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26"/>
  <workbookPr codeName="ThisWorkbook" autoCompressPictures="0" defaultThemeVersion="124226"/>
  <mc:AlternateContent xmlns:mc="http://schemas.openxmlformats.org/markup-compatibility/2006">
    <mc:Choice Requires="x15">
      <x15ac:absPath xmlns:x15ac="http://schemas.microsoft.com/office/spreadsheetml/2010/11/ac" url="U:\Projects\Water\EPA Urban Waters 2015\MSU Mathematics Students\"/>
    </mc:Choice>
  </mc:AlternateContent>
  <bookViews>
    <workbookView xWindow="0" yWindow="0" windowWidth="21600" windowHeight="9510" firstSheet="4" activeTab="4"/>
  </bookViews>
  <sheets>
    <sheet name="Legend" sheetId="19" r:id="rId1"/>
    <sheet name="All By Site" sheetId="18" r:id="rId2"/>
    <sheet name="2016 summer geomeans" sheetId="25" r:id="rId3"/>
    <sheet name="2014-2015 data" sheetId="21" r:id="rId4"/>
    <sheet name="Lower Bear Creek Data" sheetId="26" r:id="rId5"/>
  </sheets>
  <calcPr calcId="171027"/>
  <extLst>
    <ext xmlns:mx="http://schemas.microsoft.com/office/mac/excel/2008/main" uri="http://schemas.microsoft.com/office/mac/excel/2008/main">
      <mx:ArchID Flags="2"/>
    </ext>
  </extLst>
</workbook>
</file>

<file path=xl/calcChain.xml><?xml version="1.0" encoding="utf-8"?>
<calcChain xmlns="http://schemas.openxmlformats.org/spreadsheetml/2006/main">
  <c r="Z1799" i="26" l="1"/>
  <c r="Z1798" i="26"/>
  <c r="Z1797" i="26"/>
  <c r="Z1796" i="26"/>
  <c r="Z1694" i="26"/>
  <c r="Z1693" i="26"/>
  <c r="Z1692" i="26"/>
  <c r="Z1691" i="26"/>
  <c r="Z1589" i="26"/>
  <c r="Z1588" i="26"/>
  <c r="Z1587" i="26"/>
  <c r="Z1586" i="26"/>
  <c r="Z1467" i="26"/>
  <c r="Z1466" i="26"/>
  <c r="Z1465" i="26"/>
  <c r="Z1464" i="26"/>
  <c r="Z1346" i="26"/>
  <c r="Z1345" i="26"/>
  <c r="Z1344" i="26"/>
  <c r="Z1343" i="26"/>
  <c r="Z1224" i="26"/>
  <c r="Z1223" i="26"/>
  <c r="Z1222" i="26"/>
  <c r="Z1221" i="26"/>
  <c r="Z1102" i="26"/>
  <c r="Z1101" i="26"/>
  <c r="Z1100" i="26"/>
  <c r="Z1099" i="26"/>
  <c r="Z979" i="26"/>
  <c r="Z978" i="26"/>
  <c r="Z977" i="26"/>
  <c r="Z976" i="26"/>
  <c r="Z857" i="26"/>
  <c r="Z856" i="26"/>
  <c r="Z855" i="26"/>
  <c r="Z854" i="26"/>
  <c r="Z734" i="26"/>
  <c r="Z733" i="26"/>
  <c r="Z732" i="26"/>
  <c r="Z731" i="26"/>
  <c r="Z629" i="26"/>
  <c r="Z628" i="26"/>
  <c r="Z627" i="26"/>
  <c r="Z626" i="26"/>
  <c r="Z524" i="26"/>
  <c r="Z523" i="26"/>
  <c r="Z522" i="26"/>
  <c r="Z521" i="26"/>
  <c r="Z402" i="26"/>
  <c r="Z401" i="26"/>
  <c r="Z400" i="26"/>
  <c r="Z399" i="26"/>
  <c r="Z336" i="26"/>
  <c r="Z335" i="26"/>
  <c r="Z334" i="26"/>
  <c r="Z333" i="26"/>
  <c r="Z51" i="26"/>
  <c r="Z50" i="26"/>
  <c r="Z49" i="26"/>
  <c r="Z48" i="26"/>
  <c r="Z652" i="21" l="1"/>
  <c r="Z645" i="21"/>
  <c r="AA634" i="21"/>
  <c r="Z614" i="21"/>
  <c r="Z609" i="21"/>
  <c r="AA609" i="21"/>
  <c r="Z550" i="21"/>
  <c r="Z545" i="21"/>
  <c r="AA534" i="21"/>
  <c r="Z514" i="21"/>
  <c r="Z509" i="21"/>
  <c r="AA498" i="21"/>
  <c r="Z478" i="21"/>
  <c r="Z473" i="21"/>
  <c r="AA462" i="21"/>
  <c r="Z442" i="21"/>
  <c r="Z437" i="21"/>
  <c r="AA426" i="21"/>
  <c r="Z406" i="21"/>
  <c r="Z401" i="21"/>
  <c r="AA390" i="21"/>
  <c r="Z370" i="21"/>
  <c r="Z365" i="21"/>
  <c r="AA354" i="21"/>
  <c r="Z334" i="21"/>
  <c r="Z329" i="21"/>
  <c r="AA318" i="21"/>
  <c r="Z298" i="21"/>
  <c r="Z293" i="21"/>
  <c r="Z266" i="21"/>
  <c r="Z261" i="21"/>
  <c r="Z234" i="21"/>
  <c r="Z229" i="21"/>
  <c r="AA218" i="21"/>
  <c r="Z198" i="21"/>
  <c r="Z193" i="21"/>
  <c r="Z170" i="21"/>
  <c r="Z165" i="21"/>
  <c r="AA154" i="21"/>
  <c r="AA153" i="21"/>
  <c r="Z138" i="21"/>
  <c r="Z133" i="21"/>
  <c r="AA122" i="21"/>
  <c r="Z102" i="21"/>
  <c r="Z97" i="21"/>
  <c r="AA86" i="21"/>
  <c r="Z66" i="21"/>
  <c r="Z60" i="21"/>
  <c r="AA50" i="21"/>
  <c r="Z28" i="21"/>
  <c r="AA23" i="21"/>
  <c r="AA12" i="21"/>
  <c r="Z23" i="21"/>
  <c r="L83" i="25"/>
  <c r="S39" i="25" s="1"/>
  <c r="T39" i="25" s="1"/>
  <c r="L244" i="25"/>
  <c r="W48" i="25" s="1"/>
  <c r="L264" i="25"/>
  <c r="W47" i="25" s="1"/>
  <c r="X47" i="25" s="1"/>
  <c r="L224" i="25"/>
  <c r="W46" i="25" s="1"/>
  <c r="X46" i="25" s="1"/>
  <c r="L204" i="25"/>
  <c r="W45" i="25" s="1"/>
  <c r="X45" i="25" s="1"/>
  <c r="L186" i="25"/>
  <c r="W44" i="25" s="1"/>
  <c r="X44" i="25" s="1"/>
  <c r="L167" i="25"/>
  <c r="W43" i="25" s="1"/>
  <c r="X43" i="25" s="1"/>
  <c r="L146" i="25"/>
  <c r="W42" i="25" s="1"/>
  <c r="X42" i="25" s="1"/>
  <c r="L127" i="25"/>
  <c r="W41" i="25"/>
  <c r="L106" i="25"/>
  <c r="W40" i="25"/>
  <c r="X40" i="25" s="1"/>
  <c r="L87" i="25"/>
  <c r="W39" i="25" s="1"/>
  <c r="X39" i="25" s="1"/>
  <c r="L69" i="25"/>
  <c r="W38" i="25" s="1"/>
  <c r="X38" i="25" s="1"/>
  <c r="L51" i="25"/>
  <c r="W37" i="25" s="1"/>
  <c r="X37" i="25" s="1"/>
  <c r="L14" i="25"/>
  <c r="W36" i="25" s="1"/>
  <c r="X36" i="25" s="1"/>
  <c r="L240" i="25"/>
  <c r="S48" i="25" s="1"/>
  <c r="L260" i="25"/>
  <c r="S47" i="25" s="1"/>
  <c r="L220" i="25"/>
  <c r="S46" i="25" s="1"/>
  <c r="L200" i="25"/>
  <c r="S45" i="25" s="1"/>
  <c r="L182" i="25"/>
  <c r="S44" i="25" s="1"/>
  <c r="L163" i="25"/>
  <c r="S43" i="25" s="1"/>
  <c r="L142" i="25"/>
  <c r="S42" i="25" s="1"/>
  <c r="L123" i="25"/>
  <c r="S41" i="25" s="1"/>
  <c r="L102" i="25"/>
  <c r="S40" i="25" s="1"/>
  <c r="L65" i="25"/>
  <c r="S38" i="25" s="1"/>
  <c r="T38" i="25" s="1"/>
  <c r="L10" i="25"/>
  <c r="S36" i="25" s="1"/>
  <c r="L47" i="25"/>
  <c r="S37" i="25" s="1"/>
  <c r="T37" i="25" s="1"/>
  <c r="L268" i="25"/>
  <c r="L248" i="25"/>
  <c r="L228" i="25"/>
  <c r="L208" i="25"/>
  <c r="L190" i="25"/>
  <c r="L171" i="25"/>
  <c r="L150" i="25"/>
  <c r="L131" i="25"/>
  <c r="L110" i="25"/>
  <c r="L91" i="25"/>
  <c r="L73" i="25"/>
  <c r="L55" i="25"/>
  <c r="L37" i="25"/>
  <c r="L33" i="25"/>
  <c r="L29" i="25"/>
  <c r="L18" i="25"/>
  <c r="X41" i="25"/>
  <c r="D267" i="25"/>
  <c r="D263" i="25"/>
  <c r="D259" i="25"/>
  <c r="D247" i="25"/>
  <c r="D243" i="25"/>
  <c r="D239" i="25"/>
  <c r="D227" i="25"/>
  <c r="D223" i="25"/>
  <c r="D219" i="25"/>
  <c r="D207" i="25"/>
  <c r="D203" i="25"/>
  <c r="D199" i="25"/>
  <c r="D190" i="25"/>
  <c r="D186" i="25"/>
  <c r="D182" i="25"/>
  <c r="D170" i="25"/>
  <c r="D166" i="25"/>
  <c r="D162" i="25"/>
  <c r="D150" i="25"/>
  <c r="D146" i="25"/>
  <c r="D142" i="25"/>
  <c r="D130" i="25"/>
  <c r="D126" i="25"/>
  <c r="D122" i="25"/>
  <c r="D110" i="25"/>
  <c r="D106" i="25"/>
  <c r="D102" i="25"/>
  <c r="D90" i="25"/>
  <c r="D86" i="25"/>
  <c r="D82" i="25"/>
  <c r="D72" i="25"/>
  <c r="D68" i="25"/>
  <c r="D64" i="25"/>
  <c r="D53" i="25"/>
  <c r="D49" i="25"/>
  <c r="D45" i="25"/>
  <c r="D36" i="25"/>
  <c r="D32" i="25"/>
  <c r="D28" i="25"/>
  <c r="D18" i="25"/>
  <c r="D14" i="25"/>
  <c r="D10" i="25"/>
</calcChain>
</file>

<file path=xl/sharedStrings.xml><?xml version="1.0" encoding="utf-8"?>
<sst xmlns="http://schemas.openxmlformats.org/spreadsheetml/2006/main" count="33867" uniqueCount="710">
  <si>
    <t>Shade</t>
    <phoneticPr fontId="6" type="noConversion"/>
  </si>
  <si>
    <t>Sun</t>
    <phoneticPr fontId="6" type="noConversion"/>
  </si>
  <si>
    <t>Moderate</t>
    <phoneticPr fontId="6" type="noConversion"/>
  </si>
  <si>
    <t>Sun</t>
    <phoneticPr fontId="6" type="noConversion"/>
  </si>
  <si>
    <t>High/Moderate</t>
    <phoneticPr fontId="6" type="noConversion"/>
  </si>
  <si>
    <t xml:space="preserve">Sun </t>
    <phoneticPr fontId="6" type="noConversion"/>
  </si>
  <si>
    <t>Sun/Shade</t>
    <phoneticPr fontId="6" type="noConversion"/>
  </si>
  <si>
    <t>Not collected</t>
    <phoneticPr fontId="6" type="noConversion"/>
  </si>
  <si>
    <t>High</t>
    <phoneticPr fontId="6" type="noConversion"/>
  </si>
  <si>
    <t xml:space="preserve">Sun </t>
    <phoneticPr fontId="6" type="noConversion"/>
  </si>
  <si>
    <t>Not collected</t>
    <phoneticPr fontId="6" type="noConversion"/>
  </si>
  <si>
    <t>Not collected</t>
    <phoneticPr fontId="6" type="noConversion"/>
  </si>
  <si>
    <t>Not collected</t>
    <phoneticPr fontId="6" type="noConversion"/>
  </si>
  <si>
    <t>Not collected</t>
    <phoneticPr fontId="6" type="noConversion"/>
  </si>
  <si>
    <t>Sun</t>
    <phoneticPr fontId="6" type="noConversion"/>
  </si>
  <si>
    <t>GWD In-Situ smarTROLL used.  Samplers Rachel Hansgen (GWD) and Julie Kinsey (EPA).</t>
    <phoneticPr fontId="6" type="noConversion"/>
  </si>
  <si>
    <t>Not collected</t>
    <phoneticPr fontId="6" type="noConversion"/>
  </si>
  <si>
    <t>Not collected</t>
    <phoneticPr fontId="6" type="noConversion"/>
  </si>
  <si>
    <t>Not collected</t>
    <phoneticPr fontId="6" type="noConversion"/>
  </si>
  <si>
    <t>Not collected</t>
    <phoneticPr fontId="6" type="noConversion"/>
  </si>
  <si>
    <t>Not collected</t>
    <phoneticPr fontId="6" type="noConversion"/>
  </si>
  <si>
    <t>Not collected</t>
    <phoneticPr fontId="6" type="noConversion"/>
  </si>
  <si>
    <t>Moderate</t>
    <phoneticPr fontId="6" type="noConversion"/>
  </si>
  <si>
    <t>Not collected</t>
    <phoneticPr fontId="6" type="noConversion"/>
  </si>
  <si>
    <t>Sun</t>
    <phoneticPr fontId="6" type="noConversion"/>
  </si>
  <si>
    <t xml:space="preserve">High </t>
    <phoneticPr fontId="6" type="noConversion"/>
  </si>
  <si>
    <t>GWD In-Situ smarTROLL used.  Samplers Rachel Hansgen (GWD) and Stephen Aderholdt (MSU).</t>
    <phoneticPr fontId="6" type="noConversion"/>
  </si>
  <si>
    <t xml:space="preserve">Sun </t>
    <phoneticPr fontId="6" type="noConversion"/>
  </si>
  <si>
    <t>Sun/Shade</t>
    <phoneticPr fontId="6" type="noConversion"/>
  </si>
  <si>
    <t>Sun</t>
    <phoneticPr fontId="6" type="noConversion"/>
  </si>
  <si>
    <t>High</t>
    <phoneticPr fontId="6" type="noConversion"/>
  </si>
  <si>
    <t>High</t>
    <phoneticPr fontId="6" type="noConversion"/>
  </si>
  <si>
    <t xml:space="preserve">Sun </t>
    <phoneticPr fontId="6" type="noConversion"/>
  </si>
  <si>
    <t xml:space="preserve">Sun </t>
    <phoneticPr fontId="6" type="noConversion"/>
  </si>
  <si>
    <t>High</t>
    <phoneticPr fontId="6" type="noConversion"/>
  </si>
  <si>
    <t>Not collected</t>
    <phoneticPr fontId="6" type="noConversion"/>
  </si>
  <si>
    <t>Not collected</t>
    <phoneticPr fontId="6" type="noConversion"/>
  </si>
  <si>
    <t xml:space="preserve">High </t>
    <phoneticPr fontId="6" type="noConversion"/>
  </si>
  <si>
    <t>Not collected</t>
    <phoneticPr fontId="6" type="noConversion"/>
  </si>
  <si>
    <t>Bottle broke</t>
    <phoneticPr fontId="6" type="noConversion"/>
  </si>
  <si>
    <r>
      <t>BCD</t>
    </r>
    <r>
      <rPr>
        <sz val="11"/>
        <rFont val="Calibri"/>
        <family val="2"/>
      </rPr>
      <t>1</t>
    </r>
    <phoneticPr fontId="6" type="noConversion"/>
  </si>
  <si>
    <t>&gt;2419.6</t>
    <phoneticPr fontId="6" type="noConversion"/>
  </si>
  <si>
    <t>Inaccessible</t>
    <phoneticPr fontId="6" type="noConversion"/>
  </si>
  <si>
    <t>&lt;1</t>
    <phoneticPr fontId="6" type="noConversion"/>
  </si>
  <si>
    <t>High</t>
    <phoneticPr fontId="6" type="noConversion"/>
  </si>
  <si>
    <t>Not collected</t>
    <phoneticPr fontId="6" type="noConversion"/>
  </si>
  <si>
    <t>Not collected</t>
    <phoneticPr fontId="6" type="noConversion"/>
  </si>
  <si>
    <t>Not collected</t>
    <phoneticPr fontId="6" type="noConversion"/>
  </si>
  <si>
    <t xml:space="preserve">Sun </t>
    <phoneticPr fontId="6" type="noConversion"/>
  </si>
  <si>
    <t xml:space="preserve">Sun </t>
    <phoneticPr fontId="6" type="noConversion"/>
  </si>
  <si>
    <t>Not collected</t>
    <phoneticPr fontId="6" type="noConversion"/>
  </si>
  <si>
    <t>Sun/Shade</t>
    <phoneticPr fontId="6" type="noConversion"/>
  </si>
  <si>
    <t>Shade</t>
    <phoneticPr fontId="6" type="noConversion"/>
  </si>
  <si>
    <t>Bank</t>
    <phoneticPr fontId="6" type="noConversion"/>
  </si>
  <si>
    <t xml:space="preserve">GWD In-Situ smarTROLL used.  Samplers Rachel Hansgen (GWD)and Stephen Aderholdt (MSU).  </t>
  </si>
  <si>
    <t>not collected</t>
  </si>
  <si>
    <t>Method Blank</t>
  </si>
  <si>
    <t xml:space="preserve">sample bottle broken </t>
  </si>
  <si>
    <t>5/9/206</t>
  </si>
  <si>
    <t>May-June Geomean</t>
  </si>
  <si>
    <t>June-July Geomean</t>
  </si>
  <si>
    <t>n=5</t>
  </si>
  <si>
    <t>n=4</t>
  </si>
  <si>
    <t>July-August Geomean</t>
  </si>
  <si>
    <t>July-Aug Geomean</t>
  </si>
  <si>
    <t>n=3</t>
  </si>
  <si>
    <t>+/- 126 CFU</t>
  </si>
  <si>
    <t>Site ID</t>
  </si>
  <si>
    <t>May-June Geomean (n=5)</t>
  </si>
  <si>
    <t>Over 126 CFU</t>
  </si>
  <si>
    <t>June-July Geomean (n=7)</t>
  </si>
  <si>
    <t>n/a</t>
  </si>
  <si>
    <t>Insufficient data</t>
  </si>
  <si>
    <t>May-June 2015 Geomean (n=5)</t>
  </si>
  <si>
    <t>MPN over 126</t>
  </si>
  <si>
    <t>June-July 2015 Geomean (n=7)</t>
  </si>
  <si>
    <t>n=9</t>
  </si>
  <si>
    <t>n=8</t>
  </si>
  <si>
    <t>n=7</t>
  </si>
  <si>
    <t>May-June 2016 Geomean (n=9)</t>
  </si>
  <si>
    <t>June-July 2016 Geomean (n=8)</t>
  </si>
  <si>
    <t>BC-BCP*</t>
  </si>
  <si>
    <t>SPUSBC**</t>
  </si>
  <si>
    <t>BC-BCP* - May/June 2016 geomean n=8. SPSUBC** - June/July 2016 geomean n=7</t>
  </si>
  <si>
    <t>GWD In-Situ smarTROLL used. Samplers Stephen Aderholdt (MSU) and Clarence Mills (MSU).</t>
  </si>
  <si>
    <t>GWD In-Situ smarTROLL used.  Samplers Stephen Aderholdt (MSU) and Clarence Mills (MSU).</t>
  </si>
  <si>
    <t>GWD In-Situ smartTROLL used.  Samplers Stephen Aderholdt (MSU) and Clarence Mills (MSU).</t>
  </si>
  <si>
    <t>GWD In-Situ smarTROLL used.  Samplers Stephen Adherholdt (MSU) and Clarence Mills (MSU).</t>
  </si>
  <si>
    <t>GWD In-situ smarTROLL used.  Samplers Stephen Aderholdt (MSU), Clarence Mills (MSU) and Rachel Hansgen (GWD).</t>
  </si>
  <si>
    <t>Sun/shade</t>
  </si>
  <si>
    <t>GWD In-Situ smarTROLL used. Samplers Stephen Aderholdt (MSU), Clarence Mills (MSU) and Rachel Hansgen (GWD).</t>
  </si>
  <si>
    <t>GWD In-Situ smarTROLL used.  Samplers Stephen Aderholdt (MSU), Clarence Mills (MSU) and Rachel Hansgen (GWD).</t>
  </si>
  <si>
    <t>Moderate</t>
    <phoneticPr fontId="6" type="noConversion"/>
  </si>
  <si>
    <t>Not collected</t>
    <phoneticPr fontId="6" type="noConversion"/>
  </si>
  <si>
    <t>GWD In-Situ smarTROLL used.  Samplers Rachel Hansgen (GWD), Melake Getabecha (GWD), Stephen Aderholdt (MSU) and Blue Team.</t>
    <phoneticPr fontId="6" type="noConversion"/>
  </si>
  <si>
    <t>Sun/Shade</t>
    <phoneticPr fontId="6" type="noConversion"/>
  </si>
  <si>
    <t>Shade</t>
    <phoneticPr fontId="6" type="noConversion"/>
  </si>
  <si>
    <t>GWD In-Situ smarTROLL used.  Smaplers Clarence Mills (MSU) and Rachel Hansgen (GWD.</t>
  </si>
  <si>
    <t>GWD In-situ smarTROLL used.  Samplers Stephen Aderholdt (MSU) and Rachel Hansgen (GWD).</t>
  </si>
  <si>
    <t xml:space="preserve">DEH YSI 556 used.  Samplers Rachel Hansgen (GWD), Julie Kinsey (EPA) and David Watson (MSU).  </t>
  </si>
  <si>
    <t xml:space="preserve">DEH YSI 556 used.  Samplers Rachel Hansgen (GWD), Marice Tidd (EPA) and David Watson (MSU).  </t>
  </si>
  <si>
    <t>DEH YSI 556 used.  Samplers Rachel Hansgen (GWD), Marice Tidd (EPA) and David Watson (MSU).  School of small fish in pool by bank.</t>
  </si>
  <si>
    <t>DEH YSI 556 used.  Samplers Rachel Hansgen (GWD), Marice Tidd (EPA) and David Watson (MSU).  Bird poop on rock at creek bank at this site.</t>
  </si>
  <si>
    <t>DEH YSI 556 used.  Samplers Rachel Hansgen (GWD), Marice Tidd (EPA) and David Watson (MSU).  Craw fish at this site.</t>
  </si>
  <si>
    <t>DEH YSI 556 used.  Samplers Rachel Hansgen (GWD) and David Watson (MSU). Rain storms on 7.7.2014.</t>
  </si>
  <si>
    <t>DEH YSI 556 used. Forgot sonde guard-used sonde just below surface.  Samplers Rachel Hansgen (GWD), Stephen Aderholdt and David Watson (MSU) and Julie Kinsey (EPA).</t>
  </si>
  <si>
    <t>DEH YSI 556 used. Samplers Rachel Hansgen (GWD) and Stephen Aderholdt (MSU).</t>
  </si>
  <si>
    <t>DEH YSI 556 used.  Samplers Rachel Hansgen (GWD), Stephen Aderholdt (MSU), Marcie Tidd (EPA) and Julie Kinsey (EPA).</t>
  </si>
  <si>
    <t>DEH YSI 556 used.  Samplers Stephen Aderholdt (MSU) and Julie Kinsey (EPA).  Probe malfunctioned and was not used after BCS2.</t>
  </si>
  <si>
    <t>Probe Malfunciton</t>
  </si>
  <si>
    <t>Probe Malfunction</t>
  </si>
  <si>
    <t>probe Malfunction</t>
  </si>
  <si>
    <t>Probe malfunciton</t>
  </si>
  <si>
    <t xml:space="preserve">DEH YSI 556 used.  Samplers Stephen Aderholdt (MSU) and Julie Kinsey (EPA). </t>
  </si>
  <si>
    <t>GWD In-Situe smarTROLL used.  GWD samplers Rachel Hansgen &amp; Melake Getabecha (GWD).</t>
  </si>
  <si>
    <t>GWD In-Situ smarTROLL used.  GWD samplers Rachel Hansgen &amp; Melake Getabecha (GWD).</t>
  </si>
  <si>
    <t>GWD In-Situ smarTROLL used.  Smaplers Clarence Mills (MSU) and Rachel Hansgen (GWD).</t>
  </si>
  <si>
    <t>Low</t>
    <phoneticPr fontId="6" type="noConversion"/>
  </si>
  <si>
    <t>Not collected</t>
    <phoneticPr fontId="6" type="noConversion"/>
  </si>
  <si>
    <t>Sun/Shade</t>
    <phoneticPr fontId="6" type="noConversion"/>
  </si>
  <si>
    <t>In stream</t>
    <phoneticPr fontId="6" type="noConversion"/>
  </si>
  <si>
    <t>Low</t>
    <phoneticPr fontId="6" type="noConversion"/>
  </si>
  <si>
    <t>Sun/shade</t>
    <phoneticPr fontId="6" type="noConversion"/>
  </si>
  <si>
    <t>Shade</t>
    <phoneticPr fontId="6" type="noConversion"/>
  </si>
  <si>
    <t>Sun</t>
    <phoneticPr fontId="6" type="noConversion"/>
  </si>
  <si>
    <t>GWD In-Situ smarTROLL used.  Samplers Rachel Hansgen and Melake Getabecha (GWD).</t>
  </si>
  <si>
    <t>GWD In-Situ smarTROLL used.   Sampleers Rachel Hansgen and Melake Getabecha (GWD).</t>
  </si>
  <si>
    <t>GWD In-Situ used.  Samplers Rachel Hansgen and Melake Getabecha (GWD) and Sheridan HS Blue Team (Diana Blanco, Karla Hernandez, Alexis Martinez, Dennis Gordillo, Fernando Chavez, Rudy Ornelas).</t>
  </si>
  <si>
    <t>Inaccessible</t>
  </si>
  <si>
    <t xml:space="preserve"> </t>
  </si>
  <si>
    <t>GWD In-Situ smarTROLL used.  Samplers Rachel Hansgen (GWD) and Stephen Aderholdt (MSU). Outfall at site smells like sewage.</t>
  </si>
  <si>
    <t>GWD In-Situ smarTROLL used.  Samplers Rachel Hansgen (GWD), Melake Getabecha (GWD) and Stephen Aderholdt (MSU).</t>
  </si>
  <si>
    <t>GWD In-Situ smarTROLL used.  Samplers Rachel Hansgen (GWD), Melake Getabecha (GWD) and Stephen Aderholdt (MSU).  Snow ball fight near site-may be some distrubance from snow balls falling in water.</t>
  </si>
  <si>
    <t>GWD In-Situ smarTROLL used.  Samplers Rachel Hansgen (GWD), Melake Getabecha (GWD) and Stephen Aderholdt (MSU). Large gaggle of geese on the water about 100 meters upstream of site.</t>
  </si>
  <si>
    <t>probe malfunction</t>
  </si>
  <si>
    <t>Probe malfunction</t>
  </si>
  <si>
    <t>DEH YSI 556 used.  Samplers Rachel Hansgen (GWD) and David Watson (MSU).</t>
  </si>
  <si>
    <t>Site inaccessible.</t>
  </si>
  <si>
    <t>DEH YSI 556 used.  Samplers Rachel Hansgen (GWD) and David Watson (MSU). Thunderstorm with rain and hail ocurred before sample collected-high turbidity reading.</t>
  </si>
  <si>
    <t>DEH YSI 556 used.  Samplers Rachel Hansgen (GWD), Julie Kinsey (EPA) and David Watson (MSU).  DO didn't calibrate properly.  Field measurements and samples taken bank - forgot cover for sonde.</t>
  </si>
  <si>
    <t>DEH YSI 556 used.  Samplers Rachel Hansgen (GWD), Julie Kinsey (EPA) and David Watson (MSU).  DO didn't calibrate properly.  Field measurements and samples taken bank - forgot cover for sonde. Conductivity reading questionable.</t>
  </si>
  <si>
    <t>GWD In-situ smarTROLL used.  Samplers Stephen Aderholdt (MSU), Clarence Mills (MSU) and Melake Getabecha (GWD).</t>
  </si>
  <si>
    <t>GWD In-Situ smarTROLL used.  Samplers Stephen Aderholdt (MSU) and Melake Getabecha (GWD).</t>
  </si>
  <si>
    <t>DEH YSI 556 used.  Samplers Rachel Hansgen (GWD), Julie Kinsey (EPA) and David Watson (MSU).  DO didn't calibrate properly.  Field measurements and samples taken bank - forgot cover for sonde.  Conductivity probe malfunctioning-will check at WEC.</t>
  </si>
  <si>
    <t>DEH YSI 556 used.  Samplers Rachel Hansgen (GWD), Julie Kinsey (EPA) and David Watson (MSU).  DO didn't calibrate properly.  Field measurements and samples taken bank - forgot cover for sonde.  Site location moved downstream last year because original site flow was chanced to due beaver dam blow out during floods.</t>
  </si>
  <si>
    <t>GWD In-Situ smarTROLL used.  Samplers Rachel Hansgen (GWD), Stephen Aderholdt (MSU), Julie Kinsey (EPA) and volunteer Derek Snyder. Sample collected one day after Denver PW did some work up-pipe.  See emails btwn Alan Searcy/Darren Mollendor and Rachel Hansgen dated 12-3-2015 to 12-7-2015.</t>
  </si>
  <si>
    <t>GWD In-Situ smarTROLL used.  Samplers Rachel Hansgen (GWD), Stephen Aderholdt (MSU), Julie Kinsey (EPA) and volunteer Derek Snyder. Sewer smell at Skatuary.</t>
  </si>
  <si>
    <t>6/23/2015 0.15 in; 6/24/2015 0.0 in; 6/25/2015 0.0 in; 6/26/2015 0.0 in</t>
  </si>
  <si>
    <t>6/28/2015 0.0 in; 6/29/2015 0.0 in; 6/30 0.0 in; 7/1/2015 0.0 in</t>
  </si>
  <si>
    <t>7/7/2015 0.13 in; 7/8/2015 0.19 in; 7/9/2015 0.13 in; 7/10/2015 0.01 in</t>
  </si>
  <si>
    <t>7/12/2015 0.01 in; 7/13/2015 0.01 in; 7/14/2015 0.0 in; 7/15/2015 0.0 in</t>
  </si>
  <si>
    <t>7/21/2015 0.07 in; 7/22/2015 0.01 in; 7/23/2015 0.0 in; 7/24/2015 0.0 in</t>
  </si>
  <si>
    <t>7/28/2015 0.0 in; 7/29/2015 0.0 in; 7/30/2015 0.0 in; 7/31/2015 0.0 in</t>
  </si>
  <si>
    <t>8/2/2015 0.0 in; 8/3/2015 0.18; 8/4/2015 0.0 in; 8/5/2015 0.0 in</t>
  </si>
  <si>
    <t>8/16/2015 0.18 in; 8/17/2015 0.07 in; 8/18/2015 0.01 in; 8/19/2015 0.09 in</t>
  </si>
  <si>
    <t>8/30/2015 0.0 in; 8/31/2015 0.01 in; 9/1/2015 0.0 in; 9/2/2015 0.0 in</t>
  </si>
  <si>
    <t>9/13/2015 0.0 in; 9/14/2015 0.0 in; 9/15/2015 0.0 in; 9/16/2015 0.0 in</t>
  </si>
  <si>
    <t>9/22/2015 0.0 in; 9/23/2015 0.0 in; 9/24/2015 0.0 in; 9/25/2015 0.0 in</t>
  </si>
  <si>
    <t>10/6/2015 0.17 in; 10/7/2015 0.02 in; 10/8/2015 0.0 in; 10/9/2015 0.0 in</t>
  </si>
  <si>
    <t>10/27/2015 0.0 in; 10/28/2015 0.0 in; 10/29/2015 0.0 in; 10/30/2015 0.0 in</t>
  </si>
  <si>
    <t>11/10/2015 0.0 in; 11/11/2015 0.41 in; 11/12/2015 0.41 in; 11/13/2015 0.0 in</t>
  </si>
  <si>
    <t>12/1/2015 0.06 in; 12/2/2013 0.12 in; 12/3/2015 0.01 in; 12/4/2015 0.0 in</t>
  </si>
  <si>
    <t xml:space="preserve">&lt;0.100 </t>
  </si>
  <si>
    <t>GWD In-Situe smarTROLL used.  GWD samplers Rachel Hansgen &amp; Melake Getabecha, Sheridan HS Blue Team ( Alexis Martinez, Diana Blanco, Karla Hernandez).</t>
  </si>
  <si>
    <t>GWD In-Situ smarTROLL used.  Samplers Rachel Hansgen (GWD), Stephen Aderholdt (MSU), Cody Griffith (MSU) and Austin Rosen (MSU).</t>
  </si>
  <si>
    <t>BCWA sampling Lakewood sites in 2016</t>
  </si>
  <si>
    <t>BCWA will collect samples in 2016</t>
  </si>
  <si>
    <t>MSU Vernier meter used.  Sampler David Watson (MSU).  1 duck and 4 Canadian geese found recently dead, absent of trauma with in ~5m of sample site</t>
  </si>
  <si>
    <t>MSU Vernier meter used.  Sampler David Watson (MSU). Foam at sample site.</t>
  </si>
  <si>
    <t xml:space="preserve">BCD2 </t>
  </si>
  <si>
    <t>GWD In-Situ smarTROLL used.  Samplers Rachel Hansgen (GWD), Stephen Aderholdt (MSU), Julie Kinsey (EPA).</t>
  </si>
  <si>
    <t>GWD In-Situ smarTROLL used.  Samplers Rachel Hansgen (GWD), Stephen Aderholdt (MSU) and Julie Kinsey (EPA).</t>
  </si>
  <si>
    <t>GWD In-Situ smarTROLL used.  Samplers Rachel Hansgen (GWD), Stephen Aderholdt (MSU), and Julie Kinsey (EPA).</t>
  </si>
  <si>
    <t>GWD In-Situ smarTROLL used.  Samplers Rachel Hansgen (GWD), Stephen Aderholdt (MSU), and Julie Kinsey (EPA). TP bottle filled directly from stream, so preservative might be lost.</t>
  </si>
  <si>
    <t>GWD In-Situ smarTROLL used.  Samplers Rachel Hansgen (GWD) and Stephen Aderholdt (MSU).</t>
  </si>
  <si>
    <t>Annual Geomean</t>
  </si>
  <si>
    <t>6 month geomean</t>
  </si>
  <si>
    <t>May-June geomean</t>
  </si>
  <si>
    <t>June-July geomean</t>
  </si>
  <si>
    <t>Geomean</t>
  </si>
  <si>
    <t>Oct-Nov geomean</t>
  </si>
  <si>
    <t>Nov-Dec geomean</t>
  </si>
  <si>
    <t>Limited 2014 data, so not cacluated</t>
  </si>
  <si>
    <t>July-August geomean</t>
  </si>
  <si>
    <t>NONE</t>
  </si>
  <si>
    <t>In puddle</t>
  </si>
  <si>
    <t>GWD In-Situ smarTROLL used.  Samplers Rachel Hansgen (GWD), Stephen Aderholdt (MSU) and Shane Behanish, volunteer. Work on dam diverted flow from spillway to ditches above and below reservoir.  Sample collected from pool of water remaining after drainage.</t>
  </si>
  <si>
    <t>GWD In-Situ smarTROLL used.  Samplers Rachel Hansgen (GWD), Stephen Aderholdt (MSU) and volunteer Shane Behanish.</t>
  </si>
  <si>
    <t>GWD In-Situ smarTROLL used.  Samplers Rachel Hansgen (GWD), Stephen Aderholdt (MSU) and volunteer Shane Behanish. Sewer smell present.</t>
  </si>
  <si>
    <t>MSU Vernier meter used.  Sampler David Watson (MSU).  1 duck and 4 Canada geese found recently dead, absent of trauma with in ~5m of sample site</t>
  </si>
  <si>
    <t>Not processed</t>
  </si>
  <si>
    <t>GWD In-Situ smarTROLL used.  Samplers Rachel Hansgen (GWD), Stephen Aderholdt (MSU), Julie Kinsey (EPA) and volunteer Derek Snyder.</t>
  </si>
  <si>
    <t>MSU Vernier meter used.  Sampler David Watson (MSU).  Site smells horrible; pancake size foam spots at site; too dangerous to use computer or lab assistant.</t>
  </si>
  <si>
    <t>MSU Vernier meter used.  Sampler David Watson (MSU).  Quarter size foam spots in flow.</t>
  </si>
  <si>
    <t>Sampler David Watson (MSU).   Bank too hazardous to access safely.</t>
  </si>
  <si>
    <t>GWD In-Situ smarTROLL MP used. Samplers Stephen Aderholdt (MSU), Melake Getabecha (GWD), Rachel Hansgen (GWD). Samples collected after 2 days of rain/snow/hail.</t>
  </si>
  <si>
    <t>GWD In-Situ smarTROLL MP used. Samplers Stephen Aderholdt (MSU), Melake Getabecha (GWD), Rachel Hansgen (GWD). Sample collected ~300 yards DS of site; unable to access orignial site due to flooding on path.  Samples collected after 2 days of rain/snow/hail.</t>
  </si>
  <si>
    <t xml:space="preserve">Precip </t>
  </si>
  <si>
    <t>Site inaccessible due to flooding.  Samplers Stephen Aderholdt (MSU), Melake Getabecha (GWD), Rachel Hansgen (GWD).</t>
  </si>
  <si>
    <t>inopreable</t>
  </si>
  <si>
    <t>BC-Wads DUP</t>
  </si>
  <si>
    <t>TN  mg/L</t>
  </si>
  <si>
    <t>TP  mg/L</t>
  </si>
  <si>
    <t>TN mg/L</t>
  </si>
  <si>
    <t>TP mg/L</t>
  </si>
  <si>
    <t>DEH YSI 556 MPS used.  GWD sampler Melake Getabecha, Sheridan HS Blue Team ( Alexis Martinez, Diana Blanco, Karla Hernandez).</t>
  </si>
  <si>
    <t>not</t>
  </si>
  <si>
    <t>GWD In-Situ smarTROLL used.  GWD sampler Rachel Hansgen, Sheridan HS Blue Team (Dennis Gordillo, Fernando Chavez, Rudy Ornelas).</t>
  </si>
  <si>
    <t>J qualifier=estimate</t>
  </si>
  <si>
    <t>&lt;2419.6</t>
  </si>
  <si>
    <t>illegible</t>
  </si>
  <si>
    <t>Sterile water pulled from MSU stock, not created the day before field sampling.  Could have been contaminated. RH</t>
  </si>
  <si>
    <t>GWD In-Situ smarTROLL used.  GWD sampler Rachel Hansgen, MSU sampler Stephen Aderholdt, EPA sampler Julie Kinsey</t>
  </si>
  <si>
    <t>No data, no notes, or parameter not collected</t>
  </si>
  <si>
    <t>MSU Vernier meter used.  Sampler David Watson (MSU).  Ground water infiltration of site at .5 m depth flowing from SE to NW</t>
  </si>
  <si>
    <t>MSU Vernier meter used.  Sampler David Watson (MSU).  Used north side of creek. Sample site unsafe due to ice.</t>
  </si>
  <si>
    <t>MSU Vernier meter used.  Sampler David Watson (MSU).  Site too dangerous to use computer or lab assistant</t>
  </si>
  <si>
    <t>Sun</t>
  </si>
  <si>
    <t>Middle of stream</t>
  </si>
  <si>
    <t>in middle of flow</t>
  </si>
  <si>
    <t xml:space="preserve">&lt;1 </t>
  </si>
  <si>
    <t>BC-BCP</t>
  </si>
  <si>
    <t>BC-Wads</t>
  </si>
  <si>
    <t>BC-Sher</t>
  </si>
  <si>
    <t>BC-Estes</t>
  </si>
  <si>
    <t>WEC DUP</t>
  </si>
  <si>
    <t>SPUSBC</t>
  </si>
  <si>
    <t>SPDSBC</t>
  </si>
  <si>
    <t>BC Wads</t>
  </si>
  <si>
    <t>BC Estes</t>
  </si>
  <si>
    <t>Moderate</t>
  </si>
  <si>
    <t>Flow Estimate</t>
  </si>
  <si>
    <t>not recorded</t>
  </si>
  <si>
    <t>Low</t>
  </si>
  <si>
    <t>Field Blank</t>
  </si>
  <si>
    <t>Trip Blank</t>
  </si>
  <si>
    <t>not run</t>
  </si>
  <si>
    <t>Date</t>
  </si>
  <si>
    <t>Site</t>
  </si>
  <si>
    <t>DO % Saturation</t>
  </si>
  <si>
    <t>DO mg/L</t>
  </si>
  <si>
    <t>Specific Gravity</t>
  </si>
  <si>
    <t>MSU Vernier meter used.  Sampler David Watson (MSU).  Foam in flow.</t>
  </si>
  <si>
    <t>MSU Vernier meter used.  Sampler David Watson (MSU). Began sampling before labpro and assistant arrived due to reporter scheduling conflict.</t>
  </si>
  <si>
    <t>MSU Vernier meter used.  Sampler David Watson (MSU).  Began sampling before labpro and assistant arrived due to reporter scheduling conflict</t>
  </si>
  <si>
    <t>MSU Vernier meter used.  Sampler David Watson (MSU).   Subterranean flow coming from SE about .25 - .5 m below surface emptying into Weaver creek.</t>
  </si>
  <si>
    <t>GWD In-Situ smarTROLL used.  Samplers Rachel Hansgen (GWD) Stephen Aderholdt (MSU), Clarence Mills (MSU), and Derek Snyder (volunteer).</t>
  </si>
  <si>
    <t>Moderate</t>
    <phoneticPr fontId="6" type="noConversion"/>
  </si>
  <si>
    <t>Moderate</t>
    <phoneticPr fontId="6" type="noConversion"/>
  </si>
  <si>
    <t>GWD In-Situ smarTROLL used.  GWD samplers Rachel Hansgen &amp; Melake Getabecha, Sheridan HS Blue Team (Dennis Gordillo, Alexis Martinez, Diana Blanco Chino, Karla Hernandez, Fernando Chavez).</t>
  </si>
  <si>
    <t>Conductivity/Sp Conductance backwards from previous entries.</t>
  </si>
  <si>
    <t>GWD In-Situ smarTROLL used.  GWD samplers Rachel Hansgen &amp; Melake Getabecha.</t>
  </si>
  <si>
    <t>MSU Vernier meter used.  Sampler David Watson (MSU). Rocks on creek bed have most algae growth to date.</t>
  </si>
  <si>
    <t>inaccessible</t>
  </si>
  <si>
    <t>TN</t>
  </si>
  <si>
    <t>TP</t>
  </si>
  <si>
    <t>BCL 1 DUP</t>
  </si>
  <si>
    <t>Sampler David Watson (MSU).  Unable to sample due to ice. Ice 6-9" thick. Unknown bottom ice.</t>
  </si>
  <si>
    <t>MSU Vernier meter used.  Sampler David Watson (MSU).  Lots of ice cover, ice above and below flow.</t>
  </si>
  <si>
    <t>Sampler David Watson (MSU).  Too much ice to sample safely.</t>
  </si>
  <si>
    <t>MSU Vernier meter used.  Sampler David Watson (MSU). DO did not stabilize, # taken is average of 2 min.</t>
  </si>
  <si>
    <t>MSU Vernier meter used.  Sampler David Watson (MSU).  Healthy adult Crawdad found in creek, green algae found in creek; flow coming out of Bank from SE at ~1m below surface.</t>
  </si>
  <si>
    <t>MSU Vernier meter used.  Sampler David Watson (MSU).  Healthy adult crawdad found in creek, green algae found in creek; flow coming out of Bank from SE at ~1m below surface.</t>
  </si>
  <si>
    <t>MSU Vernier meter used.  Sampler David Watson (MSU).Bright green reflection from water, foam at water fall and down stream. Rocks Bank covered in brown green algae.</t>
  </si>
  <si>
    <t>Sampler David Watson (MSU).   Flow rate meter froze solid with ice.</t>
  </si>
  <si>
    <t>Raining and ~75 F degrees. Hydrolab from EPA used.</t>
  </si>
  <si>
    <t>Hydrolab from EPA used.  Sample taken under Kipling bridge.</t>
  </si>
  <si>
    <t>Field sheets missing.</t>
  </si>
  <si>
    <t>Hydrolab from EPA used.  Samplers Rachel Hansgen (GWD) and Gerry Martinez (MSU).</t>
  </si>
  <si>
    <t>inorperable</t>
  </si>
  <si>
    <t>Hydrolab from EPA used. Samplers Gerry Martinez (MSU) and Julie Kinsey (EPA).</t>
  </si>
  <si>
    <t>Rain started falling at this site. Hydrolab from EPA used.  Samplers Rachel Hansgen (GWD) and Gerry Martinez (MSU).</t>
  </si>
  <si>
    <t>Site inaccessible due to high/fast water.</t>
  </si>
  <si>
    <t>MSU Lab conducted analysis.</t>
  </si>
  <si>
    <t>GWD In-Situ smarTROLL MP used. MSU/GWD Samplers.</t>
  </si>
  <si>
    <t>DEH YSI 556 MPS used.  Samplers MSU/GWD.</t>
  </si>
  <si>
    <t>Longitude</t>
  </si>
  <si>
    <t>Latitude</t>
  </si>
  <si>
    <t>GWD In-Situ smarTROLL MP used. Samplers MSU/GWD.</t>
  </si>
  <si>
    <t>No QAPP</t>
  </si>
  <si>
    <t>DEH YSI 556 MPS used.  Samplers MSU/GWD. Sewer smell, breeze from the E/SE</t>
  </si>
  <si>
    <t>no field sheets</t>
  </si>
  <si>
    <t>No field sheets</t>
  </si>
  <si>
    <t>In-Situ (GWD) used.  Samplers: Rachel Hansgen (GWD), MSU students</t>
  </si>
  <si>
    <t>Sampled under QAPP, Metro State conducted analysis</t>
  </si>
  <si>
    <t>Verification from field sheet required, field sheet missing</t>
  </si>
  <si>
    <t>Sampled between QAPPs, Metro State conducted analysis</t>
  </si>
  <si>
    <t>Sampled under QAPP, EPA conducted analysis (No coliform counts)</t>
  </si>
  <si>
    <t>Where was sample taken</t>
  </si>
  <si>
    <t>Time</t>
  </si>
  <si>
    <t>salinity (lab pro) ppt</t>
  </si>
  <si>
    <t>Spectrophotometer λ</t>
  </si>
  <si>
    <t>Coliform CFU/100ml</t>
  </si>
  <si>
    <t>middle of creek</t>
  </si>
  <si>
    <t>near middle</t>
  </si>
  <si>
    <t>WEC</t>
  </si>
  <si>
    <t>&gt;2419.6</t>
  </si>
  <si>
    <t>&lt;1</t>
  </si>
  <si>
    <t>Shade</t>
  </si>
  <si>
    <t>in middle</t>
  </si>
  <si>
    <t>Notes</t>
  </si>
  <si>
    <t>2/25/2015 0.11 in; 2/26/2015 0.01 in; 2/27/2015 Trace; 2/28/2015 0.00 in</t>
  </si>
  <si>
    <t>3/18/2015 0.15 in; 3/19/2015 0.51 in; 3/20/2015 0.00 in; 3/21/2015 0.00 in</t>
  </si>
  <si>
    <t>3/25/2015 0.14 in; 3/26/2015 0.00 in; 3/27/2015 0.00 in; 3/28/2015 0.00 in</t>
  </si>
  <si>
    <t>4/15/2015 0.00 in; 4/16/2015 0.95 in; 4/17/2015 0.27 in; 4/18/2015 0.09 in</t>
  </si>
  <si>
    <t>5/3/2015 Trace; 5/4/2015 0.27 in; 5/5/2015 0.34 in; 5/6/2015 0.02 in</t>
  </si>
  <si>
    <t>5/17/2015 Trace; 5/18/2015 0.18 in; 5/19/2015 0.53 in; 5/20/2015 0.01 in</t>
  </si>
  <si>
    <t>specific conductance μS/cm3</t>
  </si>
  <si>
    <t>ORP mV</t>
  </si>
  <si>
    <t>Conducitivity μS/cm3</t>
  </si>
  <si>
    <t xml:space="preserve">pH   </t>
  </si>
  <si>
    <t>BCL1</t>
  </si>
  <si>
    <t>Not collected</t>
  </si>
  <si>
    <r>
      <t xml:space="preserve">E. coli </t>
    </r>
    <r>
      <rPr>
        <b/>
        <sz val="11"/>
        <rFont val="Calibri"/>
        <family val="2"/>
        <scheme val="minor"/>
      </rPr>
      <t>CFU/100ml</t>
    </r>
  </si>
  <si>
    <t>BCS5</t>
  </si>
  <si>
    <t>BCS4</t>
  </si>
  <si>
    <t>BCS3</t>
  </si>
  <si>
    <t>BCS2</t>
  </si>
  <si>
    <t>BCS1</t>
  </si>
  <si>
    <t>BCD3</t>
  </si>
  <si>
    <t>BCD1</t>
  </si>
  <si>
    <t>BCL5</t>
  </si>
  <si>
    <t>BCD2</t>
  </si>
  <si>
    <t>BCL4</t>
  </si>
  <si>
    <t>BCL3</t>
  </si>
  <si>
    <t>Turbidity NTU</t>
  </si>
  <si>
    <t>kids playing in creek at site - moved sampling location upstream about 10 yards</t>
  </si>
  <si>
    <t>Flow readings taken at preceding sites took more time than 6 hour limit to get samples to lab.  WEC skipped.</t>
  </si>
  <si>
    <t>&lt;1.0</t>
  </si>
  <si>
    <t>&lt;0.100</t>
  </si>
  <si>
    <t>&lt;0.0100</t>
  </si>
  <si>
    <r>
      <t xml:space="preserve">E. coli </t>
    </r>
    <r>
      <rPr>
        <b/>
        <sz val="11"/>
        <rFont val="Calibri"/>
        <family val="2"/>
        <scheme val="minor"/>
      </rPr>
      <t>MPN/100ml</t>
    </r>
  </si>
  <si>
    <t>Coliform MPN/100ml</t>
  </si>
  <si>
    <t>MSU Vernier meter used.  Sampler David Watson (MSU). Site moved down flow from beaver dam obstruction at researcher discretion N 39º 39.548 W 105º 03.999 + or - 18'</t>
  </si>
  <si>
    <t>Hydrolab from EPA used. Sampler Gerry Martinez (MSU).</t>
  </si>
  <si>
    <t>MSU Vernier meter used.  Sampler David Watson (MSU).</t>
  </si>
  <si>
    <t xml:space="preserve">WEC </t>
  </si>
  <si>
    <t>Not collected.</t>
  </si>
  <si>
    <t xml:space="preserve">MSU Vernier meter used.  Sampler David Watson (MSU).  </t>
  </si>
  <si>
    <t>MSU Vernier meter used.  Sampler David Watson (MSU).  Ice covering most of flow</t>
  </si>
  <si>
    <t>MSU Vernier meter used.  Sampler David Watson (MSU).  Ice covering most of flow.</t>
  </si>
  <si>
    <t>Sampler David Watson (MSU).  Too hazardous to sample.</t>
  </si>
  <si>
    <t>Sampler David Watson (MSU).   Too much ice to sample safely. Ice 8" thick unknown bottom ice.</t>
  </si>
  <si>
    <t>Sampler David Watson (MSU).  Ice created conditions too hazardous to sample.</t>
  </si>
  <si>
    <t>Hydrolab from EPA used. Samplers Gerry Martinez (MSU) and Julie Kinsey (EPA).  Shade.  Flows are high-moderate.</t>
  </si>
  <si>
    <t>In stream</t>
  </si>
  <si>
    <t>Bank</t>
  </si>
  <si>
    <t>at South Bank</t>
  </si>
  <si>
    <t>&gt;2419.6</t>
    <phoneticPr fontId="6" type="noConversion"/>
  </si>
  <si>
    <t>&gt;2419.6</t>
    <phoneticPr fontId="6" type="noConversion"/>
  </si>
  <si>
    <t>&lt;1</t>
    <phoneticPr fontId="6" type="noConversion"/>
  </si>
  <si>
    <r>
      <t>BCL</t>
    </r>
    <r>
      <rPr>
        <sz val="11"/>
        <rFont val="Calibri"/>
        <family val="2"/>
      </rPr>
      <t>1</t>
    </r>
    <phoneticPr fontId="6" type="noConversion"/>
  </si>
  <si>
    <t>Moderate</t>
    <phoneticPr fontId="6" type="noConversion"/>
  </si>
  <si>
    <t>Sun/Shade</t>
    <phoneticPr fontId="6" type="noConversion"/>
  </si>
  <si>
    <t>In stream</t>
    <phoneticPr fontId="6" type="noConversion"/>
  </si>
  <si>
    <r>
      <t>GWD In-Situ smarTROLL used.  Samplers Rachel Hansgen</t>
    </r>
    <r>
      <rPr>
        <sz val="11"/>
        <rFont val="Calibri"/>
        <family val="2"/>
      </rPr>
      <t>, Melake Getabecha</t>
    </r>
    <r>
      <rPr>
        <sz val="11"/>
        <rFont val="Calibri"/>
        <family val="2"/>
        <scheme val="minor"/>
      </rPr>
      <t xml:space="preserve"> (GWD) and Stephen Aderholdt</t>
    </r>
    <r>
      <rPr>
        <sz val="11"/>
        <rFont val="Calibri"/>
        <family val="2"/>
      </rPr>
      <t>, Clarence Mills</t>
    </r>
    <r>
      <rPr>
        <sz val="11"/>
        <rFont val="Calibri"/>
        <family val="2"/>
        <scheme val="minor"/>
      </rPr>
      <t xml:space="preserve"> (MSU).</t>
    </r>
    <phoneticPr fontId="6" type="noConversion"/>
  </si>
  <si>
    <r>
      <t>BCL</t>
    </r>
    <r>
      <rPr>
        <sz val="11"/>
        <rFont val="Calibri"/>
        <family val="2"/>
      </rPr>
      <t>3</t>
    </r>
    <phoneticPr fontId="6" type="noConversion"/>
  </si>
  <si>
    <t>Shade</t>
    <phoneticPr fontId="6" type="noConversion"/>
  </si>
  <si>
    <t>BCL4</t>
    <phoneticPr fontId="6" type="noConversion"/>
  </si>
  <si>
    <t>GWD In-Situ smarTROLL used.  Samplers Rachel Hansgen, Melake Getabecha (GWD) and Stephen Aderholdt, Clarence Mills (MSU).</t>
  </si>
  <si>
    <t>MSU Vernier meter used.  Sampler David Watson (MSU). Ice Bank, Ice beginning to thin</t>
  </si>
  <si>
    <t>MSU Vernier meter used.  Sampler David Watson (MSU).  Ice Bank, Ice beginning to thin.</t>
  </si>
  <si>
    <t>MSU Vernier meter used.  Sampler David Watson (MSU).  Ice Bank, Ice beginning to thin</t>
  </si>
  <si>
    <t>MSU Vernier meter used.  Sampler David Watson (MSU).  No ice Bank or bottom.</t>
  </si>
  <si>
    <t>Hydrolab from EPA used. Samplers Gerry Martinez (MSU) and Julie Kinsey (EPA). Sun/Shade at this site.</t>
  </si>
  <si>
    <t>Hydrolab from EPA used. Samplers Gerry Martinez (MSU) and Julie Kinsey (EPA).  Sun/Shade.</t>
  </si>
  <si>
    <t>Hydrolab from EPA used. Samplers Gerry Martinez (MSU) and Julie Kinsey (EPA). Site moved upstream out from under bridge.</t>
  </si>
  <si>
    <t>Hydrolab from EPA used. Samplers Rachel Hansgen (GWD) and Gerry Martinez (MSU).</t>
  </si>
  <si>
    <t>Hydrolab from EPA used.  Samplers Rachel Hansgen (GWD) and Gerry Martinez (MSU). Mallards upstream when sample taken.</t>
  </si>
  <si>
    <t>Hydrolab from EPA used. Samplers Gerry Martinez (MSU) and Julie Kinsey (EPA). Water flow from dam higher than usual. Pioneer ditch flowing.</t>
  </si>
  <si>
    <t>Hydrolab from EPA used. Samplers Gerry Martinez (MSU) and Julie Kinsey (EPA).  Flows are high-moderate.</t>
  </si>
  <si>
    <t>High</t>
  </si>
  <si>
    <t>Hydrolab from EPA used. Samplers Gerry Martinez (MSU).</t>
  </si>
  <si>
    <t>Hydrolab from EPA used. Samplers Gerry Martinez (MSU).  Conditions at last site: "clear".</t>
  </si>
  <si>
    <t>Temperature ºC</t>
  </si>
  <si>
    <t>2/11/2015 0.21 in; 2/12/2015 0.00 in; 2/13/2015 0.00 in; 2/14/2015 0.00 in</t>
  </si>
  <si>
    <t>1/21/2015 0.00 in; 1/22/2015 Trace; 1/23/2015 0.01 in; 1/24/2015 0.00 in</t>
  </si>
  <si>
    <t>Hydrolab from EPA used. Samplers Gerry Martinez (MSU) and Julie Kinsey (EPA).  Sun, ~85F degrees</t>
  </si>
  <si>
    <t>Hydrolab from EPA used. Samplers Gerry Martinez (MSU) and Julie Kinsey (EPA). Conductivity reading fluctating.  Sun and hot.</t>
  </si>
  <si>
    <t xml:space="preserve">Sun </t>
  </si>
  <si>
    <t>Hydrolab from EPA used. Samplers Gerry Martinez (MSU) and Julie Kinsey (EPA).  Sun, ~78 F degrees.</t>
  </si>
  <si>
    <t>Hydrolab from EPA used. Sampler Gerry Martinez (MSU). Sun and distant clouds.</t>
  </si>
  <si>
    <t>Hydrolab from EPA used. Samplers Gerry Martinez (MSU) and Julie Kinsey (EPA).  Sun.  Flows are high-moderate.</t>
  </si>
  <si>
    <t>Hydrolab from EPA used. Sampler Gerry Martinez (MSU).  Sample taken 20 meters DS of site.  Sun with distant clouds.</t>
  </si>
  <si>
    <t xml:space="preserve">Sample not run </t>
  </si>
  <si>
    <t>1/21/2015 0.00 in; 1/22/2015 Trace; 1/23/2015 0.01 in; 1/24/2015 0.00</t>
  </si>
  <si>
    <t>Precip</t>
  </si>
  <si>
    <t>Preciep</t>
  </si>
  <si>
    <t>&gt;2419.6</t>
    <phoneticPr fontId="6" type="noConversion"/>
  </si>
  <si>
    <t>Not collected</t>
    <phoneticPr fontId="6" type="noConversion"/>
  </si>
  <si>
    <t>Moderate</t>
    <phoneticPr fontId="6" type="noConversion"/>
  </si>
  <si>
    <t>Sun</t>
    <phoneticPr fontId="6" type="noConversion"/>
  </si>
  <si>
    <t>In stream</t>
    <phoneticPr fontId="6" type="noConversion"/>
  </si>
  <si>
    <t>Moderate</t>
    <phoneticPr fontId="6" type="noConversion"/>
  </si>
  <si>
    <t>Sun</t>
    <phoneticPr fontId="6" type="noConversion"/>
  </si>
  <si>
    <t>&gt;2419.6</t>
    <phoneticPr fontId="6" type="noConversion"/>
  </si>
  <si>
    <r>
      <t>BCS</t>
    </r>
    <r>
      <rPr>
        <sz val="11"/>
        <rFont val="Calibri"/>
        <family val="2"/>
      </rPr>
      <t>2</t>
    </r>
    <phoneticPr fontId="6" type="noConversion"/>
  </si>
  <si>
    <t>&lt;1</t>
    <phoneticPr fontId="6" type="noConversion"/>
  </si>
  <si>
    <t>Sun/Shade</t>
    <phoneticPr fontId="6" type="noConversion"/>
  </si>
  <si>
    <t>Sun/Shade</t>
    <phoneticPr fontId="6" type="noConversion"/>
  </si>
  <si>
    <t>Sun/shade</t>
    <phoneticPr fontId="6" type="noConversion"/>
  </si>
  <si>
    <t>Shade</t>
    <phoneticPr fontId="6" type="noConversion"/>
  </si>
  <si>
    <t>Shade</t>
    <phoneticPr fontId="6" type="noConversion"/>
  </si>
  <si>
    <t>Result may be incorrect - double checked against field sheet</t>
  </si>
  <si>
    <t xml:space="preserve">Turbidity NTU </t>
  </si>
  <si>
    <t>Flow Rate cfs</t>
  </si>
  <si>
    <t>Flow Rate  cfs</t>
  </si>
  <si>
    <t>Sample Not collected-flow measurements collected at previous sites took more time than expected, would have exceeded 6 hour window for sample storage.</t>
  </si>
  <si>
    <t>GWD In-Situ smarTROLL used.  Samplers Rachel Hansgen (GWD), Stephen Aderholdt (MSU), Clarence Mills (MSU), Blue Team.</t>
    <phoneticPr fontId="6" type="noConversion"/>
  </si>
  <si>
    <t>Not collected</t>
    <phoneticPr fontId="6" type="noConversion"/>
  </si>
  <si>
    <t>Not collected</t>
    <phoneticPr fontId="6" type="noConversion"/>
  </si>
  <si>
    <t>Not collected</t>
    <phoneticPr fontId="6" type="noConversion"/>
  </si>
  <si>
    <t>Shade</t>
    <phoneticPr fontId="6" type="noConversion"/>
  </si>
  <si>
    <t>Shade</t>
    <phoneticPr fontId="6" type="noConversion"/>
  </si>
  <si>
    <t xml:space="preserve">Sun </t>
    <phoneticPr fontId="6" type="noConversion"/>
  </si>
  <si>
    <t>Not collected</t>
    <phoneticPr fontId="6" type="noConversion"/>
  </si>
  <si>
    <t>Shade</t>
    <phoneticPr fontId="6" type="noConversion"/>
  </si>
  <si>
    <t>Shade</t>
    <phoneticPr fontId="6" type="noConversion"/>
  </si>
  <si>
    <t>sample Not collected-flow measurements collected at previous sites took more time than expected, would have exceeded 6 hour window for sample storage.</t>
  </si>
  <si>
    <t xml:space="preserve"> Not collected</t>
  </si>
  <si>
    <t>In-Situ (GWD) used.  Samplers: Rachel Hansgen (GWD), Stephen Aderholdt (MSU), Eebie Pryor (MSU), Nathan Yudnich (MSU). Sample Not collected-flow measurements collected at previous sites took more time than expected, would have exceeded 6 hour window for sample storage.</t>
  </si>
  <si>
    <t>Sun/Shade</t>
  </si>
  <si>
    <t>5/31/2015 Trace; 6/1/2015 Trace; 6/2/2015 0.00 in; 6/3/2015 0.28 in</t>
  </si>
  <si>
    <t>6/14/2015 0.00 in; 6/15/2015 Trace; 6/16/2015 0.03 in; 6/17/2015 0.04 in</t>
  </si>
  <si>
    <t>Low</t>
    <phoneticPr fontId="6" type="noConversion"/>
  </si>
  <si>
    <t>Sun</t>
    <phoneticPr fontId="6" type="noConversion"/>
  </si>
  <si>
    <t>GWD In-Situ smarTROLL used.  Samplers Rachel Hansgen (GWD), Stephen Aderholdt (MSU), Blue Team.</t>
    <phoneticPr fontId="6" type="noConversion"/>
  </si>
  <si>
    <t>Shade</t>
    <phoneticPr fontId="6" type="noConversion"/>
  </si>
  <si>
    <t>Sun/Shade</t>
    <phoneticPr fontId="6" type="noConversion"/>
  </si>
  <si>
    <t>Bank</t>
    <phoneticPr fontId="6" type="noConversion"/>
  </si>
  <si>
    <t>Sun</t>
    <phoneticPr fontId="6" type="noConversion"/>
  </si>
  <si>
    <t xml:space="preserve">Sun </t>
    <phoneticPr fontId="6" type="noConversion"/>
  </si>
  <si>
    <t>Sun/Shade</t>
    <phoneticPr fontId="6" type="noConversion"/>
  </si>
  <si>
    <t>Shade</t>
    <phoneticPr fontId="6" type="noConversion"/>
  </si>
  <si>
    <t>In stream</t>
    <phoneticPr fontId="6" type="noConversion"/>
  </si>
  <si>
    <t>Shade</t>
    <phoneticPr fontId="6" type="noConversion"/>
  </si>
  <si>
    <t>Sun</t>
    <phoneticPr fontId="6" type="noConversion"/>
  </si>
  <si>
    <t>Sun</t>
    <phoneticPr fontId="6" type="noConversion"/>
  </si>
  <si>
    <t>GWD In-Situ smarTROLL used.  Samplers Stephen Aderholdt (MSU), Clarence Mills (MSU) and Blue Team.</t>
    <phoneticPr fontId="6" type="noConversion"/>
  </si>
  <si>
    <t>Moderate</t>
    <phoneticPr fontId="6" type="noConversion"/>
  </si>
  <si>
    <t>Not collected</t>
    <phoneticPr fontId="6" type="noConversion"/>
  </si>
  <si>
    <t>Not collected</t>
    <phoneticPr fontId="6" type="noConversion"/>
  </si>
  <si>
    <t>Not collected</t>
    <phoneticPr fontId="6" type="noConversion"/>
  </si>
  <si>
    <t>Not collected</t>
    <phoneticPr fontId="6" type="noConversion"/>
  </si>
  <si>
    <t>Not collected</t>
    <phoneticPr fontId="6" type="noConversion"/>
  </si>
  <si>
    <t>Not collected</t>
    <phoneticPr fontId="6" type="noConversion"/>
  </si>
  <si>
    <t>Not collected</t>
    <phoneticPr fontId="6" type="noConversion"/>
  </si>
  <si>
    <t>Not collected</t>
    <phoneticPr fontId="6" type="noConversion"/>
  </si>
  <si>
    <t>Sun/shade</t>
    <phoneticPr fontId="6" type="noConversion"/>
  </si>
  <si>
    <t>Low</t>
    <phoneticPr fontId="6" type="noConversion"/>
  </si>
  <si>
    <t>Not collected</t>
    <phoneticPr fontId="6" type="noConversion"/>
  </si>
  <si>
    <t>Sun/Shade</t>
    <phoneticPr fontId="6" type="noConversion"/>
  </si>
  <si>
    <t>Sun/shade</t>
    <phoneticPr fontId="6" type="noConversion"/>
  </si>
  <si>
    <t>Low</t>
    <phoneticPr fontId="6" type="noConversion"/>
  </si>
  <si>
    <t>Sun</t>
    <phoneticPr fontId="6" type="noConversion"/>
  </si>
  <si>
    <t>Not collected</t>
    <phoneticPr fontId="6" type="noConversion"/>
  </si>
  <si>
    <t>Sun</t>
    <phoneticPr fontId="6" type="noConversion"/>
  </si>
  <si>
    <t>Not collected</t>
    <phoneticPr fontId="6" type="noConversion"/>
  </si>
  <si>
    <t>Sample -flow measurements collected at previous sites took more time than expected, would have exceeded 6 hour window for sample storage.</t>
  </si>
  <si>
    <t>.</t>
  </si>
  <si>
    <t>sample -flow measurements collected at previous sites took more time than expected, would have exceeded 6 hour window for sample storage.</t>
  </si>
  <si>
    <t>In-Situ (GWD) used.  Samplers: Rachel Hansgen (GWD), Stephen Aderholdt (MSU), Eebie Pryor (MSU), Nathan Yudnich (MSU). Sample -flow measurements collected at previous sites took more time than expected, would have exceeded 6 hour window for sample storage.</t>
  </si>
  <si>
    <t>DEH YSI 556 used.  Samplers Stephen Aderholdt (MSU) and Julie Kinsey (EPA).  ed and was not used after BCS2.</t>
  </si>
  <si>
    <t>Site  due to flooding.  Samplers Stephen Aderholdt (MSU), Melake Getabecha (GWD), Rachel Hansgen (GWD).</t>
  </si>
  <si>
    <r>
      <t>BCL</t>
    </r>
    <r>
      <rPr>
        <sz val="11"/>
        <rFont val="Calibri"/>
        <family val="2"/>
      </rPr>
      <t>1</t>
    </r>
  </si>
  <si>
    <t>sun</t>
  </si>
  <si>
    <t>GWD In-Situ smarTROLL used. Samplers Melake Getabecha (GWD), Stephen Aderholdt (MSU)</t>
  </si>
  <si>
    <t>shade</t>
  </si>
  <si>
    <t>GWD In-Situ smarTROLL used. Samplers Stephen Aderholdt (MSU), Rachel Himyak (MSU), Rachel Hansgen (GWD)</t>
  </si>
  <si>
    <t>GWD In-Situ smarTROLL used. Samplers Stephen Aderholdt (MSU), Melake Getabecha (GWD), Rachel Hansgen (GWD)</t>
  </si>
  <si>
    <t>GWD In-Situ smarTROLL used. Samplers Stephen Aderholdt (MSU),  Rachel Hansgen (GWD), Ian Babson (GWD), Erin Leidy (MSU)</t>
  </si>
  <si>
    <t>GWD In-Situ smarTROLL used. Samplers Stephen Aderholdt (MSU),  Rachel Hansgen (GWD), Ian Babson (GWD), Erin Leidy (MSU), Daniel Clark (MSU) Rachel Himyak (MSU)</t>
  </si>
  <si>
    <t>GWD In-Situ smarTROLL used. Samplers Stephen Aderholdt (MSU),  Rachel Hansgen (GWD), Ian Babson (GWD), Erin Leidy (MSU), Rachel Himyak (MSU)</t>
  </si>
  <si>
    <t>GWD In-Situ smarTROLL used. Samplers Stephen Aderholdt (MSU),  Rachel Hansgen (GWD), Erin Leidy (MSU), Rachel Himyak (MSU)</t>
  </si>
  <si>
    <t>GWD In-Situ smarTROLL used. Samplers Stephen Aderholdt (MSU), Erin Leidy (MSU), Rachel Himyak (MSU), Ian Babson (GWD)</t>
  </si>
  <si>
    <t>GWD In-Situ smarTROLL used. Samplers Stephen Aderholdt (MSU), Erin Leidy (MSU), Rachel Himyak (MSU)</t>
  </si>
  <si>
    <t>GWD In-Situ smarTROLL used. Samplers Stephen Aderholdt (MSU), Erin Leidy (MSU), Rachel Himyak (MSU), Rachel Hansgen (GWD)</t>
  </si>
  <si>
    <t>GWD In-Situ smarTROLL used. In water Sampler, Rachel Himyak (MSU ). Other Samplers, Stephen Aderholdt (MSU), Rachel Hansgen (GWD), Erin Leidy (MSU).  CDOT Swoffer Model 2100 Flow Meter; GWD LaMotte 2020we Turbidimeter.</t>
  </si>
  <si>
    <t>GWD In-Situ smarTROLL used. In water Sampler, Stephen Aderholdt (MSU). Other Samplers, Rachel Himyak (MSU), Rachel Hansgen (GWD), Erin Leidy (MSU).  CDOT Swoffer Model 2100 Flow Meter; GWD LaMotte 2020we Turbidimeter.</t>
  </si>
  <si>
    <t>GWD In-Situ smarTROLL used. In water Sampler, Rachel Himyak (MSU ). Other Samplers, Stephen Aderholdt (MSU), Rachel Hansgen (GWD), Erin Leidy (MSU), Jacob Dyste (Vol).  CDOT Swoffer Model 2100 Flow Meter; GWD LaMotte 2020we Turbidimeter. In Situ smarTROLL was not collecting DO mg/L or DO%.</t>
  </si>
  <si>
    <t xml:space="preserve">GWD In-Situ smarTROLL used. In water Sampler, Rachel Himyak (MSU ). Other Samplers, Stephen Aderholdt (MSU), Rachel Hansgen (GWD), Erin Leidy (MSU). CDOT Swoffer Model 2100 Flow Meter; GWD LaMotte 2020we Turbidimeter. </t>
  </si>
  <si>
    <t xml:space="preserve">Expired Trays Used, Lot MG014 Exp Date 12-12-14. GWD In-Situ smarTROLL used. In water Sampler, Melake Getabetcha (GWD).  Other Samplers, Rachel Himyak (MSU), Ian Babson(GWD), Erin Leidy (MSU).  ORP not calibrated. CDOT Swoffer Model 2100 Flow Meter; GWD LaMotte 2020we Turbidimeter. </t>
  </si>
  <si>
    <t xml:space="preserve">GWD In-Situ smarTROLL used. In water Sampler, Melake Getabetcha (GWD).  Other Samplers, Rachel Himyak (MSU), Ian Babson(GWD), Erin Leidy (MSU).  CDOT Swoffer Model 2100 Flow Meter; GWD LaMotte 2020we Turbidimeter. </t>
  </si>
  <si>
    <t>GWD In-situ smarTROLL used.  Samplers Melake Getabecha (GWD), Stephen Aderholdt (MSU).</t>
  </si>
  <si>
    <t>GWD In-Situ smarTROLL used.  Samplers Stephen Aderholdt (MSU).</t>
  </si>
  <si>
    <t>GWD In-situ smarTROLL used.  Samplers Melake Getabecha (GWD), Stephen Aderholdt (MSU), Dylan Gunderson (MSU).</t>
  </si>
  <si>
    <t>GWD In-situ smarTROLL used.  Samplers Melake Getabecha (GWD).</t>
  </si>
  <si>
    <t>low</t>
  </si>
  <si>
    <t>GWD In-situ smarTROLL used.  Samplers Stephen Aderholdt (MSU), Rachel Himyak (MSU)  and Rachel Hansgen (GWD).</t>
  </si>
  <si>
    <t>GWD In-situ smarTROLL used.  Samplers Melake Getabecha (GWD), Stephen Aderholdt (MSU), Rachel Himyak (MSU).</t>
  </si>
  <si>
    <t>sun/shade</t>
  </si>
  <si>
    <t>GWD In-situ smarTROLL used.  Samplers Melake Getabecha (GWD), Stephen Aderholdt (MSU), Dylan Gunderson (MSU), R Himyak.</t>
  </si>
  <si>
    <t>instream</t>
  </si>
  <si>
    <t>GWD In-situ smarTROLL used.  Samplers Melake Getabecha (GWD), Stephen Aderholdt (MSU), Dylan Gunderson (MSU), R Himyak, R hansgen.</t>
  </si>
  <si>
    <t>GWD In-situ smarTROLL used.  Samplers Melake Getabecha (GWD), Stephen Aderholdt (MSU)</t>
  </si>
  <si>
    <t>GWD In-situ smarTROLL used.  Samplers  Stephen Aderholdt (MSU), Dylan Gunderson (MSU), R Himyak, R hansgen.</t>
  </si>
  <si>
    <t>GWD In-Situ smarTROLL used. Samplers Stephen Aderholdt (MSU),  Rachel Hansgen (GWD), Ian Babson (GWD), Erin Leidy (MSU), Rachel Himyak (MSU), Daniel Clark (MSU)</t>
  </si>
  <si>
    <t xml:space="preserve">GWD In-Situ smarTROLL used. Samplers Stephen Aderholdt (MSU),  Rachel Hansgen (GWD), Ian Babson (GWD), Erin Leidy (MSU), Rachel Himyak (MSU), </t>
  </si>
  <si>
    <t xml:space="preserve">GWD In-Situ smarTROLL used. Samplers Stephen Aderholdt (MSU),  Rachel Hansgen (GWD), Erin Leidy (MSU), Rachel Himyak (MSU), </t>
  </si>
  <si>
    <t xml:space="preserve">GWD In-Situ smarTROLL used. Samplers Stephen Aderholdt (MSU), Ian Babson (GWD), Erin Leidy (MSU), Rachel Himyak (MSU), </t>
  </si>
  <si>
    <t xml:space="preserve">GWD In-Situ smarTROLL used. Samplers Stephen Aderholdt (MSU), Erin Leidy (MSU), Rachel Himyak (MSU), </t>
  </si>
  <si>
    <t>GWD In-Situ smarTROLL used. In water Samplers, Stephen Aderholdt (MSU) and Rachel Himyak (MSU). Other Samplers, Erin Leidy (MSU).  CDOT Swoffer Model 2100 Flow Meter; GWD LaMotte 2020we Turbidimeter.</t>
  </si>
  <si>
    <t>GWD In-Situ smarTROLL used. In water Sampler, Stephen Aderholdt (MSU). Other Samplers, Rachel Himyak (MSU), Rachel Hansgen (GWD), Erin Leidy (MSU), Jacob Dyste (Vol).  CDOT Swoffer Model 2100 Flow Meter; GWD LaMotte 2020we Turbidimeter. In Situ smarTROLL was not collecting DO mg/L or DO%.</t>
  </si>
  <si>
    <t xml:space="preserve">GWD In-Situ smarTROLL used. In water Sampler, Rachel Himyak (MSU).  Other Samplers, Ian Babson(GWD), Erin Leidy (MSU), Melake Getabetcha (GWD).  CDOT Swoffer Model 2100 Flow Meter; GWD LaMotte 2020we Turbidimeter. </t>
  </si>
  <si>
    <t>Not collected</t>
    <phoneticPr fontId="6" type="noConversion"/>
  </si>
  <si>
    <t>Not collected</t>
    <phoneticPr fontId="6" type="noConversion"/>
  </si>
  <si>
    <t>GWD In-Situ smarTROLL used.  Samplers Rachel Hansgen (GWD) and Stephen Aderholdt (MSU).</t>
    <phoneticPr fontId="6" type="noConversion"/>
  </si>
  <si>
    <t>Not collected</t>
    <phoneticPr fontId="6" type="noConversion"/>
  </si>
  <si>
    <t>GWD In-Situ smarTROLL used.  Samplers Rachel Hansgen (GWD), Stephen Aderholdt (MSU), Blue Team.</t>
    <phoneticPr fontId="6" type="noConversion"/>
  </si>
  <si>
    <t>High/Moderate</t>
    <phoneticPr fontId="6" type="noConversion"/>
  </si>
  <si>
    <t>Not collected</t>
    <phoneticPr fontId="6" type="noConversion"/>
  </si>
  <si>
    <t>Moderate</t>
    <phoneticPr fontId="6" type="noConversion"/>
  </si>
  <si>
    <t>GWD In-Situ smarTROLL used.  Samplers Rachel Hansgen (GWD), Stephen Aderholdt (MSU), Clarence Mills (MSU), Blue Team.</t>
    <phoneticPr fontId="6" type="noConversion"/>
  </si>
  <si>
    <t>Sewer main repair completed</t>
  </si>
  <si>
    <t>GWD In-situ smarTROLL used. Samplers Melake Getabecha (GWD), Stephen Aderholdt (MSU)</t>
  </si>
  <si>
    <t>bottle broke</t>
  </si>
  <si>
    <t xml:space="preserve">GWD In-Situ smarTROLL used. Samplers Stephen Aderholdt (MSU),  Erin Leidy (MSU), Rachel Himyak (MSU), </t>
  </si>
  <si>
    <t>MSU Vernier meter used.  Sampler David Watson (MSU).  Ice covering most of fLow.</t>
  </si>
  <si>
    <t>MSU Vernier meter used.  Sampler David Watson (MSU). Site moved down fLow from beaver dam obstruction at researcher discretion N 39º 39.548 W 105º 03.999 + or - 18'</t>
  </si>
  <si>
    <t>DEH YSI 556 used.  Samplers Rachel Hansgen (GWD), Julie Kinsey (EPA) and David Watson (MSU).  DO didn't calibrate properly.  Field measurements and samples taken bank - forgot cover for sonde.  Site location moved downstream last year because original site fLow was chanced to due beaver dam bLow out during floods.</t>
  </si>
  <si>
    <t>DEH YSI 556 used. Forgot sonde guard-used sonde just beLow surface.  Samplers Rachel Hansgen (GWD), Stephen Aderholdt and David Watson (MSU) and Julie Kinsey (EPA).</t>
  </si>
  <si>
    <t>Moderate</t>
    <phoneticPr fontId="6" type="noConversion"/>
  </si>
  <si>
    <t>&gt;2419.6</t>
    <phoneticPr fontId="6" type="noConversion"/>
  </si>
  <si>
    <t>&gt;2419.6</t>
    <phoneticPr fontId="6" type="noConversion"/>
  </si>
  <si>
    <t>Moderate</t>
    <phoneticPr fontId="6" type="noConversion"/>
  </si>
  <si>
    <t>Moderate</t>
    <phoneticPr fontId="6" type="noConversion"/>
  </si>
  <si>
    <t>High</t>
    <phoneticPr fontId="6" type="noConversion"/>
  </si>
  <si>
    <r>
      <t>BCD</t>
    </r>
    <r>
      <rPr>
        <sz val="11"/>
        <rFont val="Calibri"/>
        <family val="2"/>
      </rPr>
      <t>1</t>
    </r>
  </si>
  <si>
    <t>High</t>
    <phoneticPr fontId="6" type="noConversion"/>
  </si>
  <si>
    <t>Sun/Shade</t>
    <phoneticPr fontId="6" type="noConversion"/>
  </si>
  <si>
    <t xml:space="preserve">Sun </t>
    <phoneticPr fontId="6" type="noConversion"/>
  </si>
  <si>
    <t>Shade</t>
    <phoneticPr fontId="6" type="noConversion"/>
  </si>
  <si>
    <t>Not collected</t>
    <phoneticPr fontId="6" type="noConversion"/>
  </si>
  <si>
    <t>Shade</t>
    <phoneticPr fontId="6" type="noConversion"/>
  </si>
  <si>
    <t>8.16.8</t>
  </si>
  <si>
    <t xml:space="preserve">sun </t>
  </si>
  <si>
    <t>GWD In-Situ smarTROLL used.  Samplers Stephen Aderholdt (MSU) and Rachel Hansgen (GWD).</t>
  </si>
  <si>
    <t>Not Collected</t>
  </si>
  <si>
    <t>GWD In-Situ smarTROLL used.  Samplers  Melake Getabecha (GWD).</t>
  </si>
  <si>
    <t>GWD In-situ smarTROLL used.  Samplers Melake Getabecha (GWD), Stephen Aderholdt (MSU), Dylan Gunderson (MSU), R Himyak, R Hansgen.</t>
  </si>
  <si>
    <t>GWD In-situ smarTROLL used.  Samplers Melake Getabecha (GWD), Rachel Hansgen (GWD).</t>
  </si>
  <si>
    <t>GWD In-situ smarTROLL used.  Samplers  Stephen Aderholdt (MSU), Dylan Gunderson (MSU), R Himyak, R Hansgen.</t>
  </si>
  <si>
    <t>GWD In-Situ smarTROLL used. Samplers Stephen Aderholdt (MSU),  Rachel Hansgen (GWD), Ian Babson (GWD), Erin Leidy (MSU) Rachel Himyak (MSU)</t>
  </si>
  <si>
    <t>GWD In-Situ smarTROLL used. Samplers Stephen Aderholdt (MSU),  Rachel Hansgen (GWD), Erin Leidy (MSU) Rachel Himyak (MSU)</t>
  </si>
  <si>
    <t>GWD In-Situ smarTROLL used. Samplers Stephen Aderholdt (MSU), Ian Babson (GWD), Erin Leidy (MSU) Rachel Himyak (MSU)</t>
  </si>
  <si>
    <t>GWD In-Situ smarTROLL used. Samplers Stephen Aderholdt (MSU), Erin Leidy (MSU) Rachel Himyak (MSU)</t>
  </si>
  <si>
    <t>GWD In-Situ smarTROLL used. In water Samplers, Stephen Aderholdt (MSU) and Rachel Himyak (MSU). Other Samplers, Rachel Hansgen (GWD), Erin Leidy (MSU).  CDOT Swoffer Model 2100 Flow Meter; GWD LaMotte 2020we Turbidimeter.</t>
  </si>
  <si>
    <t>GWD In-Situ smarTROLL used. In water Sampler, Rachel Himyak (MSU ). Other Samplers, Stephen Aderholdt (MSU), Erin Leidy (MSU).  CDOT Swoffer Model 2100 Flow Meter; GWD LaMotte 2020we Turbidimeter.</t>
  </si>
  <si>
    <t>GWD In-Situ smarTROLL used. In water Sampler, Melake Getabetcha (GWD).  Other Samplers, Rachel Himyak (MSU), Ian Babson(GWD), Erin Leidy (MSU).  CDOT Swoffer Model 2100 Flow Meter; GWD LaMotte 2020we Turbidimeter.</t>
  </si>
  <si>
    <t>Not collected</t>
    <phoneticPr fontId="6" type="noConversion"/>
  </si>
  <si>
    <t>Not collected</t>
    <phoneticPr fontId="6" type="noConversion"/>
  </si>
  <si>
    <t>Sun/Shade</t>
    <phoneticPr fontId="6" type="noConversion"/>
  </si>
  <si>
    <t>&gt;2149.6</t>
  </si>
  <si>
    <t>in stream</t>
  </si>
  <si>
    <t>GWD In-Situ smarTROLL used. Samplers Stephen Aderholdt (MSU), and Rachel Hansgen (GWD).</t>
  </si>
  <si>
    <t>11.06.3</t>
  </si>
  <si>
    <t>GWD In-situ smarTROLL used.  Samplers Melake Getabecha (GWD),  Rachel Hansgen (GWD).</t>
  </si>
  <si>
    <t>med</t>
  </si>
  <si>
    <t>GWD In-situ smarTROLL used.  Samplers Melake Getabecha (GWD), Stephen Aderholdt (MSU), Dylan Gunderson (MSU), R Himyak, R Hansgen, A savage.</t>
  </si>
  <si>
    <t>GWD In-Situ smarTROLL used. Samplers Stephen Aderholdt (MSU),  Rachel Hansgen (GWD), Ian Babson (GWD)</t>
  </si>
  <si>
    <t>GWD In-Situ smarTROLL used. Samplers Stephen Aderholdt (MSU),  Rachel Hansgen (GWD), Erin Leidy (MSU). Rachel Himyak (MSU)</t>
  </si>
  <si>
    <t>GWD In-Situ smarTROLL used. Samplers Stephen Aderholdt (MSU), Ian Babson (GWD), Erin Leidy (MSU) Rachel Himyak (MSU). Tree fell across the river upstream of sampling site.</t>
  </si>
  <si>
    <t>GWD In-Situ smarTROLL used. Samplers Stephen Aderholdt (MSU), Ian Babson (GWD), Erin Leidy (MSU) Rachel Himyak (MSU). Site had an odor of feces</t>
  </si>
  <si>
    <t>GWD In-Sutu smarTROLL used. In water Sampler, Stephen Aderholdt (MSU). Other Samplers, Rachel Himyak (MSU), Rachel Hansgen (GWD), Erin Leidy (MSU).  CDOT Swoffer Model 2100 Flow Meter; GWD LaMotte 2020we Turbidimeter.</t>
  </si>
  <si>
    <t>GWD In-Situ smarTROLL used. In water Sampler, Stephen Aderholdt (MSU). Other Samplers, Rachel Himyak (MSU), Erin Leidy (MSU).  CDOT Swoffer Model 2100 Flow Meter; GWD LaMotte 2020we Turbidimeter.</t>
  </si>
  <si>
    <t>GWD In-Situ smarTROLL used. In water Sampler, Rachel Himyak (MSU).  Other Samplers, Ian Babson(GWD), Erin Leidy (MSU), Melake Getabetcha (GWD).  CDOT Swoffer Model 2100 Flow Meter; GWD LaMotte 2020we Turbidimeter.</t>
  </si>
  <si>
    <t>&gt;2419.6</t>
    <phoneticPr fontId="6" type="noConversion"/>
  </si>
  <si>
    <t>Sun/Shade</t>
    <phoneticPr fontId="6" type="noConversion"/>
  </si>
  <si>
    <t>High</t>
    <phoneticPr fontId="6" type="noConversion"/>
  </si>
  <si>
    <t>Not collected</t>
    <phoneticPr fontId="6" type="noConversion"/>
  </si>
  <si>
    <t>Shade</t>
    <phoneticPr fontId="6" type="noConversion"/>
  </si>
  <si>
    <t>Not collected</t>
    <phoneticPr fontId="6" type="noConversion"/>
  </si>
  <si>
    <t>Not collected</t>
    <phoneticPr fontId="6" type="noConversion"/>
  </si>
  <si>
    <t>Sun/Shade</t>
    <phoneticPr fontId="6" type="noConversion"/>
  </si>
  <si>
    <t>Shade</t>
    <phoneticPr fontId="6" type="noConversion"/>
  </si>
  <si>
    <t>GWD In-Situ smartTROLL used.  Samplers Stephen Aderholdt (MSU).</t>
  </si>
  <si>
    <t>Sewer smell near outfall.</t>
  </si>
  <si>
    <t>GWD In-situ smarTROLL used.  Samplers Melake Getabecha (GWD) and Rachel Hansgen (GWD).</t>
  </si>
  <si>
    <t>GWD In-situ smarTROLL used.  Samplers Melake Getabecha (GWD), Stephen Aderholdt (MSU), Dylan Gunderson (MSU), R Himyak, R Hansgen, A Savage.</t>
  </si>
  <si>
    <t>GWD In-Situ smarTROLL used. Samplers Stephen Aderholdt (MSU),  Rachel Hansgen (GWD), Ian Babson (GWD), Erin Leidy (MSU), Daniel Clark (MSU), Rachel Himyak (MSU)</t>
  </si>
  <si>
    <t>GWD In-Situ smarTROLL used. Samplers Stephen Aderholdt (MSU),  Rachel Hansgen (GWD), Ian Babson (GWD), Erin Leidy (MSU),  Rachel Himyak (MSU)</t>
  </si>
  <si>
    <t>GWD In-Situ smarTROLL used. Samplers Stephen Aderholdt (MSU),  Rachel Hansgen (GWD),Erin Leidy (MSU),  Rachel Himyak (MSU)</t>
  </si>
  <si>
    <t>GWD In-Situ smarTROLL used. Samplers Stephen Aderholdt (MSU), Ian Babson (GWD), Erin Leidy (MSU) Rachel Himyak (MSU) Kids in water up stream.</t>
  </si>
  <si>
    <t>GWD In-Situ smarTROLL used. Samplers Stephen Aderholdt (MSU), Erin Leidy (MSU), Rachel Himyak (MSU), Rachel Hansgen (GWD), Dogs upstream of sample site.</t>
  </si>
  <si>
    <t>Sun</t>
    <phoneticPr fontId="6" type="noConversion"/>
  </si>
  <si>
    <t>N/A</t>
  </si>
  <si>
    <t>GWD In-Situ smarTROLL used. Samplers Stephen Aderholdt (MSU) and Rachel Hansgen (GWD).</t>
  </si>
  <si>
    <t>Sewer smell present at site.</t>
  </si>
  <si>
    <t>Oily patch</t>
  </si>
  <si>
    <t>Not collected-unsafe</t>
  </si>
  <si>
    <t>GWD In-Situ smarTROLL used. Samplers Stephen Aderholdt (MSU), Melake Getabecha (GWD), Rachel Hansgen (GWD) - Sewer Smell at BCD2</t>
  </si>
  <si>
    <t>GWD In-Situ smarTROLL used. Samplers Stephen Aderholdt (MSU),  Rachel Hansgen (GWD), Erin Leidy (MSU),  Rachel Himyak (MSU)</t>
  </si>
  <si>
    <t>GWD In-Situ smarTROLL used. Samplers Stephen Aderholdt (MSU), Ian Babson (GWD), Erin Leidy (MSU) Rachel Himyak (MSU). Strong odor of Sewage.</t>
  </si>
  <si>
    <t>moderate</t>
  </si>
  <si>
    <t>GWD In-Situ smarTROLL used. Samplers Stephen Aderholdt (MSU), Ian Babson (GWD), Erin Leidy (MSU) Rachel Himyak (MSU).</t>
  </si>
  <si>
    <t>GWD In-Situ smarTROLL used. Samplers Stephen Aderholdt (MSU), Erin Leidy (MSU) Rachel Himyak (MSU).</t>
  </si>
  <si>
    <t>GWD In-Situ smarTROLL used. Samplers Stephen Aderholdt (MSU), Erin Leidy (MSU) Rachel Himyak (MSU), Rachel Hansgen (GWD)</t>
  </si>
  <si>
    <t>MSU Vernier meter used.  Sampler David Watson (MSU).  Ice covering most of fLow</t>
  </si>
  <si>
    <t>MSU Vernier meter used.  Sampler David Watson (MSU).  Quarter size foam spots in fLow.</t>
  </si>
  <si>
    <t>Moderate</t>
    <phoneticPr fontId="6" type="noConversion"/>
  </si>
  <si>
    <t>Not collected</t>
    <phoneticPr fontId="6" type="noConversion"/>
  </si>
  <si>
    <t>Shade</t>
    <phoneticPr fontId="6" type="noConversion"/>
  </si>
  <si>
    <t xml:space="preserve">Sun </t>
    <phoneticPr fontId="6" type="noConversion"/>
  </si>
  <si>
    <t>N/a</t>
  </si>
  <si>
    <t>GWD In-Situ smarTROLL used.  Samplers Stephen Adherholdt (MSU).</t>
  </si>
  <si>
    <t xml:space="preserve">Shade </t>
  </si>
  <si>
    <t>Mammal carcass: racoon</t>
  </si>
  <si>
    <t>GWD In-situ smarTROLL used.  Samplers Melake Getabecha (GWD), Stephen Aderholdt (MSU), Dylan Gunderson (MSU) R himyak.</t>
  </si>
  <si>
    <t>GWD In-situ smarTROLL used.  Samplers Melake Getabecha (GWD), R Hansgen.</t>
  </si>
  <si>
    <t>GWD In-situ smarTROLL used.  Samplers Melake Getabecha (GWD), Stephen Aderholdt (MSU), Dylan Gunderson (MSU) R Himyak, R hansgen, A Savage.</t>
  </si>
  <si>
    <t xml:space="preserve">GWD In-Situ smarTROLL used. Samplers Stephen Aderholdt (MSU), Melake Getabecha (GWD), Rachel Hansgen (GWD) </t>
  </si>
  <si>
    <t>GWD In-Situ smarTROLL used. Samplers Stephen Aderholdt (MSU),  Rachel Hansgen (GWD), Ian Babson (GWD), Erin Leidy (MSU), Rachel himyak (MSU), Daniel Clark (MSU)</t>
  </si>
  <si>
    <t>GWD In-Situ smarTROLL used. Samplers Stephen Aderholdt (MSU),  Rachel Hansgen (GWD), Ian Babson (GWD), Erin Leidy (MSU), Rachel himyak (MSU),</t>
  </si>
  <si>
    <t>GWD In-Situ smarTROLL used. Samplers Stephen Aderholdt (MSU),  Rachel Hansgen (GWD), Erin Leidy (MSU), Rachel himyak (MSU),</t>
  </si>
  <si>
    <t>GWD In-Situ smarTROLL used. Samplers Stephen Aderholdt (MSU),  Erin Leidy (MSU) Rachel Himyak (MSU).</t>
  </si>
  <si>
    <t>&gt;2574</t>
  </si>
  <si>
    <t>Sun/Shade</t>
    <phoneticPr fontId="6" type="noConversion"/>
  </si>
  <si>
    <t>Not collected - unsafe</t>
  </si>
  <si>
    <t>GWD In-situ smarTROLL used.  Samplers Melake Getabecha (GWD) R. Hansgen.</t>
  </si>
  <si>
    <t>&gt;2319.6</t>
  </si>
  <si>
    <t>GWD In-Situ smarTROLL used. Samplers Ian Babson (GWD), Erin Leidy (MSU) Rachel Himyak (MSU)</t>
  </si>
  <si>
    <t>GWD In-Situ smarTROLL used. Samplers Stephen Aderholdt (MSU), Rachel Hansgen (GWD), Erin Leidy (MSU) Rachel Himyak (MSU).</t>
  </si>
  <si>
    <t>GWD In-Situ smarTROLL used. In water Sampler, Stephen Aderholdt (MSU). Other Samplers, Rachel Himyak (MSU), Rachel Hansgen (GWD), Erin Leidy (MSU), Blue Team.  CDOT Swoffer Model 2100 Flow Meter; GWD LaMotte 2020we Turbidimeter.</t>
  </si>
  <si>
    <t>MSU Vernier meter used.  Sampler David Watson (MSU).  Foam in fLow.</t>
  </si>
  <si>
    <r>
      <t>BCS</t>
    </r>
    <r>
      <rPr>
        <sz val="11"/>
        <rFont val="Calibri"/>
        <family val="2"/>
      </rPr>
      <t>2</t>
    </r>
  </si>
  <si>
    <t>Not collected</t>
    <phoneticPr fontId="6" type="noConversion"/>
  </si>
  <si>
    <t>Not collected</t>
    <phoneticPr fontId="6" type="noConversion"/>
  </si>
  <si>
    <t>Shade</t>
    <phoneticPr fontId="6" type="noConversion"/>
  </si>
  <si>
    <t>Shade</t>
    <phoneticPr fontId="6" type="noConversion"/>
  </si>
  <si>
    <t>N/A/</t>
  </si>
  <si>
    <t>GWD In-Situ smarTROLL used. Samplers Stephen Aderholdt (MSU).</t>
  </si>
  <si>
    <t>GWD In-Situ smarTROLL used. Samplers Stephen Aderholdt (MSU), Rachel Hansgen(GWD), Erin Leidy (MSU) Rachel Himyak (MSU).</t>
  </si>
  <si>
    <t>GWD In-Sutu smarTROLL used. In water Sampler Stephen Aderholdt (MSU). Other Samplers Rachel Himyak (MSU), Rachel Hansgen (GWD), Erin Leidy (MSU), Blue Team.  CDOT Swoffer Model 2100 Flow Meter; GWD LaMotte 2020we Turbidimeter.</t>
  </si>
  <si>
    <t>GWD In-Situ smarTROLL used. In water Sampler, Rachel Himyak (MSU) and Erin Leidy (MSU). Other Samplers, Stephen Aderholdt (MSU), Rachel Hansgen (GWD). CDOT Swoffer Model 2100 Flow Meter; GWD LaMotte 2020we Turbidimeter.</t>
  </si>
  <si>
    <t>Hydrolab from EPA used. Samplers Gerry Martinez (MSU) and Julie Kinsey (EPA).  Sun.  FLows are high-moderate.</t>
  </si>
  <si>
    <t xml:space="preserve">Sun </t>
    <phoneticPr fontId="6" type="noConversion"/>
  </si>
  <si>
    <t>Instream</t>
  </si>
  <si>
    <t>GWD In-Situ smarTROLL used. SamplersM. Getabecha and Rachel Hansgen (GWD).</t>
  </si>
  <si>
    <t xml:space="preserve"> not collected</t>
  </si>
  <si>
    <t>GWD In-situ smarTROLL used. Samplers Melake Getabecha (GWD), Stephen Aderholdt (MSU) Note: Rain got into the turbidimeter, cleaned with Kimwipes.</t>
  </si>
  <si>
    <t>GWD In-Situ smarTROLL used. Samplers Ian Babson (GWD), Erin Leidy (MSU) Rachel Himyak (MSU). Possibly touched inside of cap on BACT.</t>
  </si>
  <si>
    <t>GWD In-Situ smarTROLL used. Samplers Stephen Aderholdt (MSU), Rachel Hansgen (GWD), Erin Leidy (MSU), Rachel Himyak (MSU), Blue Team</t>
  </si>
  <si>
    <t>GWD In-Situ smarTROLL used. In water Sampler, Stephen Aderholdt (MSU). Other Samplers, Rachel Himyak (MSU), Rachel Hansgen (GWD).  CDOT Swoffer Model 2100 Flow Meter; GWD LaMotte 2020we Turbidimeter.</t>
  </si>
  <si>
    <t>Hydrolab from EPA used. Samplers Gerry Martinez (MSU) and Julie Kinsey (EPA).  FLows are high-moderate.</t>
  </si>
  <si>
    <t>MSU Vernier meter used.  Sampler David Watson (MSU).  Lots of ice cover, ice above and beLow fLow.</t>
  </si>
  <si>
    <t>Not collected</t>
    <phoneticPr fontId="6" type="noConversion"/>
  </si>
  <si>
    <t>phone died</t>
  </si>
  <si>
    <t>GWD In-Situ smarTROLL used. Samplers M Getabecha and Rachel Hansgen (GWD).</t>
  </si>
  <si>
    <t>1986.3.</t>
  </si>
  <si>
    <t>GWD In-situ smarTROLL used.  Samplers Melake Getabecha (GWD), Stephen Aderholdt (MSU), Dylan Gunderson (MSU), R Himyak, R Hansgen, A savage</t>
  </si>
  <si>
    <t>GWD In-Situ smarTROLL used. Samplers Stephen Aderholdt (MSU),  Rachel Hansgen (GWD), Ian Babson (GWD), Erin Leidy (MSU), Daniel Clark (MSU), Racehl Himyak (MSU)</t>
  </si>
  <si>
    <t>low/Moderate</t>
  </si>
  <si>
    <t>GWD In-Situ smarTROLL used. In water Samplers, Stephen Aderholdt (MSU) and Rachel Himyak (MSU). Other Samplers, Rachel Hansgen (GWD), Erin Leidy (MSU), Jacob Dyste (Vol).  CDOT Swoffer Model 2100 Flow Meter; GWD LaMotte 2020we Turbidimeter.  In Situ smarTROLL was not collecting DO mg/L or DO%.  Took P Sample.</t>
  </si>
  <si>
    <t xml:space="preserve">Expired Trays Used, Lot MG014 Exp Date 12-12-14. GWD In-Situ smarTROLL used. In water Sampler, Melake Getabetcha (GWD).  Other Samplers, Rachel Himyak (MSU), Ian Babson(GWD).  ORP not calibrated. CDOT Swoffer Model 2100 Flow Meter; GWD LaMotte 2020we Turbidimeter. </t>
  </si>
  <si>
    <t xml:space="preserve">GWD In-Situ smarTROLL used. In water Sampler, Rachel Himyak (MSU).  Other Samplers, Ian Babson(GWD), Melake Getabetcha (GWD). Dammed up a bit, deep.  CDOT Swoffer Model 2100 Flow Meter; GWD LaMotte 2020we Turbidimeter. </t>
  </si>
  <si>
    <t>GWD In-Situ smarTROLL used. In water Sampler, Rachel Himyak (MSU ). Other Samplers, Stephen Aderholdt (MSU), Rachel Hansgen (GWD).  CDOT Swoffer Model 2100 Flow Meter; GWD LaMotte 2020we Turbidimeter.</t>
  </si>
  <si>
    <t>Hydrolab from EPA used. Samplers Gerry Martinez (MSU) and Julie Kinsey (EPA).  Shade.  FLows are high-moderate.</t>
  </si>
  <si>
    <t>Sampler David Watson (MSU).   FLow rate meter froze solid with ice.</t>
  </si>
  <si>
    <t xml:space="preserve">High </t>
    <phoneticPr fontId="6" type="noConversion"/>
  </si>
  <si>
    <t>Sun</t>
    <phoneticPr fontId="6" type="noConversion"/>
  </si>
  <si>
    <t>Sun</t>
    <phoneticPr fontId="6" type="noConversion"/>
  </si>
  <si>
    <t>Shade</t>
    <phoneticPr fontId="6" type="noConversion"/>
  </si>
  <si>
    <t>i-phone died.  Field parameters not collected, but sample taken.  Ice crystals in sample.</t>
  </si>
  <si>
    <t xml:space="preserve"> in stream</t>
  </si>
  <si>
    <t>GWD In-situ smarTROLL used.  Samplers Melake Getabecha (GWD), Stephen Aderholdt (MSU), Dylan Gunderson (MSU), R Hansgen, R Himyak.</t>
  </si>
  <si>
    <t xml:space="preserve">instream </t>
  </si>
  <si>
    <t>GWD In-situ smarTROLL used.  Samplers Melake Getabecha (GWD), Stephen Aderholdt (MSU), Dylan Gunderson (MSU), R Hansgen, R Himyak, A Savage</t>
  </si>
  <si>
    <t>GWD In-Situ smarTROLL used. Samplers Ian Babson (GWD), Erin Leidy (MSU) Rachel Himyak (MSU). Used alternate site below the water fall, about 100 meters from old site.  Could not access because of camper.</t>
  </si>
  <si>
    <t>GWD In-Situ smarTROLL used. Samplers Stephen Aderholdt (MSU), Rachel Hansgen (GWD), Erin Leidy (MSU) Rachel Himyak (MSU)</t>
  </si>
  <si>
    <t>GWD In-Situ smarTROLL used. Samplers Stephen Aderholdt (MSU), Erin Leidy (MSU), Rachel Himyak (MSU), Blue Team</t>
  </si>
  <si>
    <t>GWD In-Situ smarTROLL used. In water Samplers, Stephen Aderholdt (MSU) and Rachel Himyak (MSU). Other Samplers, Rachel Hansgen (GWD), Erin Leidy (MSU).  CDOT Swoffer Model 2100 Flow Meter; GWD LaMotte 2020we Turbidimeter.  Took readings at original site again above water fall</t>
  </si>
  <si>
    <t>GWD In-Situ smarTROLL used. In water Sampler, Rachel Himyak (MSU ). Other Samplers, Rachel Hansgen (GWD). CDOT Swoffer Model 2100 Flow Meter; GWD LaMotte 2020we Turbidimeter.  Campers at site.</t>
  </si>
  <si>
    <t xml:space="preserve">Expired Trays Used, Lot MG014 Exp Date 12-12-14. GWD In-Situ smarTROLL used. In water Sampler, Melake Getabetcha (GWD).  Other Samplers, Rachel Himyak (MSU), Ian Babson(GWD).  ORP not calibrated and no photos. CDOT Swoffer Model 2100 Flow Meter; GWD LaMotte 2020we Turbidimeter. </t>
  </si>
  <si>
    <t xml:space="preserve">GWD In-Situ smarTROLL used. In water Sampler, Melake Getabetcha (GWD).  Other Samplers, Rachel Himyak (MSU), Ian Babson(GWD).  CDOT Swoffer Model 2100 Flow Meter; GWD LaMotte 2020we Turbidimeter. </t>
  </si>
  <si>
    <t>Inaccessible</t>
    <phoneticPr fontId="6" type="noConversion"/>
  </si>
  <si>
    <t>High</t>
    <phoneticPr fontId="6" type="noConversion"/>
  </si>
  <si>
    <t>Not collected</t>
    <phoneticPr fontId="6" type="noConversion"/>
  </si>
  <si>
    <t>Ice crystals formed in this sample.</t>
  </si>
  <si>
    <t>In Stream</t>
  </si>
  <si>
    <t>bank</t>
  </si>
  <si>
    <t>GWD In-situ smarTROLL used.  Samplers Melake Getabecha (GWD)</t>
  </si>
  <si>
    <t>GWD In-situ smarTROLL used.  Samplers Melake Getabecha (GWD), Stephen Aderholdt (MSU), Dylan Gunderson (MSU), R Himyak, R Hansgen, A Savage</t>
  </si>
  <si>
    <t>over range</t>
  </si>
  <si>
    <t>GWD In-Situ smarTROLL used. Samplers Stephen Aderholdt (MSU),  Erin Leidy (MSU), Rachel Himyak (MSU)</t>
  </si>
  <si>
    <t>GWD In-Situ smarTROLL used. Samplers  Erin Leidy (MSU), Rachel Himyak (MSU), Ian Babson (GWD)</t>
  </si>
  <si>
    <t>GWD In-Situ smarTROLL used. Samplers Stephen Aderholdt (MSU),  Erin Leidy (MSU), Rachel Himyak (MSU), Rachel Hansgen (GWD)</t>
  </si>
  <si>
    <t>GWD In-Sutu smarTROLL used. In water Samplers, Stephen Aderholdt (MSU) and Rachel Himyak (MSU). Other Samplers, Rachel Hansgen (GWD), Erin Leidy (MSU).  CDOT Swoffer Model 2100 Flow Meter; GWD LaMotte 2020we Turbidimeter.</t>
  </si>
  <si>
    <t xml:space="preserve">GWD In-Situ smarTROLL used. In water Sampler, Rachel Himyak (MSU ). Other Samplers, Rachel Hansgen (GWD). CDOT Swoffer Model 2100 Flow Meter; GWD LaMotte 2020we Turbidimeter. </t>
  </si>
  <si>
    <t xml:space="preserve">GWD In-Situ smarTROLL used. In water Sampler, Melake Getabetcha (GWD).  Other Samplers, Rachel Himyak (MSU), Ian Babson(GWD).  ORP not calibrated. CDOT Swoffer Model 2100 Flow Meter; GWD LaMotte 2020we Turbidimeter. </t>
  </si>
  <si>
    <t>Moderate</t>
    <phoneticPr fontId="6" type="noConversion"/>
  </si>
  <si>
    <t xml:space="preserve">Sun </t>
    <phoneticPr fontId="6" type="noConversion"/>
  </si>
  <si>
    <t>Sun</t>
    <phoneticPr fontId="6" type="noConversion"/>
  </si>
  <si>
    <t>Bank</t>
    <phoneticPr fontId="6" type="noConversion"/>
  </si>
  <si>
    <t>GWD In-situ smarTROLL used.  Samplers Stephen Aderholdt (MSU), Clarence Mills (MSU).</t>
  </si>
  <si>
    <t>in Stream</t>
  </si>
  <si>
    <t>GWD In-situ smarTROLL used.  Samplers Stephen Aderholdt (MSU).</t>
  </si>
  <si>
    <t>Sample froze, too cold for iphone</t>
  </si>
  <si>
    <t>GWD In-situ smarTROLL used.  Samplers Melake Getabecha (GWD), Stephen Aderholdt (MSU), Dylan Gunderson (MSU) R Himyak.</t>
  </si>
  <si>
    <t>GWD In-situ smarTROLL used.  Samplers Melake Getabecha (GWD) R Hansgen.</t>
  </si>
  <si>
    <t>instrream</t>
  </si>
  <si>
    <t>GWD In-Situ smarTROLL used. Samplers Stephen Aderholdt (MSU), Rachel Himyak (MSU), Rachel Hansgen (GWD), Erin Leidy, Ian Babson, Daniel Clark</t>
  </si>
  <si>
    <t>GWD In-Situ smarTROLL used. Samplers Stephen Aderholdt (MSU), Rachel Himyak (MSU), Rachel Hansgen (GWD), Erin Leidy, Ian Babson (GWD)</t>
  </si>
  <si>
    <t>GWD In-Situ smarTROLL used. Samplers Stephen Aderholdt (MSU), Rachel Himyak (MSU), Rachel Hansgen (GWD), Erin Leidy</t>
  </si>
  <si>
    <t>GWD In-Situ smarTROLL used. Samplers Stephen Aderholdt (MSU), Rachel Himyak (MSU), Ian Babson (GWD), Erin Leidy</t>
  </si>
  <si>
    <t>GWD In-Situ smarTROLL used. Samplers Rachel Himyak (MSU), Ian Babson (GWD), Erin Leidy (MSU)</t>
  </si>
  <si>
    <t>&gt;2419.3</t>
  </si>
  <si>
    <t>GWD In-Situ smarTROLL used. In water Sampler, Stephen Aderholdt (MSU). Other Samplers, Rachel Himyak (MSU), Rachel Hansgen (GWD), Erin Leidy (MSU), Jacob Dyste (Vol).  CDOT Swoffer Model 2100 Flow Meter; GWD LaMotte 2020we Turbidimeter. Human waste present on bank. In Situ smarTROLL was not collecting DO mg/L or DO%.</t>
  </si>
  <si>
    <t xml:space="preserve">GWD In-Situ smarTROLL used. In water Sampler, Rachel Himyak (MSU ). Other Samplers, Rachel Hansgen (GWD). CDOT Swoffer Model 2100 Flow Meter; GWD LaMotte 2020we Turbidimeter.   Human Feces at site. </t>
  </si>
  <si>
    <t>GWD In-Situ smarTROLL used. In water Sampler, Rachel Himyak (MSU).  Other Samplers, Melake Getabecha (GWD), Ian Babson(GWD).  CDOT Swoffer Model 2100 Flow Meter; GWD LaMotte 2020we Turbidimeter.</t>
  </si>
  <si>
    <t>Sample not 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</si>
</sst>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h:mm;@"/>
    <numFmt numFmtId="166" formatCode="0.000"/>
    <numFmt numFmtId="167" formatCode="0.000000"/>
    <numFmt numFmtId="168" formatCode="0.0000"/>
  </numFmts>
  <fonts count="14" x14ac:knownFonts="1">
    <font>
      <sz val="10"/>
      <name val="Arial"/>
    </font>
    <font>
      <sz val="11"/>
      <name val="Calibri"/>
      <family val="2"/>
      <scheme val="minor"/>
    </font>
    <font>
      <b/>
      <sz val="11"/>
      <name val="Calibri"/>
      <family val="2"/>
      <scheme val="minor"/>
    </font>
    <font>
      <b/>
      <i/>
      <sz val="11"/>
      <name val="Calibri"/>
      <family val="2"/>
      <scheme val="minor"/>
    </font>
    <font>
      <b/>
      <sz val="10"/>
      <name val="Arial"/>
      <family val="2"/>
    </font>
    <font>
      <sz val="10"/>
      <name val="Arial"/>
    </font>
    <font>
      <sz val="8"/>
      <name val="Verdana"/>
      <family val="2"/>
    </font>
    <font>
      <sz val="11"/>
      <name val="Calibri"/>
      <family val="2"/>
    </font>
    <font>
      <sz val="10"/>
      <name val="Arial"/>
    </font>
    <font>
      <sz val="10"/>
      <name val="Calibri"/>
      <family val="2"/>
      <scheme val="minor"/>
    </font>
    <font>
      <b/>
      <sz val="11.5"/>
      <name val="Calibri"/>
      <family val="2"/>
    </font>
    <font>
      <sz val="10"/>
      <name val="Calibri"/>
      <family val="2"/>
    </font>
    <font>
      <b/>
      <sz val="10"/>
      <name val="Calibri"/>
      <family val="2"/>
      <scheme val="minor"/>
    </font>
    <font>
      <sz val="10"/>
      <name val="Arial"/>
      <family val="2"/>
    </font>
  </fonts>
  <fills count="11">
    <fill>
      <patternFill patternType="none"/>
    </fill>
    <fill>
      <patternFill patternType="gray125"/>
    </fill>
    <fill>
      <patternFill patternType="solid">
        <fgColor rgb="FF92D050"/>
        <bgColor indexed="64"/>
      </patternFill>
    </fill>
    <fill>
      <patternFill patternType="solid">
        <fgColor theme="6" tint="0.59999389629810485"/>
        <bgColor indexed="64"/>
      </patternFill>
    </fill>
    <fill>
      <patternFill patternType="solid">
        <fgColor rgb="FFFFFF00"/>
        <bgColor indexed="64"/>
      </patternFill>
    </fill>
    <fill>
      <patternFill patternType="solid">
        <fgColor theme="6" tint="0.39997558519241921"/>
        <bgColor indexed="64"/>
      </patternFill>
    </fill>
    <fill>
      <patternFill patternType="solid">
        <fgColor indexed="50"/>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0"/>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diagonal/>
    </border>
  </borders>
  <cellStyleXfs count="1">
    <xf numFmtId="0" fontId="0" fillId="0" borderId="0"/>
  </cellStyleXfs>
  <cellXfs count="418">
    <xf numFmtId="0" fontId="0" fillId="0" borderId="0" xfId="0"/>
    <xf numFmtId="0" fontId="0" fillId="0" borderId="1" xfId="0" applyBorder="1"/>
    <xf numFmtId="0" fontId="0" fillId="0" borderId="1" xfId="0" applyBorder="1" applyAlignment="1">
      <alignment horizontal="center" vertical="top"/>
    </xf>
    <xf numFmtId="0" fontId="1" fillId="0" borderId="0" xfId="0" applyFont="1"/>
    <xf numFmtId="0" fontId="1" fillId="0" borderId="1" xfId="0" applyFont="1" applyBorder="1"/>
    <xf numFmtId="0" fontId="1" fillId="0" borderId="1" xfId="0" applyFont="1" applyBorder="1" applyAlignment="1">
      <alignment horizontal="center" vertical="top"/>
    </xf>
    <xf numFmtId="2"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165" fontId="1" fillId="0" borderId="1" xfId="0" applyNumberFormat="1" applyFont="1" applyBorder="1" applyAlignment="1">
      <alignment horizontal="center" vertical="top"/>
    </xf>
    <xf numFmtId="20" fontId="1" fillId="0" borderId="1" xfId="0" applyNumberFormat="1" applyFont="1" applyBorder="1" applyAlignment="1">
      <alignment horizontal="center" vertical="top"/>
    </xf>
    <xf numFmtId="0" fontId="1" fillId="0" borderId="1" xfId="0" applyFont="1" applyBorder="1" applyAlignment="1">
      <alignment horizontal="center"/>
    </xf>
    <xf numFmtId="0" fontId="1" fillId="0" borderId="1" xfId="0" applyNumberFormat="1" applyFont="1" applyBorder="1" applyAlignment="1">
      <alignment horizontal="center" vertical="top"/>
    </xf>
    <xf numFmtId="164" fontId="1" fillId="0" borderId="1" xfId="0" applyNumberFormat="1" applyFont="1" applyFill="1" applyBorder="1" applyAlignment="1">
      <alignment horizontal="center" vertical="top"/>
    </xf>
    <xf numFmtId="0" fontId="1" fillId="0" borderId="1" xfId="0" applyFont="1" applyFill="1" applyBorder="1" applyAlignment="1">
      <alignment horizontal="center" vertical="top"/>
    </xf>
    <xf numFmtId="0" fontId="1" fillId="0" borderId="1" xfId="0" applyNumberFormat="1" applyFont="1" applyFill="1" applyBorder="1" applyAlignment="1">
      <alignment horizontal="center" vertical="top"/>
    </xf>
    <xf numFmtId="2" fontId="1" fillId="0" borderId="1" xfId="0" applyNumberFormat="1" applyFont="1" applyFill="1" applyBorder="1" applyAlignment="1">
      <alignment horizontal="center" vertical="top"/>
    </xf>
    <xf numFmtId="20" fontId="1" fillId="0" borderId="1" xfId="0" applyNumberFormat="1" applyFont="1" applyFill="1" applyBorder="1" applyAlignment="1">
      <alignment horizontal="center" vertical="top"/>
    </xf>
    <xf numFmtId="0" fontId="1" fillId="0" borderId="1" xfId="0" applyFont="1" applyBorder="1" applyAlignment="1">
      <alignment horizontal="left" vertical="top"/>
    </xf>
    <xf numFmtId="0" fontId="1" fillId="0" borderId="1" xfId="0" applyFont="1" applyFill="1" applyBorder="1" applyAlignment="1">
      <alignment horizontal="left" vertical="top"/>
    </xf>
    <xf numFmtId="0" fontId="2" fillId="0" borderId="1" xfId="0" applyFont="1" applyBorder="1" applyAlignment="1">
      <alignment horizontal="center" vertical="top"/>
    </xf>
    <xf numFmtId="0" fontId="3" fillId="0" borderId="1" xfId="0" applyFont="1" applyBorder="1" applyAlignment="1">
      <alignment horizontal="center" vertical="top"/>
    </xf>
    <xf numFmtId="0" fontId="2" fillId="0" borderId="1" xfId="0" applyFont="1" applyFill="1" applyBorder="1" applyAlignment="1">
      <alignment horizontal="center" vertical="top"/>
    </xf>
    <xf numFmtId="14" fontId="1" fillId="0" borderId="0" xfId="0" applyNumberFormat="1" applyFont="1" applyAlignment="1">
      <alignment horizontal="center" vertical="top"/>
    </xf>
    <xf numFmtId="20" fontId="1" fillId="0" borderId="0" xfId="0" applyNumberFormat="1" applyFont="1" applyAlignment="1">
      <alignment horizontal="center" vertical="top"/>
    </xf>
    <xf numFmtId="164" fontId="1" fillId="0" borderId="0" xfId="0" applyNumberFormat="1" applyFont="1" applyAlignment="1">
      <alignment horizontal="center" vertical="top"/>
    </xf>
    <xf numFmtId="0" fontId="1" fillId="0" borderId="0" xfId="0" applyFont="1" applyAlignment="1">
      <alignment horizontal="center" vertical="top"/>
    </xf>
    <xf numFmtId="2" fontId="1" fillId="0" borderId="0" xfId="0" applyNumberFormat="1" applyFont="1" applyAlignment="1">
      <alignment horizontal="center" vertical="top"/>
    </xf>
    <xf numFmtId="0" fontId="1" fillId="0" borderId="0" xfId="0" applyNumberFormat="1" applyFont="1" applyAlignment="1">
      <alignment horizontal="center" vertical="top"/>
    </xf>
    <xf numFmtId="14" fontId="1" fillId="0" borderId="1" xfId="0" applyNumberFormat="1" applyFont="1" applyBorder="1" applyAlignment="1">
      <alignment horizontal="center" vertical="top"/>
    </xf>
    <xf numFmtId="14" fontId="1" fillId="0" borderId="1" xfId="0" applyNumberFormat="1" applyFont="1" applyBorder="1" applyAlignment="1">
      <alignment horizontal="center"/>
    </xf>
    <xf numFmtId="0" fontId="3" fillId="0" borderId="1" xfId="0" applyFont="1" applyBorder="1" applyAlignment="1">
      <alignment horizontal="center"/>
    </xf>
    <xf numFmtId="0" fontId="2" fillId="0" borderId="1" xfId="0" applyFont="1" applyBorder="1" applyAlignment="1">
      <alignment horizontal="center"/>
    </xf>
    <xf numFmtId="0" fontId="2" fillId="0" borderId="1" xfId="0" applyFont="1" applyFill="1" applyBorder="1" applyAlignment="1">
      <alignment horizontal="center"/>
    </xf>
    <xf numFmtId="0" fontId="1" fillId="0" borderId="1" xfId="0" applyNumberFormat="1" applyFont="1" applyBorder="1" applyAlignment="1">
      <alignment horizontal="center"/>
    </xf>
    <xf numFmtId="0" fontId="2" fillId="0" borderId="1" xfId="0" applyFont="1" applyBorder="1" applyAlignment="1">
      <alignment horizontal="left" vertical="top"/>
    </xf>
    <xf numFmtId="0" fontId="1" fillId="0" borderId="0" xfId="0" applyFont="1" applyAlignment="1">
      <alignment horizontal="left"/>
    </xf>
    <xf numFmtId="0" fontId="1" fillId="0" borderId="1" xfId="0" applyFont="1" applyBorder="1" applyAlignment="1">
      <alignment horizontal="left"/>
    </xf>
    <xf numFmtId="0" fontId="2" fillId="0" borderId="1" xfId="0" applyFont="1" applyBorder="1" applyAlignment="1">
      <alignment horizontal="left"/>
    </xf>
    <xf numFmtId="0" fontId="0" fillId="0" borderId="0" xfId="0" applyAlignment="1">
      <alignment horizontal="left"/>
    </xf>
    <xf numFmtId="14" fontId="1" fillId="0" borderId="1" xfId="0" applyNumberFormat="1" applyFont="1" applyFill="1" applyBorder="1" applyAlignment="1">
      <alignment horizontal="center" vertical="top"/>
    </xf>
    <xf numFmtId="0" fontId="1" fillId="0" borderId="0" xfId="0" applyFont="1" applyBorder="1" applyAlignment="1">
      <alignment horizontal="center" vertical="top"/>
    </xf>
    <xf numFmtId="14" fontId="1" fillId="0" borderId="0" xfId="0" applyNumberFormat="1" applyFont="1" applyBorder="1" applyAlignment="1">
      <alignment horizontal="center" vertical="top"/>
    </xf>
    <xf numFmtId="20" fontId="1" fillId="0" borderId="0" xfId="0" applyNumberFormat="1" applyFont="1" applyBorder="1" applyAlignment="1">
      <alignment horizontal="center" vertical="top"/>
    </xf>
    <xf numFmtId="164" fontId="1" fillId="0" borderId="0" xfId="0" applyNumberFormat="1" applyFont="1" applyBorder="1" applyAlignment="1">
      <alignment horizontal="center" vertical="top"/>
    </xf>
    <xf numFmtId="0" fontId="1" fillId="0" borderId="0" xfId="0" applyNumberFormat="1" applyFont="1" applyBorder="1" applyAlignment="1">
      <alignment horizontal="center" vertical="top"/>
    </xf>
    <xf numFmtId="2" fontId="1" fillId="0" borderId="0" xfId="0" applyNumberFormat="1" applyFont="1" applyBorder="1" applyAlignment="1">
      <alignment horizontal="center" vertical="top"/>
    </xf>
    <xf numFmtId="0" fontId="1" fillId="0" borderId="0" xfId="0" applyFont="1" applyBorder="1" applyAlignment="1">
      <alignment horizontal="left" vertical="top"/>
    </xf>
    <xf numFmtId="0" fontId="1" fillId="0" borderId="0" xfId="0" applyFont="1" applyBorder="1" applyAlignment="1">
      <alignment horizontal="center"/>
    </xf>
    <xf numFmtId="20" fontId="1" fillId="0" borderId="1" xfId="0" applyNumberFormat="1" applyFont="1" applyBorder="1" applyAlignment="1">
      <alignment horizontal="center"/>
    </xf>
    <xf numFmtId="0" fontId="1" fillId="0" borderId="1" xfId="0" applyNumberFormat="1" applyFont="1" applyBorder="1" applyAlignment="1">
      <alignment horizontal="left" vertical="top"/>
    </xf>
    <xf numFmtId="0" fontId="1" fillId="2" borderId="1" xfId="0" applyFont="1" applyFill="1" applyBorder="1" applyAlignment="1">
      <alignment horizontal="center" vertical="top"/>
    </xf>
    <xf numFmtId="0" fontId="1" fillId="2" borderId="1" xfId="0" applyFont="1" applyFill="1" applyBorder="1" applyAlignment="1">
      <alignment horizontal="center"/>
    </xf>
    <xf numFmtId="0" fontId="1" fillId="3" borderId="1" xfId="0" applyFont="1" applyFill="1" applyBorder="1" applyAlignment="1">
      <alignment horizontal="center" vertical="top"/>
    </xf>
    <xf numFmtId="0" fontId="1" fillId="3" borderId="1" xfId="0" applyFont="1" applyFill="1" applyBorder="1" applyAlignment="1">
      <alignment horizontal="center"/>
    </xf>
    <xf numFmtId="0" fontId="1" fillId="0" borderId="1" xfId="0" applyFont="1" applyFill="1" applyBorder="1" applyAlignment="1">
      <alignment horizontal="center" vertical="center"/>
    </xf>
    <xf numFmtId="164" fontId="1" fillId="4" borderId="1" xfId="0" applyNumberFormat="1" applyFont="1" applyFill="1" applyBorder="1" applyAlignment="1">
      <alignment horizontal="center" vertical="top"/>
    </xf>
    <xf numFmtId="0" fontId="1" fillId="4" borderId="1" xfId="0" applyFont="1" applyFill="1" applyBorder="1" applyAlignment="1">
      <alignment horizontal="center" vertical="top"/>
    </xf>
    <xf numFmtId="0" fontId="1" fillId="0" borderId="0" xfId="0" applyFont="1" applyFill="1" applyBorder="1" applyAlignment="1">
      <alignment horizontal="center" vertical="top"/>
    </xf>
    <xf numFmtId="20" fontId="1" fillId="0" borderId="1" xfId="0" applyNumberFormat="1" applyFont="1" applyBorder="1" applyAlignment="1">
      <alignment horizontal="left" vertical="top"/>
    </xf>
    <xf numFmtId="0" fontId="0" fillId="0" borderId="0" xfId="0" applyBorder="1"/>
    <xf numFmtId="0" fontId="1" fillId="0" borderId="1" xfId="0" applyNumberFormat="1" applyFont="1" applyBorder="1" applyAlignment="1">
      <alignment horizontal="left"/>
    </xf>
    <xf numFmtId="0" fontId="0" fillId="0" borderId="1" xfId="0" applyBorder="1" applyAlignment="1">
      <alignment horizontal="left" vertical="top"/>
    </xf>
    <xf numFmtId="0" fontId="4" fillId="0" borderId="1" xfId="0" applyFont="1" applyBorder="1"/>
    <xf numFmtId="167" fontId="0" fillId="0" borderId="1" xfId="0" applyNumberFormat="1" applyFont="1" applyBorder="1"/>
    <xf numFmtId="166" fontId="1" fillId="0" borderId="1" xfId="0" applyNumberFormat="1" applyFont="1" applyFill="1" applyBorder="1" applyAlignment="1">
      <alignment horizontal="center" vertical="top"/>
    </xf>
    <xf numFmtId="0" fontId="1" fillId="5" borderId="1" xfId="0" applyFont="1" applyFill="1" applyBorder="1" applyAlignment="1">
      <alignment horizontal="center" vertical="top"/>
    </xf>
    <xf numFmtId="0" fontId="1" fillId="2" borderId="2" xfId="0" applyFont="1" applyFill="1" applyBorder="1" applyAlignment="1">
      <alignment horizontal="center" vertical="top"/>
    </xf>
    <xf numFmtId="0" fontId="1" fillId="5" borderId="2" xfId="0" applyFont="1" applyFill="1" applyBorder="1" applyAlignment="1">
      <alignment horizontal="center" vertical="top"/>
    </xf>
    <xf numFmtId="20" fontId="1" fillId="0" borderId="3" xfId="0" applyNumberFormat="1" applyFont="1" applyBorder="1" applyAlignment="1">
      <alignment horizontal="center" vertical="top"/>
    </xf>
    <xf numFmtId="164" fontId="1" fillId="0" borderId="3" xfId="0" applyNumberFormat="1" applyFont="1" applyBorder="1" applyAlignment="1">
      <alignment horizontal="center" vertical="top"/>
    </xf>
    <xf numFmtId="0" fontId="1" fillId="0" borderId="3" xfId="0" applyFont="1" applyBorder="1" applyAlignment="1">
      <alignment horizontal="center" vertical="top"/>
    </xf>
    <xf numFmtId="0" fontId="1" fillId="0" borderId="3" xfId="0" applyNumberFormat="1" applyFont="1" applyBorder="1" applyAlignment="1">
      <alignment horizontal="center" vertical="top"/>
    </xf>
    <xf numFmtId="2" fontId="1" fillId="0" borderId="3" xfId="0" applyNumberFormat="1" applyFont="1" applyBorder="1" applyAlignment="1">
      <alignment horizontal="center" vertical="top"/>
    </xf>
    <xf numFmtId="0" fontId="1" fillId="0" borderId="3" xfId="0" applyFont="1" applyFill="1" applyBorder="1" applyAlignment="1">
      <alignment horizontal="center" vertical="top"/>
    </xf>
    <xf numFmtId="0" fontId="1" fillId="0" borderId="3" xfId="0" applyNumberFormat="1" applyFont="1" applyBorder="1" applyAlignment="1">
      <alignment horizontal="left"/>
    </xf>
    <xf numFmtId="14" fontId="1" fillId="0" borderId="3" xfId="0" applyNumberFormat="1" applyFont="1" applyBorder="1" applyAlignment="1">
      <alignment horizontal="center" vertical="top"/>
    </xf>
    <xf numFmtId="0" fontId="0" fillId="4" borderId="0" xfId="0" applyFill="1"/>
    <xf numFmtId="20" fontId="1" fillId="0" borderId="0" xfId="0" applyNumberFormat="1" applyFont="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5" fillId="0" borderId="0" xfId="0" applyFont="1"/>
    <xf numFmtId="164" fontId="1" fillId="0" borderId="0" xfId="0" applyNumberFormat="1" applyFont="1" applyFill="1" applyBorder="1" applyAlignment="1">
      <alignment horizontal="center" vertical="top"/>
    </xf>
    <xf numFmtId="0" fontId="1" fillId="3" borderId="2" xfId="0" applyFont="1" applyFill="1" applyBorder="1" applyAlignment="1">
      <alignment horizontal="center" vertical="top"/>
    </xf>
    <xf numFmtId="1" fontId="1" fillId="0" borderId="1" xfId="0" applyNumberFormat="1" applyFont="1" applyBorder="1" applyAlignment="1">
      <alignment horizontal="center" vertical="top"/>
    </xf>
    <xf numFmtId="166" fontId="1" fillId="0" borderId="1" xfId="0" applyNumberFormat="1" applyFont="1" applyBorder="1" applyAlignment="1">
      <alignment horizontal="center" vertical="top"/>
    </xf>
    <xf numFmtId="0" fontId="1" fillId="2" borderId="4" xfId="0" applyFont="1" applyFill="1" applyBorder="1" applyAlignment="1">
      <alignment horizontal="center" vertical="top"/>
    </xf>
    <xf numFmtId="14" fontId="1" fillId="0" borderId="5" xfId="0" applyNumberFormat="1" applyFont="1" applyBorder="1" applyAlignment="1">
      <alignment horizontal="center" vertical="top"/>
    </xf>
    <xf numFmtId="20" fontId="1" fillId="0" borderId="5" xfId="0" applyNumberFormat="1" applyFont="1" applyBorder="1" applyAlignment="1">
      <alignment horizontal="center" vertical="top"/>
    </xf>
    <xf numFmtId="164" fontId="1" fillId="0" borderId="5" xfId="0" applyNumberFormat="1" applyFont="1" applyBorder="1" applyAlignment="1">
      <alignment horizontal="center" vertical="top"/>
    </xf>
    <xf numFmtId="0" fontId="1" fillId="0" borderId="5" xfId="0" applyFont="1" applyBorder="1" applyAlignment="1">
      <alignment horizontal="center" vertical="top"/>
    </xf>
    <xf numFmtId="0" fontId="1" fillId="0" borderId="5" xfId="0" applyFont="1" applyFill="1" applyBorder="1" applyAlignment="1">
      <alignment horizontal="center" vertical="top"/>
    </xf>
    <xf numFmtId="164" fontId="1" fillId="0" borderId="5" xfId="0" applyNumberFormat="1" applyFont="1" applyFill="1" applyBorder="1" applyAlignment="1">
      <alignment horizontal="center" vertical="top"/>
    </xf>
    <xf numFmtId="0" fontId="1" fillId="0" borderId="5" xfId="0" applyFont="1" applyBorder="1" applyAlignment="1">
      <alignment horizontal="left" vertical="top"/>
    </xf>
    <xf numFmtId="0" fontId="1" fillId="0" borderId="6" xfId="0" applyFont="1" applyFill="1" applyBorder="1" applyAlignment="1">
      <alignment horizontal="center" vertical="top"/>
    </xf>
    <xf numFmtId="0" fontId="5" fillId="0" borderId="1" xfId="0" applyFont="1" applyBorder="1" applyAlignment="1">
      <alignment horizontal="center" vertical="top"/>
    </xf>
    <xf numFmtId="0" fontId="1" fillId="5" borderId="3" xfId="0" applyFont="1" applyFill="1" applyBorder="1" applyAlignment="1">
      <alignment horizontal="center" vertical="top"/>
    </xf>
    <xf numFmtId="0" fontId="0" fillId="0" borderId="3" xfId="0" applyBorder="1" applyAlignment="1">
      <alignment horizontal="center" vertical="top"/>
    </xf>
    <xf numFmtId="0" fontId="1" fillId="0" borderId="3" xfId="0" applyFont="1" applyBorder="1" applyAlignment="1">
      <alignment horizontal="left" vertical="top"/>
    </xf>
    <xf numFmtId="14" fontId="1" fillId="4" borderId="1" xfId="0" applyNumberFormat="1" applyFont="1" applyFill="1" applyBorder="1" applyAlignment="1">
      <alignment horizontal="center" vertical="top"/>
    </xf>
    <xf numFmtId="164" fontId="1" fillId="0" borderId="1" xfId="0" applyNumberFormat="1" applyFont="1" applyBorder="1" applyAlignment="1">
      <alignment horizontal="center" vertical="top"/>
    </xf>
    <xf numFmtId="0" fontId="7" fillId="0" borderId="1" xfId="0" applyFont="1" applyBorder="1" applyAlignment="1">
      <alignment horizontal="center" vertical="top"/>
    </xf>
    <xf numFmtId="2" fontId="1" fillId="0" borderId="1" xfId="0" applyNumberFormat="1" applyFont="1" applyBorder="1" applyAlignment="1">
      <alignment horizontal="center" vertical="top"/>
    </xf>
    <xf numFmtId="2" fontId="1" fillId="0" borderId="1" xfId="0" applyNumberFormat="1" applyFont="1" applyBorder="1" applyAlignment="1">
      <alignment horizontal="center" vertical="top"/>
    </xf>
    <xf numFmtId="2" fontId="1" fillId="0" borderId="1" xfId="0" applyNumberFormat="1" applyFont="1" applyBorder="1" applyAlignment="1">
      <alignment horizontal="center" vertical="top"/>
    </xf>
    <xf numFmtId="2" fontId="1" fillId="0" borderId="1" xfId="0" applyNumberFormat="1" applyFont="1" applyBorder="1" applyAlignment="1">
      <alignment horizontal="center" vertical="top"/>
    </xf>
    <xf numFmtId="2" fontId="1" fillId="0" borderId="1" xfId="0" applyNumberFormat="1" applyFont="1" applyBorder="1" applyAlignment="1">
      <alignment horizontal="center" vertical="top"/>
    </xf>
    <xf numFmtId="2" fontId="1" fillId="0" borderId="1" xfId="0" applyNumberFormat="1" applyFont="1" applyBorder="1" applyAlignment="1">
      <alignment horizontal="center" vertical="top"/>
    </xf>
    <xf numFmtId="2" fontId="1" fillId="0" borderId="1" xfId="0" applyNumberFormat="1" applyFont="1" applyBorder="1" applyAlignment="1">
      <alignment horizontal="center" vertical="top"/>
    </xf>
    <xf numFmtId="2"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2" fontId="1" fillId="0" borderId="1" xfId="0" applyNumberFormat="1" applyFont="1" applyBorder="1" applyAlignment="1">
      <alignment horizontal="center" vertical="top"/>
    </xf>
    <xf numFmtId="0" fontId="7" fillId="0" borderId="1" xfId="0" applyFont="1" applyFill="1" applyBorder="1" applyAlignment="1">
      <alignment horizontal="center" vertical="top"/>
    </xf>
    <xf numFmtId="164" fontId="1" fillId="0" borderId="1" xfId="0" applyNumberFormat="1" applyFont="1" applyBorder="1" applyAlignment="1">
      <alignment horizontal="center" vertical="top"/>
    </xf>
    <xf numFmtId="2" fontId="1" fillId="0" borderId="1" xfId="0" applyNumberFormat="1" applyFont="1" applyBorder="1" applyAlignment="1">
      <alignment horizontal="center" vertical="top"/>
    </xf>
    <xf numFmtId="2"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2"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2" fontId="1" fillId="0" borderId="1" xfId="0" applyNumberFormat="1" applyFont="1" applyBorder="1" applyAlignment="1">
      <alignment horizontal="center" vertical="top"/>
    </xf>
    <xf numFmtId="168" fontId="1" fillId="0" borderId="1" xfId="0" applyNumberFormat="1" applyFont="1" applyBorder="1" applyAlignment="1">
      <alignment horizontal="center" vertical="top"/>
    </xf>
    <xf numFmtId="164" fontId="1" fillId="7" borderId="1" xfId="0" applyNumberFormat="1" applyFont="1" applyFill="1" applyBorder="1" applyAlignment="1">
      <alignment horizontal="center" vertical="top"/>
    </xf>
    <xf numFmtId="0" fontId="8" fillId="0" borderId="0" xfId="0" applyFont="1"/>
    <xf numFmtId="20" fontId="1" fillId="4" borderId="1" xfId="0" applyNumberFormat="1" applyFont="1" applyFill="1" applyBorder="1" applyAlignment="1">
      <alignment horizontal="center" vertical="top"/>
    </xf>
    <xf numFmtId="0" fontId="1" fillId="7" borderId="1" xfId="0" applyFont="1" applyFill="1" applyBorder="1" applyAlignment="1">
      <alignment horizontal="center" vertical="top"/>
    </xf>
    <xf numFmtId="0" fontId="2" fillId="0" borderId="3" xfId="0" applyFont="1" applyBorder="1" applyAlignment="1">
      <alignment horizontal="center" vertical="top"/>
    </xf>
    <xf numFmtId="0" fontId="2" fillId="0" borderId="0" xfId="0" applyFont="1" applyAlignment="1">
      <alignment horizontal="center" vertical="top"/>
    </xf>
    <xf numFmtId="0" fontId="0" fillId="0" borderId="0" xfId="0" applyAlignment="1">
      <alignment horizontal="left" vertical="top"/>
    </xf>
    <xf numFmtId="0" fontId="0" fillId="0" borderId="3" xfId="0" applyBorder="1" applyAlignment="1">
      <alignment horizontal="left" vertical="top"/>
    </xf>
    <xf numFmtId="0" fontId="4" fillId="0" borderId="1" xfId="0" applyFont="1" applyBorder="1" applyAlignment="1">
      <alignment horizontal="left" vertical="top"/>
    </xf>
    <xf numFmtId="20" fontId="1" fillId="0" borderId="0" xfId="0" applyNumberFormat="1" applyFont="1" applyBorder="1" applyAlignment="1">
      <alignment horizontal="left" vertical="top"/>
    </xf>
    <xf numFmtId="0" fontId="1" fillId="0" borderId="0" xfId="0" applyFont="1" applyAlignment="1">
      <alignment horizontal="left" vertical="top"/>
    </xf>
    <xf numFmtId="0" fontId="5" fillId="0" borderId="0" xfId="0" applyFont="1" applyAlignment="1">
      <alignment horizontal="left" vertical="top"/>
    </xf>
    <xf numFmtId="0" fontId="0" fillId="0" borderId="0" xfId="0" applyBorder="1" applyAlignment="1">
      <alignment horizontal="left" vertical="top"/>
    </xf>
    <xf numFmtId="0" fontId="1" fillId="2" borderId="3" xfId="0" applyFont="1" applyFill="1" applyBorder="1" applyAlignment="1">
      <alignment horizontal="center" vertical="top"/>
    </xf>
    <xf numFmtId="0" fontId="7" fillId="0" borderId="3" xfId="0" applyFont="1" applyBorder="1" applyAlignment="1">
      <alignment horizontal="center" vertical="top"/>
    </xf>
    <xf numFmtId="0" fontId="1" fillId="0" borderId="7" xfId="0" applyFont="1" applyBorder="1" applyAlignment="1">
      <alignment horizontal="center" vertical="top"/>
    </xf>
    <xf numFmtId="0" fontId="7" fillId="0" borderId="0" xfId="0" applyFont="1" applyBorder="1" applyAlignment="1">
      <alignment horizontal="center" vertical="top"/>
    </xf>
    <xf numFmtId="0" fontId="7" fillId="0" borderId="7" xfId="0" applyFont="1" applyBorder="1" applyAlignment="1">
      <alignment horizontal="center" vertical="top"/>
    </xf>
    <xf numFmtId="2" fontId="7" fillId="0" borderId="3" xfId="0" applyNumberFormat="1" applyFont="1" applyBorder="1" applyAlignment="1">
      <alignment horizontal="center" vertical="top"/>
    </xf>
    <xf numFmtId="164" fontId="7" fillId="0" borderId="1" xfId="0" applyNumberFormat="1" applyFont="1" applyBorder="1" applyAlignment="1">
      <alignment horizontal="center" vertical="top"/>
    </xf>
    <xf numFmtId="0" fontId="7" fillId="0" borderId="1" xfId="0" applyFont="1" applyBorder="1" applyAlignment="1">
      <alignment horizontal="center"/>
    </xf>
    <xf numFmtId="164" fontId="1" fillId="0" borderId="0" xfId="0" applyNumberFormat="1" applyFont="1" applyBorder="1" applyAlignment="1">
      <alignment horizontal="center" vertical="top"/>
    </xf>
    <xf numFmtId="0" fontId="7" fillId="0" borderId="1" xfId="0" applyFont="1" applyBorder="1" applyAlignment="1">
      <alignment horizontal="left" vertical="top"/>
    </xf>
    <xf numFmtId="2" fontId="1" fillId="0" borderId="0" xfId="0" applyNumberFormat="1" applyFont="1" applyBorder="1" applyAlignment="1">
      <alignment horizontal="center" vertical="top"/>
    </xf>
    <xf numFmtId="0" fontId="7" fillId="0" borderId="0" xfId="0" applyFont="1"/>
    <xf numFmtId="0" fontId="1" fillId="0" borderId="0" xfId="0" applyFont="1" applyAlignment="1">
      <alignment horizontal="center"/>
    </xf>
    <xf numFmtId="0" fontId="7" fillId="6" borderId="1" xfId="0" applyFont="1" applyFill="1" applyBorder="1" applyAlignment="1">
      <alignment horizontal="center" vertical="top"/>
    </xf>
    <xf numFmtId="0" fontId="7" fillId="0" borderId="4" xfId="0" applyFont="1" applyBorder="1" applyAlignment="1">
      <alignment horizontal="left" vertical="top"/>
    </xf>
    <xf numFmtId="164" fontId="7" fillId="0" borderId="3" xfId="0" applyNumberFormat="1" applyFont="1" applyBorder="1" applyAlignment="1">
      <alignment horizontal="center" vertical="top"/>
    </xf>
    <xf numFmtId="20" fontId="7"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2" fontId="7" fillId="0" borderId="1" xfId="0" applyNumberFormat="1" applyFont="1" applyBorder="1" applyAlignment="1">
      <alignment horizontal="center" vertical="top"/>
    </xf>
    <xf numFmtId="2" fontId="1" fillId="0" borderId="1" xfId="0" applyNumberFormat="1" applyFont="1" applyBorder="1" applyAlignment="1">
      <alignment horizontal="center"/>
    </xf>
    <xf numFmtId="2" fontId="1" fillId="0" borderId="1" xfId="0" applyNumberFormat="1" applyFont="1" applyBorder="1" applyAlignment="1">
      <alignment horizontal="center" vertical="top"/>
    </xf>
    <xf numFmtId="0" fontId="2" fillId="0" borderId="5" xfId="0" applyFont="1" applyFill="1" applyBorder="1" applyAlignment="1">
      <alignment horizontal="center" vertical="top"/>
    </xf>
    <xf numFmtId="0" fontId="7" fillId="0" borderId="0" xfId="0" applyFont="1" applyFill="1" applyBorder="1" applyAlignment="1">
      <alignment horizontal="center" vertical="top"/>
    </xf>
    <xf numFmtId="0" fontId="2" fillId="0" borderId="0" xfId="0" applyFont="1" applyFill="1" applyBorder="1" applyAlignment="1">
      <alignment horizontal="center" vertical="top"/>
    </xf>
    <xf numFmtId="0" fontId="0" fillId="0" borderId="0" xfId="0" applyAlignment="1">
      <alignment vertical="top"/>
    </xf>
    <xf numFmtId="0" fontId="1" fillId="0" borderId="0" xfId="0" applyFont="1" applyFill="1" applyBorder="1" applyAlignment="1">
      <alignment horizontal="left" vertical="top"/>
    </xf>
    <xf numFmtId="164" fontId="1" fillId="0" borderId="3" xfId="0" applyNumberFormat="1" applyFont="1" applyFill="1" applyBorder="1" applyAlignment="1">
      <alignment horizontal="center" vertical="top"/>
    </xf>
    <xf numFmtId="0" fontId="7" fillId="0" borderId="3" xfId="0" applyFont="1" applyFill="1" applyBorder="1" applyAlignment="1">
      <alignment horizontal="center" vertical="top"/>
    </xf>
    <xf numFmtId="0" fontId="1" fillId="2" borderId="8" xfId="0" applyFont="1" applyFill="1" applyBorder="1" applyAlignment="1">
      <alignment horizontal="center" vertical="top"/>
    </xf>
    <xf numFmtId="0" fontId="7" fillId="6" borderId="3" xfId="0" applyFont="1" applyFill="1" applyBorder="1" applyAlignment="1">
      <alignment horizontal="center" vertical="top"/>
    </xf>
    <xf numFmtId="0" fontId="7" fillId="0" borderId="3" xfId="0" applyFont="1" applyBorder="1" applyAlignment="1">
      <alignment horizontal="left" vertical="top"/>
    </xf>
    <xf numFmtId="20" fontId="7" fillId="0" borderId="3" xfId="0" applyNumberFormat="1" applyFont="1" applyBorder="1" applyAlignment="1">
      <alignment horizontal="center" vertical="top"/>
    </xf>
    <xf numFmtId="0" fontId="1" fillId="0" borderId="3" xfId="0" applyFont="1" applyBorder="1"/>
    <xf numFmtId="0" fontId="7" fillId="0" borderId="3" xfId="0" applyFont="1" applyBorder="1" applyAlignment="1">
      <alignment horizontal="center"/>
    </xf>
    <xf numFmtId="14" fontId="1" fillId="0" borderId="3" xfId="0" applyNumberFormat="1" applyFont="1" applyBorder="1" applyAlignment="1">
      <alignment horizontal="center"/>
    </xf>
    <xf numFmtId="20" fontId="1" fillId="0" borderId="3" xfId="0" applyNumberFormat="1" applyFont="1" applyBorder="1" applyAlignment="1">
      <alignment horizontal="center"/>
    </xf>
    <xf numFmtId="0" fontId="1" fillId="0" borderId="3" xfId="0" applyFont="1" applyBorder="1" applyAlignment="1">
      <alignment horizontal="center"/>
    </xf>
    <xf numFmtId="2" fontId="1" fillId="0" borderId="3" xfId="0" applyNumberFormat="1" applyFont="1" applyBorder="1" applyAlignment="1">
      <alignment horizontal="center"/>
    </xf>
    <xf numFmtId="2" fontId="1" fillId="0" borderId="3" xfId="0" applyNumberFormat="1" applyFont="1" applyFill="1" applyBorder="1" applyAlignment="1">
      <alignment horizontal="center" vertical="top"/>
    </xf>
    <xf numFmtId="0" fontId="1" fillId="2" borderId="3" xfId="0" applyFont="1" applyFill="1" applyBorder="1" applyAlignment="1">
      <alignment horizontal="center"/>
    </xf>
    <xf numFmtId="0" fontId="1" fillId="0" borderId="3" xfId="0" applyFont="1" applyBorder="1" applyAlignment="1">
      <alignment horizontal="left"/>
    </xf>
    <xf numFmtId="0" fontId="7" fillId="0" borderId="0" xfId="0" applyFont="1" applyBorder="1" applyAlignment="1">
      <alignment horizontal="left" vertical="top"/>
    </xf>
    <xf numFmtId="0" fontId="7" fillId="0" borderId="0" xfId="0" applyFont="1" applyBorder="1" applyAlignment="1">
      <alignment horizontal="center"/>
    </xf>
    <xf numFmtId="0" fontId="1" fillId="0" borderId="0" xfId="0" applyFont="1" applyBorder="1"/>
    <xf numFmtId="164" fontId="7" fillId="0" borderId="0" xfId="0" applyNumberFormat="1" applyFont="1" applyBorder="1" applyAlignment="1">
      <alignment horizontal="center" vertical="top"/>
    </xf>
    <xf numFmtId="20" fontId="7" fillId="0" borderId="0" xfId="0" applyNumberFormat="1" applyFont="1" applyBorder="1" applyAlignment="1">
      <alignment horizontal="center" vertical="top"/>
    </xf>
    <xf numFmtId="2" fontId="7" fillId="0" borderId="0" xfId="0" applyNumberFormat="1" applyFont="1" applyBorder="1" applyAlignment="1">
      <alignment horizontal="center" vertical="top"/>
    </xf>
    <xf numFmtId="20" fontId="1" fillId="0" borderId="0" xfId="0" applyNumberFormat="1" applyFont="1" applyBorder="1" applyAlignment="1">
      <alignment horizontal="center"/>
    </xf>
    <xf numFmtId="2" fontId="1" fillId="0" borderId="0" xfId="0" applyNumberFormat="1" applyFont="1" applyBorder="1" applyAlignment="1">
      <alignment horizontal="center"/>
    </xf>
    <xf numFmtId="0" fontId="0" fillId="0" borderId="0" xfId="0" applyFill="1" applyBorder="1"/>
    <xf numFmtId="164" fontId="1" fillId="8" borderId="1" xfId="0" applyNumberFormat="1" applyFont="1" applyFill="1" applyBorder="1" applyAlignment="1">
      <alignment horizontal="center" vertical="top"/>
    </xf>
    <xf numFmtId="20" fontId="7" fillId="8" borderId="1" xfId="0" applyNumberFormat="1" applyFont="1" applyFill="1" applyBorder="1" applyAlignment="1">
      <alignment horizontal="center" vertical="top"/>
    </xf>
    <xf numFmtId="2" fontId="1" fillId="0" borderId="5" xfId="0" applyNumberFormat="1" applyFont="1" applyFill="1" applyBorder="1" applyAlignment="1">
      <alignment horizontal="center" vertical="top"/>
    </xf>
    <xf numFmtId="1" fontId="1" fillId="0" borderId="3" xfId="0" applyNumberFormat="1" applyFont="1" applyBorder="1" applyAlignment="1">
      <alignment horizontal="center" vertical="top"/>
    </xf>
    <xf numFmtId="0" fontId="1" fillId="0" borderId="1" xfId="0" applyFont="1" applyFill="1" applyBorder="1" applyAlignment="1">
      <alignment horizontal="center"/>
    </xf>
    <xf numFmtId="0" fontId="1" fillId="3" borderId="3" xfId="0" applyFont="1" applyFill="1" applyBorder="1" applyAlignment="1">
      <alignment horizontal="center" vertical="top"/>
    </xf>
    <xf numFmtId="0" fontId="7" fillId="0" borderId="1" xfId="0" applyNumberFormat="1" applyFont="1" applyBorder="1" applyAlignment="1">
      <alignment horizontal="center" vertical="top"/>
    </xf>
    <xf numFmtId="164" fontId="1" fillId="0" borderId="1" xfId="0" applyNumberFormat="1" applyFont="1" applyBorder="1" applyAlignment="1">
      <alignment horizontal="center"/>
    </xf>
    <xf numFmtId="14" fontId="1" fillId="0" borderId="0" xfId="0" applyNumberFormat="1" applyFont="1" applyBorder="1" applyAlignment="1">
      <alignment horizontal="left" vertical="top"/>
    </xf>
    <xf numFmtId="14" fontId="1" fillId="0" borderId="1" xfId="0" applyNumberFormat="1" applyFont="1" applyBorder="1" applyAlignment="1">
      <alignment horizontal="left" vertical="top"/>
    </xf>
    <xf numFmtId="1" fontId="1" fillId="0" borderId="5" xfId="0" applyNumberFormat="1" applyFont="1" applyFill="1" applyBorder="1" applyAlignment="1">
      <alignment horizontal="center" vertical="top"/>
    </xf>
    <xf numFmtId="14" fontId="1" fillId="0" borderId="2" xfId="0" applyNumberFormat="1" applyFont="1" applyBorder="1" applyAlignment="1">
      <alignment horizontal="center" vertical="top"/>
    </xf>
    <xf numFmtId="0" fontId="1" fillId="0" borderId="5" xfId="0" applyNumberFormat="1" applyFont="1" applyFill="1" applyBorder="1" applyAlignment="1">
      <alignment horizontal="center" vertical="top"/>
    </xf>
    <xf numFmtId="0" fontId="5" fillId="0" borderId="1" xfId="0" applyFont="1" applyBorder="1"/>
    <xf numFmtId="0" fontId="5" fillId="0" borderId="1" xfId="0" applyFont="1" applyBorder="1" applyAlignment="1">
      <alignment horizontal="left" vertical="top"/>
    </xf>
    <xf numFmtId="0" fontId="5" fillId="0" borderId="0" xfId="0" applyFont="1" applyAlignment="1">
      <alignment horizontal="left"/>
    </xf>
    <xf numFmtId="0" fontId="9" fillId="0" borderId="0" xfId="0" applyFont="1"/>
    <xf numFmtId="0" fontId="9" fillId="0" borderId="1" xfId="0" applyFont="1" applyBorder="1" applyAlignment="1">
      <alignment horizontal="center" vertical="top"/>
    </xf>
    <xf numFmtId="0" fontId="9" fillId="0" borderId="1" xfId="0" applyFont="1" applyBorder="1" applyAlignment="1">
      <alignment horizontal="left" vertical="top"/>
    </xf>
    <xf numFmtId="0" fontId="9" fillId="0" borderId="0" xfId="0" applyFont="1" applyAlignment="1">
      <alignment horizontal="center" vertical="top"/>
    </xf>
    <xf numFmtId="164" fontId="1" fillId="0" borderId="1" xfId="0" applyNumberFormat="1" applyFont="1" applyBorder="1" applyAlignment="1">
      <alignment horizontal="left" vertical="top"/>
    </xf>
    <xf numFmtId="20" fontId="1" fillId="0" borderId="1" xfId="0" applyNumberFormat="1" applyFont="1" applyBorder="1" applyAlignment="1">
      <alignment horizontal="left"/>
    </xf>
    <xf numFmtId="0" fontId="0" fillId="0" borderId="1" xfId="0" applyNumberFormat="1" applyBorder="1" applyAlignment="1">
      <alignment horizontal="left" vertical="top"/>
    </xf>
    <xf numFmtId="0" fontId="1" fillId="2" borderId="2" xfId="0" applyFont="1" applyFill="1" applyBorder="1" applyAlignment="1">
      <alignment horizontal="center"/>
    </xf>
    <xf numFmtId="164" fontId="1" fillId="0" borderId="3" xfId="0" applyNumberFormat="1" applyFont="1" applyBorder="1" applyAlignment="1">
      <alignment horizontal="center"/>
    </xf>
    <xf numFmtId="0" fontId="1" fillId="5" borderId="4" xfId="0" applyFont="1" applyFill="1" applyBorder="1" applyAlignment="1">
      <alignment horizontal="center" vertical="top"/>
    </xf>
    <xf numFmtId="0" fontId="1" fillId="5" borderId="1" xfId="0" applyFont="1" applyFill="1" applyBorder="1" applyAlignment="1">
      <alignment horizontal="center"/>
    </xf>
    <xf numFmtId="0" fontId="1" fillId="5" borderId="2" xfId="0" applyFont="1" applyFill="1" applyBorder="1" applyAlignment="1">
      <alignment horizontal="center"/>
    </xf>
    <xf numFmtId="0" fontId="10" fillId="0" borderId="1" xfId="0" applyFont="1" applyBorder="1" applyAlignment="1">
      <alignment vertical="center" wrapText="1"/>
    </xf>
    <xf numFmtId="0" fontId="11" fillId="0" borderId="1" xfId="0" applyFont="1" applyBorder="1" applyAlignment="1">
      <alignment horizontal="left" vertical="center" wrapText="1" indent="4"/>
    </xf>
    <xf numFmtId="0" fontId="11" fillId="0" borderId="1" xfId="0" applyFont="1" applyBorder="1" applyAlignment="1">
      <alignment horizontal="left" vertical="center" wrapText="1" indent="3"/>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11" fillId="0" borderId="1" xfId="0" applyFont="1" applyBorder="1" applyAlignment="1">
      <alignment horizontal="left" vertical="center" wrapText="1" indent="1"/>
    </xf>
    <xf numFmtId="0" fontId="11" fillId="0" borderId="1" xfId="0" applyFont="1" applyBorder="1" applyAlignment="1">
      <alignment horizontal="left" vertical="center" wrapText="1" indent="2"/>
    </xf>
    <xf numFmtId="0" fontId="9" fillId="0" borderId="1" xfId="0" applyFont="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Border="1" applyAlignment="1">
      <alignment horizontal="center" vertical="center"/>
    </xf>
    <xf numFmtId="2" fontId="9" fillId="0" borderId="1" xfId="0" applyNumberFormat="1" applyFont="1" applyFill="1" applyBorder="1" applyAlignment="1">
      <alignment horizontal="center" vertical="center"/>
    </xf>
    <xf numFmtId="0" fontId="9" fillId="0" borderId="3" xfId="0" applyFont="1" applyFill="1" applyBorder="1" applyAlignment="1">
      <alignment horizontal="center" vertical="center"/>
    </xf>
    <xf numFmtId="0" fontId="9" fillId="0" borderId="1" xfId="0" applyFont="1" applyFill="1" applyBorder="1" applyAlignment="1">
      <alignment horizontal="center" vertical="center"/>
    </xf>
    <xf numFmtId="0" fontId="9" fillId="0" borderId="7" xfId="0" applyFont="1" applyFill="1" applyBorder="1" applyAlignment="1">
      <alignment horizontal="center" vertical="center" wrapText="1"/>
    </xf>
    <xf numFmtId="2" fontId="9" fillId="0" borderId="2" xfId="0" applyNumberFormat="1" applyFont="1" applyFill="1" applyBorder="1" applyAlignment="1">
      <alignment horizontal="center" vertical="center"/>
    </xf>
    <xf numFmtId="0" fontId="9" fillId="0" borderId="4" xfId="0" applyFont="1" applyFill="1" applyBorder="1" applyAlignment="1">
      <alignment horizontal="center" vertical="center"/>
    </xf>
    <xf numFmtId="0" fontId="9"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7" xfId="0" applyFont="1" applyFill="1" applyBorder="1" applyAlignment="1">
      <alignment horizontal="center" vertical="center"/>
    </xf>
    <xf numFmtId="1" fontId="7" fillId="0" borderId="1" xfId="0" applyNumberFormat="1" applyFont="1" applyBorder="1" applyAlignment="1">
      <alignment horizontal="center" vertical="top"/>
    </xf>
    <xf numFmtId="14" fontId="1" fillId="0" borderId="1" xfId="0" applyNumberFormat="1" applyFont="1" applyBorder="1" applyAlignment="1">
      <alignment horizontal="center" vertical="center"/>
    </xf>
    <xf numFmtId="0" fontId="9" fillId="2" borderId="1" xfId="0" applyFont="1" applyFill="1" applyBorder="1"/>
    <xf numFmtId="0" fontId="9" fillId="5" borderId="1" xfId="0" applyFont="1" applyFill="1" applyBorder="1"/>
    <xf numFmtId="0" fontId="1" fillId="2" borderId="1" xfId="0" applyFont="1" applyFill="1" applyBorder="1" applyAlignment="1">
      <alignment horizontal="left" vertical="top"/>
    </xf>
    <xf numFmtId="0" fontId="1" fillId="5" borderId="1" xfId="0" applyFont="1" applyFill="1" applyBorder="1" applyAlignment="1">
      <alignment horizontal="left" vertical="top"/>
    </xf>
    <xf numFmtId="2" fontId="9" fillId="0" borderId="9" xfId="0" applyNumberFormat="1" applyFont="1" applyFill="1" applyBorder="1" applyAlignment="1">
      <alignment horizontal="center" vertical="center"/>
    </xf>
    <xf numFmtId="2" fontId="9" fillId="0" borderId="0" xfId="0" applyNumberFormat="1" applyFont="1" applyFill="1" applyAlignment="1">
      <alignment horizontal="center" vertical="center"/>
    </xf>
    <xf numFmtId="2" fontId="9" fillId="0" borderId="8" xfId="0" applyNumberFormat="1" applyFont="1" applyFill="1" applyBorder="1" applyAlignment="1">
      <alignment horizontal="center" vertical="center"/>
    </xf>
    <xf numFmtId="2" fontId="9" fillId="0" borderId="4" xfId="0" applyNumberFormat="1" applyFont="1" applyFill="1" applyBorder="1" applyAlignment="1">
      <alignment horizontal="center" vertical="center"/>
    </xf>
    <xf numFmtId="0" fontId="9" fillId="0" borderId="8" xfId="0" applyFont="1" applyFill="1" applyBorder="1" applyAlignment="1">
      <alignment horizontal="center" vertical="center"/>
    </xf>
    <xf numFmtId="0" fontId="9" fillId="0" borderId="10" xfId="0" applyFont="1" applyFill="1" applyBorder="1" applyAlignment="1">
      <alignment horizontal="center" vertical="center"/>
    </xf>
    <xf numFmtId="2" fontId="9" fillId="0" borderId="7" xfId="0" applyNumberFormat="1" applyFont="1" applyFill="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horizontal="center" vertical="center"/>
    </xf>
    <xf numFmtId="0" fontId="12" fillId="0" borderId="11" xfId="0" applyFont="1" applyFill="1" applyBorder="1" applyAlignment="1">
      <alignment horizontal="center" vertical="center" wrapText="1"/>
    </xf>
    <xf numFmtId="0" fontId="0" fillId="0" borderId="0" xfId="0" applyAlignment="1">
      <alignment horizontal="left" vertical="top"/>
    </xf>
    <xf numFmtId="2" fontId="7" fillId="0" borderId="5" xfId="0" applyNumberFormat="1" applyFont="1" applyFill="1" applyBorder="1" applyAlignment="1">
      <alignment horizontal="center" vertical="top"/>
    </xf>
    <xf numFmtId="164" fontId="7" fillId="0" borderId="6" xfId="0" applyNumberFormat="1" applyFont="1" applyFill="1" applyBorder="1" applyAlignment="1">
      <alignment horizontal="center" vertical="top"/>
    </xf>
    <xf numFmtId="0" fontId="1" fillId="9" borderId="1" xfId="0" applyFont="1" applyFill="1" applyBorder="1" applyAlignment="1">
      <alignment horizontal="center"/>
    </xf>
    <xf numFmtId="0" fontId="1" fillId="9" borderId="1" xfId="0" applyFont="1" applyFill="1" applyBorder="1" applyAlignment="1">
      <alignment horizontal="center" vertical="top"/>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xf>
    <xf numFmtId="164" fontId="1" fillId="0" borderId="1" xfId="0" applyNumberFormat="1" applyFont="1" applyBorder="1" applyAlignment="1">
      <alignment horizontal="center" vertical="top"/>
    </xf>
    <xf numFmtId="0" fontId="0" fillId="0" borderId="0" xfId="0" applyAlignment="1">
      <alignment horizontal="left" vertical="top"/>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2"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0" fontId="7" fillId="0" borderId="0" xfId="0" applyFont="1" applyAlignment="1">
      <alignment horizontal="center"/>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2"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xf>
    <xf numFmtId="164" fontId="1" fillId="0" borderId="1" xfId="0" applyNumberFormat="1" applyFont="1" applyBorder="1" applyAlignment="1">
      <alignment horizontal="center" vertical="top"/>
    </xf>
    <xf numFmtId="2"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2"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164" fontId="7" fillId="0" borderId="1" xfId="0" applyNumberFormat="1" applyFont="1" applyBorder="1" applyAlignment="1">
      <alignment horizontal="center"/>
    </xf>
    <xf numFmtId="2" fontId="7" fillId="0" borderId="1" xfId="0" applyNumberFormat="1" applyFont="1" applyBorder="1" applyAlignment="1">
      <alignment horizontal="center"/>
    </xf>
    <xf numFmtId="164" fontId="7" fillId="0" borderId="1" xfId="0" applyNumberFormat="1" applyFont="1" applyBorder="1" applyAlignment="1">
      <alignment horizontal="center"/>
    </xf>
    <xf numFmtId="2"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2"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xf>
    <xf numFmtId="164" fontId="1" fillId="0" borderId="1" xfId="0" applyNumberFormat="1" applyFont="1" applyBorder="1" applyAlignment="1">
      <alignment horizontal="center" vertical="top"/>
    </xf>
    <xf numFmtId="2" fontId="7" fillId="0" borderId="3" xfId="0" applyNumberFormat="1" applyFont="1" applyBorder="1" applyAlignment="1">
      <alignment horizontal="center"/>
    </xf>
    <xf numFmtId="2" fontId="1" fillId="0" borderId="1" xfId="0" applyNumberFormat="1" applyFont="1" applyBorder="1" applyAlignment="1">
      <alignment horizontal="center" vertical="top"/>
    </xf>
    <xf numFmtId="164" fontId="7"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2" fontId="7" fillId="0" borderId="1" xfId="0" applyNumberFormat="1" applyFont="1" applyFill="1" applyBorder="1" applyAlignment="1">
      <alignment horizontal="center" vertical="top"/>
    </xf>
    <xf numFmtId="0" fontId="9" fillId="0" borderId="0" xfId="0" applyFont="1" applyFill="1" applyBorder="1" applyAlignment="1">
      <alignment horizontal="left" vertical="top"/>
    </xf>
    <xf numFmtId="0" fontId="0" fillId="0" borderId="0" xfId="0" applyAlignment="1"/>
    <xf numFmtId="0" fontId="9" fillId="0" borderId="0" xfId="0" applyFont="1" applyFill="1" applyBorder="1" applyAlignment="1">
      <alignment horizontal="left" vertical="top" wrapText="1"/>
    </xf>
    <xf numFmtId="0" fontId="0" fillId="0" borderId="0" xfId="0" applyAlignment="1">
      <alignment horizontal="left" vertical="top"/>
    </xf>
    <xf numFmtId="0" fontId="0" fillId="0" borderId="0" xfId="0" applyFill="1"/>
    <xf numFmtId="1" fontId="1" fillId="0" borderId="1" xfId="0" applyNumberFormat="1" applyFont="1" applyFill="1" applyBorder="1" applyAlignment="1">
      <alignment horizontal="center" vertical="top"/>
    </xf>
    <xf numFmtId="14" fontId="1" fillId="10" borderId="1" xfId="0" applyNumberFormat="1" applyFont="1" applyFill="1" applyBorder="1" applyAlignment="1">
      <alignment horizontal="center" vertical="top"/>
    </xf>
    <xf numFmtId="0" fontId="3" fillId="0" borderId="1" xfId="0" applyFont="1" applyFill="1" applyBorder="1" applyAlignment="1">
      <alignment horizontal="center" vertical="top"/>
    </xf>
    <xf numFmtId="0" fontId="2" fillId="0" borderId="1" xfId="0" applyFont="1" applyFill="1" applyBorder="1" applyAlignment="1">
      <alignment horizontal="left" vertical="top"/>
    </xf>
    <xf numFmtId="0" fontId="9" fillId="0" borderId="1" xfId="0" applyFont="1" applyFill="1" applyBorder="1" applyAlignment="1">
      <alignment horizontal="center" vertical="top"/>
    </xf>
    <xf numFmtId="0" fontId="9" fillId="0" borderId="1" xfId="0" applyFont="1" applyFill="1" applyBorder="1" applyAlignment="1">
      <alignment horizontal="left" vertical="top"/>
    </xf>
    <xf numFmtId="0" fontId="1" fillId="0" borderId="2" xfId="0" applyFont="1" applyFill="1" applyBorder="1" applyAlignment="1">
      <alignment horizontal="center" vertical="top"/>
    </xf>
    <xf numFmtId="14" fontId="1" fillId="0" borderId="3" xfId="0" applyNumberFormat="1" applyFont="1" applyFill="1" applyBorder="1" applyAlignment="1">
      <alignment horizontal="center" vertical="top"/>
    </xf>
    <xf numFmtId="20" fontId="1" fillId="0" borderId="3" xfId="0" applyNumberFormat="1" applyFont="1" applyFill="1" applyBorder="1" applyAlignment="1">
      <alignment horizontal="center" vertical="top"/>
    </xf>
    <xf numFmtId="0" fontId="1" fillId="0" borderId="3" xfId="0" applyFont="1" applyFill="1" applyBorder="1" applyAlignment="1">
      <alignment horizontal="left" vertical="top"/>
    </xf>
    <xf numFmtId="14" fontId="1" fillId="0" borderId="1" xfId="0" applyNumberFormat="1" applyFont="1" applyFill="1" applyBorder="1" applyAlignment="1">
      <alignment horizontal="center" vertical="center"/>
    </xf>
    <xf numFmtId="0" fontId="0" fillId="0" borderId="1" xfId="0" applyFill="1" applyBorder="1"/>
    <xf numFmtId="0" fontId="0" fillId="0" borderId="1" xfId="0" applyFill="1" applyBorder="1" applyAlignment="1">
      <alignment horizontal="left" vertical="top"/>
    </xf>
    <xf numFmtId="0" fontId="2" fillId="0" borderId="3" xfId="0" applyFont="1" applyFill="1" applyBorder="1" applyAlignment="1">
      <alignment horizontal="center" vertical="top"/>
    </xf>
    <xf numFmtId="1" fontId="1" fillId="0" borderId="3" xfId="0" applyNumberFormat="1" applyFont="1" applyFill="1" applyBorder="1" applyAlignment="1">
      <alignment horizontal="center" vertical="top"/>
    </xf>
    <xf numFmtId="0" fontId="1" fillId="0" borderId="4" xfId="0" applyFont="1" applyFill="1" applyBorder="1" applyAlignment="1">
      <alignment horizontal="center" vertical="top"/>
    </xf>
    <xf numFmtId="14" fontId="1" fillId="0" borderId="5" xfId="0" applyNumberFormat="1" applyFont="1" applyFill="1" applyBorder="1" applyAlignment="1">
      <alignment horizontal="center" vertical="top"/>
    </xf>
    <xf numFmtId="20" fontId="1" fillId="0" borderId="5" xfId="0" applyNumberFormat="1" applyFont="1" applyFill="1" applyBorder="1" applyAlignment="1">
      <alignment horizontal="center" vertical="top"/>
    </xf>
    <xf numFmtId="0" fontId="1" fillId="0" borderId="5" xfId="0" applyFont="1" applyFill="1" applyBorder="1" applyAlignment="1">
      <alignment horizontal="left" vertical="top"/>
    </xf>
    <xf numFmtId="20" fontId="1" fillId="0" borderId="1" xfId="0" applyNumberFormat="1" applyFont="1" applyFill="1" applyBorder="1" applyAlignment="1">
      <alignment horizontal="left" vertical="top"/>
    </xf>
    <xf numFmtId="0" fontId="1" fillId="0" borderId="0" xfId="0" applyFont="1" applyFill="1" applyAlignment="1">
      <alignment horizontal="center" vertical="top"/>
    </xf>
    <xf numFmtId="0" fontId="0" fillId="0" borderId="1" xfId="0" applyFill="1" applyBorder="1" applyAlignment="1">
      <alignment horizontal="center" vertical="top"/>
    </xf>
    <xf numFmtId="0" fontId="1" fillId="0" borderId="1" xfId="0" applyFont="1" applyFill="1" applyBorder="1" applyAlignment="1">
      <alignment horizontal="left"/>
    </xf>
    <xf numFmtId="0" fontId="1" fillId="0" borderId="8" xfId="0" applyFont="1" applyFill="1" applyBorder="1" applyAlignment="1">
      <alignment horizontal="center" vertical="top"/>
    </xf>
    <xf numFmtId="0" fontId="1" fillId="0" borderId="3" xfId="0" applyNumberFormat="1" applyFont="1" applyFill="1" applyBorder="1" applyAlignment="1">
      <alignment horizontal="center" vertical="top"/>
    </xf>
    <xf numFmtId="0" fontId="7" fillId="0" borderId="3" xfId="0" applyFont="1" applyFill="1" applyBorder="1" applyAlignment="1">
      <alignment horizontal="left" vertical="top"/>
    </xf>
    <xf numFmtId="0" fontId="7" fillId="0" borderId="1" xfId="0" applyFont="1" applyFill="1" applyBorder="1" applyAlignment="1">
      <alignment horizontal="left" vertical="top"/>
    </xf>
    <xf numFmtId="2" fontId="1" fillId="0" borderId="0" xfId="0" applyNumberFormat="1" applyFont="1" applyFill="1" applyBorder="1" applyAlignment="1">
      <alignment horizontal="center" vertical="top"/>
    </xf>
    <xf numFmtId="0" fontId="1" fillId="0" borderId="3" xfId="0" applyNumberFormat="1" applyFont="1" applyFill="1" applyBorder="1" applyAlignment="1">
      <alignment horizontal="left"/>
    </xf>
    <xf numFmtId="0" fontId="7" fillId="0" borderId="1" xfId="0" applyFont="1" applyFill="1" applyBorder="1" applyAlignment="1">
      <alignment horizontal="center"/>
    </xf>
    <xf numFmtId="164" fontId="7" fillId="0" borderId="1" xfId="0" applyNumberFormat="1" applyFont="1" applyFill="1" applyBorder="1" applyAlignment="1">
      <alignment horizontal="center" vertical="top"/>
    </xf>
    <xf numFmtId="0" fontId="7" fillId="0" borderId="1" xfId="0" applyNumberFormat="1" applyFont="1" applyFill="1" applyBorder="1" applyAlignment="1">
      <alignment horizontal="center" vertical="top"/>
    </xf>
    <xf numFmtId="0" fontId="1" fillId="0" borderId="1" xfId="0" applyNumberFormat="1" applyFont="1" applyFill="1" applyBorder="1" applyAlignment="1">
      <alignment horizontal="left"/>
    </xf>
    <xf numFmtId="2" fontId="1" fillId="0" borderId="1" xfId="0" applyNumberFormat="1" applyFont="1" applyFill="1" applyBorder="1" applyAlignment="1">
      <alignment horizontal="center"/>
    </xf>
    <xf numFmtId="1" fontId="1" fillId="0" borderId="1" xfId="0" applyNumberFormat="1" applyFont="1" applyFill="1" applyBorder="1" applyAlignment="1">
      <alignment horizontal="center"/>
    </xf>
    <xf numFmtId="164" fontId="1" fillId="0" borderId="1" xfId="0" applyNumberFormat="1" applyFont="1" applyFill="1" applyBorder="1" applyAlignment="1">
      <alignment horizontal="center"/>
    </xf>
    <xf numFmtId="0" fontId="0" fillId="0" borderId="0" xfId="0" applyFill="1" applyAlignment="1">
      <alignment horizontal="left" vertical="top"/>
    </xf>
    <xf numFmtId="20" fontId="7" fillId="0" borderId="1" xfId="0" applyNumberFormat="1" applyFont="1" applyFill="1" applyBorder="1" applyAlignment="1">
      <alignment horizontal="center" vertical="top"/>
    </xf>
    <xf numFmtId="1" fontId="7" fillId="0" borderId="1" xfId="0" applyNumberFormat="1" applyFont="1" applyFill="1" applyBorder="1" applyAlignment="1">
      <alignment horizontal="center" vertical="top"/>
    </xf>
    <xf numFmtId="0" fontId="0" fillId="0" borderId="0" xfId="0" applyFill="1" applyBorder="1" applyAlignment="1">
      <alignment horizontal="left" vertical="top"/>
    </xf>
    <xf numFmtId="0" fontId="7" fillId="0" borderId="0" xfId="0" applyFont="1" applyFill="1"/>
    <xf numFmtId="20" fontId="1" fillId="10" borderId="1" xfId="0" applyNumberFormat="1" applyFont="1" applyFill="1" applyBorder="1" applyAlignment="1">
      <alignment horizontal="left" vertical="top"/>
    </xf>
    <xf numFmtId="164" fontId="1" fillId="10" borderId="1" xfId="0" applyNumberFormat="1" applyFont="1" applyFill="1" applyBorder="1" applyAlignment="1">
      <alignment horizontal="center" vertical="top"/>
    </xf>
    <xf numFmtId="165" fontId="1" fillId="0" borderId="1" xfId="0" applyNumberFormat="1" applyFont="1" applyFill="1" applyBorder="1" applyAlignment="1">
      <alignment horizontal="center" vertical="top"/>
    </xf>
    <xf numFmtId="0" fontId="0" fillId="0" borderId="3" xfId="0" applyFill="1" applyBorder="1" applyAlignment="1">
      <alignment horizontal="left" vertical="top"/>
    </xf>
    <xf numFmtId="0" fontId="7" fillId="0" borderId="1" xfId="0" applyFont="1" applyFill="1" applyBorder="1"/>
    <xf numFmtId="0" fontId="0" fillId="0" borderId="1" xfId="0" applyFont="1" applyFill="1" applyBorder="1" applyAlignment="1">
      <alignment horizontal="left" vertical="top"/>
    </xf>
    <xf numFmtId="0" fontId="13" fillId="0" borderId="1" xfId="0" applyFont="1" applyFill="1" applyBorder="1" applyAlignment="1">
      <alignment horizontal="left" vertical="top"/>
    </xf>
    <xf numFmtId="168" fontId="1" fillId="0" borderId="1" xfId="0" applyNumberFormat="1" applyFont="1" applyFill="1" applyBorder="1" applyAlignment="1">
      <alignment horizontal="center" vertical="top"/>
    </xf>
    <xf numFmtId="164" fontId="7" fillId="0" borderId="3" xfId="0" applyNumberFormat="1" applyFont="1" applyFill="1" applyBorder="1" applyAlignment="1">
      <alignment horizontal="center" vertical="top"/>
    </xf>
    <xf numFmtId="1" fontId="7" fillId="0" borderId="3" xfId="0" applyNumberFormat="1" applyFont="1" applyFill="1" applyBorder="1" applyAlignment="1">
      <alignment horizontal="center" vertical="top"/>
    </xf>
    <xf numFmtId="20" fontId="1" fillId="0" borderId="0" xfId="0" applyNumberFormat="1" applyFont="1" applyFill="1" applyBorder="1" applyAlignment="1">
      <alignment horizontal="center" vertical="top"/>
    </xf>
    <xf numFmtId="20" fontId="7" fillId="0" borderId="3" xfId="0" applyNumberFormat="1" applyFont="1" applyFill="1" applyBorder="1" applyAlignment="1">
      <alignment horizontal="center" vertical="top"/>
    </xf>
    <xf numFmtId="0" fontId="1" fillId="0" borderId="0" xfId="0" applyFont="1" applyFill="1" applyAlignment="1">
      <alignment horizontal="center" vertical="center"/>
    </xf>
    <xf numFmtId="0" fontId="1" fillId="0" borderId="1" xfId="0" applyFont="1" applyFill="1" applyBorder="1" applyAlignment="1">
      <alignment horizontal="left" vertical="center"/>
    </xf>
    <xf numFmtId="0" fontId="0" fillId="0" borderId="0" xfId="0" applyFill="1" applyAlignment="1">
      <alignment horizontal="left"/>
    </xf>
    <xf numFmtId="0" fontId="7" fillId="0" borderId="12" xfId="0" applyFont="1" applyFill="1" applyBorder="1" applyAlignment="1">
      <alignment horizontal="center" vertical="top"/>
    </xf>
    <xf numFmtId="0" fontId="7" fillId="0" borderId="7" xfId="0" applyFont="1" applyFill="1" applyBorder="1" applyAlignment="1">
      <alignment horizontal="center" vertical="top"/>
    </xf>
    <xf numFmtId="164" fontId="1" fillId="0" borderId="1" xfId="0" applyNumberFormat="1" applyFont="1" applyFill="1" applyBorder="1" applyAlignment="1">
      <alignment horizontal="left" vertical="top"/>
    </xf>
    <xf numFmtId="0" fontId="1" fillId="0" borderId="3" xfId="0" applyFont="1" applyFill="1" applyBorder="1"/>
    <xf numFmtId="0" fontId="7" fillId="0" borderId="3" xfId="0" applyFont="1" applyFill="1" applyBorder="1" applyAlignment="1">
      <alignment horizontal="center"/>
    </xf>
    <xf numFmtId="0" fontId="1" fillId="0" borderId="0" xfId="0" applyFont="1" applyFill="1"/>
    <xf numFmtId="0" fontId="1" fillId="0" borderId="1" xfId="0" applyFont="1" applyFill="1" applyBorder="1"/>
    <xf numFmtId="0" fontId="7" fillId="0" borderId="0" xfId="0" applyFont="1" applyFill="1" applyAlignment="1">
      <alignment horizontal="center"/>
    </xf>
    <xf numFmtId="0" fontId="7" fillId="0" borderId="3" xfId="0" applyFont="1" applyFill="1" applyBorder="1"/>
    <xf numFmtId="14" fontId="1" fillId="0" borderId="0" xfId="0" applyNumberFormat="1" applyFont="1" applyFill="1" applyBorder="1" applyAlignment="1">
      <alignment horizontal="center" vertical="top"/>
    </xf>
    <xf numFmtId="0" fontId="1" fillId="0" borderId="0" xfId="0" applyNumberFormat="1" applyFont="1" applyFill="1" applyBorder="1" applyAlignment="1">
      <alignment horizontal="center" vertical="top"/>
    </xf>
    <xf numFmtId="1" fontId="7" fillId="0" borderId="0" xfId="0" applyNumberFormat="1" applyFont="1" applyFill="1" applyBorder="1" applyAlignment="1">
      <alignment horizontal="center" vertical="top"/>
    </xf>
    <xf numFmtId="0" fontId="0" fillId="0" borderId="1" xfId="0" applyNumberFormat="1" applyFill="1" applyBorder="1" applyAlignment="1">
      <alignment horizontal="left" vertical="top"/>
    </xf>
    <xf numFmtId="0" fontId="1" fillId="0" borderId="1" xfId="0" applyNumberFormat="1" applyFont="1" applyFill="1" applyBorder="1" applyAlignment="1">
      <alignment horizontal="left" vertical="top"/>
    </xf>
    <xf numFmtId="0" fontId="0" fillId="0" borderId="0" xfId="0" applyNumberFormat="1" applyFill="1" applyBorder="1" applyAlignment="1">
      <alignment horizontal="left" vertical="top"/>
    </xf>
    <xf numFmtId="0" fontId="0" fillId="0" borderId="3" xfId="0" applyNumberFormat="1" applyFill="1" applyBorder="1" applyAlignment="1">
      <alignment horizontal="left" vertical="top"/>
    </xf>
    <xf numFmtId="2" fontId="7" fillId="0" borderId="3" xfId="0" applyNumberFormat="1" applyFont="1" applyFill="1" applyBorder="1" applyAlignment="1">
      <alignment horizontal="center" vertical="top"/>
    </xf>
    <xf numFmtId="20" fontId="1" fillId="0" borderId="0" xfId="0" applyNumberFormat="1" applyFont="1" applyFill="1" applyAlignment="1">
      <alignment horizontal="center" vertical="top"/>
    </xf>
    <xf numFmtId="0" fontId="0" fillId="0" borderId="0" xfId="0" applyFill="1" applyAlignment="1">
      <alignment vertical="top"/>
    </xf>
    <xf numFmtId="0" fontId="9" fillId="0" borderId="0" xfId="0" applyFont="1" applyFill="1" applyAlignment="1">
      <alignment horizontal="center" vertical="top"/>
    </xf>
    <xf numFmtId="0" fontId="1" fillId="0" borderId="0" xfId="0" applyFont="1" applyFill="1" applyAlignment="1">
      <alignment horizontal="center"/>
    </xf>
    <xf numFmtId="164" fontId="7" fillId="0" borderId="1" xfId="0" applyNumberFormat="1" applyFont="1" applyFill="1" applyBorder="1" applyAlignment="1">
      <alignment horizontal="center"/>
    </xf>
    <xf numFmtId="2" fontId="7" fillId="0" borderId="1" xfId="0" applyNumberFormat="1" applyFont="1" applyFill="1" applyBorder="1" applyAlignment="1">
      <alignment horizontal="center"/>
    </xf>
    <xf numFmtId="1" fontId="7" fillId="0" borderId="1" xfId="0" applyNumberFormat="1" applyFont="1" applyFill="1" applyBorder="1" applyAlignment="1">
      <alignment horizontal="center"/>
    </xf>
    <xf numFmtId="0" fontId="13" fillId="0" borderId="0" xfId="0" applyFont="1" applyFill="1" applyBorder="1" applyAlignment="1">
      <alignment horizontal="left" vertical="top"/>
    </xf>
    <xf numFmtId="1" fontId="1" fillId="0" borderId="0" xfId="0" applyNumberFormat="1" applyFont="1" applyFill="1" applyAlignment="1">
      <alignment horizontal="center" vertical="center"/>
    </xf>
    <xf numFmtId="0" fontId="13" fillId="0" borderId="0" xfId="0" applyFont="1" applyFill="1" applyAlignment="1">
      <alignment horizontal="left"/>
    </xf>
    <xf numFmtId="20" fontId="1" fillId="0" borderId="1" xfId="0" applyNumberFormat="1" applyFont="1" applyFill="1" applyBorder="1" applyAlignment="1">
      <alignment horizontal="left"/>
    </xf>
    <xf numFmtId="14" fontId="1" fillId="0" borderId="3" xfId="0" applyNumberFormat="1" applyFont="1" applyFill="1" applyBorder="1" applyAlignment="1">
      <alignment horizontal="center"/>
    </xf>
    <xf numFmtId="20" fontId="1" fillId="0" borderId="3" xfId="0" applyNumberFormat="1" applyFont="1" applyFill="1" applyBorder="1" applyAlignment="1">
      <alignment horizontal="center"/>
    </xf>
    <xf numFmtId="0" fontId="1" fillId="0" borderId="3" xfId="0" applyFont="1" applyFill="1" applyBorder="1" applyAlignment="1">
      <alignment horizontal="center"/>
    </xf>
    <xf numFmtId="2" fontId="1" fillId="0" borderId="3" xfId="0" applyNumberFormat="1" applyFont="1" applyFill="1" applyBorder="1" applyAlignment="1">
      <alignment horizontal="center"/>
    </xf>
    <xf numFmtId="14" fontId="1" fillId="0" borderId="1" xfId="0" applyNumberFormat="1" applyFont="1" applyFill="1" applyBorder="1" applyAlignment="1">
      <alignment horizontal="center"/>
    </xf>
    <xf numFmtId="20" fontId="1" fillId="0" borderId="1" xfId="0" applyNumberFormat="1" applyFont="1" applyFill="1" applyBorder="1" applyAlignment="1">
      <alignment horizontal="center"/>
    </xf>
    <xf numFmtId="164" fontId="1" fillId="0" borderId="3" xfId="0" applyNumberFormat="1" applyFont="1" applyFill="1" applyBorder="1" applyAlignment="1">
      <alignment horizontal="center"/>
    </xf>
    <xf numFmtId="1" fontId="7" fillId="0" borderId="3" xfId="0" applyNumberFormat="1" applyFont="1" applyFill="1" applyBorder="1" applyAlignment="1">
      <alignment horizontal="center"/>
    </xf>
    <xf numFmtId="2" fontId="7" fillId="0" borderId="3" xfId="0" applyNumberFormat="1" applyFont="1" applyFill="1" applyBorder="1" applyAlignment="1">
      <alignment horizontal="center"/>
    </xf>
    <xf numFmtId="2" fontId="1" fillId="0" borderId="1" xfId="0" applyNumberFormat="1" applyFont="1" applyFill="1" applyBorder="1" applyAlignment="1">
      <alignment horizontal="center" vertical="center"/>
    </xf>
    <xf numFmtId="0" fontId="0" fillId="0" borderId="1" xfId="0" applyFill="1" applyBorder="1" applyAlignment="1">
      <alignment horizontal="center" vertical="center"/>
    </xf>
    <xf numFmtId="164" fontId="1" fillId="0" borderId="1" xfId="0" applyNumberFormat="1" applyFont="1" applyFill="1" applyBorder="1" applyAlignment="1">
      <alignment horizontal="center" vertical="center"/>
    </xf>
    <xf numFmtId="0" fontId="1" fillId="0" borderId="3" xfId="0" applyFont="1" applyFill="1" applyBorder="1" applyAlignment="1">
      <alignment horizontal="center" vertical="center"/>
    </xf>
    <xf numFmtId="2" fontId="1" fillId="0" borderId="3" xfId="0" applyNumberFormat="1" applyFont="1" applyFill="1" applyBorder="1" applyAlignment="1">
      <alignment horizontal="center" vertical="center"/>
    </xf>
    <xf numFmtId="164" fontId="1" fillId="0" borderId="3" xfId="0" applyNumberFormat="1" applyFont="1" applyFill="1" applyBorder="1" applyAlignment="1">
      <alignment horizontal="center" vertical="center"/>
    </xf>
    <xf numFmtId="0" fontId="0" fillId="0" borderId="3" xfId="0" applyFill="1" applyBorder="1" applyAlignment="1">
      <alignment horizontal="center"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workbookViewId="0">
      <selection activeCell="C14" sqref="C14"/>
    </sheetView>
  </sheetViews>
  <sheetFormatPr defaultColWidth="8.85546875" defaultRowHeight="12.75" x14ac:dyDescent="0.2"/>
  <cols>
    <col min="2" max="2" width="10.42578125" customWidth="1"/>
  </cols>
  <sheetData>
    <row r="2" spans="2:3" ht="15" x14ac:dyDescent="0.2">
      <c r="B2" s="52" t="s">
        <v>311</v>
      </c>
      <c r="C2" t="s">
        <v>287</v>
      </c>
    </row>
    <row r="3" spans="2:3" ht="15" x14ac:dyDescent="0.2">
      <c r="B3" s="50" t="s">
        <v>311</v>
      </c>
      <c r="C3" t="s">
        <v>284</v>
      </c>
    </row>
    <row r="4" spans="2:3" x14ac:dyDescent="0.2">
      <c r="B4" s="1" t="s">
        <v>279</v>
      </c>
      <c r="C4" t="s">
        <v>286</v>
      </c>
    </row>
    <row r="6" spans="2:3" ht="15" x14ac:dyDescent="0.2">
      <c r="B6" s="55"/>
      <c r="C6" t="s">
        <v>285</v>
      </c>
    </row>
    <row r="7" spans="2:3" ht="15" x14ac:dyDescent="0.2">
      <c r="B7" s="120"/>
      <c r="C7" s="121" t="s">
        <v>403</v>
      </c>
    </row>
    <row r="9" spans="2:3" x14ac:dyDescent="0.2">
      <c r="B9" s="1"/>
      <c r="C9" t="s">
        <v>213</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856"/>
  <sheetViews>
    <sheetView topLeftCell="C58" zoomScale="60" zoomScaleNormal="60" zoomScalePageLayoutView="80" workbookViewId="0">
      <selection activeCell="F37" sqref="F37"/>
    </sheetView>
  </sheetViews>
  <sheetFormatPr defaultColWidth="8.85546875" defaultRowHeight="15" x14ac:dyDescent="0.2"/>
  <cols>
    <col min="1" max="1" width="12.140625" hidden="1" customWidth="1"/>
    <col min="2" max="2" width="12" hidden="1" customWidth="1"/>
    <col min="3" max="3" width="14" customWidth="1"/>
    <col min="4" max="5" width="13.42578125" customWidth="1"/>
    <col min="6" max="6" width="17.42578125" customWidth="1"/>
    <col min="7" max="7" width="19.85546875" customWidth="1"/>
    <col min="8" max="8" width="12.28515625" customWidth="1"/>
    <col min="9" max="9" width="17.85546875" customWidth="1"/>
    <col min="10" max="10" width="17.42578125" customWidth="1"/>
    <col min="11" max="12" width="14.140625" customWidth="1"/>
    <col min="13" max="13" width="12.7109375" customWidth="1"/>
    <col min="14" max="14" width="21" customWidth="1"/>
    <col min="15" max="15" width="20.140625" customWidth="1"/>
    <col min="16" max="16" width="28" customWidth="1"/>
    <col min="17" max="17" width="20.140625" customWidth="1"/>
    <col min="18" max="18" width="20.85546875" hidden="1" customWidth="1"/>
    <col min="19" max="19" width="19.7109375" customWidth="1"/>
    <col min="20" max="20" width="24.42578125" customWidth="1"/>
    <col min="21" max="21" width="20.28515625" hidden="1" customWidth="1"/>
    <col min="22" max="22" width="15.42578125" hidden="1" customWidth="1"/>
    <col min="23" max="23" width="100.42578125" style="38" customWidth="1"/>
    <col min="24" max="24" width="8.85546875" style="126"/>
    <col min="25" max="26" width="8.85546875" style="25"/>
  </cols>
  <sheetData>
    <row r="1" spans="1:34" x14ac:dyDescent="0.25">
      <c r="A1" s="62" t="s">
        <v>277</v>
      </c>
      <c r="B1" s="62" t="s">
        <v>276</v>
      </c>
      <c r="C1" s="19" t="s">
        <v>238</v>
      </c>
      <c r="D1" s="19" t="s">
        <v>237</v>
      </c>
      <c r="E1" s="19" t="s">
        <v>289</v>
      </c>
      <c r="F1" s="20" t="s">
        <v>331</v>
      </c>
      <c r="G1" s="19" t="s">
        <v>332</v>
      </c>
      <c r="H1" s="19" t="s">
        <v>240</v>
      </c>
      <c r="I1" s="19" t="s">
        <v>239</v>
      </c>
      <c r="J1" s="19" t="s">
        <v>374</v>
      </c>
      <c r="K1" s="19" t="s">
        <v>231</v>
      </c>
      <c r="L1" s="21" t="s">
        <v>405</v>
      </c>
      <c r="M1" s="19" t="s">
        <v>310</v>
      </c>
      <c r="N1" s="21" t="s">
        <v>404</v>
      </c>
      <c r="O1" s="19" t="s">
        <v>309</v>
      </c>
      <c r="P1" s="21" t="s">
        <v>307</v>
      </c>
      <c r="Q1" s="21" t="s">
        <v>308</v>
      </c>
      <c r="R1" s="19" t="s">
        <v>291</v>
      </c>
      <c r="S1" s="19" t="s">
        <v>421</v>
      </c>
      <c r="T1" s="19" t="s">
        <v>288</v>
      </c>
      <c r="U1" s="19" t="s">
        <v>290</v>
      </c>
      <c r="V1" s="19" t="s">
        <v>241</v>
      </c>
      <c r="W1" s="34" t="s">
        <v>300</v>
      </c>
      <c r="X1" s="34" t="s">
        <v>197</v>
      </c>
      <c r="Y1" s="19" t="s">
        <v>201</v>
      </c>
      <c r="Z1" s="19" t="s">
        <v>202</v>
      </c>
      <c r="AA1" s="3"/>
      <c r="AB1" s="3"/>
      <c r="AC1" s="3"/>
      <c r="AD1" s="3"/>
      <c r="AE1" s="3"/>
      <c r="AF1" s="3"/>
      <c r="AG1" s="3"/>
      <c r="AH1" s="3"/>
    </row>
    <row r="2" spans="1:34" x14ac:dyDescent="0.25">
      <c r="A2" s="63">
        <v>39.657494999999997</v>
      </c>
      <c r="B2" s="63">
        <v>-105.13279300000001</v>
      </c>
      <c r="C2" s="52" t="s">
        <v>311</v>
      </c>
      <c r="D2" s="28">
        <v>41395</v>
      </c>
      <c r="E2" s="5" t="s">
        <v>281</v>
      </c>
      <c r="F2" s="7">
        <v>1</v>
      </c>
      <c r="G2" s="5" t="s">
        <v>281</v>
      </c>
      <c r="H2" s="5" t="s">
        <v>281</v>
      </c>
      <c r="I2" s="5" t="s">
        <v>281</v>
      </c>
      <c r="J2" s="5" t="s">
        <v>281</v>
      </c>
      <c r="K2" s="5" t="s">
        <v>281</v>
      </c>
      <c r="L2" s="5" t="s">
        <v>281</v>
      </c>
      <c r="M2" s="5" t="s">
        <v>281</v>
      </c>
      <c r="N2" s="5" t="s">
        <v>281</v>
      </c>
      <c r="O2" s="5" t="s">
        <v>281</v>
      </c>
      <c r="P2" s="5" t="s">
        <v>281</v>
      </c>
      <c r="Q2" s="5" t="s">
        <v>281</v>
      </c>
      <c r="R2" s="5" t="s">
        <v>281</v>
      </c>
      <c r="S2" s="5" t="s">
        <v>281</v>
      </c>
      <c r="T2" s="5" t="s">
        <v>281</v>
      </c>
      <c r="U2" s="5"/>
      <c r="V2" s="5"/>
      <c r="W2" s="17" t="s">
        <v>282</v>
      </c>
      <c r="X2" s="17"/>
      <c r="Y2" s="5"/>
      <c r="Z2" s="5"/>
      <c r="AA2" s="3"/>
      <c r="AB2" s="3"/>
      <c r="AC2" s="3"/>
      <c r="AD2" s="3"/>
      <c r="AE2" s="3"/>
      <c r="AF2" s="3"/>
      <c r="AG2" s="3"/>
      <c r="AH2" s="3"/>
    </row>
    <row r="3" spans="1:34" x14ac:dyDescent="0.25">
      <c r="C3" s="52" t="s">
        <v>311</v>
      </c>
      <c r="D3" s="28">
        <v>41409</v>
      </c>
      <c r="E3" s="5" t="s">
        <v>281</v>
      </c>
      <c r="F3" s="7">
        <v>5.2</v>
      </c>
      <c r="G3" s="5" t="s">
        <v>281</v>
      </c>
      <c r="H3" s="5" t="s">
        <v>281</v>
      </c>
      <c r="I3" s="5" t="s">
        <v>281</v>
      </c>
      <c r="J3" s="5" t="s">
        <v>281</v>
      </c>
      <c r="K3" s="5" t="s">
        <v>281</v>
      </c>
      <c r="L3" s="5" t="s">
        <v>281</v>
      </c>
      <c r="M3" s="5" t="s">
        <v>281</v>
      </c>
      <c r="N3" s="5" t="s">
        <v>281</v>
      </c>
      <c r="O3" s="5" t="s">
        <v>281</v>
      </c>
      <c r="P3" s="5" t="s">
        <v>281</v>
      </c>
      <c r="Q3" s="5" t="s">
        <v>281</v>
      </c>
      <c r="R3" s="5" t="s">
        <v>281</v>
      </c>
      <c r="S3" s="5" t="s">
        <v>281</v>
      </c>
      <c r="T3" s="5" t="s">
        <v>281</v>
      </c>
      <c r="U3" s="5"/>
      <c r="V3" s="5"/>
      <c r="W3" s="17" t="s">
        <v>282</v>
      </c>
      <c r="X3" s="17"/>
      <c r="Y3" s="5"/>
      <c r="Z3" s="5"/>
      <c r="AA3" s="3"/>
      <c r="AB3" s="3"/>
      <c r="AC3" s="3"/>
      <c r="AD3" s="3"/>
      <c r="AE3" s="3"/>
      <c r="AF3" s="3"/>
      <c r="AG3" s="3"/>
      <c r="AH3" s="3"/>
    </row>
    <row r="4" spans="1:34" x14ac:dyDescent="0.25">
      <c r="C4" s="52" t="s">
        <v>311</v>
      </c>
      <c r="D4" s="28">
        <v>41465</v>
      </c>
      <c r="E4" s="9">
        <v>0.54305555555555551</v>
      </c>
      <c r="F4" s="7">
        <v>13.2</v>
      </c>
      <c r="G4" s="5"/>
      <c r="H4" s="5" t="s">
        <v>312</v>
      </c>
      <c r="I4" s="5" t="s">
        <v>312</v>
      </c>
      <c r="J4" s="5">
        <v>22.49</v>
      </c>
      <c r="K4" s="5" t="s">
        <v>233</v>
      </c>
      <c r="L4" s="5" t="s">
        <v>312</v>
      </c>
      <c r="M4" s="5">
        <v>8.35</v>
      </c>
      <c r="N4" s="5"/>
      <c r="O4" s="5" t="s">
        <v>312</v>
      </c>
      <c r="P4" s="5">
        <v>437.1</v>
      </c>
      <c r="Q4" s="5" t="s">
        <v>312</v>
      </c>
      <c r="R4" s="5"/>
      <c r="S4" s="5" t="s">
        <v>312</v>
      </c>
      <c r="T4" s="5"/>
      <c r="U4" s="5"/>
      <c r="V4" s="5"/>
      <c r="W4" s="17" t="s">
        <v>265</v>
      </c>
      <c r="X4" s="17"/>
      <c r="Y4" s="5"/>
      <c r="Z4" s="5"/>
      <c r="AA4" s="3"/>
      <c r="AB4" s="3"/>
      <c r="AC4" s="3"/>
      <c r="AD4" s="3"/>
      <c r="AE4" s="3"/>
      <c r="AF4" s="3"/>
      <c r="AG4" s="3"/>
      <c r="AH4" s="3"/>
    </row>
    <row r="5" spans="1:34" x14ac:dyDescent="0.25">
      <c r="C5" s="52" t="s">
        <v>311</v>
      </c>
      <c r="D5" s="28">
        <v>41479</v>
      </c>
      <c r="E5" s="9">
        <v>0.51041666666666663</v>
      </c>
      <c r="F5" s="7">
        <v>7.3</v>
      </c>
      <c r="G5" s="5"/>
      <c r="H5" s="5" t="s">
        <v>312</v>
      </c>
      <c r="I5" s="5" t="s">
        <v>312</v>
      </c>
      <c r="J5" s="5">
        <v>24.04</v>
      </c>
      <c r="K5" s="5" t="s">
        <v>230</v>
      </c>
      <c r="L5" s="5" t="s">
        <v>312</v>
      </c>
      <c r="M5" s="5">
        <v>8.83</v>
      </c>
      <c r="N5" s="5" t="s">
        <v>312</v>
      </c>
      <c r="O5" s="5" t="s">
        <v>312</v>
      </c>
      <c r="P5" s="5">
        <v>418.5</v>
      </c>
      <c r="Q5" s="5" t="s">
        <v>312</v>
      </c>
      <c r="R5" s="5"/>
      <c r="S5" s="5" t="s">
        <v>312</v>
      </c>
      <c r="T5" s="5" t="s">
        <v>345</v>
      </c>
      <c r="U5" s="5"/>
      <c r="V5" s="5"/>
      <c r="W5" s="17" t="s">
        <v>270</v>
      </c>
      <c r="X5" s="17"/>
      <c r="Y5" s="5"/>
      <c r="Z5" s="5"/>
      <c r="AA5" s="3"/>
      <c r="AB5" s="3"/>
      <c r="AC5" s="3"/>
      <c r="AD5" s="3"/>
      <c r="AE5" s="3"/>
      <c r="AF5" s="3"/>
      <c r="AG5" s="3"/>
      <c r="AH5" s="3"/>
    </row>
    <row r="6" spans="1:34" x14ac:dyDescent="0.25">
      <c r="C6" s="52" t="s">
        <v>311</v>
      </c>
      <c r="D6" s="28">
        <v>41493</v>
      </c>
      <c r="E6" s="9">
        <v>0.49861111111111112</v>
      </c>
      <c r="F6" s="7">
        <v>5.2</v>
      </c>
      <c r="G6" s="5"/>
      <c r="H6" s="5" t="s">
        <v>312</v>
      </c>
      <c r="I6" s="5" t="s">
        <v>312</v>
      </c>
      <c r="J6" s="5">
        <v>21.5</v>
      </c>
      <c r="K6" s="5" t="s">
        <v>230</v>
      </c>
      <c r="L6" s="5" t="s">
        <v>312</v>
      </c>
      <c r="M6" s="5">
        <v>8.65</v>
      </c>
      <c r="N6" s="5" t="s">
        <v>312</v>
      </c>
      <c r="O6" s="5" t="s">
        <v>312</v>
      </c>
      <c r="P6" s="5">
        <v>409.1</v>
      </c>
      <c r="Q6" s="5" t="s">
        <v>312</v>
      </c>
      <c r="R6" s="5"/>
      <c r="S6" s="5" t="s">
        <v>312</v>
      </c>
      <c r="T6" s="5" t="s">
        <v>345</v>
      </c>
      <c r="U6" s="5"/>
      <c r="V6" s="5"/>
      <c r="W6" s="17" t="s">
        <v>367</v>
      </c>
      <c r="X6" s="17"/>
      <c r="Y6" s="5"/>
      <c r="Z6" s="5"/>
      <c r="AA6" s="3"/>
      <c r="AB6" s="3"/>
      <c r="AC6" s="3"/>
      <c r="AD6" s="3"/>
      <c r="AE6" s="3"/>
      <c r="AF6" s="3"/>
      <c r="AG6" s="3"/>
      <c r="AH6" s="3"/>
    </row>
    <row r="7" spans="1:34" x14ac:dyDescent="0.25">
      <c r="C7" s="52" t="s">
        <v>311</v>
      </c>
      <c r="D7" s="28">
        <v>41507</v>
      </c>
      <c r="E7" s="9">
        <v>0.52777777777777779</v>
      </c>
      <c r="F7" s="7">
        <v>4.0999999999999996</v>
      </c>
      <c r="G7" s="5"/>
      <c r="H7" s="5" t="s">
        <v>312</v>
      </c>
      <c r="I7" s="5" t="s">
        <v>312</v>
      </c>
      <c r="J7" s="5">
        <v>21.65</v>
      </c>
      <c r="K7" s="5" t="s">
        <v>230</v>
      </c>
      <c r="L7" s="5" t="s">
        <v>312</v>
      </c>
      <c r="M7" s="5">
        <v>8.81</v>
      </c>
      <c r="N7" s="5" t="s">
        <v>312</v>
      </c>
      <c r="O7" s="5" t="s">
        <v>312</v>
      </c>
      <c r="P7" s="5">
        <v>379.1</v>
      </c>
      <c r="Q7" s="5" t="s">
        <v>312</v>
      </c>
      <c r="R7" s="5"/>
      <c r="S7" s="5" t="s">
        <v>312</v>
      </c>
      <c r="T7" s="5" t="s">
        <v>345</v>
      </c>
      <c r="U7" s="5"/>
      <c r="V7" s="5"/>
      <c r="W7" s="17" t="s">
        <v>270</v>
      </c>
      <c r="X7" s="17"/>
      <c r="Y7" s="5"/>
      <c r="Z7" s="5"/>
      <c r="AA7" s="3"/>
      <c r="AB7" s="3"/>
      <c r="AC7" s="3"/>
      <c r="AD7" s="3"/>
      <c r="AE7" s="3"/>
      <c r="AF7" s="3"/>
      <c r="AG7" s="3"/>
      <c r="AH7" s="3"/>
    </row>
    <row r="8" spans="1:34" x14ac:dyDescent="0.25">
      <c r="C8" s="52" t="s">
        <v>311</v>
      </c>
      <c r="D8" s="28">
        <v>41521</v>
      </c>
      <c r="E8" s="9">
        <v>0.5131944444444444</v>
      </c>
      <c r="F8" s="12">
        <v>15.8</v>
      </c>
      <c r="G8" s="5"/>
      <c r="H8" s="5" t="s">
        <v>312</v>
      </c>
      <c r="I8" s="5" t="s">
        <v>312</v>
      </c>
      <c r="J8" s="5">
        <v>21.57</v>
      </c>
      <c r="K8" s="5" t="s">
        <v>230</v>
      </c>
      <c r="L8" s="5" t="s">
        <v>312</v>
      </c>
      <c r="M8" s="5">
        <v>8.31</v>
      </c>
      <c r="N8" s="5" t="s">
        <v>312</v>
      </c>
      <c r="O8" s="5" t="s">
        <v>312</v>
      </c>
      <c r="P8" s="5">
        <v>313</v>
      </c>
      <c r="Q8" s="5" t="s">
        <v>312</v>
      </c>
      <c r="R8" s="5"/>
      <c r="S8" s="5" t="s">
        <v>312</v>
      </c>
      <c r="T8" s="5" t="s">
        <v>345</v>
      </c>
      <c r="U8" s="5"/>
      <c r="V8" s="5"/>
      <c r="W8" s="17" t="s">
        <v>369</v>
      </c>
      <c r="X8" s="17"/>
      <c r="Y8" s="5"/>
      <c r="Z8" s="5"/>
      <c r="AA8" s="3"/>
      <c r="AB8" s="3"/>
      <c r="AC8" s="3"/>
      <c r="AD8" s="3"/>
      <c r="AE8" s="3"/>
      <c r="AF8" s="3"/>
      <c r="AG8" s="3"/>
      <c r="AH8" s="3"/>
    </row>
    <row r="9" spans="1:34" x14ac:dyDescent="0.25">
      <c r="C9" s="52" t="s">
        <v>311</v>
      </c>
      <c r="D9" s="28">
        <v>41541</v>
      </c>
      <c r="E9" s="9">
        <v>0.52430555555555558</v>
      </c>
      <c r="F9" s="12">
        <v>10</v>
      </c>
      <c r="G9" s="5"/>
      <c r="H9" s="5" t="s">
        <v>312</v>
      </c>
      <c r="I9" s="5" t="s">
        <v>312</v>
      </c>
      <c r="J9" s="5">
        <v>12.45</v>
      </c>
      <c r="K9" s="5" t="s">
        <v>371</v>
      </c>
      <c r="L9" s="5" t="s">
        <v>312</v>
      </c>
      <c r="M9" s="5">
        <v>7.72</v>
      </c>
      <c r="N9" s="5" t="s">
        <v>312</v>
      </c>
      <c r="O9" s="5" t="s">
        <v>312</v>
      </c>
      <c r="P9" s="5">
        <v>154.80000000000001</v>
      </c>
      <c r="Q9" s="5" t="s">
        <v>312</v>
      </c>
      <c r="R9" s="5"/>
      <c r="S9" s="5" t="s">
        <v>312</v>
      </c>
      <c r="T9" s="5" t="s">
        <v>345</v>
      </c>
      <c r="U9" s="5"/>
      <c r="V9" s="5"/>
      <c r="W9" s="17" t="s">
        <v>373</v>
      </c>
      <c r="X9" s="17"/>
      <c r="Y9" s="5"/>
      <c r="Z9" s="5"/>
      <c r="AA9" s="3"/>
      <c r="AB9" s="3"/>
      <c r="AC9" s="3"/>
      <c r="AD9" s="3"/>
      <c r="AE9" s="3"/>
      <c r="AF9" s="3"/>
      <c r="AG9" s="3"/>
      <c r="AH9" s="3"/>
    </row>
    <row r="10" spans="1:34" x14ac:dyDescent="0.25">
      <c r="B10" t="s">
        <v>279</v>
      </c>
      <c r="C10" s="5" t="s">
        <v>311</v>
      </c>
      <c r="D10" s="28">
        <v>41564</v>
      </c>
      <c r="E10" s="9">
        <v>0.52847222222222223</v>
      </c>
      <c r="F10" s="5">
        <v>1</v>
      </c>
      <c r="G10" s="5">
        <v>187.2</v>
      </c>
      <c r="H10" s="56"/>
      <c r="I10" s="5" t="s">
        <v>312</v>
      </c>
      <c r="J10" s="5">
        <v>8.8000000000000007</v>
      </c>
      <c r="K10" s="5"/>
      <c r="L10" s="5" t="s">
        <v>312</v>
      </c>
      <c r="M10" s="5">
        <v>6.74</v>
      </c>
      <c r="N10" s="5">
        <v>9.6999999999999993</v>
      </c>
      <c r="O10" s="5" t="s">
        <v>312</v>
      </c>
      <c r="P10" s="5"/>
      <c r="Q10" s="5" t="s">
        <v>312</v>
      </c>
      <c r="R10" s="5"/>
      <c r="S10" s="5" t="s">
        <v>312</v>
      </c>
      <c r="T10" s="5" t="s">
        <v>346</v>
      </c>
      <c r="U10" s="5">
        <v>0</v>
      </c>
      <c r="V10" s="5"/>
      <c r="W10" s="17" t="s">
        <v>335</v>
      </c>
      <c r="X10" s="17"/>
      <c r="Y10" s="5"/>
      <c r="Z10" s="5"/>
      <c r="AA10" s="3"/>
      <c r="AB10" s="3"/>
      <c r="AC10" s="3"/>
      <c r="AD10" s="3"/>
      <c r="AE10" s="3"/>
      <c r="AF10" s="3"/>
      <c r="AG10" s="3"/>
      <c r="AH10" s="3"/>
    </row>
    <row r="11" spans="1:34" x14ac:dyDescent="0.25">
      <c r="B11" t="s">
        <v>279</v>
      </c>
      <c r="C11" s="5" t="s">
        <v>311</v>
      </c>
      <c r="D11" s="28">
        <v>41578</v>
      </c>
      <c r="E11" s="5" t="s">
        <v>312</v>
      </c>
      <c r="F11" s="5" t="s">
        <v>312</v>
      </c>
      <c r="G11" s="5" t="s">
        <v>312</v>
      </c>
      <c r="H11" s="5" t="s">
        <v>312</v>
      </c>
      <c r="I11" s="5" t="s">
        <v>312</v>
      </c>
      <c r="J11" s="5" t="s">
        <v>312</v>
      </c>
      <c r="K11" s="5" t="s">
        <v>312</v>
      </c>
      <c r="L11" s="5" t="s">
        <v>312</v>
      </c>
      <c r="M11" s="5" t="s">
        <v>312</v>
      </c>
      <c r="N11" s="5" t="s">
        <v>312</v>
      </c>
      <c r="O11" s="5" t="s">
        <v>312</v>
      </c>
      <c r="P11" s="5" t="s">
        <v>312</v>
      </c>
      <c r="Q11" s="5" t="s">
        <v>312</v>
      </c>
      <c r="R11" s="5"/>
      <c r="S11" s="5" t="s">
        <v>312</v>
      </c>
      <c r="T11" s="5" t="s">
        <v>312</v>
      </c>
      <c r="U11" s="5" t="s">
        <v>312</v>
      </c>
      <c r="V11" s="5" t="s">
        <v>312</v>
      </c>
      <c r="W11" s="17" t="s">
        <v>312</v>
      </c>
      <c r="X11" s="17"/>
      <c r="Y11" s="5"/>
      <c r="Z11" s="5"/>
      <c r="AA11" s="3"/>
      <c r="AB11" s="3"/>
      <c r="AC11" s="3"/>
      <c r="AD11" s="3"/>
      <c r="AE11" s="3"/>
      <c r="AF11" s="3"/>
      <c r="AG11" s="3"/>
      <c r="AH11" s="3"/>
    </row>
    <row r="12" spans="1:34" x14ac:dyDescent="0.25">
      <c r="B12" t="s">
        <v>279</v>
      </c>
      <c r="C12" s="5" t="s">
        <v>311</v>
      </c>
      <c r="D12" s="28">
        <v>41592</v>
      </c>
      <c r="E12" s="9">
        <v>0.52083333333333337</v>
      </c>
      <c r="F12" s="5" t="s">
        <v>297</v>
      </c>
      <c r="G12" s="5">
        <v>579.4</v>
      </c>
      <c r="H12" s="5">
        <v>7.6</v>
      </c>
      <c r="I12" s="5" t="s">
        <v>312</v>
      </c>
      <c r="J12" s="5">
        <v>6.7</v>
      </c>
      <c r="K12" s="5"/>
      <c r="L12" s="5" t="s">
        <v>312</v>
      </c>
      <c r="M12" s="5">
        <v>7.69</v>
      </c>
      <c r="N12" s="13"/>
      <c r="O12" s="5" t="s">
        <v>312</v>
      </c>
      <c r="P12" s="5"/>
      <c r="Q12" s="5" t="s">
        <v>312</v>
      </c>
      <c r="R12" s="5"/>
      <c r="S12" s="5" t="s">
        <v>312</v>
      </c>
      <c r="T12" s="5" t="s">
        <v>346</v>
      </c>
      <c r="U12" s="5">
        <v>0.1</v>
      </c>
      <c r="V12" s="5"/>
      <c r="W12" s="17"/>
      <c r="X12" s="17"/>
      <c r="Y12" s="5"/>
      <c r="Z12" s="5"/>
      <c r="AA12" s="3"/>
      <c r="AB12" s="3"/>
      <c r="AC12" s="3"/>
      <c r="AD12" s="3"/>
      <c r="AE12" s="3"/>
      <c r="AF12" s="3"/>
      <c r="AG12" s="3"/>
      <c r="AH12" s="3"/>
    </row>
    <row r="13" spans="1:34" x14ac:dyDescent="0.25">
      <c r="B13" t="s">
        <v>279</v>
      </c>
      <c r="C13" s="5" t="s">
        <v>311</v>
      </c>
      <c r="D13" s="28">
        <v>41613</v>
      </c>
      <c r="E13" s="5" t="s">
        <v>312</v>
      </c>
      <c r="F13" s="5" t="s">
        <v>312</v>
      </c>
      <c r="G13" s="5" t="s">
        <v>312</v>
      </c>
      <c r="H13" s="5" t="s">
        <v>312</v>
      </c>
      <c r="I13" s="5" t="s">
        <v>312</v>
      </c>
      <c r="J13" s="5" t="s">
        <v>312</v>
      </c>
      <c r="K13" s="5" t="s">
        <v>312</v>
      </c>
      <c r="L13" s="5" t="s">
        <v>312</v>
      </c>
      <c r="M13" s="5" t="s">
        <v>312</v>
      </c>
      <c r="N13" s="5" t="s">
        <v>312</v>
      </c>
      <c r="O13" s="5" t="s">
        <v>312</v>
      </c>
      <c r="P13" s="5" t="s">
        <v>312</v>
      </c>
      <c r="Q13" s="5" t="s">
        <v>312</v>
      </c>
      <c r="R13" s="5"/>
      <c r="S13" s="5" t="s">
        <v>312</v>
      </c>
      <c r="T13" s="5" t="s">
        <v>312</v>
      </c>
      <c r="U13" s="5" t="s">
        <v>312</v>
      </c>
      <c r="V13" s="5" t="s">
        <v>312</v>
      </c>
      <c r="W13" s="17" t="s">
        <v>312</v>
      </c>
      <c r="X13" s="17"/>
      <c r="Y13" s="5"/>
      <c r="Z13" s="5"/>
      <c r="AA13" s="3"/>
      <c r="AB13" s="3"/>
      <c r="AC13" s="3"/>
      <c r="AD13" s="3"/>
      <c r="AE13" s="3"/>
      <c r="AF13" s="3"/>
      <c r="AG13" s="3"/>
      <c r="AH13" s="3"/>
    </row>
    <row r="14" spans="1:34" x14ac:dyDescent="0.25">
      <c r="B14" t="s">
        <v>279</v>
      </c>
      <c r="C14" s="5" t="s">
        <v>311</v>
      </c>
      <c r="D14" s="28">
        <v>41620</v>
      </c>
      <c r="E14" s="9">
        <v>0.5</v>
      </c>
      <c r="F14" s="5">
        <v>12.2</v>
      </c>
      <c r="G14" s="5">
        <v>172.7</v>
      </c>
      <c r="H14" s="5">
        <v>7.5</v>
      </c>
      <c r="I14" s="5"/>
      <c r="J14" s="5">
        <v>3.39</v>
      </c>
      <c r="K14" s="5"/>
      <c r="L14" s="5" t="s">
        <v>312</v>
      </c>
      <c r="M14" s="5">
        <v>7.55</v>
      </c>
      <c r="N14" s="5" t="s">
        <v>312</v>
      </c>
      <c r="O14" s="5" t="s">
        <v>312</v>
      </c>
      <c r="P14" s="5"/>
      <c r="Q14" s="5" t="s">
        <v>312</v>
      </c>
      <c r="R14" s="5"/>
      <c r="S14" s="5" t="s">
        <v>312</v>
      </c>
      <c r="T14" s="5" t="s">
        <v>346</v>
      </c>
      <c r="U14" s="5" t="s">
        <v>312</v>
      </c>
      <c r="V14" s="5"/>
      <c r="W14" s="17" t="s">
        <v>215</v>
      </c>
      <c r="X14" s="17"/>
      <c r="Y14" s="5"/>
      <c r="Z14" s="5"/>
      <c r="AA14" s="3"/>
      <c r="AB14" s="3"/>
      <c r="AC14" s="3"/>
      <c r="AD14" s="3"/>
      <c r="AE14" s="3"/>
      <c r="AF14" s="3"/>
      <c r="AG14" s="3"/>
      <c r="AH14" s="3"/>
    </row>
    <row r="15" spans="1:34" x14ac:dyDescent="0.25">
      <c r="B15" t="s">
        <v>279</v>
      </c>
      <c r="C15" s="5" t="s">
        <v>311</v>
      </c>
      <c r="D15" s="28">
        <v>41671</v>
      </c>
      <c r="E15" s="9">
        <v>0.52083333333333337</v>
      </c>
      <c r="F15" s="5">
        <v>3.1</v>
      </c>
      <c r="G15" s="5">
        <v>90.6</v>
      </c>
      <c r="H15" s="5" t="s">
        <v>312</v>
      </c>
      <c r="I15" s="5" t="s">
        <v>312</v>
      </c>
      <c r="J15" s="5">
        <v>3.7</v>
      </c>
      <c r="K15" s="5"/>
      <c r="L15" s="5" t="s">
        <v>312</v>
      </c>
      <c r="M15" s="5">
        <v>7.64</v>
      </c>
      <c r="N15" s="5" t="s">
        <v>312</v>
      </c>
      <c r="O15" s="5" t="s">
        <v>312</v>
      </c>
      <c r="P15" s="5"/>
      <c r="Q15" s="5" t="s">
        <v>312</v>
      </c>
      <c r="R15" s="5"/>
      <c r="S15" s="5" t="s">
        <v>312</v>
      </c>
      <c r="T15" s="5" t="s">
        <v>346</v>
      </c>
      <c r="U15" s="5" t="s">
        <v>312</v>
      </c>
      <c r="V15" s="5"/>
      <c r="W15" s="17" t="s">
        <v>216</v>
      </c>
      <c r="X15" s="17"/>
      <c r="Y15" s="5"/>
      <c r="Z15" s="5"/>
      <c r="AA15" s="3"/>
      <c r="AB15" s="3"/>
      <c r="AC15" s="3"/>
      <c r="AD15" s="3"/>
      <c r="AE15" s="3"/>
      <c r="AF15" s="3"/>
      <c r="AG15" s="3"/>
      <c r="AH15" s="3"/>
    </row>
    <row r="16" spans="1:34" x14ac:dyDescent="0.25">
      <c r="B16" t="s">
        <v>279</v>
      </c>
      <c r="C16" s="5" t="s">
        <v>311</v>
      </c>
      <c r="D16" s="28">
        <v>41684</v>
      </c>
      <c r="E16" s="9">
        <v>0.51388888888888895</v>
      </c>
      <c r="F16" s="5" t="s">
        <v>297</v>
      </c>
      <c r="G16" s="5">
        <v>31.3</v>
      </c>
      <c r="H16" s="5">
        <v>8.8000000000000007</v>
      </c>
      <c r="I16" s="5"/>
      <c r="J16" s="5">
        <v>3.7</v>
      </c>
      <c r="K16" s="5"/>
      <c r="L16" s="5" t="s">
        <v>312</v>
      </c>
      <c r="M16" s="5">
        <v>7.51</v>
      </c>
      <c r="N16" s="5"/>
      <c r="O16" s="5" t="s">
        <v>312</v>
      </c>
      <c r="P16" s="5"/>
      <c r="Q16" s="5" t="s">
        <v>312</v>
      </c>
      <c r="R16" s="5"/>
      <c r="S16" s="5" t="s">
        <v>312</v>
      </c>
      <c r="T16" s="5" t="s">
        <v>346</v>
      </c>
      <c r="U16" s="5">
        <v>2.6</v>
      </c>
      <c r="V16" s="5">
        <v>1.002</v>
      </c>
      <c r="W16" s="17" t="s">
        <v>189</v>
      </c>
      <c r="X16" s="17"/>
      <c r="Y16" s="5"/>
      <c r="Z16" s="5"/>
      <c r="AA16" s="3"/>
      <c r="AB16" s="3"/>
      <c r="AC16" s="3"/>
      <c r="AD16" s="3"/>
      <c r="AE16" s="3"/>
      <c r="AF16" s="3"/>
      <c r="AG16" s="3"/>
      <c r="AH16" s="3"/>
    </row>
    <row r="17" spans="2:34" x14ac:dyDescent="0.2">
      <c r="B17" t="s">
        <v>279</v>
      </c>
      <c r="C17" s="5" t="s">
        <v>311</v>
      </c>
      <c r="D17" s="28">
        <v>41698</v>
      </c>
      <c r="E17" s="9">
        <v>0.54166666666666663</v>
      </c>
      <c r="F17" s="5" t="s">
        <v>297</v>
      </c>
      <c r="G17" s="5">
        <v>31.7</v>
      </c>
      <c r="H17" s="5">
        <v>13.1</v>
      </c>
      <c r="I17" s="5"/>
      <c r="J17" s="5">
        <v>6</v>
      </c>
      <c r="K17" s="5"/>
      <c r="L17" s="5" t="s">
        <v>312</v>
      </c>
      <c r="M17" s="5">
        <v>8.16</v>
      </c>
      <c r="N17" s="5"/>
      <c r="O17" s="5" t="s">
        <v>312</v>
      </c>
      <c r="P17" s="5"/>
      <c r="Q17" s="5" t="s">
        <v>312</v>
      </c>
      <c r="R17" s="5"/>
      <c r="S17" s="5" t="s">
        <v>312</v>
      </c>
      <c r="T17" s="5" t="s">
        <v>346</v>
      </c>
      <c r="U17" s="5">
        <v>1.3</v>
      </c>
      <c r="V17" s="5">
        <v>1.0009999999999999</v>
      </c>
      <c r="W17" s="17" t="s">
        <v>335</v>
      </c>
      <c r="X17" s="61"/>
      <c r="Y17" s="5"/>
      <c r="Z17" s="5"/>
    </row>
    <row r="18" spans="2:34" x14ac:dyDescent="0.25">
      <c r="B18" t="s">
        <v>279</v>
      </c>
      <c r="C18" s="5" t="s">
        <v>311</v>
      </c>
      <c r="D18" s="28">
        <v>41712</v>
      </c>
      <c r="E18" s="9">
        <v>0.52083333333333337</v>
      </c>
      <c r="F18" s="5" t="s">
        <v>297</v>
      </c>
      <c r="G18" s="5">
        <v>10.6</v>
      </c>
      <c r="H18" s="5">
        <v>13</v>
      </c>
      <c r="I18" s="5"/>
      <c r="J18" s="5">
        <v>6.1</v>
      </c>
      <c r="K18" s="5"/>
      <c r="L18" s="5" t="s">
        <v>312</v>
      </c>
      <c r="M18" s="5">
        <v>8.14</v>
      </c>
      <c r="N18" s="5"/>
      <c r="O18" s="5" t="s">
        <v>312</v>
      </c>
      <c r="P18" s="5"/>
      <c r="Q18" s="5" t="s">
        <v>312</v>
      </c>
      <c r="R18" s="5"/>
      <c r="S18" s="5" t="s">
        <v>312</v>
      </c>
      <c r="T18" s="5" t="s">
        <v>346</v>
      </c>
      <c r="U18" s="5">
        <v>1.3</v>
      </c>
      <c r="V18" s="5">
        <v>1.0009999999999999</v>
      </c>
      <c r="W18" s="17" t="s">
        <v>263</v>
      </c>
      <c r="X18" s="17"/>
      <c r="Y18" s="5"/>
      <c r="Z18" s="5"/>
      <c r="AA18" s="3"/>
      <c r="AB18" s="3"/>
      <c r="AC18" s="3"/>
      <c r="AD18" s="3"/>
      <c r="AE18" s="3"/>
      <c r="AF18" s="3"/>
      <c r="AG18" s="3"/>
      <c r="AH18" s="3"/>
    </row>
    <row r="19" spans="2:34" x14ac:dyDescent="0.25">
      <c r="C19" s="52" t="s">
        <v>311</v>
      </c>
      <c r="D19" s="28">
        <v>41766</v>
      </c>
      <c r="E19" s="9">
        <v>0.64930555555555558</v>
      </c>
      <c r="F19" s="150">
        <v>1</v>
      </c>
      <c r="G19" s="5"/>
      <c r="H19" s="5">
        <v>10.08</v>
      </c>
      <c r="I19" s="5" t="s">
        <v>312</v>
      </c>
      <c r="J19" s="5">
        <v>12.09</v>
      </c>
      <c r="K19" s="5" t="s">
        <v>230</v>
      </c>
      <c r="L19" s="5" t="s">
        <v>312</v>
      </c>
      <c r="M19" s="5">
        <v>8.35</v>
      </c>
      <c r="N19" s="5">
        <v>6.59</v>
      </c>
      <c r="O19" s="5" t="s">
        <v>312</v>
      </c>
      <c r="P19" s="5">
        <v>482</v>
      </c>
      <c r="Q19" s="5" t="s">
        <v>312</v>
      </c>
      <c r="R19" s="5"/>
      <c r="S19" s="5" t="s">
        <v>312</v>
      </c>
      <c r="T19" s="5" t="s">
        <v>345</v>
      </c>
      <c r="U19" s="5"/>
      <c r="V19" s="5"/>
      <c r="W19" s="17" t="s">
        <v>138</v>
      </c>
      <c r="X19" s="17"/>
      <c r="Y19" s="5"/>
      <c r="Z19" s="5"/>
      <c r="AA19" s="3"/>
      <c r="AB19" s="3"/>
      <c r="AC19" s="3"/>
      <c r="AD19" s="3"/>
      <c r="AE19" s="3"/>
      <c r="AF19" s="3"/>
      <c r="AG19" s="3"/>
      <c r="AH19" s="3"/>
    </row>
    <row r="20" spans="2:34" x14ac:dyDescent="0.25">
      <c r="C20" s="52" t="s">
        <v>311</v>
      </c>
      <c r="D20" s="28">
        <v>41780</v>
      </c>
      <c r="E20" s="9">
        <v>0.63750000000000007</v>
      </c>
      <c r="F20" s="150">
        <v>25</v>
      </c>
      <c r="G20" s="5"/>
      <c r="H20" s="5">
        <v>9.41</v>
      </c>
      <c r="I20" s="5" t="s">
        <v>312</v>
      </c>
      <c r="J20" s="5">
        <v>13.07</v>
      </c>
      <c r="K20" s="5" t="s">
        <v>371</v>
      </c>
      <c r="L20" s="5" t="s">
        <v>312</v>
      </c>
      <c r="M20" s="5">
        <v>8.2100000000000009</v>
      </c>
      <c r="N20" s="5">
        <v>7.21</v>
      </c>
      <c r="O20" s="5" t="s">
        <v>312</v>
      </c>
      <c r="P20" s="5">
        <v>393</v>
      </c>
      <c r="Q20" s="5" t="s">
        <v>312</v>
      </c>
      <c r="R20" s="5"/>
      <c r="S20" s="5" t="s">
        <v>312</v>
      </c>
      <c r="T20" s="5" t="s">
        <v>346</v>
      </c>
      <c r="U20" s="5"/>
      <c r="V20" s="5"/>
      <c r="W20" s="17" t="s">
        <v>139</v>
      </c>
      <c r="X20" s="17"/>
      <c r="Y20" s="5"/>
      <c r="Z20" s="5"/>
      <c r="AA20" s="3"/>
      <c r="AB20" s="3"/>
      <c r="AC20" s="3"/>
      <c r="AD20" s="3"/>
      <c r="AE20" s="3"/>
      <c r="AF20" s="3"/>
      <c r="AG20" s="3"/>
      <c r="AH20" s="3"/>
    </row>
    <row r="21" spans="2:34" x14ac:dyDescent="0.25">
      <c r="C21" s="52" t="s">
        <v>311</v>
      </c>
      <c r="D21" s="28">
        <v>41794</v>
      </c>
      <c r="E21" s="9">
        <v>0.61041666666666672</v>
      </c>
      <c r="F21" s="5">
        <v>5.2</v>
      </c>
      <c r="G21" s="5"/>
      <c r="H21" s="5">
        <v>9.0500000000000007</v>
      </c>
      <c r="I21" s="5" t="s">
        <v>312</v>
      </c>
      <c r="J21" s="5">
        <v>15.21</v>
      </c>
      <c r="K21" s="5" t="s">
        <v>371</v>
      </c>
      <c r="L21" s="5" t="s">
        <v>312</v>
      </c>
      <c r="M21" s="5">
        <v>7.92</v>
      </c>
      <c r="N21" s="5">
        <v>8.9600000000000009</v>
      </c>
      <c r="O21" s="5" t="s">
        <v>312</v>
      </c>
      <c r="P21" s="5">
        <v>248</v>
      </c>
      <c r="Q21" s="5" t="s">
        <v>312</v>
      </c>
      <c r="R21" s="5"/>
      <c r="S21" s="5" t="s">
        <v>312</v>
      </c>
      <c r="T21" s="5" t="s">
        <v>345</v>
      </c>
      <c r="U21" s="5"/>
      <c r="V21" s="5"/>
      <c r="W21" s="17" t="s">
        <v>99</v>
      </c>
      <c r="X21" s="17"/>
      <c r="Y21" s="5"/>
      <c r="Z21" s="5"/>
      <c r="AA21" s="3"/>
      <c r="AB21" s="3"/>
      <c r="AC21" s="3"/>
      <c r="AD21" s="3"/>
      <c r="AE21" s="3"/>
      <c r="AF21" s="3"/>
      <c r="AG21" s="3"/>
      <c r="AH21" s="3"/>
    </row>
    <row r="22" spans="2:34" x14ac:dyDescent="0.25">
      <c r="C22" s="52" t="s">
        <v>311</v>
      </c>
      <c r="D22" s="28">
        <v>41808</v>
      </c>
      <c r="E22" s="9">
        <v>0.5708333333333333</v>
      </c>
      <c r="F22" s="150">
        <v>3</v>
      </c>
      <c r="G22" s="5"/>
      <c r="H22" s="5">
        <v>9.25</v>
      </c>
      <c r="I22" s="5" t="s">
        <v>312</v>
      </c>
      <c r="J22" s="5">
        <v>16.95</v>
      </c>
      <c r="K22" s="5" t="s">
        <v>230</v>
      </c>
      <c r="L22" s="5" t="s">
        <v>312</v>
      </c>
      <c r="M22" s="5">
        <v>8.35</v>
      </c>
      <c r="N22" s="5">
        <v>5.29</v>
      </c>
      <c r="O22" s="5" t="s">
        <v>312</v>
      </c>
      <c r="P22" s="5">
        <v>253</v>
      </c>
      <c r="Q22" s="5" t="s">
        <v>312</v>
      </c>
      <c r="R22" s="5"/>
      <c r="S22" s="5" t="s">
        <v>312</v>
      </c>
      <c r="T22" s="5" t="s">
        <v>345</v>
      </c>
      <c r="U22" s="5"/>
      <c r="V22" s="5"/>
      <c r="W22" s="17" t="s">
        <v>100</v>
      </c>
      <c r="X22" s="17"/>
      <c r="Y22" s="5"/>
      <c r="Z22" s="5"/>
      <c r="AA22" s="3"/>
      <c r="AB22" s="3"/>
      <c r="AC22" s="3"/>
      <c r="AD22" s="3"/>
      <c r="AE22" s="3"/>
      <c r="AF22" s="3"/>
      <c r="AG22" s="3"/>
      <c r="AH22" s="3"/>
    </row>
    <row r="23" spans="2:34" x14ac:dyDescent="0.25">
      <c r="C23" s="52" t="s">
        <v>311</v>
      </c>
      <c r="D23" s="28">
        <v>41829</v>
      </c>
      <c r="E23" s="9">
        <v>0.61527777777777781</v>
      </c>
      <c r="F23" s="5">
        <v>57.6</v>
      </c>
      <c r="G23" s="5"/>
      <c r="H23" s="5">
        <v>7.71</v>
      </c>
      <c r="I23" s="5" t="s">
        <v>312</v>
      </c>
      <c r="J23" s="5">
        <v>21.12</v>
      </c>
      <c r="K23" s="5" t="s">
        <v>230</v>
      </c>
      <c r="L23" s="5" t="s">
        <v>312</v>
      </c>
      <c r="M23" s="5">
        <v>8.0399999999999991</v>
      </c>
      <c r="N23" s="5">
        <v>39.299999999999997</v>
      </c>
      <c r="O23" s="5" t="s">
        <v>312</v>
      </c>
      <c r="P23" s="5">
        <v>272</v>
      </c>
      <c r="Q23" s="5" t="s">
        <v>312</v>
      </c>
      <c r="R23" s="5"/>
      <c r="S23" s="5" t="s">
        <v>298</v>
      </c>
      <c r="T23" s="5" t="s">
        <v>345</v>
      </c>
      <c r="U23" s="5"/>
      <c r="V23" s="5"/>
      <c r="W23" s="17" t="s">
        <v>104</v>
      </c>
      <c r="X23" s="17"/>
      <c r="Y23" s="5"/>
      <c r="Z23" s="5"/>
      <c r="AA23" s="3"/>
      <c r="AB23" s="3"/>
      <c r="AC23" s="3"/>
      <c r="AD23" s="3"/>
      <c r="AE23" s="3"/>
      <c r="AF23" s="3"/>
      <c r="AG23" s="3"/>
      <c r="AH23" s="3"/>
    </row>
    <row r="24" spans="2:34" x14ac:dyDescent="0.25">
      <c r="C24" s="52" t="s">
        <v>311</v>
      </c>
      <c r="D24" s="28">
        <v>41843</v>
      </c>
      <c r="E24" s="9">
        <v>0.60486111111111118</v>
      </c>
      <c r="F24" s="5">
        <v>3.1</v>
      </c>
      <c r="G24" s="5"/>
      <c r="H24" s="5">
        <v>8.02</v>
      </c>
      <c r="I24" s="5" t="s">
        <v>312</v>
      </c>
      <c r="J24" s="5">
        <v>20.56</v>
      </c>
      <c r="K24" s="5" t="s">
        <v>230</v>
      </c>
      <c r="L24" s="5" t="s">
        <v>312</v>
      </c>
      <c r="M24" s="5">
        <v>8.06</v>
      </c>
      <c r="N24" s="5">
        <v>12.3</v>
      </c>
      <c r="O24" s="5" t="s">
        <v>312</v>
      </c>
      <c r="P24" s="5">
        <v>289</v>
      </c>
      <c r="Q24" s="5" t="s">
        <v>312</v>
      </c>
      <c r="R24" s="5" t="s">
        <v>312</v>
      </c>
      <c r="S24" s="5" t="s">
        <v>312</v>
      </c>
      <c r="T24" s="5" t="s">
        <v>345</v>
      </c>
      <c r="U24" s="5"/>
      <c r="V24" s="5"/>
      <c r="W24" s="17" t="s">
        <v>105</v>
      </c>
      <c r="X24" s="17"/>
      <c r="Y24" s="5"/>
      <c r="Z24" s="5"/>
      <c r="AA24" s="3"/>
      <c r="AB24" s="3"/>
      <c r="AC24" s="3"/>
      <c r="AD24" s="3"/>
      <c r="AE24" s="3"/>
      <c r="AF24" s="3"/>
      <c r="AG24" s="3"/>
      <c r="AH24" s="3"/>
    </row>
    <row r="25" spans="2:34" x14ac:dyDescent="0.25">
      <c r="C25" s="52" t="s">
        <v>311</v>
      </c>
      <c r="D25" s="28">
        <v>41857</v>
      </c>
      <c r="E25" s="9">
        <v>0.625</v>
      </c>
      <c r="F25" s="5">
        <v>10.9</v>
      </c>
      <c r="G25" s="5"/>
      <c r="H25" s="5">
        <v>7.59</v>
      </c>
      <c r="I25" s="5" t="s">
        <v>312</v>
      </c>
      <c r="J25" s="5">
        <v>20.09</v>
      </c>
      <c r="K25" s="5" t="s">
        <v>312</v>
      </c>
      <c r="L25" s="5" t="s">
        <v>312</v>
      </c>
      <c r="M25" s="5">
        <v>8.42</v>
      </c>
      <c r="N25" s="5">
        <v>12.4</v>
      </c>
      <c r="O25" s="5" t="s">
        <v>312</v>
      </c>
      <c r="P25" s="5">
        <v>288</v>
      </c>
      <c r="Q25" s="5" t="s">
        <v>312</v>
      </c>
      <c r="R25" s="5"/>
      <c r="S25" s="5" t="s">
        <v>312</v>
      </c>
      <c r="T25" s="5" t="s">
        <v>345</v>
      </c>
      <c r="U25" s="5"/>
      <c r="V25" s="5"/>
      <c r="W25" s="17" t="s">
        <v>106</v>
      </c>
      <c r="X25" s="17"/>
      <c r="Y25" s="5"/>
      <c r="Z25" s="5"/>
      <c r="AA25" s="3"/>
      <c r="AB25" s="3"/>
      <c r="AC25" s="3"/>
      <c r="AD25" s="3"/>
      <c r="AE25" s="3"/>
      <c r="AF25" s="3"/>
      <c r="AG25" s="3"/>
      <c r="AH25" s="3"/>
    </row>
    <row r="26" spans="2:34" x14ac:dyDescent="0.25">
      <c r="C26" s="52" t="s">
        <v>311</v>
      </c>
      <c r="D26" s="28">
        <v>41871</v>
      </c>
      <c r="E26" s="9">
        <v>0.60416666666666663</v>
      </c>
      <c r="F26" s="5">
        <v>8.4</v>
      </c>
      <c r="G26" s="5"/>
      <c r="H26" s="5">
        <v>7.97</v>
      </c>
      <c r="I26" s="5" t="s">
        <v>312</v>
      </c>
      <c r="J26" s="5">
        <v>19.98</v>
      </c>
      <c r="K26" s="5" t="s">
        <v>230</v>
      </c>
      <c r="L26" s="5" t="s">
        <v>312</v>
      </c>
      <c r="M26" s="5">
        <v>8.07</v>
      </c>
      <c r="N26" s="5">
        <v>11.3</v>
      </c>
      <c r="O26" s="5" t="s">
        <v>312</v>
      </c>
      <c r="P26" s="5">
        <v>284</v>
      </c>
      <c r="Q26" s="5" t="s">
        <v>312</v>
      </c>
      <c r="R26" s="5"/>
      <c r="S26" s="5" t="s">
        <v>312</v>
      </c>
      <c r="T26" s="5" t="s">
        <v>345</v>
      </c>
      <c r="U26" s="5"/>
      <c r="V26" s="5"/>
      <c r="W26" s="17" t="s">
        <v>107</v>
      </c>
      <c r="X26" s="17"/>
      <c r="Y26" s="5"/>
      <c r="Z26" s="5"/>
      <c r="AA26" s="3"/>
      <c r="AB26" s="3"/>
      <c r="AC26" s="3"/>
      <c r="AD26" s="3"/>
      <c r="AE26" s="3"/>
      <c r="AF26" s="3"/>
      <c r="AG26" s="3"/>
      <c r="AH26" s="3"/>
    </row>
    <row r="27" spans="2:34" x14ac:dyDescent="0.25">
      <c r="C27" s="52" t="s">
        <v>311</v>
      </c>
      <c r="D27" s="28">
        <v>41885</v>
      </c>
      <c r="E27" s="9">
        <v>0.67499999999999993</v>
      </c>
      <c r="F27" s="5" t="s">
        <v>328</v>
      </c>
      <c r="G27" s="5"/>
      <c r="H27" s="5" t="s">
        <v>134</v>
      </c>
      <c r="I27" s="5" t="s">
        <v>134</v>
      </c>
      <c r="J27" s="5" t="s">
        <v>134</v>
      </c>
      <c r="K27" s="5" t="s">
        <v>233</v>
      </c>
      <c r="L27" s="5" t="s">
        <v>312</v>
      </c>
      <c r="M27" s="5" t="s">
        <v>134</v>
      </c>
      <c r="N27" s="153">
        <v>7.4</v>
      </c>
      <c r="O27" s="5" t="s">
        <v>312</v>
      </c>
      <c r="P27" s="5" t="s">
        <v>112</v>
      </c>
      <c r="Q27" s="5" t="s">
        <v>312</v>
      </c>
      <c r="R27" s="5"/>
      <c r="S27" s="5" t="s">
        <v>312</v>
      </c>
      <c r="T27" s="5" t="s">
        <v>345</v>
      </c>
      <c r="U27" s="5"/>
      <c r="V27" s="5"/>
      <c r="W27" s="17" t="s">
        <v>108</v>
      </c>
      <c r="X27" s="17"/>
      <c r="Y27" s="5"/>
      <c r="Z27" s="5"/>
      <c r="AA27" s="3"/>
      <c r="AB27" s="3"/>
      <c r="AC27" s="3"/>
      <c r="AD27" s="3"/>
      <c r="AE27" s="3"/>
      <c r="AF27" s="3"/>
      <c r="AG27" s="3"/>
      <c r="AH27" s="3"/>
    </row>
    <row r="28" spans="2:34" x14ac:dyDescent="0.25">
      <c r="C28" s="52" t="s">
        <v>311</v>
      </c>
      <c r="D28" s="39">
        <v>41899</v>
      </c>
      <c r="E28" s="16">
        <v>0.6333333333333333</v>
      </c>
      <c r="F28" s="5" t="s">
        <v>328</v>
      </c>
      <c r="G28" s="5"/>
      <c r="H28" s="153">
        <v>8.5</v>
      </c>
      <c r="I28" s="5" t="s">
        <v>312</v>
      </c>
      <c r="J28" s="5">
        <v>17.57</v>
      </c>
      <c r="K28" s="5" t="s">
        <v>233</v>
      </c>
      <c r="L28" s="5" t="s">
        <v>312</v>
      </c>
      <c r="M28" s="5">
        <v>8.3000000000000007</v>
      </c>
      <c r="N28" s="5">
        <v>5.93</v>
      </c>
      <c r="O28" s="5" t="s">
        <v>312</v>
      </c>
      <c r="P28" s="5">
        <v>342</v>
      </c>
      <c r="Q28" s="5" t="s">
        <v>312</v>
      </c>
      <c r="R28" s="5"/>
      <c r="S28" s="5" t="s">
        <v>312</v>
      </c>
      <c r="T28" s="5" t="s">
        <v>345</v>
      </c>
      <c r="U28" s="5"/>
      <c r="V28" s="5"/>
      <c r="W28" s="17" t="s">
        <v>113</v>
      </c>
      <c r="X28" s="17"/>
      <c r="Y28" s="5"/>
      <c r="Z28" s="5"/>
      <c r="AA28" s="3"/>
      <c r="AB28" s="3"/>
      <c r="AC28" s="3"/>
      <c r="AD28" s="3"/>
      <c r="AE28" s="3"/>
      <c r="AF28" s="3"/>
      <c r="AG28" s="3"/>
      <c r="AH28" s="3"/>
    </row>
    <row r="29" spans="2:34" x14ac:dyDescent="0.25">
      <c r="B29" t="s">
        <v>279</v>
      </c>
      <c r="C29" s="5" t="s">
        <v>311</v>
      </c>
      <c r="D29" s="28">
        <v>41916</v>
      </c>
      <c r="E29" s="8">
        <v>0.59305555555555556</v>
      </c>
      <c r="F29" s="5">
        <v>6.3</v>
      </c>
      <c r="G29" s="5">
        <v>1732.9</v>
      </c>
      <c r="H29" s="5" t="s">
        <v>312</v>
      </c>
      <c r="I29" s="5"/>
      <c r="J29" s="5">
        <v>15.2</v>
      </c>
      <c r="K29" s="5" t="s">
        <v>230</v>
      </c>
      <c r="L29" s="5" t="s">
        <v>312</v>
      </c>
      <c r="M29" s="6">
        <v>8.3000000000000007</v>
      </c>
      <c r="N29" s="7">
        <v>6.9</v>
      </c>
      <c r="O29" s="5"/>
      <c r="P29" s="5"/>
      <c r="Q29" s="5" t="s">
        <v>312</v>
      </c>
      <c r="R29" s="5"/>
      <c r="S29" s="5"/>
      <c r="T29" s="5" t="s">
        <v>345</v>
      </c>
      <c r="U29" s="5"/>
      <c r="V29" s="8"/>
      <c r="W29" s="17" t="s">
        <v>335</v>
      </c>
      <c r="X29" s="17"/>
      <c r="Y29" s="5"/>
      <c r="Z29" s="5"/>
      <c r="AA29" s="3"/>
      <c r="AB29" s="3"/>
      <c r="AC29" s="3"/>
      <c r="AD29" s="3"/>
      <c r="AE29" s="3"/>
      <c r="AF29" s="3"/>
      <c r="AG29" s="3"/>
      <c r="AH29" s="3"/>
    </row>
    <row r="30" spans="2:34" x14ac:dyDescent="0.25">
      <c r="B30" t="s">
        <v>279</v>
      </c>
      <c r="C30" s="5" t="s">
        <v>311</v>
      </c>
      <c r="D30" s="28">
        <v>41930</v>
      </c>
      <c r="E30" s="9">
        <v>0.5708333333333333</v>
      </c>
      <c r="F30" s="5" t="s">
        <v>297</v>
      </c>
      <c r="G30" s="5">
        <v>1553.1</v>
      </c>
      <c r="H30" s="6">
        <v>9.2200000000000006</v>
      </c>
      <c r="I30" s="5">
        <v>107.4</v>
      </c>
      <c r="J30" s="6">
        <v>13.21</v>
      </c>
      <c r="K30" s="5" t="s">
        <v>230</v>
      </c>
      <c r="L30" s="5" t="s">
        <v>312</v>
      </c>
      <c r="M30" s="6">
        <v>8.49</v>
      </c>
      <c r="N30" s="5">
        <v>4.0999999999999996</v>
      </c>
      <c r="O30" s="7">
        <v>347.6</v>
      </c>
      <c r="P30" s="7"/>
      <c r="Q30" s="5" t="s">
        <v>312</v>
      </c>
      <c r="R30" s="5"/>
      <c r="S30" s="5"/>
      <c r="T30" s="5" t="s">
        <v>345</v>
      </c>
      <c r="U30" s="9"/>
      <c r="V30" s="9"/>
      <c r="W30" s="17" t="s">
        <v>335</v>
      </c>
      <c r="X30" s="17"/>
      <c r="Y30" s="5"/>
      <c r="Z30" s="5"/>
      <c r="AA30" s="3"/>
      <c r="AB30" s="3"/>
      <c r="AC30" s="3"/>
      <c r="AD30" s="3"/>
      <c r="AE30" s="3"/>
      <c r="AF30" s="3"/>
      <c r="AG30" s="3"/>
      <c r="AH30" s="3"/>
    </row>
    <row r="31" spans="2:34" x14ac:dyDescent="0.25">
      <c r="B31" t="s">
        <v>279</v>
      </c>
      <c r="C31" s="5" t="s">
        <v>311</v>
      </c>
      <c r="D31" s="28">
        <v>41951</v>
      </c>
      <c r="E31" s="9">
        <v>0.58333333333333337</v>
      </c>
      <c r="F31" s="5" t="s">
        <v>297</v>
      </c>
      <c r="G31" s="5">
        <v>770.1</v>
      </c>
      <c r="H31" s="5">
        <v>9.42</v>
      </c>
      <c r="I31" s="5" t="s">
        <v>312</v>
      </c>
      <c r="J31" s="5">
        <v>9.91</v>
      </c>
      <c r="K31" s="5" t="s">
        <v>230</v>
      </c>
      <c r="L31" s="5" t="s">
        <v>312</v>
      </c>
      <c r="M31" s="5">
        <v>8.36</v>
      </c>
      <c r="N31" s="5">
        <v>3.3</v>
      </c>
      <c r="O31" s="5">
        <v>404</v>
      </c>
      <c r="P31" s="5"/>
      <c r="Q31" s="5" t="s">
        <v>312</v>
      </c>
      <c r="R31" s="5"/>
      <c r="S31" s="5"/>
      <c r="T31" s="5" t="s">
        <v>345</v>
      </c>
      <c r="U31" s="9"/>
      <c r="V31" s="9"/>
      <c r="W31" s="17" t="s">
        <v>252</v>
      </c>
      <c r="X31" s="17"/>
      <c r="Y31" s="5"/>
      <c r="Z31" s="5"/>
      <c r="AA31" s="3"/>
      <c r="AB31" s="3"/>
      <c r="AC31" s="3"/>
      <c r="AD31" s="3"/>
      <c r="AE31" s="3"/>
      <c r="AF31" s="3"/>
      <c r="AG31" s="3"/>
      <c r="AH31" s="3"/>
    </row>
    <row r="32" spans="2:34" x14ac:dyDescent="0.25">
      <c r="B32" t="s">
        <v>279</v>
      </c>
      <c r="C32" s="5" t="s">
        <v>311</v>
      </c>
      <c r="D32" s="28">
        <v>41965</v>
      </c>
      <c r="E32" s="9">
        <v>0.5708333333333333</v>
      </c>
      <c r="F32" s="7">
        <v>2</v>
      </c>
      <c r="G32" s="7">
        <v>127.4</v>
      </c>
      <c r="H32" s="6">
        <v>10.8</v>
      </c>
      <c r="I32" s="5"/>
      <c r="J32" s="6">
        <v>3.92</v>
      </c>
      <c r="K32" s="5" t="s">
        <v>230</v>
      </c>
      <c r="L32" s="5" t="s">
        <v>312</v>
      </c>
      <c r="M32" s="5">
        <v>8.36</v>
      </c>
      <c r="N32" s="7">
        <v>108</v>
      </c>
      <c r="O32" s="5">
        <v>388</v>
      </c>
      <c r="P32" s="5"/>
      <c r="Q32" s="5" t="s">
        <v>312</v>
      </c>
      <c r="R32" s="5"/>
      <c r="S32" s="5"/>
      <c r="T32" s="5" t="s">
        <v>345</v>
      </c>
      <c r="U32" s="9"/>
      <c r="V32" s="9"/>
      <c r="W32" s="17" t="s">
        <v>335</v>
      </c>
      <c r="X32" s="17"/>
      <c r="Y32" s="5"/>
      <c r="Z32" s="5"/>
      <c r="AA32" s="3"/>
      <c r="AB32" s="3"/>
      <c r="AC32" s="3"/>
      <c r="AD32" s="3"/>
      <c r="AE32" s="3"/>
      <c r="AF32" s="3"/>
      <c r="AG32" s="3"/>
      <c r="AH32" s="3"/>
    </row>
    <row r="33" spans="1:34" x14ac:dyDescent="0.25">
      <c r="B33" t="s">
        <v>279</v>
      </c>
      <c r="C33" s="5" t="s">
        <v>311</v>
      </c>
      <c r="D33" s="28">
        <v>41986</v>
      </c>
      <c r="E33" s="9">
        <v>0.625</v>
      </c>
      <c r="F33" s="7" t="s">
        <v>297</v>
      </c>
      <c r="G33" s="7">
        <v>116</v>
      </c>
      <c r="H33" s="118" t="s">
        <v>312</v>
      </c>
      <c r="I33" s="5" t="s">
        <v>312</v>
      </c>
      <c r="J33" s="6">
        <v>3.7</v>
      </c>
      <c r="K33" s="5" t="s">
        <v>233</v>
      </c>
      <c r="L33" s="5" t="s">
        <v>312</v>
      </c>
      <c r="M33" s="5">
        <v>8.1080000000000005</v>
      </c>
      <c r="N33" s="7">
        <v>2</v>
      </c>
      <c r="O33" s="13"/>
      <c r="P33" s="13"/>
      <c r="Q33" s="5" t="s">
        <v>312</v>
      </c>
      <c r="R33" s="5"/>
      <c r="S33" s="5"/>
      <c r="T33" s="5" t="s">
        <v>345</v>
      </c>
      <c r="U33" s="9"/>
      <c r="V33" s="9"/>
      <c r="W33" s="17" t="s">
        <v>335</v>
      </c>
      <c r="X33" s="17"/>
      <c r="Y33" s="5"/>
      <c r="Z33" s="5"/>
      <c r="AA33" s="3"/>
      <c r="AB33" s="3"/>
      <c r="AC33" s="3"/>
      <c r="AD33" s="3"/>
      <c r="AE33" s="3"/>
      <c r="AF33" s="3"/>
      <c r="AG33" s="3"/>
      <c r="AH33" s="3"/>
    </row>
    <row r="34" spans="1:34" x14ac:dyDescent="0.25">
      <c r="C34" s="50" t="s">
        <v>311</v>
      </c>
      <c r="D34" s="28">
        <v>42028</v>
      </c>
      <c r="E34" s="9">
        <v>0.59375</v>
      </c>
      <c r="F34" s="5" t="s">
        <v>384</v>
      </c>
      <c r="G34" s="5" t="s">
        <v>384</v>
      </c>
      <c r="H34" s="5">
        <v>11.73</v>
      </c>
      <c r="I34" s="5">
        <v>106.7</v>
      </c>
      <c r="J34" s="6">
        <v>3.01</v>
      </c>
      <c r="K34" s="5" t="s">
        <v>230</v>
      </c>
      <c r="L34" s="5" t="s">
        <v>312</v>
      </c>
      <c r="M34" s="6">
        <v>8.2100000000000009</v>
      </c>
      <c r="N34" s="5" t="s">
        <v>312</v>
      </c>
      <c r="O34" s="5" t="s">
        <v>312</v>
      </c>
      <c r="P34" s="5">
        <v>429</v>
      </c>
      <c r="Q34" s="5" t="s">
        <v>312</v>
      </c>
      <c r="R34" s="5"/>
      <c r="S34" s="5" t="s">
        <v>298</v>
      </c>
      <c r="T34" s="5" t="s">
        <v>345</v>
      </c>
      <c r="U34" s="9"/>
      <c r="V34" s="9"/>
      <c r="W34" s="17" t="s">
        <v>274</v>
      </c>
      <c r="X34" s="17" t="s">
        <v>376</v>
      </c>
      <c r="Y34" s="5"/>
      <c r="Z34" s="5"/>
      <c r="AA34" s="3"/>
      <c r="AB34" s="3"/>
      <c r="AC34" s="3"/>
      <c r="AD34" s="3"/>
      <c r="AE34" s="3"/>
      <c r="AF34" s="3"/>
      <c r="AG34" s="3"/>
      <c r="AH34" s="3"/>
    </row>
    <row r="35" spans="1:34" x14ac:dyDescent="0.25">
      <c r="C35" s="50" t="s">
        <v>311</v>
      </c>
      <c r="D35" s="28">
        <v>42049</v>
      </c>
      <c r="E35" s="9">
        <v>0.6118055555555556</v>
      </c>
      <c r="F35" s="5" t="s">
        <v>297</v>
      </c>
      <c r="G35" s="5">
        <v>24.9</v>
      </c>
      <c r="H35" s="11">
        <v>10.45</v>
      </c>
      <c r="I35" s="5">
        <v>104.6</v>
      </c>
      <c r="J35" s="6">
        <v>6.77</v>
      </c>
      <c r="K35" s="5" t="s">
        <v>230</v>
      </c>
      <c r="L35" s="5" t="s">
        <v>312</v>
      </c>
      <c r="M35" s="6">
        <v>7.96</v>
      </c>
      <c r="N35" s="5">
        <v>1.93</v>
      </c>
      <c r="O35" s="6"/>
      <c r="P35" s="153">
        <v>461.7</v>
      </c>
      <c r="Q35" s="6"/>
      <c r="R35" s="5"/>
      <c r="S35" s="5"/>
      <c r="T35" s="5" t="s">
        <v>345</v>
      </c>
      <c r="U35" s="9"/>
      <c r="V35" s="9"/>
      <c r="W35" s="17" t="s">
        <v>274</v>
      </c>
      <c r="X35" s="17" t="s">
        <v>375</v>
      </c>
      <c r="Y35" s="5"/>
      <c r="Z35" s="5"/>
      <c r="AA35" s="3"/>
      <c r="AB35" s="3"/>
      <c r="AC35" s="3"/>
      <c r="AD35" s="3"/>
      <c r="AE35" s="3"/>
      <c r="AF35" s="3"/>
      <c r="AG35" s="3"/>
      <c r="AH35" s="3"/>
    </row>
    <row r="36" spans="1:34" x14ac:dyDescent="0.25">
      <c r="C36" s="50" t="s">
        <v>311</v>
      </c>
      <c r="D36" s="28">
        <v>42063</v>
      </c>
      <c r="E36" s="5" t="s">
        <v>312</v>
      </c>
      <c r="F36" s="5" t="s">
        <v>312</v>
      </c>
      <c r="G36" s="5" t="s">
        <v>312</v>
      </c>
      <c r="H36" s="5" t="s">
        <v>312</v>
      </c>
      <c r="I36" s="5" t="s">
        <v>312</v>
      </c>
      <c r="J36" s="5" t="s">
        <v>312</v>
      </c>
      <c r="K36" s="5" t="s">
        <v>312</v>
      </c>
      <c r="L36" s="5" t="s">
        <v>312</v>
      </c>
      <c r="M36" s="5" t="s">
        <v>312</v>
      </c>
      <c r="N36" s="5" t="s">
        <v>312</v>
      </c>
      <c r="O36" s="5" t="s">
        <v>312</v>
      </c>
      <c r="P36" s="5" t="s">
        <v>312</v>
      </c>
      <c r="Q36" s="5" t="s">
        <v>312</v>
      </c>
      <c r="R36" s="5" t="s">
        <v>312</v>
      </c>
      <c r="S36" s="5" t="s">
        <v>312</v>
      </c>
      <c r="T36" s="5" t="s">
        <v>312</v>
      </c>
      <c r="U36" s="5" t="s">
        <v>312</v>
      </c>
      <c r="V36" s="5" t="s">
        <v>312</v>
      </c>
      <c r="W36" s="17" t="s">
        <v>312</v>
      </c>
      <c r="X36" s="17" t="s">
        <v>301</v>
      </c>
      <c r="Y36" s="5"/>
      <c r="Z36" s="5"/>
      <c r="AA36" s="3"/>
      <c r="AB36" s="3"/>
      <c r="AC36" s="3"/>
      <c r="AD36" s="3"/>
      <c r="AE36" s="3"/>
      <c r="AF36" s="3"/>
      <c r="AG36" s="3"/>
      <c r="AH36" s="3"/>
    </row>
    <row r="37" spans="1:34" x14ac:dyDescent="0.25">
      <c r="C37" s="50" t="s">
        <v>311</v>
      </c>
      <c r="D37" s="39">
        <v>42084</v>
      </c>
      <c r="E37" s="16">
        <v>0.66388888888888886</v>
      </c>
      <c r="F37" s="12">
        <v>1</v>
      </c>
      <c r="G37" s="13">
        <v>49.5</v>
      </c>
      <c r="H37" s="14">
        <v>9.7200000000000006</v>
      </c>
      <c r="I37" s="13">
        <v>107.9</v>
      </c>
      <c r="J37" s="15">
        <v>11.01</v>
      </c>
      <c r="K37" s="13" t="s">
        <v>230</v>
      </c>
      <c r="L37" s="5" t="s">
        <v>312</v>
      </c>
      <c r="M37" s="15">
        <v>8.16</v>
      </c>
      <c r="N37" s="13">
        <v>5.31</v>
      </c>
      <c r="O37" s="15">
        <v>405.6</v>
      </c>
      <c r="P37" s="15">
        <v>553.29999999999995</v>
      </c>
      <c r="Q37" s="12">
        <v>140.19999999999999</v>
      </c>
      <c r="R37" s="13"/>
      <c r="S37" s="13" t="s">
        <v>298</v>
      </c>
      <c r="T37" s="13" t="s">
        <v>345</v>
      </c>
      <c r="U37" s="13"/>
      <c r="V37" s="13"/>
      <c r="W37" s="17" t="s">
        <v>274</v>
      </c>
      <c r="X37" s="18" t="s">
        <v>302</v>
      </c>
      <c r="Y37" s="5"/>
      <c r="Z37" s="5"/>
      <c r="AA37" s="3"/>
      <c r="AB37" s="3"/>
      <c r="AC37" s="3"/>
      <c r="AD37" s="3"/>
      <c r="AE37" s="3"/>
      <c r="AF37" s="3"/>
      <c r="AG37" s="3"/>
      <c r="AH37" s="3"/>
    </row>
    <row r="38" spans="1:34" x14ac:dyDescent="0.25">
      <c r="C38" s="50" t="s">
        <v>311</v>
      </c>
      <c r="D38" s="28">
        <v>42091</v>
      </c>
      <c r="E38" s="9">
        <v>0.61319444444444449</v>
      </c>
      <c r="F38" s="5" t="s">
        <v>297</v>
      </c>
      <c r="G38" s="5">
        <v>79.400000000000006</v>
      </c>
      <c r="H38" s="5">
        <v>8.18</v>
      </c>
      <c r="I38" s="5">
        <v>103.7</v>
      </c>
      <c r="J38" s="5">
        <v>14.17</v>
      </c>
      <c r="K38" s="5" t="s">
        <v>230</v>
      </c>
      <c r="L38" s="5" t="s">
        <v>312</v>
      </c>
      <c r="M38" s="13">
        <v>8.07</v>
      </c>
      <c r="N38" s="13">
        <v>4.3499999999999996</v>
      </c>
      <c r="O38" s="12">
        <v>425</v>
      </c>
      <c r="P38" s="12">
        <v>548.9</v>
      </c>
      <c r="Q38" s="13">
        <v>145.9</v>
      </c>
      <c r="R38" s="13" t="s">
        <v>312</v>
      </c>
      <c r="S38" s="13" t="s">
        <v>298</v>
      </c>
      <c r="T38" s="13" t="s">
        <v>345</v>
      </c>
      <c r="U38" s="13" t="s">
        <v>312</v>
      </c>
      <c r="V38" s="13" t="s">
        <v>312</v>
      </c>
      <c r="W38" s="17" t="s">
        <v>274</v>
      </c>
      <c r="X38" s="17" t="s">
        <v>303</v>
      </c>
      <c r="Y38" s="5"/>
      <c r="Z38" s="5"/>
      <c r="AA38" s="3"/>
      <c r="AB38" s="3"/>
      <c r="AC38" s="3"/>
      <c r="AD38" s="3"/>
      <c r="AE38" s="3"/>
      <c r="AF38" s="3"/>
      <c r="AG38" s="3"/>
      <c r="AH38" s="3"/>
    </row>
    <row r="39" spans="1:34" x14ac:dyDescent="0.25">
      <c r="C39" s="50" t="s">
        <v>311</v>
      </c>
      <c r="D39" s="28">
        <v>42111</v>
      </c>
      <c r="E39" s="9">
        <v>0.65069444444444446</v>
      </c>
      <c r="F39" s="5">
        <v>5.2</v>
      </c>
      <c r="G39" s="5">
        <v>613.1</v>
      </c>
      <c r="H39" s="5">
        <v>9.77</v>
      </c>
      <c r="I39" s="5">
        <v>106</v>
      </c>
      <c r="J39" s="5">
        <v>9.98</v>
      </c>
      <c r="K39" s="5" t="s">
        <v>371</v>
      </c>
      <c r="L39" s="5" t="s">
        <v>312</v>
      </c>
      <c r="M39" s="13">
        <v>7.86</v>
      </c>
      <c r="N39" s="13" t="s">
        <v>312</v>
      </c>
      <c r="O39" s="13">
        <v>399.3</v>
      </c>
      <c r="P39" s="12">
        <v>561.29999999999995</v>
      </c>
      <c r="Q39" s="13">
        <v>124.1</v>
      </c>
      <c r="R39" s="13" t="s">
        <v>312</v>
      </c>
      <c r="S39" s="13" t="s">
        <v>298</v>
      </c>
      <c r="T39" s="13" t="s">
        <v>345</v>
      </c>
      <c r="U39" s="13" t="s">
        <v>312</v>
      </c>
      <c r="V39" s="13" t="s">
        <v>312</v>
      </c>
      <c r="W39" s="17" t="s">
        <v>195</v>
      </c>
      <c r="X39" s="17" t="s">
        <v>304</v>
      </c>
      <c r="Y39" s="5"/>
      <c r="Z39" s="5"/>
      <c r="AA39" s="3"/>
      <c r="AB39" s="3"/>
      <c r="AC39" s="3"/>
      <c r="AD39" s="3"/>
      <c r="AE39" s="3"/>
      <c r="AF39" s="3"/>
      <c r="AG39" s="3"/>
      <c r="AH39" s="3"/>
    </row>
    <row r="40" spans="1:34" x14ac:dyDescent="0.25">
      <c r="A40" s="199"/>
      <c r="B40" s="199"/>
      <c r="C40" s="50" t="s">
        <v>311</v>
      </c>
      <c r="D40" s="39">
        <v>42130</v>
      </c>
      <c r="E40" s="9">
        <v>0.62152777777777779</v>
      </c>
      <c r="F40" s="5">
        <v>272</v>
      </c>
      <c r="G40" s="200"/>
      <c r="H40" s="200">
        <v>9.6300000000000008</v>
      </c>
      <c r="I40" s="200">
        <v>104.3</v>
      </c>
      <c r="J40" s="200">
        <v>9.51</v>
      </c>
      <c r="K40" s="200" t="s">
        <v>371</v>
      </c>
      <c r="L40" s="5" t="s">
        <v>312</v>
      </c>
      <c r="M40" s="200">
        <v>7.78</v>
      </c>
      <c r="N40" s="200" t="s">
        <v>312</v>
      </c>
      <c r="O40" s="200">
        <v>274.89999999999998</v>
      </c>
      <c r="P40" s="200">
        <v>192.9</v>
      </c>
      <c r="Q40" s="200">
        <v>69.099999999999994</v>
      </c>
      <c r="R40" s="200"/>
      <c r="S40" s="200" t="s">
        <v>312</v>
      </c>
      <c r="T40" s="200" t="s">
        <v>346</v>
      </c>
      <c r="U40" s="200"/>
      <c r="V40" s="200"/>
      <c r="W40" s="201" t="s">
        <v>126</v>
      </c>
      <c r="X40" s="17" t="s">
        <v>305</v>
      </c>
      <c r="Y40" s="5">
        <v>0.64700000000000002</v>
      </c>
      <c r="Z40" s="5">
        <v>6.4299999999999996E-2</v>
      </c>
      <c r="AA40" s="3"/>
      <c r="AB40" s="3"/>
      <c r="AC40" s="3"/>
      <c r="AD40" s="3"/>
      <c r="AE40" s="3"/>
      <c r="AF40" s="3"/>
      <c r="AG40" s="3"/>
      <c r="AH40" s="3"/>
    </row>
    <row r="41" spans="1:34" x14ac:dyDescent="0.25">
      <c r="C41" s="50" t="s">
        <v>311</v>
      </c>
      <c r="D41" s="28">
        <v>42144</v>
      </c>
      <c r="E41" s="9">
        <v>0.61597222222222225</v>
      </c>
      <c r="F41" s="5">
        <v>308</v>
      </c>
      <c r="G41" s="5"/>
      <c r="H41" s="5">
        <v>10.44</v>
      </c>
      <c r="I41" s="5">
        <v>107.6</v>
      </c>
      <c r="J41" s="5">
        <v>8.2799999999999994</v>
      </c>
      <c r="K41" s="5" t="s">
        <v>371</v>
      </c>
      <c r="L41" s="5" t="s">
        <v>312</v>
      </c>
      <c r="M41" s="5">
        <v>7.62</v>
      </c>
      <c r="N41" s="5" t="s">
        <v>312</v>
      </c>
      <c r="O41" s="150">
        <v>281</v>
      </c>
      <c r="P41" s="150">
        <v>191</v>
      </c>
      <c r="Q41" s="5">
        <v>66.099999999999994</v>
      </c>
      <c r="R41" s="5"/>
      <c r="S41" s="5" t="s">
        <v>312</v>
      </c>
      <c r="T41" s="5" t="s">
        <v>346</v>
      </c>
      <c r="U41" s="5"/>
      <c r="V41" s="5"/>
      <c r="W41" s="17" t="s">
        <v>115</v>
      </c>
      <c r="X41" s="17" t="s">
        <v>306</v>
      </c>
      <c r="Y41" s="5">
        <v>0.58899999999999997</v>
      </c>
      <c r="Z41" s="5">
        <v>3.6200000000000003E-2</v>
      </c>
      <c r="AA41" s="3"/>
      <c r="AB41" s="3"/>
      <c r="AC41" s="3"/>
      <c r="AD41" s="3"/>
      <c r="AE41" s="3"/>
      <c r="AF41" s="3"/>
      <c r="AG41" s="3"/>
      <c r="AH41" s="3"/>
    </row>
    <row r="42" spans="1:34" x14ac:dyDescent="0.25">
      <c r="A42" s="76" t="s">
        <v>250</v>
      </c>
      <c r="B42" s="76"/>
      <c r="C42" s="50" t="s">
        <v>311</v>
      </c>
      <c r="D42" s="28">
        <v>42158</v>
      </c>
      <c r="E42" s="9">
        <v>0.54791666666666672</v>
      </c>
      <c r="F42" s="7">
        <v>2</v>
      </c>
      <c r="G42" s="5"/>
      <c r="H42" s="5">
        <v>8.81</v>
      </c>
      <c r="I42" s="5">
        <v>101.3</v>
      </c>
      <c r="J42" s="5">
        <v>12.4</v>
      </c>
      <c r="K42" s="5" t="s">
        <v>371</v>
      </c>
      <c r="L42" s="5" t="s">
        <v>312</v>
      </c>
      <c r="M42" s="13">
        <v>7.63</v>
      </c>
      <c r="N42" s="13" t="s">
        <v>312</v>
      </c>
      <c r="O42" s="13">
        <v>188.3</v>
      </c>
      <c r="P42" s="12">
        <v>251.2</v>
      </c>
      <c r="Q42" s="13">
        <v>89.1</v>
      </c>
      <c r="R42" s="13" t="s">
        <v>312</v>
      </c>
      <c r="S42" s="13" t="s">
        <v>298</v>
      </c>
      <c r="T42" s="13" t="s">
        <v>346</v>
      </c>
      <c r="U42" s="13" t="s">
        <v>312</v>
      </c>
      <c r="V42" s="13" t="s">
        <v>312</v>
      </c>
      <c r="W42" s="17" t="s">
        <v>251</v>
      </c>
      <c r="X42" s="17" t="s">
        <v>422</v>
      </c>
      <c r="Y42" s="5">
        <v>0.51100000000000001</v>
      </c>
      <c r="Z42" s="5">
        <v>3.6200000000000003E-2</v>
      </c>
      <c r="AA42" s="3"/>
      <c r="AB42" s="3"/>
      <c r="AC42" s="3"/>
      <c r="AD42" s="3"/>
      <c r="AE42" s="3"/>
      <c r="AF42" s="3"/>
      <c r="AG42" s="3"/>
      <c r="AH42" s="3"/>
    </row>
    <row r="43" spans="1:34" x14ac:dyDescent="0.25">
      <c r="A43" s="76" t="s">
        <v>250</v>
      </c>
      <c r="B43" s="76"/>
      <c r="C43" s="50" t="s">
        <v>311</v>
      </c>
      <c r="D43" s="28">
        <v>42172</v>
      </c>
      <c r="E43" s="9">
        <v>0.63541666666666663</v>
      </c>
      <c r="F43" s="5">
        <v>16.100000000000001</v>
      </c>
      <c r="G43" s="5"/>
      <c r="H43" s="5">
        <v>8.9700000000000006</v>
      </c>
      <c r="I43" s="5">
        <v>105.3</v>
      </c>
      <c r="J43" s="5">
        <v>13.66</v>
      </c>
      <c r="K43" s="5" t="s">
        <v>371</v>
      </c>
      <c r="L43" s="5" t="s">
        <v>312</v>
      </c>
      <c r="M43" s="13">
        <v>7.57</v>
      </c>
      <c r="N43" s="13" t="s">
        <v>312</v>
      </c>
      <c r="O43" s="13">
        <v>156.80000000000001</v>
      </c>
      <c r="P43" s="12">
        <v>200.9</v>
      </c>
      <c r="Q43" s="13">
        <v>90.2</v>
      </c>
      <c r="R43" s="13" t="s">
        <v>312</v>
      </c>
      <c r="S43" s="13" t="s">
        <v>298</v>
      </c>
      <c r="T43" s="13" t="s">
        <v>346</v>
      </c>
      <c r="U43" s="13" t="s">
        <v>312</v>
      </c>
      <c r="V43" s="13" t="s">
        <v>312</v>
      </c>
      <c r="W43" s="17" t="s">
        <v>249</v>
      </c>
      <c r="X43" s="17" t="s">
        <v>423</v>
      </c>
      <c r="Y43" s="5">
        <v>0.45800000000000002</v>
      </c>
      <c r="Z43" s="5">
        <v>4.3499999999999997E-2</v>
      </c>
      <c r="AA43" s="3"/>
      <c r="AB43" s="3"/>
      <c r="AC43" s="3"/>
      <c r="AD43" s="3"/>
      <c r="AE43" s="3"/>
      <c r="AF43" s="3"/>
      <c r="AG43" s="3"/>
      <c r="AH43" s="3"/>
    </row>
    <row r="44" spans="1:34" x14ac:dyDescent="0.25">
      <c r="C44" s="65" t="s">
        <v>311</v>
      </c>
      <c r="D44" s="28">
        <v>42181</v>
      </c>
      <c r="E44" s="9">
        <v>0.48333333333333334</v>
      </c>
      <c r="F44" s="7">
        <v>1</v>
      </c>
      <c r="G44" s="5" t="s">
        <v>296</v>
      </c>
      <c r="H44" s="5">
        <v>7.42</v>
      </c>
      <c r="I44" s="5">
        <v>74.599999999999994</v>
      </c>
      <c r="J44" s="5">
        <v>15.55</v>
      </c>
      <c r="K44" s="5" t="s">
        <v>371</v>
      </c>
      <c r="L44" s="5" t="s">
        <v>312</v>
      </c>
      <c r="M44" s="13">
        <v>7.53</v>
      </c>
      <c r="N44" s="13" t="s">
        <v>312</v>
      </c>
      <c r="O44" s="13" t="s">
        <v>312</v>
      </c>
      <c r="P44" s="12">
        <v>233</v>
      </c>
      <c r="Q44" s="13" t="s">
        <v>312</v>
      </c>
      <c r="R44" s="13" t="s">
        <v>312</v>
      </c>
      <c r="S44" s="13" t="s">
        <v>298</v>
      </c>
      <c r="T44" s="13" t="s">
        <v>346</v>
      </c>
      <c r="U44" s="13" t="s">
        <v>312</v>
      </c>
      <c r="V44" s="13" t="s">
        <v>312</v>
      </c>
      <c r="W44" s="17" t="s">
        <v>205</v>
      </c>
      <c r="X44" s="17" t="s">
        <v>147</v>
      </c>
      <c r="Y44" s="5"/>
      <c r="Z44" s="5"/>
      <c r="AA44" s="3"/>
      <c r="AB44" s="3"/>
      <c r="AC44" s="3"/>
      <c r="AD44" s="3"/>
      <c r="AE44" s="3"/>
      <c r="AF44" s="3"/>
      <c r="AG44" s="3"/>
      <c r="AH44" s="3"/>
    </row>
    <row r="45" spans="1:34" x14ac:dyDescent="0.25">
      <c r="C45" s="50" t="s">
        <v>311</v>
      </c>
      <c r="D45" s="39">
        <v>42186</v>
      </c>
      <c r="E45" s="9">
        <v>0.55208333333333337</v>
      </c>
      <c r="F45" s="5">
        <v>6.3</v>
      </c>
      <c r="G45" s="5"/>
      <c r="H45" s="5">
        <v>7.17</v>
      </c>
      <c r="I45" s="5">
        <v>107.1</v>
      </c>
      <c r="J45" s="5">
        <v>22.41</v>
      </c>
      <c r="K45" s="5" t="s">
        <v>371</v>
      </c>
      <c r="L45" s="5" t="s">
        <v>312</v>
      </c>
      <c r="M45" s="13">
        <v>7.23</v>
      </c>
      <c r="N45" s="13">
        <v>4.18</v>
      </c>
      <c r="O45" s="12">
        <v>228</v>
      </c>
      <c r="P45" s="12">
        <v>262.8</v>
      </c>
      <c r="Q45" s="12">
        <v>76</v>
      </c>
      <c r="R45" s="13"/>
      <c r="S45" s="13" t="s">
        <v>312</v>
      </c>
      <c r="T45" s="13" t="s">
        <v>346</v>
      </c>
      <c r="U45" s="13"/>
      <c r="V45" s="13"/>
      <c r="W45" s="17" t="s">
        <v>127</v>
      </c>
      <c r="X45" s="17" t="s">
        <v>148</v>
      </c>
      <c r="Y45" s="5">
        <v>0.46400000000000002</v>
      </c>
      <c r="Z45" s="5">
        <v>2.5100000000000001E-2</v>
      </c>
      <c r="AA45" s="3"/>
      <c r="AB45" s="3"/>
      <c r="AC45" s="3"/>
      <c r="AD45" s="3"/>
      <c r="AE45" s="3"/>
      <c r="AF45" s="3"/>
      <c r="AG45" s="3"/>
      <c r="AH45" s="3"/>
    </row>
    <row r="46" spans="1:34" x14ac:dyDescent="0.25">
      <c r="C46" s="65" t="s">
        <v>311</v>
      </c>
      <c r="D46" s="28">
        <v>42195</v>
      </c>
      <c r="E46" s="9">
        <v>0.54999999999999993</v>
      </c>
      <c r="F46" s="5">
        <v>47.1</v>
      </c>
      <c r="G46" s="5">
        <v>1119.9000000000001</v>
      </c>
      <c r="H46" s="90">
        <v>8.2100000000000009</v>
      </c>
      <c r="I46" s="90">
        <v>103.7</v>
      </c>
      <c r="J46" s="90">
        <v>16.89</v>
      </c>
      <c r="K46" s="90" t="s">
        <v>312</v>
      </c>
      <c r="L46" s="90" t="s">
        <v>312</v>
      </c>
      <c r="M46" s="90">
        <v>7.72</v>
      </c>
      <c r="N46" s="90">
        <v>14.6</v>
      </c>
      <c r="O46" s="90">
        <v>252.8</v>
      </c>
      <c r="P46" s="91">
        <v>299.60000000000002</v>
      </c>
      <c r="Q46" s="90">
        <v>68.400000000000006</v>
      </c>
      <c r="R46" s="90" t="s">
        <v>312</v>
      </c>
      <c r="S46" s="90" t="s">
        <v>298</v>
      </c>
      <c r="T46" s="90" t="s">
        <v>346</v>
      </c>
      <c r="U46" s="90" t="s">
        <v>312</v>
      </c>
      <c r="V46" s="90" t="s">
        <v>312</v>
      </c>
      <c r="W46" s="17" t="s">
        <v>249</v>
      </c>
      <c r="X46" s="17" t="s">
        <v>149</v>
      </c>
      <c r="Y46" s="93" t="s">
        <v>312</v>
      </c>
      <c r="Z46" s="93" t="s">
        <v>312</v>
      </c>
      <c r="AA46" s="3"/>
      <c r="AB46" s="3"/>
      <c r="AC46" s="3"/>
      <c r="AD46" s="3"/>
      <c r="AE46" s="3"/>
      <c r="AF46" s="3"/>
      <c r="AG46" s="3"/>
      <c r="AH46" s="3"/>
    </row>
    <row r="47" spans="1:34" x14ac:dyDescent="0.25">
      <c r="C47" s="50" t="s">
        <v>311</v>
      </c>
      <c r="D47" s="28">
        <v>42200</v>
      </c>
      <c r="E47" s="9">
        <v>0.5395833333333333</v>
      </c>
      <c r="F47" s="5">
        <v>32.299999999999997</v>
      </c>
      <c r="G47" s="5" t="s">
        <v>312</v>
      </c>
      <c r="H47" s="5">
        <v>8.11</v>
      </c>
      <c r="I47" s="5">
        <v>103.9</v>
      </c>
      <c r="J47" s="5">
        <v>17.64</v>
      </c>
      <c r="K47" s="5" t="s">
        <v>371</v>
      </c>
      <c r="L47" s="5" t="s">
        <v>312</v>
      </c>
      <c r="M47" s="13">
        <v>7.82</v>
      </c>
      <c r="N47" s="13">
        <v>17.5</v>
      </c>
      <c r="O47" s="13">
        <v>232.7</v>
      </c>
      <c r="P47" s="12">
        <v>271.89999999999998</v>
      </c>
      <c r="Q47" s="13">
        <v>64.400000000000006</v>
      </c>
      <c r="R47" s="13"/>
      <c r="S47" s="13" t="s">
        <v>217</v>
      </c>
      <c r="T47" s="13" t="s">
        <v>346</v>
      </c>
      <c r="U47" s="13"/>
      <c r="V47" s="13"/>
      <c r="W47" s="17" t="s">
        <v>163</v>
      </c>
      <c r="X47" s="17" t="s">
        <v>150</v>
      </c>
      <c r="Y47" s="5">
        <v>0.39100000000000001</v>
      </c>
      <c r="Z47" s="5">
        <v>2.3699999999999999E-2</v>
      </c>
      <c r="AA47" s="3"/>
      <c r="AB47" s="3"/>
      <c r="AC47" s="3"/>
      <c r="AD47" s="3"/>
      <c r="AE47" s="3"/>
      <c r="AF47" s="3"/>
      <c r="AG47" s="3"/>
      <c r="AH47" s="3"/>
    </row>
    <row r="48" spans="1:34" x14ac:dyDescent="0.25">
      <c r="C48" s="65" t="s">
        <v>311</v>
      </c>
      <c r="D48" s="28">
        <v>42209</v>
      </c>
      <c r="E48" s="9">
        <v>0.51250000000000007</v>
      </c>
      <c r="F48" s="5">
        <v>5.2</v>
      </c>
      <c r="G48" s="5">
        <v>1046.2</v>
      </c>
      <c r="H48" s="5">
        <v>8.06</v>
      </c>
      <c r="I48" s="5">
        <v>104.3</v>
      </c>
      <c r="J48" s="5">
        <v>18.440000000000001</v>
      </c>
      <c r="K48" s="5" t="s">
        <v>371</v>
      </c>
      <c r="L48" s="5" t="s">
        <v>312</v>
      </c>
      <c r="M48" s="13">
        <v>7.9</v>
      </c>
      <c r="N48" s="13" t="s">
        <v>312</v>
      </c>
      <c r="O48" s="13">
        <v>246.1</v>
      </c>
      <c r="P48" s="12">
        <v>282.3</v>
      </c>
      <c r="Q48" s="12">
        <v>71</v>
      </c>
      <c r="R48" s="13" t="s">
        <v>312</v>
      </c>
      <c r="S48" s="13" t="s">
        <v>298</v>
      </c>
      <c r="T48" s="13" t="s">
        <v>346</v>
      </c>
      <c r="U48" s="13" t="s">
        <v>312</v>
      </c>
      <c r="V48" s="13" t="s">
        <v>312</v>
      </c>
      <c r="W48" s="17" t="s">
        <v>249</v>
      </c>
      <c r="X48" s="17" t="s">
        <v>151</v>
      </c>
      <c r="Y48" s="5" t="s">
        <v>312</v>
      </c>
      <c r="Z48" s="5" t="s">
        <v>312</v>
      </c>
      <c r="AA48" s="3"/>
      <c r="AB48" s="3"/>
      <c r="AC48" s="3"/>
      <c r="AD48" s="3"/>
      <c r="AE48" s="3"/>
      <c r="AF48" s="3"/>
      <c r="AG48" s="3"/>
      <c r="AH48" s="3"/>
    </row>
    <row r="49" spans="3:34" x14ac:dyDescent="0.25">
      <c r="C49" s="65" t="s">
        <v>311</v>
      </c>
      <c r="D49" s="28">
        <v>42216</v>
      </c>
      <c r="E49" s="9">
        <v>0.5180555555555556</v>
      </c>
      <c r="F49" s="5">
        <v>4.0999999999999996</v>
      </c>
      <c r="G49" s="5">
        <v>1299.7</v>
      </c>
      <c r="H49" s="5">
        <v>7.98</v>
      </c>
      <c r="I49" s="5">
        <v>106.3</v>
      </c>
      <c r="J49" s="5">
        <v>19.87</v>
      </c>
      <c r="K49" s="5" t="s">
        <v>312</v>
      </c>
      <c r="L49" s="5" t="s">
        <v>312</v>
      </c>
      <c r="M49" s="13">
        <v>8</v>
      </c>
      <c r="N49" s="13" t="s">
        <v>312</v>
      </c>
      <c r="O49" s="13">
        <v>287.60000000000002</v>
      </c>
      <c r="P49" s="12">
        <v>319.2</v>
      </c>
      <c r="Q49" s="13">
        <v>58.3</v>
      </c>
      <c r="R49" s="13" t="s">
        <v>312</v>
      </c>
      <c r="S49" s="13" t="s">
        <v>298</v>
      </c>
      <c r="T49" s="13" t="s">
        <v>346</v>
      </c>
      <c r="U49" s="13" t="s">
        <v>312</v>
      </c>
      <c r="V49" s="13" t="s">
        <v>312</v>
      </c>
      <c r="W49" s="17" t="s">
        <v>249</v>
      </c>
      <c r="X49" s="17" t="s">
        <v>152</v>
      </c>
      <c r="Y49" s="5"/>
      <c r="Z49" s="5"/>
      <c r="AA49" s="3"/>
      <c r="AB49" s="3"/>
      <c r="AC49" s="3"/>
      <c r="AD49" s="3"/>
      <c r="AE49" s="3"/>
      <c r="AF49" s="3"/>
      <c r="AG49" s="3"/>
      <c r="AH49" s="3"/>
    </row>
    <row r="50" spans="3:34" x14ac:dyDescent="0.25">
      <c r="C50" s="67" t="s">
        <v>311</v>
      </c>
      <c r="D50" s="28">
        <v>42221</v>
      </c>
      <c r="E50" s="9">
        <v>0.55277777777777781</v>
      </c>
      <c r="F50" s="5">
        <v>4.0999999999999996</v>
      </c>
      <c r="G50" s="5"/>
      <c r="H50" s="5">
        <v>7.69</v>
      </c>
      <c r="I50" s="5">
        <v>104.4</v>
      </c>
      <c r="J50" s="5">
        <v>20.5</v>
      </c>
      <c r="K50" s="5" t="s">
        <v>312</v>
      </c>
      <c r="L50" s="5" t="s">
        <v>312</v>
      </c>
      <c r="M50" s="13">
        <v>7.78</v>
      </c>
      <c r="N50" s="13" t="s">
        <v>312</v>
      </c>
      <c r="O50" s="13">
        <v>295.10000000000002</v>
      </c>
      <c r="P50" s="12">
        <v>323.5</v>
      </c>
      <c r="Q50" s="13" t="s">
        <v>312</v>
      </c>
      <c r="R50" s="13" t="s">
        <v>312</v>
      </c>
      <c r="S50" s="13" t="s">
        <v>298</v>
      </c>
      <c r="T50" s="13" t="s">
        <v>345</v>
      </c>
      <c r="U50" s="13" t="s">
        <v>312</v>
      </c>
      <c r="V50" s="13" t="s">
        <v>312</v>
      </c>
      <c r="W50" s="17" t="s">
        <v>212</v>
      </c>
      <c r="X50" s="17" t="s">
        <v>153</v>
      </c>
      <c r="Y50" s="5">
        <v>0.437</v>
      </c>
      <c r="Z50" s="5">
        <v>1.84E-2</v>
      </c>
      <c r="AA50" s="3"/>
      <c r="AB50" s="3"/>
      <c r="AC50" s="3"/>
      <c r="AD50" s="3"/>
      <c r="AE50" s="3"/>
      <c r="AF50" s="3"/>
      <c r="AG50" s="3"/>
      <c r="AH50" s="3"/>
    </row>
    <row r="51" spans="3:34" x14ac:dyDescent="0.25">
      <c r="C51" s="67" t="s">
        <v>311</v>
      </c>
      <c r="D51" s="28">
        <v>42235</v>
      </c>
      <c r="E51" s="9">
        <v>0.55347222222222225</v>
      </c>
      <c r="F51" s="13">
        <v>22.3</v>
      </c>
      <c r="G51" s="5"/>
      <c r="H51" s="5">
        <v>7.92</v>
      </c>
      <c r="I51" s="5">
        <v>106.2</v>
      </c>
      <c r="J51" s="5">
        <v>19.82</v>
      </c>
      <c r="K51" s="5" t="s">
        <v>230</v>
      </c>
      <c r="L51" s="5" t="s">
        <v>312</v>
      </c>
      <c r="M51" s="13">
        <v>7.96</v>
      </c>
      <c r="N51" s="13" t="s">
        <v>312</v>
      </c>
      <c r="O51" s="13">
        <v>341.7</v>
      </c>
      <c r="P51" s="12">
        <v>379</v>
      </c>
      <c r="Q51" s="13">
        <v>67</v>
      </c>
      <c r="R51" s="13" t="s">
        <v>312</v>
      </c>
      <c r="S51" s="13" t="s">
        <v>298</v>
      </c>
      <c r="T51" s="13" t="s">
        <v>345</v>
      </c>
      <c r="U51" s="13" t="s">
        <v>312</v>
      </c>
      <c r="V51" s="13" t="s">
        <v>312</v>
      </c>
      <c r="W51" s="17" t="s">
        <v>174</v>
      </c>
      <c r="X51" s="17" t="s">
        <v>154</v>
      </c>
      <c r="Y51" s="5">
        <v>0.47899999999999998</v>
      </c>
      <c r="Z51" s="5">
        <v>3.61E-2</v>
      </c>
      <c r="AA51" s="3"/>
      <c r="AB51" s="3"/>
      <c r="AC51" s="3"/>
      <c r="AD51" s="3"/>
      <c r="AE51" s="3"/>
      <c r="AF51" s="3"/>
      <c r="AG51" s="3"/>
      <c r="AH51" s="3"/>
    </row>
    <row r="52" spans="3:34" x14ac:dyDescent="0.25">
      <c r="C52" s="67" t="s">
        <v>311</v>
      </c>
      <c r="D52" s="28">
        <v>42249</v>
      </c>
      <c r="E52" s="9">
        <v>0.56805555555555554</v>
      </c>
      <c r="F52" s="12">
        <v>1</v>
      </c>
      <c r="G52" s="5"/>
      <c r="H52" s="5">
        <v>7.47</v>
      </c>
      <c r="I52" s="7">
        <v>104</v>
      </c>
      <c r="J52" s="5">
        <v>21.69</v>
      </c>
      <c r="K52" s="5" t="s">
        <v>230</v>
      </c>
      <c r="L52" s="5" t="s">
        <v>312</v>
      </c>
      <c r="M52" s="13">
        <v>7.92</v>
      </c>
      <c r="N52" s="13" t="s">
        <v>312</v>
      </c>
      <c r="O52" s="13">
        <v>395.5</v>
      </c>
      <c r="P52" s="12">
        <v>422.4</v>
      </c>
      <c r="Q52" s="13">
        <v>64.5</v>
      </c>
      <c r="R52" s="13" t="s">
        <v>312</v>
      </c>
      <c r="S52" s="13" t="s">
        <v>298</v>
      </c>
      <c r="T52" s="13" t="s">
        <v>345</v>
      </c>
      <c r="U52" s="13" t="s">
        <v>312</v>
      </c>
      <c r="V52" s="13" t="s">
        <v>312</v>
      </c>
      <c r="W52" s="17" t="s">
        <v>174</v>
      </c>
      <c r="X52" s="17" t="s">
        <v>155</v>
      </c>
      <c r="Y52" s="5">
        <v>0.248</v>
      </c>
      <c r="Z52" s="5">
        <v>2.06E-2</v>
      </c>
      <c r="AA52" s="3"/>
      <c r="AB52" s="3"/>
      <c r="AC52" s="3"/>
      <c r="AD52" s="3"/>
      <c r="AE52" s="3"/>
      <c r="AF52" s="3"/>
      <c r="AG52" s="3"/>
      <c r="AH52" s="3"/>
    </row>
    <row r="53" spans="3:34" x14ac:dyDescent="0.25">
      <c r="C53" s="67" t="s">
        <v>311</v>
      </c>
      <c r="D53" s="28">
        <v>42263</v>
      </c>
      <c r="E53" s="9">
        <v>0.55277777777777781</v>
      </c>
      <c r="F53" s="13" t="s">
        <v>328</v>
      </c>
      <c r="G53" s="5"/>
      <c r="H53" s="5">
        <v>7.49</v>
      </c>
      <c r="I53" s="5">
        <v>103.9</v>
      </c>
      <c r="J53" s="5">
        <v>21.11</v>
      </c>
      <c r="K53" s="5" t="s">
        <v>230</v>
      </c>
      <c r="L53" s="5" t="s">
        <v>312</v>
      </c>
      <c r="M53" s="13">
        <v>7.68</v>
      </c>
      <c r="N53" s="13">
        <v>14.8</v>
      </c>
      <c r="O53" s="13">
        <v>437.8</v>
      </c>
      <c r="P53" s="12">
        <v>472.9</v>
      </c>
      <c r="Q53" s="13">
        <v>45.2</v>
      </c>
      <c r="R53" s="13" t="s">
        <v>312</v>
      </c>
      <c r="S53" s="13" t="s">
        <v>217</v>
      </c>
      <c r="T53" s="13" t="s">
        <v>345</v>
      </c>
      <c r="U53" s="13" t="s">
        <v>312</v>
      </c>
      <c r="V53" s="13" t="s">
        <v>312</v>
      </c>
      <c r="W53" s="17" t="s">
        <v>246</v>
      </c>
      <c r="X53" s="17" t="s">
        <v>156</v>
      </c>
      <c r="Y53" s="84">
        <v>0.44</v>
      </c>
      <c r="Z53" s="5">
        <v>3.8399999999999997E-2</v>
      </c>
      <c r="AA53" s="3"/>
      <c r="AB53" s="3"/>
      <c r="AC53" s="3"/>
      <c r="AD53" s="3"/>
      <c r="AE53" s="3"/>
      <c r="AF53" s="3"/>
      <c r="AG53" s="3"/>
      <c r="AH53" s="3"/>
    </row>
    <row r="54" spans="3:34" x14ac:dyDescent="0.25">
      <c r="C54" s="66" t="s">
        <v>311</v>
      </c>
      <c r="D54" s="28">
        <v>42272</v>
      </c>
      <c r="E54" s="9">
        <v>0.65138888888888891</v>
      </c>
      <c r="F54" s="117">
        <v>1</v>
      </c>
      <c r="G54" s="5" t="s">
        <v>296</v>
      </c>
      <c r="H54" s="5">
        <v>7.62</v>
      </c>
      <c r="I54" s="5">
        <v>103.2</v>
      </c>
      <c r="J54" s="5">
        <v>20.57</v>
      </c>
      <c r="K54" s="100" t="s">
        <v>247</v>
      </c>
      <c r="L54" s="5" t="s">
        <v>312</v>
      </c>
      <c r="M54" s="13">
        <v>7.91</v>
      </c>
      <c r="N54" s="13">
        <v>8.24</v>
      </c>
      <c r="O54" s="13">
        <v>456.6</v>
      </c>
      <c r="P54" s="12">
        <v>499.2</v>
      </c>
      <c r="Q54" s="13">
        <v>28.4</v>
      </c>
      <c r="R54" s="13" t="s">
        <v>312</v>
      </c>
      <c r="S54" s="111" t="s">
        <v>217</v>
      </c>
      <c r="T54" s="111" t="s">
        <v>345</v>
      </c>
      <c r="U54" s="13" t="s">
        <v>312</v>
      </c>
      <c r="V54" s="13" t="s">
        <v>312</v>
      </c>
      <c r="W54" s="17" t="s">
        <v>174</v>
      </c>
      <c r="X54" s="17" t="s">
        <v>157</v>
      </c>
      <c r="Y54" s="5"/>
      <c r="Z54" s="5"/>
      <c r="AA54" s="3"/>
      <c r="AB54" s="3"/>
      <c r="AC54" s="3"/>
      <c r="AD54" s="3"/>
      <c r="AE54" s="3"/>
      <c r="AF54" s="3"/>
      <c r="AG54" s="3"/>
      <c r="AH54" s="3"/>
    </row>
    <row r="55" spans="3:34" x14ac:dyDescent="0.25">
      <c r="C55" s="66" t="s">
        <v>311</v>
      </c>
      <c r="D55" s="28">
        <v>42286</v>
      </c>
      <c r="E55" s="9">
        <v>0.59097222222222223</v>
      </c>
      <c r="F55" s="5">
        <v>4.0999999999999996</v>
      </c>
      <c r="G55" s="5" t="s">
        <v>296</v>
      </c>
      <c r="H55" s="5">
        <v>8.06</v>
      </c>
      <c r="I55" s="5">
        <v>103.3</v>
      </c>
      <c r="J55" s="5">
        <v>17.920000000000002</v>
      </c>
      <c r="K55" s="5" t="s">
        <v>230</v>
      </c>
      <c r="L55" s="5" t="s">
        <v>312</v>
      </c>
      <c r="M55" s="13">
        <v>7.99</v>
      </c>
      <c r="N55" s="13">
        <v>7.77</v>
      </c>
      <c r="O55" s="13">
        <v>474.8</v>
      </c>
      <c r="P55" s="12">
        <v>548.79999999999995</v>
      </c>
      <c r="Q55" s="12">
        <v>24</v>
      </c>
      <c r="R55" s="13" t="s">
        <v>312</v>
      </c>
      <c r="S55" s="13" t="s">
        <v>421</v>
      </c>
      <c r="T55" s="13" t="s">
        <v>345</v>
      </c>
      <c r="U55" s="13"/>
      <c r="V55" s="13"/>
      <c r="W55" s="17" t="s">
        <v>174</v>
      </c>
      <c r="X55" s="17" t="s">
        <v>158</v>
      </c>
      <c r="Y55" s="5"/>
      <c r="Z55" s="5"/>
      <c r="AA55" s="3"/>
      <c r="AB55" s="3"/>
      <c r="AC55" s="3"/>
      <c r="AD55" s="3"/>
      <c r="AE55" s="3"/>
      <c r="AF55" s="3"/>
      <c r="AG55" s="3"/>
      <c r="AH55" s="3"/>
    </row>
    <row r="56" spans="3:34" x14ac:dyDescent="0.25">
      <c r="C56" s="50" t="s">
        <v>351</v>
      </c>
      <c r="D56" s="75">
        <v>42307</v>
      </c>
      <c r="E56" s="68">
        <v>0.55833333333333335</v>
      </c>
      <c r="F56" s="70">
        <v>4.0999999999999996</v>
      </c>
      <c r="G56" s="134" t="s">
        <v>348</v>
      </c>
      <c r="H56" s="70">
        <v>9.06</v>
      </c>
      <c r="I56" s="70">
        <v>99.1</v>
      </c>
      <c r="J56" s="70">
        <v>10.62</v>
      </c>
      <c r="K56" s="134" t="s">
        <v>352</v>
      </c>
      <c r="L56" s="70" t="s">
        <v>312</v>
      </c>
      <c r="M56" s="73">
        <v>7.49</v>
      </c>
      <c r="N56" s="73">
        <v>12.8</v>
      </c>
      <c r="O56" s="73">
        <v>474.3</v>
      </c>
      <c r="P56" s="159">
        <v>648</v>
      </c>
      <c r="Q56" s="73">
        <v>13.8</v>
      </c>
      <c r="R56" s="73"/>
      <c r="S56" s="160" t="s">
        <v>353</v>
      </c>
      <c r="T56" s="160" t="s">
        <v>354</v>
      </c>
      <c r="U56" s="73"/>
      <c r="V56" s="73"/>
      <c r="W56" s="97" t="s">
        <v>355</v>
      </c>
      <c r="X56" s="46" t="s">
        <v>159</v>
      </c>
      <c r="Y56" s="89"/>
      <c r="Z56" s="89"/>
      <c r="AA56" s="3"/>
      <c r="AB56" s="3"/>
      <c r="AC56" s="3"/>
      <c r="AD56" s="3"/>
      <c r="AE56" s="3"/>
      <c r="AF56" s="3"/>
      <c r="AG56" s="3"/>
      <c r="AH56" s="3"/>
    </row>
    <row r="57" spans="3:34" x14ac:dyDescent="0.25">
      <c r="C57" s="50" t="s">
        <v>351</v>
      </c>
      <c r="D57" s="28">
        <v>42321</v>
      </c>
      <c r="E57" s="9">
        <v>0.60069444444444442</v>
      </c>
      <c r="F57" s="5">
        <v>5.2</v>
      </c>
      <c r="G57" s="5">
        <v>1413.6</v>
      </c>
      <c r="H57" s="5">
        <v>3.88</v>
      </c>
      <c r="I57" s="5">
        <v>40.9</v>
      </c>
      <c r="J57" s="5">
        <v>8.8800000000000008</v>
      </c>
      <c r="K57" s="5" t="s">
        <v>184</v>
      </c>
      <c r="L57" s="5" t="s">
        <v>312</v>
      </c>
      <c r="M57" s="13">
        <v>7.34</v>
      </c>
      <c r="N57" s="13">
        <v>10.25</v>
      </c>
      <c r="O57" s="13">
        <v>597.9</v>
      </c>
      <c r="P57" s="12">
        <v>866.9</v>
      </c>
      <c r="Q57" s="13">
        <v>18.3</v>
      </c>
      <c r="R57" s="13"/>
      <c r="S57" s="13" t="s">
        <v>217</v>
      </c>
      <c r="T57" s="13" t="s">
        <v>185</v>
      </c>
      <c r="U57" s="13"/>
      <c r="V57" s="13"/>
      <c r="W57" s="17" t="s">
        <v>186</v>
      </c>
      <c r="X57" s="17" t="s">
        <v>160</v>
      </c>
      <c r="Y57" s="70"/>
      <c r="Z57" s="70"/>
      <c r="AA57" s="3"/>
      <c r="AB57" s="3"/>
      <c r="AC57" s="3"/>
      <c r="AD57" s="3"/>
      <c r="AE57" s="3"/>
      <c r="AF57" s="3"/>
      <c r="AG57" s="3"/>
      <c r="AH57" s="3"/>
    </row>
    <row r="58" spans="3:34" x14ac:dyDescent="0.25">
      <c r="C58" s="50" t="s">
        <v>351</v>
      </c>
      <c r="D58" s="28">
        <v>42342</v>
      </c>
      <c r="E58" s="9">
        <v>0.60555555555555551</v>
      </c>
      <c r="F58" s="5">
        <v>1</v>
      </c>
      <c r="G58" s="5">
        <v>31.8</v>
      </c>
      <c r="H58" s="150">
        <v>10</v>
      </c>
      <c r="I58" s="5">
        <v>98.4</v>
      </c>
      <c r="J58" s="5">
        <v>6.17</v>
      </c>
      <c r="K58" s="5" t="s">
        <v>230</v>
      </c>
      <c r="L58" s="5" t="s">
        <v>312</v>
      </c>
      <c r="M58" s="13">
        <v>7.48</v>
      </c>
      <c r="N58" s="13">
        <v>1.92</v>
      </c>
      <c r="O58" s="13"/>
      <c r="P58" s="12">
        <v>697.6</v>
      </c>
      <c r="Q58" s="13">
        <v>20.2</v>
      </c>
      <c r="R58" s="13"/>
      <c r="S58" s="13" t="s">
        <v>217</v>
      </c>
      <c r="T58" s="13" t="s">
        <v>345</v>
      </c>
      <c r="U58" s="13"/>
      <c r="V58" s="13"/>
      <c r="W58" s="17" t="s">
        <v>191</v>
      </c>
      <c r="X58" s="17" t="s">
        <v>161</v>
      </c>
      <c r="Y58" s="70"/>
      <c r="Z58" s="70"/>
      <c r="AA58" s="3"/>
      <c r="AB58" s="3"/>
      <c r="AC58" s="3"/>
      <c r="AD58" s="3"/>
      <c r="AE58" s="3"/>
      <c r="AF58" s="3"/>
      <c r="AG58" s="3"/>
      <c r="AH58" s="3"/>
    </row>
    <row r="59" spans="3:34" x14ac:dyDescent="0.25">
      <c r="C59" s="50" t="s">
        <v>351</v>
      </c>
      <c r="D59" s="28">
        <v>42356</v>
      </c>
      <c r="E59" s="9">
        <v>0.59236111111111112</v>
      </c>
      <c r="F59" s="5">
        <v>20.3</v>
      </c>
      <c r="G59" s="5">
        <v>93.3</v>
      </c>
      <c r="H59" s="5">
        <v>10.25</v>
      </c>
      <c r="I59" s="5">
        <v>101.2</v>
      </c>
      <c r="J59" s="5">
        <v>7.64</v>
      </c>
      <c r="K59" s="5" t="s">
        <v>230</v>
      </c>
      <c r="L59" s="5" t="s">
        <v>312</v>
      </c>
      <c r="M59" s="13">
        <v>7.61</v>
      </c>
      <c r="N59" s="13">
        <v>1.6</v>
      </c>
      <c r="O59" s="13">
        <v>320.7</v>
      </c>
      <c r="P59" s="12">
        <v>520.29999999999995</v>
      </c>
      <c r="Q59" s="13">
        <v>10.8</v>
      </c>
      <c r="R59" s="13"/>
      <c r="S59" s="13" t="s">
        <v>217</v>
      </c>
      <c r="T59" s="13" t="s">
        <v>345</v>
      </c>
      <c r="U59" s="13"/>
      <c r="V59" s="13"/>
      <c r="W59" s="17" t="s">
        <v>164</v>
      </c>
      <c r="X59" s="17"/>
      <c r="Y59" s="70"/>
      <c r="Z59" s="70"/>
      <c r="AA59" s="3"/>
      <c r="AB59" s="3"/>
      <c r="AC59" s="3"/>
      <c r="AD59" s="3"/>
      <c r="AE59" s="3"/>
      <c r="AF59" s="3"/>
      <c r="AG59" s="3"/>
      <c r="AH59" s="3"/>
    </row>
    <row r="60" spans="3:34" x14ac:dyDescent="0.25">
      <c r="C60" s="50" t="s">
        <v>351</v>
      </c>
      <c r="D60" s="191" t="s">
        <v>165</v>
      </c>
      <c r="E60" s="42"/>
      <c r="F60" s="40"/>
      <c r="G60" s="40"/>
      <c r="H60" s="40"/>
      <c r="I60" s="40"/>
      <c r="J60" s="40"/>
      <c r="K60" s="40"/>
      <c r="L60" s="40"/>
      <c r="M60" s="57"/>
      <c r="N60" s="57"/>
      <c r="O60" s="57"/>
      <c r="P60" s="81"/>
      <c r="Q60" s="57"/>
      <c r="R60" s="57"/>
      <c r="S60" s="57"/>
      <c r="T60" s="57"/>
      <c r="U60" s="57"/>
      <c r="V60" s="57"/>
      <c r="W60" s="46"/>
      <c r="X60" s="46"/>
      <c r="Y60" s="70"/>
      <c r="Z60" s="70"/>
      <c r="AA60" s="3"/>
      <c r="AB60" s="3"/>
      <c r="AC60" s="3"/>
      <c r="AD60" s="3"/>
      <c r="AE60" s="3"/>
      <c r="AF60" s="3"/>
      <c r="AG60" s="3"/>
      <c r="AH60" s="3"/>
    </row>
    <row r="61" spans="3:34" x14ac:dyDescent="0.25">
      <c r="C61" s="57"/>
      <c r="D61" s="41"/>
      <c r="E61" s="42"/>
      <c r="F61" s="40"/>
      <c r="G61" s="40"/>
      <c r="H61" s="40"/>
      <c r="I61" s="40"/>
      <c r="J61" s="40"/>
      <c r="K61" s="40"/>
      <c r="L61" s="40"/>
      <c r="M61" s="57"/>
      <c r="N61" s="57"/>
      <c r="O61" s="57"/>
      <c r="P61" s="81"/>
      <c r="Q61" s="57"/>
      <c r="R61" s="57"/>
      <c r="S61" s="57"/>
      <c r="T61" s="57"/>
      <c r="U61" s="57"/>
      <c r="V61" s="57"/>
      <c r="W61" s="46"/>
      <c r="X61" s="46"/>
      <c r="Y61" s="124" t="s">
        <v>203</v>
      </c>
      <c r="Z61" s="124" t="s">
        <v>204</v>
      </c>
      <c r="AA61" s="3"/>
      <c r="AB61" s="3"/>
      <c r="AC61" s="3"/>
      <c r="AD61" s="3"/>
      <c r="AE61" s="3"/>
      <c r="AF61" s="3"/>
      <c r="AG61" s="3"/>
      <c r="AH61" s="3"/>
    </row>
    <row r="62" spans="3:34" x14ac:dyDescent="0.25">
      <c r="C62" s="85" t="s">
        <v>256</v>
      </c>
      <c r="D62" s="86">
        <v>42158</v>
      </c>
      <c r="E62" s="87">
        <v>0.54791666666666672</v>
      </c>
      <c r="F62" s="88">
        <v>3</v>
      </c>
      <c r="G62" s="89"/>
      <c r="H62" s="89"/>
      <c r="I62" s="89"/>
      <c r="J62" s="89"/>
      <c r="K62" s="89"/>
      <c r="L62" s="89"/>
      <c r="M62" s="90"/>
      <c r="N62" s="90"/>
      <c r="O62" s="90"/>
      <c r="P62" s="91"/>
      <c r="Q62" s="90"/>
      <c r="R62" s="90"/>
      <c r="S62" s="90"/>
      <c r="T62" s="90"/>
      <c r="U62" s="90"/>
      <c r="V62" s="90"/>
      <c r="W62" s="92"/>
      <c r="X62" s="46"/>
      <c r="Y62" s="89">
        <v>0.54</v>
      </c>
      <c r="Z62" s="89">
        <v>3.5700000000000003E-2</v>
      </c>
      <c r="AA62" s="3"/>
      <c r="AB62" s="3"/>
      <c r="AC62" s="3"/>
      <c r="AD62" s="3"/>
      <c r="AE62" s="3"/>
      <c r="AF62" s="3"/>
      <c r="AG62" s="3"/>
      <c r="AH62" s="3"/>
    </row>
    <row r="63" spans="3:34" x14ac:dyDescent="0.25">
      <c r="C63" s="66" t="s">
        <v>256</v>
      </c>
      <c r="D63" s="28">
        <v>42172</v>
      </c>
      <c r="E63" s="9">
        <v>0.63541666666666663</v>
      </c>
      <c r="F63" s="5">
        <v>29.5</v>
      </c>
      <c r="G63" s="5"/>
      <c r="H63" s="5"/>
      <c r="I63" s="5"/>
      <c r="J63" s="5"/>
      <c r="K63" s="5"/>
      <c r="L63" s="5"/>
      <c r="M63" s="13"/>
      <c r="N63" s="13"/>
      <c r="O63" s="13"/>
      <c r="P63" s="12"/>
      <c r="Q63" s="13"/>
      <c r="R63" s="13"/>
      <c r="S63" s="13"/>
      <c r="T63" s="13"/>
      <c r="U63" s="13"/>
      <c r="V63" s="13"/>
      <c r="W63" s="17"/>
      <c r="X63" s="17" t="s">
        <v>423</v>
      </c>
      <c r="Y63" s="5">
        <v>0.47499999999999998</v>
      </c>
      <c r="Z63" s="5">
        <v>2.86E-2</v>
      </c>
      <c r="AA63" s="3"/>
      <c r="AB63" s="3"/>
      <c r="AC63" s="3"/>
      <c r="AD63" s="3"/>
      <c r="AE63" s="3"/>
      <c r="AF63" s="3"/>
      <c r="AG63" s="3"/>
      <c r="AH63" s="3"/>
    </row>
    <row r="64" spans="3:34" x14ac:dyDescent="0.25">
      <c r="C64" s="82" t="s">
        <v>256</v>
      </c>
      <c r="D64" s="28">
        <v>42181</v>
      </c>
      <c r="E64" s="9">
        <v>0.48333333333333334</v>
      </c>
      <c r="F64" s="7">
        <v>1</v>
      </c>
      <c r="G64" s="5" t="s">
        <v>296</v>
      </c>
      <c r="H64" s="5">
        <v>7.42</v>
      </c>
      <c r="I64" s="5">
        <v>74.599999999999994</v>
      </c>
      <c r="J64" s="5">
        <v>15.55</v>
      </c>
      <c r="K64" s="5" t="s">
        <v>371</v>
      </c>
      <c r="L64" s="5" t="s">
        <v>312</v>
      </c>
      <c r="M64" s="13">
        <v>7.53</v>
      </c>
      <c r="N64" s="13" t="s">
        <v>312</v>
      </c>
      <c r="O64" s="13" t="s">
        <v>312</v>
      </c>
      <c r="P64" s="12">
        <v>233</v>
      </c>
      <c r="Q64" s="13" t="s">
        <v>312</v>
      </c>
      <c r="R64" s="13" t="s">
        <v>312</v>
      </c>
      <c r="S64" s="13" t="s">
        <v>298</v>
      </c>
      <c r="T64" s="13" t="s">
        <v>346</v>
      </c>
      <c r="U64" s="13" t="s">
        <v>312</v>
      </c>
      <c r="V64" s="13" t="s">
        <v>312</v>
      </c>
      <c r="W64" s="17" t="s">
        <v>205</v>
      </c>
      <c r="X64" s="17" t="s">
        <v>147</v>
      </c>
      <c r="Y64" s="5"/>
      <c r="Z64" s="5"/>
      <c r="AA64" s="3"/>
      <c r="AB64" s="3"/>
      <c r="AC64" s="3"/>
      <c r="AD64" s="3"/>
      <c r="AE64" s="3"/>
      <c r="AF64" s="3"/>
      <c r="AG64" s="3"/>
      <c r="AH64" s="3"/>
    </row>
    <row r="65" spans="3:34" x14ac:dyDescent="0.25">
      <c r="C65" s="66" t="s">
        <v>256</v>
      </c>
      <c r="D65" s="28">
        <v>42186</v>
      </c>
      <c r="E65" s="9">
        <v>0.55208333333333337</v>
      </c>
      <c r="F65" s="7">
        <v>2</v>
      </c>
      <c r="G65" s="5"/>
      <c r="H65" s="5">
        <v>7.17</v>
      </c>
      <c r="I65" s="5">
        <v>107.1</v>
      </c>
      <c r="J65" s="5">
        <v>22.41</v>
      </c>
      <c r="K65" s="5" t="s">
        <v>371</v>
      </c>
      <c r="L65" s="5" t="s">
        <v>312</v>
      </c>
      <c r="M65" s="13">
        <v>7.23</v>
      </c>
      <c r="N65" s="13">
        <v>4.18</v>
      </c>
      <c r="O65" s="12">
        <v>228</v>
      </c>
      <c r="P65" s="12">
        <v>262.8</v>
      </c>
      <c r="Q65" s="12">
        <v>76</v>
      </c>
      <c r="R65" s="13"/>
      <c r="S65" s="13" t="s">
        <v>312</v>
      </c>
      <c r="T65" s="13" t="s">
        <v>346</v>
      </c>
      <c r="U65" s="13"/>
      <c r="V65" s="13"/>
      <c r="W65" s="17" t="s">
        <v>127</v>
      </c>
      <c r="X65" s="17" t="s">
        <v>148</v>
      </c>
      <c r="Y65" s="5">
        <v>0.46600000000000003</v>
      </c>
      <c r="Z65" s="5">
        <v>2.6100000000000002E-2</v>
      </c>
      <c r="AA65" s="3"/>
      <c r="AB65" s="3"/>
      <c r="AC65" s="3"/>
      <c r="AD65" s="3"/>
      <c r="AE65" s="3"/>
      <c r="AF65" s="3"/>
      <c r="AG65" s="3"/>
      <c r="AH65" s="3"/>
    </row>
    <row r="66" spans="3:34" x14ac:dyDescent="0.25">
      <c r="C66" s="82" t="s">
        <v>256</v>
      </c>
      <c r="D66" s="28">
        <v>42195</v>
      </c>
      <c r="E66" s="9">
        <v>0.54999999999999993</v>
      </c>
      <c r="F66" s="5">
        <v>60.2</v>
      </c>
      <c r="G66" s="5">
        <v>1986.3</v>
      </c>
      <c r="H66" s="90">
        <v>8.2100000000000009</v>
      </c>
      <c r="I66" s="90">
        <v>103.7</v>
      </c>
      <c r="J66" s="90">
        <v>16.89</v>
      </c>
      <c r="K66" s="90" t="s">
        <v>312</v>
      </c>
      <c r="L66" s="90" t="s">
        <v>312</v>
      </c>
      <c r="M66" s="90">
        <v>7.72</v>
      </c>
      <c r="N66" s="90">
        <v>14.6</v>
      </c>
      <c r="O66" s="90">
        <v>252.8</v>
      </c>
      <c r="P66" s="91">
        <v>299.60000000000002</v>
      </c>
      <c r="Q66" s="90">
        <v>68.400000000000006</v>
      </c>
      <c r="R66" s="90" t="s">
        <v>312</v>
      </c>
      <c r="S66" s="90" t="s">
        <v>298</v>
      </c>
      <c r="T66" s="90" t="s">
        <v>346</v>
      </c>
      <c r="U66" s="90" t="s">
        <v>312</v>
      </c>
      <c r="V66" s="90" t="s">
        <v>312</v>
      </c>
      <c r="W66" s="17" t="s">
        <v>249</v>
      </c>
      <c r="X66" s="17" t="s">
        <v>149</v>
      </c>
      <c r="Y66" s="93" t="s">
        <v>312</v>
      </c>
      <c r="Z66" s="93" t="s">
        <v>312</v>
      </c>
      <c r="AA66" s="3"/>
      <c r="AB66" s="3"/>
      <c r="AC66" s="3"/>
      <c r="AD66" s="3"/>
      <c r="AE66" s="3"/>
      <c r="AF66" s="3"/>
      <c r="AG66" s="3"/>
      <c r="AH66" s="3"/>
    </row>
    <row r="67" spans="3:34" x14ac:dyDescent="0.25">
      <c r="C67" s="66" t="s">
        <v>256</v>
      </c>
      <c r="D67" s="28">
        <v>42200</v>
      </c>
      <c r="E67" s="9">
        <v>0.5395833333333333</v>
      </c>
      <c r="F67" s="5">
        <v>32.700000000000003</v>
      </c>
      <c r="G67" s="5"/>
      <c r="H67" s="90">
        <v>8.11</v>
      </c>
      <c r="I67" s="90">
        <v>103.9</v>
      </c>
      <c r="J67" s="90">
        <v>17.64</v>
      </c>
      <c r="K67" s="90" t="s">
        <v>371</v>
      </c>
      <c r="L67" s="90" t="s">
        <v>312</v>
      </c>
      <c r="M67" s="90">
        <v>7.82</v>
      </c>
      <c r="N67" s="90">
        <v>17.5</v>
      </c>
      <c r="O67" s="90">
        <v>232.7</v>
      </c>
      <c r="P67" s="91">
        <v>271.89999999999998</v>
      </c>
      <c r="Q67" s="90">
        <v>64.400000000000006</v>
      </c>
      <c r="R67" s="90"/>
      <c r="S67" s="90" t="s">
        <v>298</v>
      </c>
      <c r="T67" s="90" t="s">
        <v>346</v>
      </c>
      <c r="U67" s="90"/>
      <c r="V67" s="90"/>
      <c r="W67" s="17" t="s">
        <v>163</v>
      </c>
      <c r="X67" s="17"/>
      <c r="Y67" s="13">
        <v>0.38600000000000001</v>
      </c>
      <c r="Z67" s="13">
        <v>2.58E-2</v>
      </c>
      <c r="AA67" s="3"/>
      <c r="AB67" s="3"/>
      <c r="AC67" s="3"/>
      <c r="AD67" s="3"/>
      <c r="AE67" s="3"/>
      <c r="AF67" s="3"/>
      <c r="AG67" s="3"/>
      <c r="AH67" s="3"/>
    </row>
    <row r="68" spans="3:34" x14ac:dyDescent="0.25">
      <c r="C68" s="82" t="s">
        <v>256</v>
      </c>
      <c r="D68" s="28">
        <v>42209</v>
      </c>
      <c r="E68" s="9">
        <v>0.51250000000000007</v>
      </c>
      <c r="F68" s="5">
        <v>3.1</v>
      </c>
      <c r="G68" s="5">
        <v>613.1</v>
      </c>
      <c r="H68" s="5">
        <v>8.06</v>
      </c>
      <c r="I68" s="5">
        <v>104.3</v>
      </c>
      <c r="J68" s="5">
        <v>18.440000000000001</v>
      </c>
      <c r="K68" s="5" t="s">
        <v>371</v>
      </c>
      <c r="L68" s="5" t="s">
        <v>312</v>
      </c>
      <c r="M68" s="13">
        <v>7.9</v>
      </c>
      <c r="N68" s="13" t="s">
        <v>312</v>
      </c>
      <c r="O68" s="13">
        <v>246.1</v>
      </c>
      <c r="P68" s="12">
        <v>282.3</v>
      </c>
      <c r="Q68" s="12">
        <v>71</v>
      </c>
      <c r="R68" s="13" t="s">
        <v>312</v>
      </c>
      <c r="S68" s="13" t="s">
        <v>298</v>
      </c>
      <c r="T68" s="13" t="s">
        <v>346</v>
      </c>
      <c r="U68" s="13" t="s">
        <v>312</v>
      </c>
      <c r="V68" s="13" t="s">
        <v>312</v>
      </c>
      <c r="W68" s="17" t="s">
        <v>249</v>
      </c>
      <c r="X68" s="17" t="s">
        <v>151</v>
      </c>
      <c r="Y68" s="5" t="s">
        <v>312</v>
      </c>
      <c r="Z68" s="5" t="s">
        <v>312</v>
      </c>
      <c r="AA68" s="3"/>
      <c r="AB68" s="3"/>
      <c r="AC68" s="3"/>
      <c r="AD68" s="3"/>
      <c r="AE68" s="3"/>
      <c r="AF68" s="3"/>
      <c r="AG68" s="3"/>
      <c r="AH68" s="3"/>
    </row>
    <row r="69" spans="3:34" x14ac:dyDescent="0.25">
      <c r="C69" s="82" t="s">
        <v>256</v>
      </c>
      <c r="D69" s="28">
        <v>42216</v>
      </c>
      <c r="E69" s="9">
        <v>0.5180555555555556</v>
      </c>
      <c r="F69" s="5" t="s">
        <v>297</v>
      </c>
      <c r="G69" s="5">
        <v>1203.3</v>
      </c>
      <c r="H69" s="5">
        <v>7.98</v>
      </c>
      <c r="I69" s="5">
        <v>106.3</v>
      </c>
      <c r="J69" s="5">
        <v>19.87</v>
      </c>
      <c r="K69" s="5" t="s">
        <v>312</v>
      </c>
      <c r="L69" s="5" t="s">
        <v>312</v>
      </c>
      <c r="M69" s="13">
        <v>8</v>
      </c>
      <c r="N69" s="13" t="s">
        <v>312</v>
      </c>
      <c r="O69" s="13">
        <v>287.60000000000002</v>
      </c>
      <c r="P69" s="12">
        <v>319.2</v>
      </c>
      <c r="Q69" s="13">
        <v>58.3</v>
      </c>
      <c r="R69" s="13" t="s">
        <v>312</v>
      </c>
      <c r="S69" s="13" t="s">
        <v>298</v>
      </c>
      <c r="T69" s="13" t="s">
        <v>346</v>
      </c>
      <c r="U69" s="13" t="s">
        <v>312</v>
      </c>
      <c r="V69" s="13" t="s">
        <v>312</v>
      </c>
      <c r="W69" s="17" t="s">
        <v>249</v>
      </c>
      <c r="X69" s="17" t="s">
        <v>152</v>
      </c>
      <c r="Y69" s="5"/>
      <c r="Z69" s="5"/>
      <c r="AA69" s="3"/>
      <c r="AB69" s="3"/>
      <c r="AC69" s="3"/>
      <c r="AD69" s="3"/>
      <c r="AE69" s="3"/>
      <c r="AF69" s="3"/>
      <c r="AG69" s="3"/>
      <c r="AH69" s="3"/>
    </row>
    <row r="70" spans="3:34" x14ac:dyDescent="0.25">
      <c r="C70" s="82" t="s">
        <v>256</v>
      </c>
      <c r="D70" s="28">
        <v>42221</v>
      </c>
      <c r="E70" s="9">
        <v>0.55277777777777781</v>
      </c>
      <c r="F70" s="5">
        <v>6.3</v>
      </c>
      <c r="G70" s="5"/>
      <c r="H70" s="5">
        <v>7.69</v>
      </c>
      <c r="I70" s="5">
        <v>104.4</v>
      </c>
      <c r="J70" s="5">
        <v>20.5</v>
      </c>
      <c r="K70" s="5" t="s">
        <v>312</v>
      </c>
      <c r="L70" s="5" t="s">
        <v>312</v>
      </c>
      <c r="M70" s="13">
        <v>7.78</v>
      </c>
      <c r="N70" s="13" t="s">
        <v>312</v>
      </c>
      <c r="O70" s="13">
        <v>295.10000000000002</v>
      </c>
      <c r="P70" s="12">
        <v>323.5</v>
      </c>
      <c r="Q70" s="13" t="s">
        <v>312</v>
      </c>
      <c r="R70" s="13" t="s">
        <v>312</v>
      </c>
      <c r="S70" s="13" t="s">
        <v>298</v>
      </c>
      <c r="T70" s="13" t="s">
        <v>345</v>
      </c>
      <c r="U70" s="13" t="s">
        <v>312</v>
      </c>
      <c r="V70" s="13" t="s">
        <v>312</v>
      </c>
      <c r="W70" s="17" t="s">
        <v>212</v>
      </c>
      <c r="X70" s="17" t="s">
        <v>153</v>
      </c>
      <c r="Y70" s="5">
        <v>0.436</v>
      </c>
      <c r="Z70" s="5">
        <v>1.7600000000000001E-2</v>
      </c>
      <c r="AA70" s="3"/>
      <c r="AB70" s="3"/>
      <c r="AC70" s="3"/>
      <c r="AD70" s="3"/>
      <c r="AE70" s="3"/>
      <c r="AF70" s="3"/>
      <c r="AG70" s="3"/>
      <c r="AH70" s="3"/>
    </row>
    <row r="71" spans="3:34" x14ac:dyDescent="0.25">
      <c r="C71" s="52" t="s">
        <v>256</v>
      </c>
      <c r="D71" s="28">
        <v>42235</v>
      </c>
      <c r="E71" s="9">
        <v>0.55347222222222225</v>
      </c>
      <c r="F71" s="5">
        <v>17.100000000000001</v>
      </c>
      <c r="G71" s="5"/>
      <c r="H71" s="5">
        <v>7.92</v>
      </c>
      <c r="I71" s="5">
        <v>106.2</v>
      </c>
      <c r="J71" s="5">
        <v>19.82</v>
      </c>
      <c r="K71" s="5" t="s">
        <v>230</v>
      </c>
      <c r="L71" s="5" t="s">
        <v>312</v>
      </c>
      <c r="M71" s="13">
        <v>7.96</v>
      </c>
      <c r="N71" s="13" t="s">
        <v>312</v>
      </c>
      <c r="O71" s="13">
        <v>341.7</v>
      </c>
      <c r="P71" s="12">
        <v>379</v>
      </c>
      <c r="Q71" s="13">
        <v>67</v>
      </c>
      <c r="R71" s="13" t="s">
        <v>312</v>
      </c>
      <c r="S71" s="13" t="s">
        <v>298</v>
      </c>
      <c r="T71" s="13" t="s">
        <v>345</v>
      </c>
      <c r="U71" s="13" t="s">
        <v>312</v>
      </c>
      <c r="V71" s="13" t="s">
        <v>312</v>
      </c>
      <c r="W71" s="17" t="s">
        <v>174</v>
      </c>
      <c r="X71" s="17" t="s">
        <v>154</v>
      </c>
      <c r="Y71" s="5">
        <v>0.432</v>
      </c>
      <c r="Z71" s="5">
        <v>3.85E-2</v>
      </c>
      <c r="AA71" s="3"/>
      <c r="AB71" s="3"/>
      <c r="AC71" s="3"/>
      <c r="AD71" s="3"/>
      <c r="AE71" s="3"/>
      <c r="AF71" s="3"/>
      <c r="AG71" s="3"/>
      <c r="AH71" s="3"/>
    </row>
    <row r="72" spans="3:34" x14ac:dyDescent="0.25">
      <c r="C72" s="52" t="s">
        <v>256</v>
      </c>
      <c r="D72" s="28">
        <v>42249</v>
      </c>
      <c r="E72" s="9">
        <v>0.56805555555555554</v>
      </c>
      <c r="F72" s="150">
        <v>2</v>
      </c>
      <c r="G72" s="5"/>
      <c r="H72" s="5">
        <v>7.47</v>
      </c>
      <c r="I72" s="7">
        <v>104</v>
      </c>
      <c r="J72" s="5">
        <v>21.69</v>
      </c>
      <c r="K72" s="5" t="s">
        <v>230</v>
      </c>
      <c r="L72" s="5" t="s">
        <v>312</v>
      </c>
      <c r="M72" s="13">
        <v>7.92</v>
      </c>
      <c r="N72" s="13" t="s">
        <v>312</v>
      </c>
      <c r="O72" s="13">
        <v>395.5</v>
      </c>
      <c r="P72" s="12">
        <v>422.4</v>
      </c>
      <c r="Q72" s="13">
        <v>64.5</v>
      </c>
      <c r="R72" s="13" t="s">
        <v>312</v>
      </c>
      <c r="S72" s="13" t="s">
        <v>298</v>
      </c>
      <c r="T72" s="13" t="s">
        <v>345</v>
      </c>
      <c r="U72" s="13" t="s">
        <v>312</v>
      </c>
      <c r="V72" s="13" t="s">
        <v>312</v>
      </c>
      <c r="W72" s="17" t="s">
        <v>174</v>
      </c>
      <c r="X72" s="17" t="s">
        <v>155</v>
      </c>
      <c r="Y72" s="5">
        <v>0.30199999999999999</v>
      </c>
      <c r="Z72" s="5">
        <v>1.9599999999999999E-2</v>
      </c>
      <c r="AA72" s="3"/>
      <c r="AB72" s="3"/>
      <c r="AC72" s="3"/>
      <c r="AD72" s="3"/>
      <c r="AE72" s="3"/>
      <c r="AF72" s="3"/>
      <c r="AG72" s="3"/>
      <c r="AH72" s="3"/>
    </row>
    <row r="73" spans="3:34" x14ac:dyDescent="0.25">
      <c r="C73" s="52" t="s">
        <v>256</v>
      </c>
      <c r="D73" s="28">
        <v>42263</v>
      </c>
      <c r="E73" s="9">
        <v>0.55277777777777781</v>
      </c>
      <c r="F73" s="5" t="s">
        <v>328</v>
      </c>
      <c r="G73" s="5"/>
      <c r="H73" s="5">
        <v>7.49</v>
      </c>
      <c r="I73" s="5">
        <v>103.9</v>
      </c>
      <c r="J73" s="5">
        <v>21.11</v>
      </c>
      <c r="K73" s="5" t="s">
        <v>230</v>
      </c>
      <c r="L73" s="5" t="s">
        <v>312</v>
      </c>
      <c r="M73" s="13">
        <v>7.68</v>
      </c>
      <c r="N73" s="13">
        <v>14.8</v>
      </c>
      <c r="O73" s="13">
        <v>437.8</v>
      </c>
      <c r="P73" s="12">
        <v>472.9</v>
      </c>
      <c r="Q73" s="13">
        <v>45.2</v>
      </c>
      <c r="R73" s="13" t="s">
        <v>312</v>
      </c>
      <c r="S73" s="13" t="s">
        <v>217</v>
      </c>
      <c r="T73" s="13" t="s">
        <v>345</v>
      </c>
      <c r="U73" s="13" t="s">
        <v>312</v>
      </c>
      <c r="V73" s="13" t="s">
        <v>312</v>
      </c>
      <c r="W73" s="17" t="s">
        <v>246</v>
      </c>
      <c r="X73" s="17" t="s">
        <v>156</v>
      </c>
      <c r="Y73" s="5">
        <v>0.46200000000000002</v>
      </c>
      <c r="Z73" s="5">
        <v>3.7999999999999999E-2</v>
      </c>
      <c r="AA73" s="3"/>
      <c r="AB73" s="3"/>
      <c r="AC73" s="3"/>
      <c r="AD73" s="3"/>
      <c r="AE73" s="3"/>
      <c r="AF73" s="3"/>
      <c r="AG73" s="3"/>
      <c r="AH73" s="3"/>
    </row>
    <row r="74" spans="3:34" x14ac:dyDescent="0.25">
      <c r="C74" s="50" t="s">
        <v>256</v>
      </c>
      <c r="D74" s="28">
        <v>42272</v>
      </c>
      <c r="E74" s="9">
        <v>0.65138888888888891</v>
      </c>
      <c r="F74" s="117">
        <v>2</v>
      </c>
      <c r="G74" s="5" t="s">
        <v>296</v>
      </c>
      <c r="H74" s="5">
        <v>7.62</v>
      </c>
      <c r="I74" s="5">
        <v>103.2</v>
      </c>
      <c r="J74" s="5">
        <v>20.57</v>
      </c>
      <c r="K74" s="100" t="s">
        <v>247</v>
      </c>
      <c r="L74" s="5" t="s">
        <v>312</v>
      </c>
      <c r="M74" s="13">
        <v>7.91</v>
      </c>
      <c r="N74" s="13">
        <v>8.24</v>
      </c>
      <c r="O74" s="13">
        <v>456.6</v>
      </c>
      <c r="P74" s="12">
        <v>499.2</v>
      </c>
      <c r="Q74" s="13">
        <v>28.4</v>
      </c>
      <c r="R74" s="13" t="s">
        <v>312</v>
      </c>
      <c r="S74" s="111" t="s">
        <v>217</v>
      </c>
      <c r="T74" s="111" t="s">
        <v>345</v>
      </c>
      <c r="U74" s="13" t="s">
        <v>312</v>
      </c>
      <c r="V74" s="13" t="s">
        <v>312</v>
      </c>
      <c r="W74" s="17" t="s">
        <v>174</v>
      </c>
      <c r="X74" s="17" t="s">
        <v>157</v>
      </c>
      <c r="Y74" s="5"/>
      <c r="Z74" s="5"/>
      <c r="AA74" s="3"/>
      <c r="AB74" s="3"/>
      <c r="AC74" s="3"/>
      <c r="AD74" s="3"/>
      <c r="AE74" s="3"/>
      <c r="AF74" s="3"/>
      <c r="AG74" s="3"/>
      <c r="AH74" s="3"/>
    </row>
    <row r="75" spans="3:34" x14ac:dyDescent="0.25">
      <c r="C75" s="50" t="s">
        <v>256</v>
      </c>
      <c r="D75" s="28">
        <v>42286</v>
      </c>
      <c r="E75" s="9">
        <v>0.59097222222222223</v>
      </c>
      <c r="F75" s="5">
        <v>27.7</v>
      </c>
      <c r="G75" s="5" t="s">
        <v>296</v>
      </c>
      <c r="H75" s="5">
        <v>8.06</v>
      </c>
      <c r="I75" s="5">
        <v>103.3</v>
      </c>
      <c r="J75" s="5">
        <v>17.920000000000002</v>
      </c>
      <c r="K75" s="5" t="s">
        <v>230</v>
      </c>
      <c r="L75" s="5" t="s">
        <v>312</v>
      </c>
      <c r="M75" s="13">
        <v>7.99</v>
      </c>
      <c r="N75" s="13">
        <v>7.77</v>
      </c>
      <c r="O75" s="13">
        <v>474.8</v>
      </c>
      <c r="P75" s="12">
        <v>548.79999999999995</v>
      </c>
      <c r="Q75" s="12">
        <v>24</v>
      </c>
      <c r="R75" s="13" t="s">
        <v>312</v>
      </c>
      <c r="S75" s="13" t="s">
        <v>421</v>
      </c>
      <c r="T75" s="13" t="s">
        <v>345</v>
      </c>
      <c r="U75" s="13"/>
      <c r="V75" s="13"/>
      <c r="W75" s="17" t="s">
        <v>174</v>
      </c>
      <c r="X75" s="17" t="s">
        <v>158</v>
      </c>
      <c r="Y75" s="5"/>
      <c r="Z75" s="5"/>
      <c r="AA75" s="3"/>
      <c r="AB75" s="3"/>
      <c r="AC75" s="3"/>
      <c r="AD75" s="3"/>
      <c r="AE75" s="3"/>
      <c r="AF75" s="3"/>
      <c r="AG75" s="3"/>
      <c r="AH75" s="3"/>
    </row>
    <row r="76" spans="3:34" x14ac:dyDescent="0.25">
      <c r="C76" s="50" t="s">
        <v>256</v>
      </c>
      <c r="D76" s="28">
        <v>42307</v>
      </c>
      <c r="E76" s="9">
        <v>0.55833333333333335</v>
      </c>
      <c r="F76" s="5">
        <v>4.0999999999999996</v>
      </c>
      <c r="G76" s="100" t="s">
        <v>348</v>
      </c>
      <c r="H76" s="5">
        <v>9.06</v>
      </c>
      <c r="I76" s="5">
        <v>99.1</v>
      </c>
      <c r="J76" s="5">
        <v>10.62</v>
      </c>
      <c r="K76" s="100" t="s">
        <v>352</v>
      </c>
      <c r="L76" s="5" t="s">
        <v>312</v>
      </c>
      <c r="M76" s="13">
        <v>7.49</v>
      </c>
      <c r="N76" s="13">
        <v>12.8</v>
      </c>
      <c r="O76" s="13">
        <v>474.3</v>
      </c>
      <c r="P76" s="12">
        <v>648</v>
      </c>
      <c r="Q76" s="13">
        <v>13.8</v>
      </c>
      <c r="R76" s="13"/>
      <c r="S76" s="111" t="s">
        <v>353</v>
      </c>
      <c r="T76" s="111" t="s">
        <v>354</v>
      </c>
      <c r="U76" s="13"/>
      <c r="V76" s="13"/>
      <c r="W76" s="17" t="s">
        <v>355</v>
      </c>
      <c r="X76" s="46" t="s">
        <v>159</v>
      </c>
      <c r="Y76" s="5"/>
      <c r="Z76" s="5"/>
      <c r="AA76" s="3"/>
      <c r="AB76" s="3"/>
      <c r="AC76" s="3"/>
      <c r="AD76" s="3"/>
      <c r="AE76" s="3"/>
      <c r="AF76" s="3"/>
      <c r="AG76" s="3"/>
      <c r="AH76" s="3"/>
    </row>
    <row r="77" spans="3:34" x14ac:dyDescent="0.25">
      <c r="C77" s="50" t="s">
        <v>256</v>
      </c>
      <c r="D77" s="28">
        <v>42321</v>
      </c>
      <c r="E77" s="9" t="s">
        <v>312</v>
      </c>
      <c r="F77" s="9" t="s">
        <v>312</v>
      </c>
      <c r="G77" s="9" t="s">
        <v>312</v>
      </c>
      <c r="H77" s="9" t="s">
        <v>312</v>
      </c>
      <c r="I77" s="9" t="s">
        <v>312</v>
      </c>
      <c r="J77" s="9" t="s">
        <v>312</v>
      </c>
      <c r="K77" s="9" t="s">
        <v>312</v>
      </c>
      <c r="L77" s="9" t="s">
        <v>312</v>
      </c>
      <c r="M77" s="9" t="s">
        <v>312</v>
      </c>
      <c r="N77" s="9" t="s">
        <v>312</v>
      </c>
      <c r="O77" s="9" t="s">
        <v>312</v>
      </c>
      <c r="P77" s="9" t="s">
        <v>312</v>
      </c>
      <c r="Q77" s="9" t="s">
        <v>312</v>
      </c>
      <c r="R77" s="9" t="s">
        <v>312</v>
      </c>
      <c r="S77" s="9" t="s">
        <v>312</v>
      </c>
      <c r="T77" s="9" t="s">
        <v>312</v>
      </c>
      <c r="U77" s="9" t="s">
        <v>312</v>
      </c>
      <c r="V77" s="9" t="s">
        <v>312</v>
      </c>
      <c r="W77" s="58" t="s">
        <v>312</v>
      </c>
      <c r="X77" s="17" t="s">
        <v>160</v>
      </c>
      <c r="Y77" s="5"/>
      <c r="Z77" s="5"/>
      <c r="AA77" s="3"/>
      <c r="AB77" s="3"/>
      <c r="AC77" s="3"/>
      <c r="AD77" s="3"/>
      <c r="AE77" s="3"/>
      <c r="AF77" s="3"/>
      <c r="AG77" s="3"/>
      <c r="AH77" s="3"/>
    </row>
    <row r="78" spans="3:34" x14ac:dyDescent="0.25">
      <c r="C78" s="50" t="s">
        <v>256</v>
      </c>
      <c r="D78" s="28">
        <v>42342</v>
      </c>
      <c r="E78" s="9">
        <v>0.60555555555555551</v>
      </c>
      <c r="F78" s="5">
        <v>4.0999999999999996</v>
      </c>
      <c r="G78" s="5">
        <v>42</v>
      </c>
      <c r="H78" s="150">
        <v>10</v>
      </c>
      <c r="I78" s="5">
        <v>98.4</v>
      </c>
      <c r="J78" s="5">
        <v>6.17</v>
      </c>
      <c r="K78" s="5" t="s">
        <v>230</v>
      </c>
      <c r="L78" s="5" t="s">
        <v>312</v>
      </c>
      <c r="M78" s="13">
        <v>7.48</v>
      </c>
      <c r="N78" s="13">
        <v>1.92</v>
      </c>
      <c r="O78" s="13"/>
      <c r="P78" s="12">
        <v>697.6</v>
      </c>
      <c r="Q78" s="13">
        <v>20.2</v>
      </c>
      <c r="R78" s="13"/>
      <c r="S78" s="13" t="s">
        <v>217</v>
      </c>
      <c r="T78" s="13" t="s">
        <v>345</v>
      </c>
      <c r="U78" s="13"/>
      <c r="V78" s="13"/>
      <c r="W78" s="17" t="s">
        <v>191</v>
      </c>
      <c r="X78" s="17" t="s">
        <v>161</v>
      </c>
      <c r="Y78" s="5"/>
      <c r="Z78" s="5"/>
      <c r="AA78" s="3"/>
      <c r="AB78" s="3"/>
      <c r="AC78" s="3"/>
      <c r="AD78" s="3"/>
      <c r="AE78" s="3"/>
      <c r="AF78" s="3"/>
      <c r="AG78" s="3"/>
      <c r="AH78" s="3"/>
    </row>
    <row r="79" spans="3:34" x14ac:dyDescent="0.25">
      <c r="C79" s="50" t="s">
        <v>256</v>
      </c>
      <c r="D79" s="28">
        <v>42356</v>
      </c>
      <c r="E79" s="9">
        <v>0.59236111111111112</v>
      </c>
      <c r="F79" s="5">
        <v>18.899999999999999</v>
      </c>
      <c r="G79" s="5">
        <v>90.6</v>
      </c>
      <c r="H79" s="5">
        <v>10.25</v>
      </c>
      <c r="I79" s="5">
        <v>101.2</v>
      </c>
      <c r="J79" s="5">
        <v>7.64</v>
      </c>
      <c r="K79" s="5" t="s">
        <v>230</v>
      </c>
      <c r="L79" s="5" t="s">
        <v>312</v>
      </c>
      <c r="M79" s="13">
        <v>7.61</v>
      </c>
      <c r="N79" s="13">
        <v>1.6</v>
      </c>
      <c r="O79" s="13">
        <v>320.7</v>
      </c>
      <c r="P79" s="12">
        <v>520.29999999999995</v>
      </c>
      <c r="Q79" s="13">
        <v>10.8</v>
      </c>
      <c r="R79" s="13"/>
      <c r="S79" s="13" t="s">
        <v>217</v>
      </c>
      <c r="T79" s="13" t="s">
        <v>345</v>
      </c>
      <c r="U79" s="13"/>
      <c r="V79" s="13"/>
      <c r="W79" s="17" t="s">
        <v>164</v>
      </c>
      <c r="X79" s="17"/>
      <c r="Y79" s="5"/>
      <c r="Z79" s="5"/>
      <c r="AA79" s="3"/>
      <c r="AB79" s="3"/>
      <c r="AC79" s="3"/>
      <c r="AD79" s="3"/>
      <c r="AE79" s="3"/>
      <c r="AF79" s="3"/>
      <c r="AG79" s="3"/>
      <c r="AH79" s="3"/>
    </row>
    <row r="80" spans="3:34" x14ac:dyDescent="0.25">
      <c r="C80" s="3"/>
      <c r="D80" s="3"/>
      <c r="E80" s="3"/>
      <c r="F80" s="3"/>
      <c r="G80" s="3"/>
      <c r="H80" s="3"/>
      <c r="I80" s="3"/>
      <c r="J80" s="3"/>
      <c r="K80" s="3"/>
      <c r="L80" s="3"/>
      <c r="M80" s="3"/>
      <c r="N80" s="3"/>
      <c r="O80" s="3"/>
      <c r="P80" s="3"/>
      <c r="Q80" s="3"/>
      <c r="R80" s="3"/>
      <c r="S80" s="3"/>
      <c r="T80" s="3"/>
      <c r="U80" s="3"/>
      <c r="V80" s="3"/>
      <c r="W80" s="35"/>
    </row>
    <row r="81" spans="1:26" x14ac:dyDescent="0.2">
      <c r="A81" s="62" t="s">
        <v>277</v>
      </c>
      <c r="B81" s="62" t="s">
        <v>276</v>
      </c>
      <c r="C81" s="19" t="s">
        <v>238</v>
      </c>
      <c r="D81" s="19" t="s">
        <v>237</v>
      </c>
      <c r="E81" s="19" t="s">
        <v>289</v>
      </c>
      <c r="F81" s="20" t="s">
        <v>313</v>
      </c>
      <c r="G81" s="19" t="s">
        <v>292</v>
      </c>
      <c r="H81" s="19" t="s">
        <v>240</v>
      </c>
      <c r="I81" s="19" t="s">
        <v>239</v>
      </c>
      <c r="J81" s="19" t="s">
        <v>374</v>
      </c>
      <c r="K81" s="19" t="s">
        <v>231</v>
      </c>
      <c r="L81" s="19" t="s">
        <v>405</v>
      </c>
      <c r="M81" s="19" t="s">
        <v>310</v>
      </c>
      <c r="N81" s="19" t="s">
        <v>325</v>
      </c>
      <c r="O81" s="19" t="s">
        <v>309</v>
      </c>
      <c r="P81" s="21" t="s">
        <v>307</v>
      </c>
      <c r="Q81" s="21" t="s">
        <v>308</v>
      </c>
      <c r="R81" s="19" t="s">
        <v>291</v>
      </c>
      <c r="S81" s="19" t="s">
        <v>421</v>
      </c>
      <c r="T81" s="19" t="s">
        <v>288</v>
      </c>
      <c r="U81" s="19" t="s">
        <v>290</v>
      </c>
      <c r="V81" s="19" t="s">
        <v>241</v>
      </c>
      <c r="W81" s="34" t="s">
        <v>300</v>
      </c>
      <c r="X81" s="34" t="s">
        <v>197</v>
      </c>
    </row>
    <row r="82" spans="1:26" x14ac:dyDescent="0.2">
      <c r="A82" s="63">
        <v>39.660587</v>
      </c>
      <c r="B82" s="63">
        <v>-105.11954799999999</v>
      </c>
      <c r="C82" s="52" t="s">
        <v>324</v>
      </c>
      <c r="D82" s="28">
        <v>41395</v>
      </c>
      <c r="E82" s="5" t="s">
        <v>281</v>
      </c>
      <c r="F82" s="7">
        <v>10.8</v>
      </c>
      <c r="G82" s="5"/>
      <c r="H82" s="5" t="s">
        <v>281</v>
      </c>
      <c r="I82" s="5" t="s">
        <v>281</v>
      </c>
      <c r="J82" s="5" t="s">
        <v>281</v>
      </c>
      <c r="K82" s="5" t="s">
        <v>281</v>
      </c>
      <c r="L82" s="5" t="s">
        <v>281</v>
      </c>
      <c r="M82" s="5" t="s">
        <v>281</v>
      </c>
      <c r="N82" s="5" t="s">
        <v>281</v>
      </c>
      <c r="O82" s="5" t="s">
        <v>281</v>
      </c>
      <c r="P82" s="5" t="s">
        <v>281</v>
      </c>
      <c r="Q82" s="5" t="s">
        <v>281</v>
      </c>
      <c r="R82" s="5" t="s">
        <v>281</v>
      </c>
      <c r="S82" s="5" t="s">
        <v>281</v>
      </c>
      <c r="T82" s="5" t="s">
        <v>281</v>
      </c>
      <c r="U82" s="5"/>
      <c r="V82" s="5"/>
      <c r="W82" s="17" t="s">
        <v>267</v>
      </c>
      <c r="X82" s="61"/>
    </row>
    <row r="83" spans="1:26" x14ac:dyDescent="0.2">
      <c r="C83" s="52" t="s">
        <v>324</v>
      </c>
      <c r="D83" s="28">
        <v>41409</v>
      </c>
      <c r="E83" s="5" t="s">
        <v>281</v>
      </c>
      <c r="F83" s="7">
        <v>18.3</v>
      </c>
      <c r="G83" s="5"/>
      <c r="H83" s="5" t="s">
        <v>281</v>
      </c>
      <c r="I83" s="5" t="s">
        <v>281</v>
      </c>
      <c r="J83" s="5" t="s">
        <v>281</v>
      </c>
      <c r="K83" s="5" t="s">
        <v>281</v>
      </c>
      <c r="L83" s="5" t="s">
        <v>281</v>
      </c>
      <c r="M83" s="5" t="s">
        <v>281</v>
      </c>
      <c r="N83" s="5" t="s">
        <v>281</v>
      </c>
      <c r="O83" s="5" t="s">
        <v>281</v>
      </c>
      <c r="P83" s="5" t="s">
        <v>281</v>
      </c>
      <c r="Q83" s="5" t="s">
        <v>281</v>
      </c>
      <c r="R83" s="5" t="s">
        <v>281</v>
      </c>
      <c r="S83" s="5" t="s">
        <v>281</v>
      </c>
      <c r="T83" s="5" t="s">
        <v>281</v>
      </c>
      <c r="U83" s="5"/>
      <c r="V83" s="5"/>
      <c r="W83" s="17" t="s">
        <v>267</v>
      </c>
      <c r="X83" s="61"/>
    </row>
    <row r="84" spans="1:26" x14ac:dyDescent="0.2">
      <c r="C84" s="52" t="s">
        <v>324</v>
      </c>
      <c r="D84" s="28">
        <v>41465</v>
      </c>
      <c r="E84" s="9">
        <v>0.52916666666666667</v>
      </c>
      <c r="F84" s="7">
        <v>17.100000000000001</v>
      </c>
      <c r="G84" s="5"/>
      <c r="H84" s="5" t="s">
        <v>312</v>
      </c>
      <c r="I84" s="5" t="s">
        <v>312</v>
      </c>
      <c r="J84" s="5">
        <v>22.59</v>
      </c>
      <c r="K84" s="5"/>
      <c r="L84" s="5"/>
      <c r="M84" s="5">
        <v>7.85</v>
      </c>
      <c r="N84" s="5"/>
      <c r="O84" s="5" t="s">
        <v>312</v>
      </c>
      <c r="P84" s="5">
        <v>485.4</v>
      </c>
      <c r="Q84" s="13"/>
      <c r="R84" s="5"/>
      <c r="S84" s="5"/>
      <c r="T84" s="5" t="s">
        <v>345</v>
      </c>
      <c r="U84" s="5"/>
      <c r="V84" s="5"/>
      <c r="W84" s="17" t="s">
        <v>271</v>
      </c>
      <c r="X84" s="61"/>
    </row>
    <row r="85" spans="1:26" x14ac:dyDescent="0.2">
      <c r="C85" s="52" t="s">
        <v>324</v>
      </c>
      <c r="D85" s="28">
        <v>41479</v>
      </c>
      <c r="E85" s="9">
        <v>0.49791666666666662</v>
      </c>
      <c r="F85" s="7">
        <v>7.5</v>
      </c>
      <c r="G85" s="5"/>
      <c r="H85" s="5" t="s">
        <v>312</v>
      </c>
      <c r="I85" s="5" t="s">
        <v>312</v>
      </c>
      <c r="J85" s="5">
        <v>28.34</v>
      </c>
      <c r="K85" s="5" t="s">
        <v>230</v>
      </c>
      <c r="L85" s="5"/>
      <c r="M85" s="5">
        <v>8.9499999999999993</v>
      </c>
      <c r="N85" s="5" t="s">
        <v>312</v>
      </c>
      <c r="O85" s="5" t="s">
        <v>312</v>
      </c>
      <c r="P85" s="150">
        <v>435</v>
      </c>
      <c r="Q85" s="13"/>
      <c r="R85" s="5"/>
      <c r="S85" s="5"/>
      <c r="T85" s="5" t="s">
        <v>345</v>
      </c>
      <c r="U85" s="5"/>
      <c r="V85" s="5"/>
      <c r="W85" s="17" t="s">
        <v>270</v>
      </c>
      <c r="X85" s="61"/>
    </row>
    <row r="86" spans="1:26" x14ac:dyDescent="0.2">
      <c r="C86" s="52" t="s">
        <v>324</v>
      </c>
      <c r="D86" s="28">
        <v>41493</v>
      </c>
      <c r="E86" s="9">
        <v>0.48680555555555555</v>
      </c>
      <c r="F86" s="7">
        <v>64.400000000000006</v>
      </c>
      <c r="G86" s="5"/>
      <c r="H86" s="5" t="s">
        <v>312</v>
      </c>
      <c r="I86" s="5" t="s">
        <v>312</v>
      </c>
      <c r="J86" s="5">
        <v>20.76</v>
      </c>
      <c r="K86" s="5" t="s">
        <v>230</v>
      </c>
      <c r="L86" s="5"/>
      <c r="M86" s="5">
        <v>8.02</v>
      </c>
      <c r="N86" s="5" t="s">
        <v>312</v>
      </c>
      <c r="O86" s="5" t="s">
        <v>312</v>
      </c>
      <c r="P86" s="5">
        <v>432.2</v>
      </c>
      <c r="Q86" s="13"/>
      <c r="R86" s="5"/>
      <c r="S86" s="5"/>
      <c r="T86" s="5" t="s">
        <v>345</v>
      </c>
      <c r="U86" s="5"/>
      <c r="V86" s="5"/>
      <c r="W86" s="17" t="s">
        <v>367</v>
      </c>
      <c r="X86" s="61"/>
    </row>
    <row r="87" spans="1:26" x14ac:dyDescent="0.2">
      <c r="C87" s="52" t="s">
        <v>324</v>
      </c>
      <c r="D87" s="28">
        <v>41507</v>
      </c>
      <c r="E87" s="9">
        <v>0.51250000000000007</v>
      </c>
      <c r="F87" s="7">
        <v>30.5</v>
      </c>
      <c r="G87" s="5"/>
      <c r="H87" s="5" t="s">
        <v>312</v>
      </c>
      <c r="I87" s="5" t="s">
        <v>312</v>
      </c>
      <c r="J87" s="5">
        <v>22.35</v>
      </c>
      <c r="K87" s="5" t="s">
        <v>230</v>
      </c>
      <c r="L87" s="5"/>
      <c r="M87" s="5">
        <v>8.5399999999999991</v>
      </c>
      <c r="N87" s="5" t="s">
        <v>312</v>
      </c>
      <c r="O87" s="5" t="s">
        <v>312</v>
      </c>
      <c r="P87" s="5">
        <v>415.8</v>
      </c>
      <c r="Q87" s="13"/>
      <c r="R87" s="5"/>
      <c r="S87" s="5"/>
      <c r="T87" s="5" t="s">
        <v>345</v>
      </c>
      <c r="U87" s="5"/>
      <c r="V87" s="5"/>
      <c r="W87" s="17" t="s">
        <v>270</v>
      </c>
      <c r="X87" s="61"/>
    </row>
    <row r="88" spans="1:26" x14ac:dyDescent="0.2">
      <c r="C88" s="52" t="s">
        <v>324</v>
      </c>
      <c r="D88" s="28">
        <v>41521</v>
      </c>
      <c r="E88" s="9">
        <v>0.5</v>
      </c>
      <c r="F88" s="12">
        <v>31.8</v>
      </c>
      <c r="G88" s="5"/>
      <c r="H88" s="5" t="s">
        <v>312</v>
      </c>
      <c r="I88" s="5" t="s">
        <v>312</v>
      </c>
      <c r="J88" s="5">
        <v>22.24</v>
      </c>
      <c r="K88" s="5" t="s">
        <v>230</v>
      </c>
      <c r="L88" s="5"/>
      <c r="M88" s="5">
        <v>8.36</v>
      </c>
      <c r="N88" s="5" t="s">
        <v>312</v>
      </c>
      <c r="O88" s="5" t="s">
        <v>312</v>
      </c>
      <c r="P88" s="5">
        <v>324.7</v>
      </c>
      <c r="Q88" s="13"/>
      <c r="R88" s="5"/>
      <c r="S88" s="5"/>
      <c r="T88" s="5" t="s">
        <v>345</v>
      </c>
      <c r="U88" s="5"/>
      <c r="V88" s="5"/>
      <c r="W88" s="17" t="s">
        <v>364</v>
      </c>
      <c r="X88" s="61"/>
    </row>
    <row r="89" spans="1:26" x14ac:dyDescent="0.2">
      <c r="C89" s="52" t="s">
        <v>324</v>
      </c>
      <c r="D89" s="28">
        <v>41541</v>
      </c>
      <c r="E89" s="9">
        <v>0.51041666666666663</v>
      </c>
      <c r="F89" s="12">
        <v>41.7</v>
      </c>
      <c r="G89" s="5"/>
      <c r="H89" s="5" t="s">
        <v>312</v>
      </c>
      <c r="I89" s="5" t="s">
        <v>312</v>
      </c>
      <c r="J89" s="5">
        <v>12.5</v>
      </c>
      <c r="K89" s="5" t="s">
        <v>371</v>
      </c>
      <c r="L89" s="5"/>
      <c r="M89" s="5">
        <v>7.89</v>
      </c>
      <c r="N89" s="5" t="s">
        <v>312</v>
      </c>
      <c r="O89" s="5" t="s">
        <v>312</v>
      </c>
      <c r="P89" s="5">
        <v>154.9</v>
      </c>
      <c r="Q89" s="13"/>
      <c r="R89" s="5"/>
      <c r="S89" s="5"/>
      <c r="T89" s="5" t="s">
        <v>345</v>
      </c>
      <c r="U89" s="5"/>
      <c r="V89" s="5"/>
      <c r="W89" s="17" t="s">
        <v>372</v>
      </c>
      <c r="X89" s="61"/>
    </row>
    <row r="90" spans="1:26" s="3" customFormat="1" x14ac:dyDescent="0.25">
      <c r="B90" t="s">
        <v>279</v>
      </c>
      <c r="C90" s="5" t="s">
        <v>324</v>
      </c>
      <c r="D90" s="28">
        <v>41564</v>
      </c>
      <c r="E90" s="23">
        <v>0.51388888888888895</v>
      </c>
      <c r="F90" s="7">
        <v>3</v>
      </c>
      <c r="G90" s="5">
        <v>187.2</v>
      </c>
      <c r="H90" s="13"/>
      <c r="I90" s="5"/>
      <c r="J90" s="5">
        <v>8.8000000000000007</v>
      </c>
      <c r="K90" s="5"/>
      <c r="L90" s="5"/>
      <c r="M90" s="5">
        <v>6.99</v>
      </c>
      <c r="N90" s="5">
        <v>8.1</v>
      </c>
      <c r="O90" s="5" t="s">
        <v>312</v>
      </c>
      <c r="P90" s="13"/>
      <c r="Q90" s="13"/>
      <c r="R90" s="5">
        <v>3.6999999999999998E-2</v>
      </c>
      <c r="S90" s="5" t="s">
        <v>421</v>
      </c>
      <c r="T90" s="5" t="s">
        <v>346</v>
      </c>
      <c r="U90" s="5"/>
      <c r="V90" s="5"/>
      <c r="W90" s="17" t="s">
        <v>335</v>
      </c>
      <c r="X90" s="17"/>
      <c r="Y90" s="25"/>
      <c r="Z90" s="25"/>
    </row>
    <row r="91" spans="1:26" x14ac:dyDescent="0.2">
      <c r="B91" t="s">
        <v>279</v>
      </c>
      <c r="C91" s="5" t="s">
        <v>324</v>
      </c>
      <c r="D91" s="28">
        <v>41578</v>
      </c>
      <c r="E91" s="5" t="s">
        <v>312</v>
      </c>
      <c r="F91" s="5" t="s">
        <v>312</v>
      </c>
      <c r="G91" s="5" t="s">
        <v>312</v>
      </c>
      <c r="H91" s="5" t="s">
        <v>312</v>
      </c>
      <c r="I91" s="5" t="s">
        <v>312</v>
      </c>
      <c r="J91" s="5" t="s">
        <v>312</v>
      </c>
      <c r="K91" s="5" t="s">
        <v>312</v>
      </c>
      <c r="L91" s="5" t="s">
        <v>312</v>
      </c>
      <c r="M91" s="5" t="s">
        <v>312</v>
      </c>
      <c r="N91" s="5" t="s">
        <v>312</v>
      </c>
      <c r="O91" s="5" t="s">
        <v>312</v>
      </c>
      <c r="P91" s="5" t="s">
        <v>312</v>
      </c>
      <c r="Q91" s="5" t="s">
        <v>312</v>
      </c>
      <c r="R91" s="5" t="s">
        <v>312</v>
      </c>
      <c r="S91" s="5" t="s">
        <v>312</v>
      </c>
      <c r="T91" s="5" t="s">
        <v>312</v>
      </c>
      <c r="U91" s="5" t="s">
        <v>312</v>
      </c>
      <c r="V91" s="5" t="s">
        <v>312</v>
      </c>
      <c r="W91" s="17" t="s">
        <v>312</v>
      </c>
      <c r="X91" s="61"/>
    </row>
    <row r="92" spans="1:26" s="25" customFormat="1" x14ac:dyDescent="0.2">
      <c r="B92" t="s">
        <v>279</v>
      </c>
      <c r="C92" s="5" t="s">
        <v>324</v>
      </c>
      <c r="D92" s="28">
        <v>41592</v>
      </c>
      <c r="E92" s="9">
        <v>0.5</v>
      </c>
      <c r="F92" s="5">
        <v>1</v>
      </c>
      <c r="G92" s="5">
        <v>727</v>
      </c>
      <c r="H92" s="5">
        <v>7.6</v>
      </c>
      <c r="I92" s="5"/>
      <c r="J92" s="5">
        <v>7.6</v>
      </c>
      <c r="K92" s="5"/>
      <c r="L92" s="5"/>
      <c r="M92" s="5">
        <v>7.96</v>
      </c>
      <c r="N92" s="13"/>
      <c r="O92" s="5" t="s">
        <v>312</v>
      </c>
      <c r="P92" s="5"/>
      <c r="Q92" s="5"/>
      <c r="R92" s="5">
        <v>6.0000000000000001E-3</v>
      </c>
      <c r="S92" s="5" t="s">
        <v>421</v>
      </c>
      <c r="T92" s="5" t="s">
        <v>346</v>
      </c>
      <c r="U92" s="5">
        <v>0.1</v>
      </c>
      <c r="V92" s="5"/>
      <c r="W92" s="17" t="s">
        <v>335</v>
      </c>
      <c r="X92" s="17"/>
    </row>
    <row r="93" spans="1:26" s="25" customFormat="1" x14ac:dyDescent="0.2">
      <c r="B93" t="s">
        <v>279</v>
      </c>
      <c r="C93" s="5" t="s">
        <v>324</v>
      </c>
      <c r="D93" s="28">
        <v>41613</v>
      </c>
      <c r="E93" s="9">
        <v>0.47916666666666669</v>
      </c>
      <c r="F93" s="5">
        <v>2</v>
      </c>
      <c r="G93" s="5">
        <v>172.3</v>
      </c>
      <c r="H93" s="5" t="s">
        <v>312</v>
      </c>
      <c r="I93" s="5"/>
      <c r="J93" s="5">
        <v>2</v>
      </c>
      <c r="K93" s="5"/>
      <c r="L93" s="5" t="s">
        <v>312</v>
      </c>
      <c r="M93" s="5">
        <v>7.57</v>
      </c>
      <c r="N93" s="5" t="s">
        <v>312</v>
      </c>
      <c r="O93" s="5" t="s">
        <v>312</v>
      </c>
      <c r="P93" s="5"/>
      <c r="Q93" s="5"/>
      <c r="R93" s="5">
        <v>7.0000000000000001E-3</v>
      </c>
      <c r="S93" s="5" t="s">
        <v>298</v>
      </c>
      <c r="T93" s="5" t="s">
        <v>346</v>
      </c>
      <c r="U93" s="5" t="s">
        <v>312</v>
      </c>
      <c r="V93" s="5"/>
      <c r="W93" s="17" t="s">
        <v>360</v>
      </c>
      <c r="X93" s="17"/>
    </row>
    <row r="94" spans="1:26" s="3" customFormat="1" x14ac:dyDescent="0.25">
      <c r="B94" t="s">
        <v>279</v>
      </c>
      <c r="C94" s="5" t="s">
        <v>324</v>
      </c>
      <c r="D94" s="28">
        <v>41620</v>
      </c>
      <c r="E94" s="9">
        <v>0.47916666666666669</v>
      </c>
      <c r="F94" s="5">
        <v>17.3</v>
      </c>
      <c r="G94" s="5">
        <v>461.1</v>
      </c>
      <c r="H94" s="5">
        <v>7.4</v>
      </c>
      <c r="I94" s="5"/>
      <c r="J94" s="5">
        <v>3.67</v>
      </c>
      <c r="K94" s="5"/>
      <c r="L94" s="5"/>
      <c r="M94" s="5">
        <v>7.51</v>
      </c>
      <c r="N94" s="5" t="s">
        <v>312</v>
      </c>
      <c r="O94" s="5" t="s">
        <v>312</v>
      </c>
      <c r="P94" s="5"/>
      <c r="Q94" s="5"/>
      <c r="R94" s="5">
        <v>5.0000000000000001E-3</v>
      </c>
      <c r="S94" s="5" t="s">
        <v>421</v>
      </c>
      <c r="T94" s="5" t="s">
        <v>346</v>
      </c>
      <c r="U94" s="5" t="s">
        <v>312</v>
      </c>
      <c r="V94" s="5"/>
      <c r="W94" s="17" t="s">
        <v>335</v>
      </c>
      <c r="X94" s="17"/>
      <c r="Y94" s="25"/>
      <c r="Z94" s="25"/>
    </row>
    <row r="95" spans="1:26" s="25" customFormat="1" x14ac:dyDescent="0.2">
      <c r="B95" t="s">
        <v>279</v>
      </c>
      <c r="C95" s="5" t="s">
        <v>324</v>
      </c>
      <c r="D95" s="28">
        <v>41671</v>
      </c>
      <c r="E95" s="9">
        <v>0.51041666666666663</v>
      </c>
      <c r="F95" s="5">
        <v>11.9</v>
      </c>
      <c r="G95" s="5">
        <v>143.9</v>
      </c>
      <c r="H95" s="5">
        <v>7.6</v>
      </c>
      <c r="I95" s="5"/>
      <c r="J95" s="5">
        <v>4.0999999999999996</v>
      </c>
      <c r="K95" s="5"/>
      <c r="L95" s="5"/>
      <c r="M95" s="5">
        <v>7.42</v>
      </c>
      <c r="N95" s="5" t="s">
        <v>312</v>
      </c>
      <c r="O95" s="5" t="s">
        <v>312</v>
      </c>
      <c r="P95" s="5"/>
      <c r="Q95" s="5"/>
      <c r="R95" s="5">
        <v>1.4999999999999999E-2</v>
      </c>
      <c r="S95" s="5" t="s">
        <v>298</v>
      </c>
      <c r="T95" s="5" t="s">
        <v>346</v>
      </c>
      <c r="U95" s="5" t="s">
        <v>312</v>
      </c>
      <c r="V95" s="5"/>
      <c r="W95" s="17" t="s">
        <v>335</v>
      </c>
      <c r="X95" s="17"/>
    </row>
    <row r="96" spans="1:26" x14ac:dyDescent="0.2">
      <c r="B96" t="s">
        <v>279</v>
      </c>
      <c r="C96" s="5" t="s">
        <v>324</v>
      </c>
      <c r="D96" s="28">
        <v>41684</v>
      </c>
      <c r="E96" s="9">
        <v>0.5</v>
      </c>
      <c r="F96" s="5">
        <v>2</v>
      </c>
      <c r="G96" s="5">
        <v>56.5</v>
      </c>
      <c r="H96" s="5">
        <v>8.5</v>
      </c>
      <c r="I96" s="5"/>
      <c r="J96" s="5">
        <v>4.8</v>
      </c>
      <c r="K96" s="5"/>
      <c r="L96" s="5"/>
      <c r="M96" s="5">
        <v>7.37</v>
      </c>
      <c r="N96" s="5"/>
      <c r="O96" s="5" t="s">
        <v>312</v>
      </c>
      <c r="P96" s="5"/>
      <c r="Q96" s="5"/>
      <c r="R96" s="5">
        <v>4.0000000000000001E-3</v>
      </c>
      <c r="S96" s="5" t="s">
        <v>421</v>
      </c>
      <c r="T96" s="5" t="s">
        <v>346</v>
      </c>
      <c r="U96" s="5">
        <v>1.3</v>
      </c>
      <c r="V96" s="5">
        <v>1.0009999999999999</v>
      </c>
      <c r="W96" s="17" t="s">
        <v>335</v>
      </c>
      <c r="X96" s="61"/>
    </row>
    <row r="97" spans="2:24" x14ac:dyDescent="0.2">
      <c r="B97" t="s">
        <v>279</v>
      </c>
      <c r="C97" s="5" t="s">
        <v>324</v>
      </c>
      <c r="D97" s="28">
        <v>41698</v>
      </c>
      <c r="E97" s="9">
        <v>0.52083333333333337</v>
      </c>
      <c r="F97" s="5">
        <v>2</v>
      </c>
      <c r="G97" s="5">
        <v>46.4</v>
      </c>
      <c r="H97" s="5">
        <v>13.1</v>
      </c>
      <c r="I97" s="5"/>
      <c r="J97" s="5">
        <v>7.7</v>
      </c>
      <c r="K97" s="5"/>
      <c r="L97" s="5"/>
      <c r="M97" s="5">
        <v>8.01</v>
      </c>
      <c r="N97" s="5"/>
      <c r="O97" s="5" t="s">
        <v>312</v>
      </c>
      <c r="P97" s="5"/>
      <c r="Q97" s="5"/>
      <c r="R97" s="5"/>
      <c r="S97" s="5" t="s">
        <v>421</v>
      </c>
      <c r="T97" s="5" t="s">
        <v>346</v>
      </c>
      <c r="U97" s="5">
        <v>2.6</v>
      </c>
      <c r="V97" s="5">
        <v>1.002</v>
      </c>
      <c r="W97" s="17" t="s">
        <v>335</v>
      </c>
      <c r="X97" s="61"/>
    </row>
    <row r="98" spans="2:24" x14ac:dyDescent="0.2">
      <c r="B98" t="s">
        <v>279</v>
      </c>
      <c r="C98" s="5" t="s">
        <v>324</v>
      </c>
      <c r="D98" s="28">
        <v>41712</v>
      </c>
      <c r="E98" s="9">
        <v>0.51041666666666663</v>
      </c>
      <c r="F98" s="5">
        <v>1</v>
      </c>
      <c r="G98" s="5">
        <v>10.7</v>
      </c>
      <c r="H98" s="5">
        <v>13</v>
      </c>
      <c r="I98" s="5"/>
      <c r="J98" s="5">
        <v>7.5</v>
      </c>
      <c r="K98" s="5"/>
      <c r="L98" s="5"/>
      <c r="M98" s="5">
        <v>7.94</v>
      </c>
      <c r="N98" s="5"/>
      <c r="O98" s="5" t="s">
        <v>312</v>
      </c>
      <c r="P98" s="5"/>
      <c r="Q98" s="5"/>
      <c r="R98" s="5">
        <v>8.9999999999999993E-3</v>
      </c>
      <c r="S98" s="5" t="s">
        <v>217</v>
      </c>
      <c r="T98" s="5" t="s">
        <v>346</v>
      </c>
      <c r="U98" s="5">
        <v>2.6</v>
      </c>
      <c r="V98" s="5">
        <v>1.002</v>
      </c>
      <c r="W98" s="17" t="s">
        <v>335</v>
      </c>
      <c r="X98" s="61"/>
    </row>
    <row r="99" spans="2:24" x14ac:dyDescent="0.2">
      <c r="C99" s="52" t="s">
        <v>324</v>
      </c>
      <c r="D99" s="28">
        <v>41766</v>
      </c>
      <c r="E99" s="9">
        <v>0.6381944444444444</v>
      </c>
      <c r="F99" s="5">
        <v>4.0999999999999996</v>
      </c>
      <c r="G99" s="5"/>
      <c r="H99" s="5">
        <v>10.87</v>
      </c>
      <c r="I99" s="5" t="s">
        <v>312</v>
      </c>
      <c r="J99" s="5">
        <v>13.07</v>
      </c>
      <c r="K99" s="5" t="s">
        <v>230</v>
      </c>
      <c r="L99" s="5" t="s">
        <v>312</v>
      </c>
      <c r="M99" s="5">
        <v>8.6</v>
      </c>
      <c r="N99" s="5">
        <v>4.45</v>
      </c>
      <c r="O99" s="5" t="s">
        <v>312</v>
      </c>
      <c r="P99" s="5">
        <v>489</v>
      </c>
      <c r="Q99" s="5" t="s">
        <v>312</v>
      </c>
      <c r="R99" s="5"/>
      <c r="S99" s="5" t="s">
        <v>312</v>
      </c>
      <c r="T99" s="5" t="s">
        <v>345</v>
      </c>
      <c r="U99" s="5"/>
      <c r="V99" s="5"/>
      <c r="W99" s="17" t="s">
        <v>138</v>
      </c>
      <c r="X99" s="61"/>
    </row>
    <row r="100" spans="2:24" x14ac:dyDescent="0.2">
      <c r="C100" s="52" t="s">
        <v>324</v>
      </c>
      <c r="D100" s="28">
        <v>41780</v>
      </c>
      <c r="E100" s="9">
        <v>0.62291666666666667</v>
      </c>
      <c r="F100" s="150">
        <v>52</v>
      </c>
      <c r="G100" s="5"/>
      <c r="H100" s="5">
        <v>9.2799999999999994</v>
      </c>
      <c r="I100" s="5" t="s">
        <v>312</v>
      </c>
      <c r="J100" s="5">
        <v>13.66</v>
      </c>
      <c r="K100" s="5" t="s">
        <v>371</v>
      </c>
      <c r="L100" s="5" t="s">
        <v>312</v>
      </c>
      <c r="M100" s="5">
        <v>8.24</v>
      </c>
      <c r="N100" s="5">
        <v>20.9</v>
      </c>
      <c r="O100" s="5" t="s">
        <v>312</v>
      </c>
      <c r="P100" s="5">
        <v>412</v>
      </c>
      <c r="Q100" s="5" t="s">
        <v>312</v>
      </c>
      <c r="R100" s="5"/>
      <c r="S100" s="5" t="s">
        <v>312</v>
      </c>
      <c r="T100" s="5" t="s">
        <v>346</v>
      </c>
      <c r="U100" s="5"/>
      <c r="V100" s="5"/>
      <c r="W100" s="17" t="s">
        <v>139</v>
      </c>
      <c r="X100" s="61"/>
    </row>
    <row r="101" spans="2:24" x14ac:dyDescent="0.2">
      <c r="C101" s="52" t="s">
        <v>324</v>
      </c>
      <c r="D101" s="28">
        <v>41794</v>
      </c>
      <c r="E101" s="9">
        <v>0.59722222222222221</v>
      </c>
      <c r="F101" s="5">
        <v>16.100000000000001</v>
      </c>
      <c r="G101" s="5"/>
      <c r="H101" s="5">
        <v>9.24</v>
      </c>
      <c r="I101" s="5" t="s">
        <v>312</v>
      </c>
      <c r="J101" s="5">
        <v>15.76</v>
      </c>
      <c r="K101" s="5" t="s">
        <v>371</v>
      </c>
      <c r="L101" s="5" t="s">
        <v>312</v>
      </c>
      <c r="M101" s="5">
        <v>8.06</v>
      </c>
      <c r="N101" s="5">
        <v>7.81</v>
      </c>
      <c r="O101" s="5" t="s">
        <v>312</v>
      </c>
      <c r="P101" s="5">
        <v>249</v>
      </c>
      <c r="Q101" s="5" t="s">
        <v>312</v>
      </c>
      <c r="R101" s="5"/>
      <c r="S101" s="5" t="s">
        <v>312</v>
      </c>
      <c r="T101" s="5" t="s">
        <v>345</v>
      </c>
      <c r="U101" s="5"/>
      <c r="V101" s="5"/>
      <c r="W101" s="17" t="s">
        <v>99</v>
      </c>
      <c r="X101" s="61"/>
    </row>
    <row r="102" spans="2:24" x14ac:dyDescent="0.2">
      <c r="C102" s="52" t="s">
        <v>324</v>
      </c>
      <c r="D102" s="28">
        <v>41808</v>
      </c>
      <c r="E102" s="9">
        <v>0.55972222222222223</v>
      </c>
      <c r="F102" s="5">
        <v>18.899999999999999</v>
      </c>
      <c r="G102" s="5"/>
      <c r="H102" s="5">
        <v>9.5299999999999994</v>
      </c>
      <c r="I102" s="5" t="s">
        <v>312</v>
      </c>
      <c r="J102" s="153">
        <v>18.100000000000001</v>
      </c>
      <c r="K102" s="5" t="s">
        <v>230</v>
      </c>
      <c r="L102" s="5" t="s">
        <v>312</v>
      </c>
      <c r="M102" s="5">
        <v>8.3800000000000008</v>
      </c>
      <c r="N102" s="5">
        <v>5.19</v>
      </c>
      <c r="O102" s="5" t="s">
        <v>312</v>
      </c>
      <c r="P102" s="5">
        <v>262</v>
      </c>
      <c r="Q102" s="5" t="s">
        <v>312</v>
      </c>
      <c r="R102" s="5"/>
      <c r="S102" s="5" t="s">
        <v>312</v>
      </c>
      <c r="T102" s="5" t="s">
        <v>345</v>
      </c>
      <c r="U102" s="5"/>
      <c r="V102" s="5"/>
      <c r="W102" s="17" t="s">
        <v>100</v>
      </c>
      <c r="X102" s="61"/>
    </row>
    <row r="103" spans="2:24" x14ac:dyDescent="0.2">
      <c r="C103" s="52" t="s">
        <v>324</v>
      </c>
      <c r="D103" s="28">
        <v>41829</v>
      </c>
      <c r="E103" s="9">
        <v>0.59722222222222221</v>
      </c>
      <c r="F103" s="150">
        <v>48</v>
      </c>
      <c r="G103" s="5"/>
      <c r="H103" s="5">
        <v>7.22</v>
      </c>
      <c r="I103" s="5" t="s">
        <v>312</v>
      </c>
      <c r="J103" s="153">
        <v>22.5</v>
      </c>
      <c r="K103" s="5" t="s">
        <v>230</v>
      </c>
      <c r="L103" s="5" t="s">
        <v>312</v>
      </c>
      <c r="M103" s="5">
        <v>7.97</v>
      </c>
      <c r="N103" s="5">
        <v>34.299999999999997</v>
      </c>
      <c r="O103" s="5" t="s">
        <v>312</v>
      </c>
      <c r="P103" s="5">
        <v>290</v>
      </c>
      <c r="Q103" s="5" t="s">
        <v>312</v>
      </c>
      <c r="R103" s="5"/>
      <c r="S103" s="5" t="s">
        <v>312</v>
      </c>
      <c r="T103" s="5" t="s">
        <v>345</v>
      </c>
      <c r="U103" s="5"/>
      <c r="V103" s="5"/>
      <c r="W103" s="17" t="s">
        <v>104</v>
      </c>
      <c r="X103" s="61"/>
    </row>
    <row r="104" spans="2:24" x14ac:dyDescent="0.2">
      <c r="C104" s="52" t="s">
        <v>324</v>
      </c>
      <c r="D104" s="28">
        <v>41843</v>
      </c>
      <c r="E104" s="9">
        <v>0.59305555555555556</v>
      </c>
      <c r="F104" s="5">
        <v>31.3</v>
      </c>
      <c r="G104" s="5"/>
      <c r="H104" s="5">
        <v>7.46</v>
      </c>
      <c r="I104" s="5" t="s">
        <v>312</v>
      </c>
      <c r="J104" s="5">
        <v>21.46</v>
      </c>
      <c r="K104" s="5" t="s">
        <v>230</v>
      </c>
      <c r="L104" s="5" t="s">
        <v>312</v>
      </c>
      <c r="M104" s="5">
        <v>7.99</v>
      </c>
      <c r="N104" s="5">
        <v>12.1</v>
      </c>
      <c r="O104" s="5" t="s">
        <v>312</v>
      </c>
      <c r="P104" s="5">
        <v>304</v>
      </c>
      <c r="Q104" s="5" t="s">
        <v>312</v>
      </c>
      <c r="R104" s="5"/>
      <c r="S104" s="5" t="s">
        <v>312</v>
      </c>
      <c r="T104" s="5" t="s">
        <v>345</v>
      </c>
      <c r="U104" s="5"/>
      <c r="V104" s="5"/>
      <c r="W104" s="17" t="s">
        <v>105</v>
      </c>
      <c r="X104" s="61"/>
    </row>
    <row r="105" spans="2:24" x14ac:dyDescent="0.2">
      <c r="C105" s="52" t="s">
        <v>324</v>
      </c>
      <c r="D105" s="28">
        <v>41857</v>
      </c>
      <c r="E105" s="9">
        <v>0.61527777777777781</v>
      </c>
      <c r="F105" s="5">
        <v>23.1</v>
      </c>
      <c r="G105" s="5"/>
      <c r="H105" s="5">
        <v>7.69</v>
      </c>
      <c r="I105" s="5" t="s">
        <v>312</v>
      </c>
      <c r="J105" s="5">
        <v>20.76</v>
      </c>
      <c r="K105" s="5" t="s">
        <v>230</v>
      </c>
      <c r="L105" s="5" t="s">
        <v>312</v>
      </c>
      <c r="M105" s="5">
        <v>8.4499999999999993</v>
      </c>
      <c r="N105" s="5">
        <v>11.1</v>
      </c>
      <c r="O105" s="5" t="s">
        <v>312</v>
      </c>
      <c r="P105" s="5">
        <v>299</v>
      </c>
      <c r="Q105" s="5" t="s">
        <v>312</v>
      </c>
      <c r="R105" s="5"/>
      <c r="S105" s="5" t="s">
        <v>312</v>
      </c>
      <c r="T105" s="5" t="s">
        <v>345</v>
      </c>
      <c r="U105" s="5"/>
      <c r="V105" s="5"/>
      <c r="W105" s="17" t="s">
        <v>106</v>
      </c>
      <c r="X105" s="61"/>
    </row>
    <row r="106" spans="2:24" x14ac:dyDescent="0.2">
      <c r="C106" s="52" t="s">
        <v>324</v>
      </c>
      <c r="D106" s="28">
        <v>41871</v>
      </c>
      <c r="E106" s="9">
        <v>0.59375</v>
      </c>
      <c r="F106" s="5">
        <v>80.099999999999994</v>
      </c>
      <c r="G106" s="5"/>
      <c r="H106" s="5">
        <v>7.83</v>
      </c>
      <c r="I106" s="5" t="s">
        <v>312</v>
      </c>
      <c r="J106" s="5">
        <v>20.71</v>
      </c>
      <c r="K106" s="5" t="s">
        <v>230</v>
      </c>
      <c r="L106" s="5" t="s">
        <v>312</v>
      </c>
      <c r="M106" s="5">
        <v>7.83</v>
      </c>
      <c r="N106" s="5">
        <v>11.7</v>
      </c>
      <c r="O106" s="5" t="s">
        <v>312</v>
      </c>
      <c r="P106" s="5">
        <v>293</v>
      </c>
      <c r="Q106" s="5" t="s">
        <v>312</v>
      </c>
      <c r="R106" s="5"/>
      <c r="S106" s="5" t="s">
        <v>312</v>
      </c>
      <c r="T106" s="5" t="s">
        <v>345</v>
      </c>
      <c r="U106" s="5"/>
      <c r="V106" s="5"/>
      <c r="W106" s="17" t="s">
        <v>107</v>
      </c>
      <c r="X106" s="61"/>
    </row>
    <row r="107" spans="2:24" x14ac:dyDescent="0.2">
      <c r="C107" s="52" t="s">
        <v>324</v>
      </c>
      <c r="D107" s="28">
        <v>41885</v>
      </c>
      <c r="E107" s="9">
        <v>0.66180555555555554</v>
      </c>
      <c r="F107" s="150">
        <v>41</v>
      </c>
      <c r="G107" s="5"/>
      <c r="H107" s="5" t="s">
        <v>134</v>
      </c>
      <c r="I107" s="5" t="s">
        <v>134</v>
      </c>
      <c r="J107" s="5" t="s">
        <v>134</v>
      </c>
      <c r="K107" s="5" t="s">
        <v>230</v>
      </c>
      <c r="L107" s="5" t="s">
        <v>312</v>
      </c>
      <c r="M107" s="5" t="s">
        <v>135</v>
      </c>
      <c r="N107" s="5">
        <v>7.6</v>
      </c>
      <c r="O107" s="5" t="s">
        <v>312</v>
      </c>
      <c r="P107" s="5" t="s">
        <v>135</v>
      </c>
      <c r="Q107" s="5" t="s">
        <v>312</v>
      </c>
      <c r="R107" s="5"/>
      <c r="S107" s="5" t="s">
        <v>312</v>
      </c>
      <c r="T107" s="5" t="s">
        <v>345</v>
      </c>
      <c r="U107" s="5"/>
      <c r="V107" s="5"/>
      <c r="W107" s="17" t="s">
        <v>108</v>
      </c>
      <c r="X107" s="61"/>
    </row>
    <row r="108" spans="2:24" x14ac:dyDescent="0.2">
      <c r="C108" s="52" t="s">
        <v>324</v>
      </c>
      <c r="D108" s="28">
        <v>41899</v>
      </c>
      <c r="E108" s="9">
        <v>0.61805555555555558</v>
      </c>
      <c r="F108" s="5">
        <v>20.3</v>
      </c>
      <c r="G108" s="5"/>
      <c r="H108" s="5">
        <v>8.42</v>
      </c>
      <c r="I108" s="5" t="s">
        <v>312</v>
      </c>
      <c r="J108" s="5">
        <v>19.190000000000001</v>
      </c>
      <c r="K108" s="5" t="s">
        <v>233</v>
      </c>
      <c r="L108" s="5" t="s">
        <v>312</v>
      </c>
      <c r="M108" s="5">
        <v>8.35</v>
      </c>
      <c r="N108" s="5">
        <v>5.52</v>
      </c>
      <c r="O108" s="5" t="s">
        <v>312</v>
      </c>
      <c r="P108" s="5">
        <v>364</v>
      </c>
      <c r="Q108" s="5" t="s">
        <v>312</v>
      </c>
      <c r="R108" s="5"/>
      <c r="S108" s="5" t="s">
        <v>312</v>
      </c>
      <c r="T108" s="5" t="s">
        <v>345</v>
      </c>
      <c r="U108" s="5"/>
      <c r="V108" s="5"/>
      <c r="W108" s="17" t="s">
        <v>113</v>
      </c>
      <c r="X108" s="61"/>
    </row>
    <row r="109" spans="2:24" x14ac:dyDescent="0.2">
      <c r="B109" t="s">
        <v>279</v>
      </c>
      <c r="C109" s="5" t="s">
        <v>324</v>
      </c>
      <c r="D109" s="28">
        <v>41916</v>
      </c>
      <c r="E109" s="8">
        <v>0.57916666666666672</v>
      </c>
      <c r="F109" s="5">
        <v>34.9</v>
      </c>
      <c r="G109" s="5">
        <v>1553.1</v>
      </c>
      <c r="H109" s="5" t="s">
        <v>312</v>
      </c>
      <c r="I109" s="5" t="s">
        <v>312</v>
      </c>
      <c r="J109" s="5">
        <v>16.3</v>
      </c>
      <c r="K109" s="5" t="s">
        <v>230</v>
      </c>
      <c r="L109" s="5" t="s">
        <v>312</v>
      </c>
      <c r="M109" s="6">
        <v>8.6</v>
      </c>
      <c r="N109" s="7">
        <v>5.4</v>
      </c>
      <c r="O109" s="5"/>
      <c r="P109" s="5"/>
      <c r="Q109" s="5"/>
      <c r="R109" s="5"/>
      <c r="S109" s="5"/>
      <c r="T109" s="5" t="s">
        <v>345</v>
      </c>
      <c r="U109" s="5"/>
      <c r="V109" s="5"/>
      <c r="W109" s="17" t="s">
        <v>335</v>
      </c>
      <c r="X109" s="61"/>
    </row>
    <row r="110" spans="2:24" x14ac:dyDescent="0.2">
      <c r="B110" t="s">
        <v>279</v>
      </c>
      <c r="C110" s="5" t="s">
        <v>324</v>
      </c>
      <c r="D110" s="28">
        <v>41930</v>
      </c>
      <c r="E110" s="9">
        <v>0.55902777777777779</v>
      </c>
      <c r="F110" s="5">
        <v>7.5</v>
      </c>
      <c r="G110" s="5">
        <v>980.4</v>
      </c>
      <c r="H110" s="6">
        <v>10.47</v>
      </c>
      <c r="I110" s="5">
        <v>122.7</v>
      </c>
      <c r="J110" s="6">
        <v>13.54</v>
      </c>
      <c r="K110" s="5" t="s">
        <v>230</v>
      </c>
      <c r="L110" s="5" t="s">
        <v>312</v>
      </c>
      <c r="M110" s="6">
        <v>8.82</v>
      </c>
      <c r="N110" s="5"/>
      <c r="O110" s="7">
        <v>364.7</v>
      </c>
      <c r="P110" s="5"/>
      <c r="Q110" s="5"/>
      <c r="R110" s="5"/>
      <c r="S110" s="5"/>
      <c r="T110" s="5" t="s">
        <v>345</v>
      </c>
      <c r="U110" s="5"/>
      <c r="V110" s="5"/>
      <c r="W110" s="17" t="s">
        <v>275</v>
      </c>
      <c r="X110" s="61"/>
    </row>
    <row r="111" spans="2:24" x14ac:dyDescent="0.2">
      <c r="B111" t="s">
        <v>279</v>
      </c>
      <c r="C111" s="5" t="s">
        <v>324</v>
      </c>
      <c r="D111" s="28">
        <v>41951</v>
      </c>
      <c r="E111" s="9">
        <v>0.57291666666666663</v>
      </c>
      <c r="F111" s="5">
        <v>2</v>
      </c>
      <c r="G111" s="5">
        <v>298.7</v>
      </c>
      <c r="H111" s="5" t="s">
        <v>312</v>
      </c>
      <c r="I111" s="5" t="s">
        <v>312</v>
      </c>
      <c r="J111" s="5">
        <v>10.36</v>
      </c>
      <c r="K111" s="5" t="s">
        <v>230</v>
      </c>
      <c r="L111" s="5" t="s">
        <v>312</v>
      </c>
      <c r="M111" s="5">
        <v>8.31</v>
      </c>
      <c r="N111" s="5">
        <v>3.8</v>
      </c>
      <c r="O111" s="5">
        <v>420</v>
      </c>
      <c r="P111" s="5"/>
      <c r="Q111" s="5"/>
      <c r="R111" s="5"/>
      <c r="S111" s="5"/>
      <c r="T111" s="5" t="s">
        <v>345</v>
      </c>
      <c r="U111" s="5"/>
      <c r="V111" s="5"/>
      <c r="W111" s="17" t="s">
        <v>275</v>
      </c>
      <c r="X111" s="61"/>
    </row>
    <row r="112" spans="2:24" x14ac:dyDescent="0.2">
      <c r="B112" t="s">
        <v>279</v>
      </c>
      <c r="C112" s="5" t="s">
        <v>324</v>
      </c>
      <c r="D112" s="28">
        <v>41965</v>
      </c>
      <c r="E112" s="9">
        <v>0.55902777777777779</v>
      </c>
      <c r="F112" s="7">
        <v>3.1</v>
      </c>
      <c r="G112" s="7">
        <v>214.3</v>
      </c>
      <c r="H112" s="5">
        <v>10.56</v>
      </c>
      <c r="I112" s="5"/>
      <c r="J112" s="6">
        <v>4.63</v>
      </c>
      <c r="K112" s="5" t="s">
        <v>230</v>
      </c>
      <c r="L112" s="5" t="s">
        <v>312</v>
      </c>
      <c r="M112" s="5">
        <v>8.27</v>
      </c>
      <c r="N112" s="7">
        <v>2</v>
      </c>
      <c r="O112" s="5">
        <v>402</v>
      </c>
      <c r="P112" s="5"/>
      <c r="Q112" s="5"/>
      <c r="R112" s="5"/>
      <c r="S112" s="5"/>
      <c r="T112" s="5" t="s">
        <v>345</v>
      </c>
      <c r="U112" s="5"/>
      <c r="V112" s="5"/>
      <c r="W112" s="17" t="s">
        <v>275</v>
      </c>
      <c r="X112" s="61"/>
    </row>
    <row r="113" spans="1:26" x14ac:dyDescent="0.2">
      <c r="B113" t="s">
        <v>279</v>
      </c>
      <c r="C113" s="5" t="s">
        <v>324</v>
      </c>
      <c r="D113" s="28">
        <v>41986</v>
      </c>
      <c r="E113" s="9">
        <v>0.60763888888888895</v>
      </c>
      <c r="F113" s="7">
        <v>5.2</v>
      </c>
      <c r="G113" s="7">
        <v>160.69999999999999</v>
      </c>
      <c r="H113" s="5" t="s">
        <v>312</v>
      </c>
      <c r="I113" s="5" t="s">
        <v>312</v>
      </c>
      <c r="J113" s="6">
        <v>4.6100000000000003</v>
      </c>
      <c r="K113" s="5" t="s">
        <v>230</v>
      </c>
      <c r="L113" s="5" t="s">
        <v>312</v>
      </c>
      <c r="M113" s="5">
        <v>7.97</v>
      </c>
      <c r="N113" s="7">
        <v>2.1</v>
      </c>
      <c r="O113" s="13"/>
      <c r="P113" s="5"/>
      <c r="Q113" s="5"/>
      <c r="R113" s="5"/>
      <c r="S113" s="5"/>
      <c r="T113" s="5" t="s">
        <v>345</v>
      </c>
      <c r="U113" s="5"/>
      <c r="V113" s="5"/>
      <c r="W113" s="17" t="s">
        <v>275</v>
      </c>
      <c r="X113" s="61"/>
    </row>
    <row r="114" spans="1:26" x14ac:dyDescent="0.2">
      <c r="C114" s="50" t="s">
        <v>324</v>
      </c>
      <c r="D114" s="28">
        <v>42028</v>
      </c>
      <c r="E114" s="9">
        <v>0.57847222222222217</v>
      </c>
      <c r="F114" s="5" t="s">
        <v>384</v>
      </c>
      <c r="G114" s="5" t="s">
        <v>384</v>
      </c>
      <c r="H114" s="5">
        <v>11.35</v>
      </c>
      <c r="I114" s="5">
        <v>104.5</v>
      </c>
      <c r="J114" s="6">
        <v>3.5</v>
      </c>
      <c r="K114" s="5" t="s">
        <v>230</v>
      </c>
      <c r="L114" s="5" t="s">
        <v>312</v>
      </c>
      <c r="M114" s="6">
        <v>7.8</v>
      </c>
      <c r="N114" s="5" t="s">
        <v>312</v>
      </c>
      <c r="O114" s="6"/>
      <c r="P114" s="153">
        <v>432.8</v>
      </c>
      <c r="Q114" s="5"/>
      <c r="R114" s="5"/>
      <c r="S114" s="5" t="s">
        <v>217</v>
      </c>
      <c r="T114" s="5" t="s">
        <v>345</v>
      </c>
      <c r="U114" s="5"/>
      <c r="V114" s="5"/>
      <c r="W114" s="17" t="s">
        <v>274</v>
      </c>
      <c r="X114" s="17" t="s">
        <v>385</v>
      </c>
    </row>
    <row r="115" spans="1:26" x14ac:dyDescent="0.2">
      <c r="C115" s="50" t="s">
        <v>324</v>
      </c>
      <c r="D115" s="28">
        <v>42049</v>
      </c>
      <c r="E115" s="9">
        <v>0.60069444444444442</v>
      </c>
      <c r="F115" s="5">
        <v>1</v>
      </c>
      <c r="G115" s="5">
        <v>69.7</v>
      </c>
      <c r="H115" s="11">
        <v>10.31</v>
      </c>
      <c r="I115" s="5">
        <v>103.6</v>
      </c>
      <c r="J115" s="6">
        <v>6.69</v>
      </c>
      <c r="K115" s="5" t="s">
        <v>230</v>
      </c>
      <c r="L115" s="5" t="s">
        <v>312</v>
      </c>
      <c r="M115" s="6">
        <v>7.75</v>
      </c>
      <c r="N115" s="5">
        <v>2.0699999999999998</v>
      </c>
      <c r="O115" s="6"/>
      <c r="P115" s="153">
        <v>437.4</v>
      </c>
      <c r="Q115" s="5"/>
      <c r="R115" s="5"/>
      <c r="S115" s="5"/>
      <c r="T115" s="5" t="s">
        <v>345</v>
      </c>
      <c r="U115" s="5"/>
      <c r="V115" s="5"/>
      <c r="W115" s="17" t="s">
        <v>274</v>
      </c>
      <c r="X115" s="17" t="s">
        <v>375</v>
      </c>
    </row>
    <row r="116" spans="1:26" x14ac:dyDescent="0.2">
      <c r="C116" s="50" t="s">
        <v>324</v>
      </c>
      <c r="D116" s="28">
        <v>42063</v>
      </c>
      <c r="E116" s="5" t="s">
        <v>312</v>
      </c>
      <c r="F116" s="5" t="s">
        <v>312</v>
      </c>
      <c r="G116" s="5" t="s">
        <v>312</v>
      </c>
      <c r="H116" s="5" t="s">
        <v>312</v>
      </c>
      <c r="I116" s="5" t="s">
        <v>312</v>
      </c>
      <c r="J116" s="5" t="s">
        <v>312</v>
      </c>
      <c r="K116" s="5" t="s">
        <v>312</v>
      </c>
      <c r="L116" s="5" t="s">
        <v>312</v>
      </c>
      <c r="M116" s="5" t="s">
        <v>312</v>
      </c>
      <c r="N116" s="5"/>
      <c r="O116" s="6"/>
      <c r="P116" s="5"/>
      <c r="Q116" s="5"/>
      <c r="R116" s="5"/>
      <c r="S116" s="5"/>
      <c r="T116" s="5"/>
      <c r="U116" s="5"/>
      <c r="V116" s="5"/>
      <c r="W116" s="17" t="s">
        <v>274</v>
      </c>
      <c r="X116" s="17" t="s">
        <v>301</v>
      </c>
    </row>
    <row r="117" spans="1:26" x14ac:dyDescent="0.2">
      <c r="C117" s="50" t="s">
        <v>324</v>
      </c>
      <c r="D117" s="28">
        <v>42084</v>
      </c>
      <c r="E117" s="9">
        <v>0.65208333333333335</v>
      </c>
      <c r="F117" s="7">
        <v>1</v>
      </c>
      <c r="G117" s="5">
        <v>167</v>
      </c>
      <c r="H117" s="11">
        <v>9.14</v>
      </c>
      <c r="I117" s="5">
        <v>105.3</v>
      </c>
      <c r="J117" s="6">
        <v>12.54</v>
      </c>
      <c r="K117" s="5" t="s">
        <v>230</v>
      </c>
      <c r="L117" s="5"/>
      <c r="M117" s="6">
        <v>7.94</v>
      </c>
      <c r="N117" s="5">
        <v>4.62</v>
      </c>
      <c r="O117" s="6">
        <v>431.2</v>
      </c>
      <c r="P117" s="6">
        <v>565.29999999999995</v>
      </c>
      <c r="Q117" s="7">
        <v>131.1</v>
      </c>
      <c r="R117" s="5"/>
      <c r="S117" s="5" t="s">
        <v>217</v>
      </c>
      <c r="T117" s="5" t="s">
        <v>345</v>
      </c>
      <c r="U117" s="5"/>
      <c r="V117" s="5"/>
      <c r="W117" s="17" t="s">
        <v>274</v>
      </c>
      <c r="X117" s="18" t="s">
        <v>302</v>
      </c>
    </row>
    <row r="118" spans="1:26" x14ac:dyDescent="0.25">
      <c r="C118" s="50" t="s">
        <v>324</v>
      </c>
      <c r="D118" s="28">
        <v>42091</v>
      </c>
      <c r="E118" s="9" t="s">
        <v>312</v>
      </c>
      <c r="F118" s="9" t="s">
        <v>312</v>
      </c>
      <c r="G118" s="9" t="s">
        <v>312</v>
      </c>
      <c r="H118" s="9" t="s">
        <v>312</v>
      </c>
      <c r="I118" s="9" t="s">
        <v>312</v>
      </c>
      <c r="J118" s="9" t="s">
        <v>312</v>
      </c>
      <c r="K118" s="9" t="s">
        <v>312</v>
      </c>
      <c r="L118" s="9" t="s">
        <v>312</v>
      </c>
      <c r="M118" s="9" t="s">
        <v>312</v>
      </c>
      <c r="N118" s="2"/>
      <c r="O118" s="2"/>
      <c r="P118" s="2"/>
      <c r="Q118" s="2"/>
      <c r="R118" s="2"/>
      <c r="S118" s="2"/>
      <c r="T118" s="2"/>
      <c r="U118" s="2"/>
      <c r="V118" s="2"/>
      <c r="W118" s="36" t="s">
        <v>407</v>
      </c>
      <c r="X118" s="17" t="s">
        <v>303</v>
      </c>
    </row>
    <row r="119" spans="1:26" x14ac:dyDescent="0.2">
      <c r="C119" s="50" t="s">
        <v>324</v>
      </c>
      <c r="D119" s="28">
        <v>42111</v>
      </c>
      <c r="E119" s="9">
        <v>0.6381944444444444</v>
      </c>
      <c r="F119" s="7">
        <v>18.5</v>
      </c>
      <c r="G119" s="5">
        <v>629.4</v>
      </c>
      <c r="H119" s="11">
        <v>9.5399999999999991</v>
      </c>
      <c r="I119" s="5">
        <v>104.3</v>
      </c>
      <c r="J119" s="6">
        <v>10.36</v>
      </c>
      <c r="K119" s="5" t="s">
        <v>371</v>
      </c>
      <c r="L119" s="5" t="s">
        <v>312</v>
      </c>
      <c r="M119" s="6">
        <v>7.9</v>
      </c>
      <c r="N119" s="5" t="s">
        <v>312</v>
      </c>
      <c r="O119" s="6">
        <v>436.1</v>
      </c>
      <c r="P119" s="6">
        <v>607</v>
      </c>
      <c r="Q119" s="7">
        <v>116.9</v>
      </c>
      <c r="R119" s="5" t="s">
        <v>312</v>
      </c>
      <c r="S119" s="5" t="s">
        <v>217</v>
      </c>
      <c r="T119" s="5" t="s">
        <v>346</v>
      </c>
      <c r="U119" s="5" t="s">
        <v>312</v>
      </c>
      <c r="V119" s="5" t="s">
        <v>312</v>
      </c>
      <c r="W119" s="17" t="s">
        <v>195</v>
      </c>
      <c r="X119" s="17" t="s">
        <v>304</v>
      </c>
    </row>
    <row r="120" spans="1:26" x14ac:dyDescent="0.25">
      <c r="C120" s="66" t="s">
        <v>324</v>
      </c>
      <c r="D120" s="28">
        <v>42130</v>
      </c>
      <c r="E120" s="9">
        <v>0.61111111111111105</v>
      </c>
      <c r="F120" s="7">
        <v>539</v>
      </c>
      <c r="G120" s="5"/>
      <c r="H120" s="11">
        <v>9.36</v>
      </c>
      <c r="I120" s="5">
        <v>101.6</v>
      </c>
      <c r="J120" s="6">
        <v>9.6999999999999993</v>
      </c>
      <c r="K120" s="5" t="s">
        <v>371</v>
      </c>
      <c r="L120" s="5" t="s">
        <v>312</v>
      </c>
      <c r="M120" s="6">
        <v>7.8</v>
      </c>
      <c r="N120" s="5" t="s">
        <v>312</v>
      </c>
      <c r="O120" s="6">
        <v>280.5</v>
      </c>
      <c r="P120" s="6">
        <v>198.5</v>
      </c>
      <c r="Q120" s="7">
        <v>71.3</v>
      </c>
      <c r="R120" s="4"/>
      <c r="S120" s="5" t="s">
        <v>312</v>
      </c>
      <c r="T120" s="5" t="s">
        <v>346</v>
      </c>
      <c r="U120" s="4"/>
      <c r="V120" s="4"/>
      <c r="W120" s="17" t="s">
        <v>115</v>
      </c>
      <c r="X120" s="17" t="s">
        <v>305</v>
      </c>
    </row>
    <row r="121" spans="1:26" x14ac:dyDescent="0.25">
      <c r="C121" s="66" t="s">
        <v>324</v>
      </c>
      <c r="D121" s="28">
        <v>42144</v>
      </c>
      <c r="E121" s="9">
        <v>0.6</v>
      </c>
      <c r="F121" s="83">
        <v>249</v>
      </c>
      <c r="G121" s="5"/>
      <c r="H121" s="11">
        <v>10.24</v>
      </c>
      <c r="I121" s="5">
        <v>105.3</v>
      </c>
      <c r="J121" s="6">
        <v>8.1999999999999993</v>
      </c>
      <c r="K121" s="5" t="s">
        <v>371</v>
      </c>
      <c r="L121" s="5" t="s">
        <v>312</v>
      </c>
      <c r="M121" s="6">
        <v>7.65</v>
      </c>
      <c r="N121" s="5" t="s">
        <v>312</v>
      </c>
      <c r="O121" s="6">
        <v>290.10000000000002</v>
      </c>
      <c r="P121" s="6">
        <v>105.3</v>
      </c>
      <c r="Q121" s="7">
        <v>67.5</v>
      </c>
      <c r="R121" s="4"/>
      <c r="S121" s="5" t="s">
        <v>312</v>
      </c>
      <c r="T121" s="5" t="s">
        <v>346</v>
      </c>
      <c r="U121" s="4"/>
      <c r="V121" s="4"/>
      <c r="W121" s="17" t="s">
        <v>115</v>
      </c>
      <c r="X121" s="17" t="s">
        <v>306</v>
      </c>
    </row>
    <row r="122" spans="1:26" x14ac:dyDescent="0.2">
      <c r="A122" s="76" t="s">
        <v>250</v>
      </c>
      <c r="B122" s="76"/>
      <c r="C122" s="66" t="s">
        <v>324</v>
      </c>
      <c r="D122" s="28">
        <v>42158</v>
      </c>
      <c r="E122" s="9">
        <v>0.53472222222222221</v>
      </c>
      <c r="F122" s="7">
        <v>3.1</v>
      </c>
      <c r="G122" s="5"/>
      <c r="H122" s="11">
        <v>9.18</v>
      </c>
      <c r="I122" s="5">
        <v>103.6</v>
      </c>
      <c r="J122" s="6">
        <v>11.82</v>
      </c>
      <c r="K122" s="5" t="s">
        <v>371</v>
      </c>
      <c r="L122" s="5" t="s">
        <v>312</v>
      </c>
      <c r="M122" s="6">
        <v>7.62</v>
      </c>
      <c r="N122" s="5" t="s">
        <v>312</v>
      </c>
      <c r="O122" s="6">
        <v>191.1</v>
      </c>
      <c r="P122" s="6">
        <v>256.39999999999998</v>
      </c>
      <c r="Q122" s="7">
        <v>71.900000000000006</v>
      </c>
      <c r="R122" s="5" t="s">
        <v>312</v>
      </c>
      <c r="S122" s="5" t="s">
        <v>298</v>
      </c>
      <c r="T122" s="5" t="s">
        <v>346</v>
      </c>
      <c r="U122" s="5" t="s">
        <v>312</v>
      </c>
      <c r="V122" s="5" t="s">
        <v>312</v>
      </c>
      <c r="W122" s="17" t="s">
        <v>251</v>
      </c>
      <c r="X122" s="17" t="s">
        <v>422</v>
      </c>
    </row>
    <row r="123" spans="1:26" x14ac:dyDescent="0.2">
      <c r="A123" s="76" t="s">
        <v>250</v>
      </c>
      <c r="B123" s="76"/>
      <c r="C123" s="66" t="s">
        <v>324</v>
      </c>
      <c r="D123" s="28">
        <v>42172</v>
      </c>
      <c r="E123" s="9">
        <v>0.62013888888888891</v>
      </c>
      <c r="F123" s="7">
        <v>41.4</v>
      </c>
      <c r="G123" s="5"/>
      <c r="H123" s="11">
        <v>8.57</v>
      </c>
      <c r="I123" s="5">
        <v>103.5</v>
      </c>
      <c r="J123" s="6">
        <v>14.84</v>
      </c>
      <c r="K123" s="5" t="s">
        <v>371</v>
      </c>
      <c r="L123" s="5" t="s">
        <v>312</v>
      </c>
      <c r="M123" s="6">
        <v>7.74</v>
      </c>
      <c r="N123" s="5" t="s">
        <v>312</v>
      </c>
      <c r="O123" s="6">
        <v>163.5</v>
      </c>
      <c r="P123" s="6">
        <v>205.5</v>
      </c>
      <c r="Q123" s="7">
        <v>81.7</v>
      </c>
      <c r="R123" s="5" t="s">
        <v>312</v>
      </c>
      <c r="S123" s="5" t="s">
        <v>298</v>
      </c>
      <c r="T123" s="5" t="s">
        <v>346</v>
      </c>
      <c r="U123" s="5" t="s">
        <v>312</v>
      </c>
      <c r="V123" s="5" t="s">
        <v>312</v>
      </c>
      <c r="W123" s="17" t="s">
        <v>249</v>
      </c>
      <c r="X123" s="17" t="s">
        <v>423</v>
      </c>
    </row>
    <row r="124" spans="1:26" x14ac:dyDescent="0.25">
      <c r="C124" s="82" t="s">
        <v>324</v>
      </c>
      <c r="D124" s="28">
        <v>42181</v>
      </c>
      <c r="E124" s="9" t="s">
        <v>312</v>
      </c>
      <c r="F124" s="117" t="s">
        <v>312</v>
      </c>
      <c r="G124" s="9" t="s">
        <v>312</v>
      </c>
      <c r="H124" s="150" t="s">
        <v>312</v>
      </c>
      <c r="I124" s="9" t="s">
        <v>312</v>
      </c>
      <c r="J124" s="150" t="s">
        <v>312</v>
      </c>
      <c r="K124" s="150" t="s">
        <v>312</v>
      </c>
      <c r="L124" s="150" t="s">
        <v>312</v>
      </c>
      <c r="M124" s="150" t="s">
        <v>312</v>
      </c>
      <c r="N124" s="150" t="s">
        <v>312</v>
      </c>
      <c r="O124" s="150" t="s">
        <v>312</v>
      </c>
      <c r="P124" s="150" t="s">
        <v>312</v>
      </c>
      <c r="Q124" s="150" t="s">
        <v>312</v>
      </c>
      <c r="R124" s="150" t="s">
        <v>312</v>
      </c>
      <c r="S124" s="150" t="s">
        <v>312</v>
      </c>
      <c r="T124" s="150" t="s">
        <v>312</v>
      </c>
      <c r="U124" s="4"/>
      <c r="V124" s="4"/>
      <c r="W124" s="36"/>
      <c r="X124" s="17" t="s">
        <v>147</v>
      </c>
    </row>
    <row r="125" spans="1:26" x14ac:dyDescent="0.25">
      <c r="C125" s="66" t="s">
        <v>324</v>
      </c>
      <c r="D125" s="28">
        <v>42186</v>
      </c>
      <c r="E125" s="9">
        <v>0.54097222222222219</v>
      </c>
      <c r="F125" s="91">
        <v>16.899999999999999</v>
      </c>
      <c r="G125" s="5"/>
      <c r="H125" s="11">
        <v>7.94</v>
      </c>
      <c r="I125" s="5">
        <v>104.2</v>
      </c>
      <c r="J125" s="6">
        <v>18.79</v>
      </c>
      <c r="K125" s="5" t="s">
        <v>371</v>
      </c>
      <c r="L125" s="5" t="s">
        <v>312</v>
      </c>
      <c r="M125" s="6">
        <v>7.63</v>
      </c>
      <c r="N125" s="5">
        <v>3.91</v>
      </c>
      <c r="O125" s="6">
        <v>233.6</v>
      </c>
      <c r="P125" s="6">
        <v>104.2</v>
      </c>
      <c r="Q125" s="7">
        <v>73.400000000000006</v>
      </c>
      <c r="R125" s="4"/>
      <c r="S125" s="5" t="s">
        <v>312</v>
      </c>
      <c r="T125" s="5" t="s">
        <v>346</v>
      </c>
      <c r="U125" s="4"/>
      <c r="V125" s="4"/>
      <c r="W125" s="17" t="s">
        <v>127</v>
      </c>
      <c r="X125" s="17" t="s">
        <v>148</v>
      </c>
    </row>
    <row r="126" spans="1:26" x14ac:dyDescent="0.2">
      <c r="C126" s="82" t="s">
        <v>324</v>
      </c>
      <c r="D126" s="28">
        <v>42195</v>
      </c>
      <c r="E126" s="9">
        <v>0.54027777777777775</v>
      </c>
      <c r="F126" s="7">
        <v>46.4</v>
      </c>
      <c r="G126" s="5" t="s">
        <v>296</v>
      </c>
      <c r="H126" s="11">
        <v>7.98</v>
      </c>
      <c r="I126" s="7">
        <v>102</v>
      </c>
      <c r="J126" s="6">
        <v>17.52</v>
      </c>
      <c r="K126" s="5" t="s">
        <v>312</v>
      </c>
      <c r="L126" s="5" t="s">
        <v>312</v>
      </c>
      <c r="M126" s="6">
        <v>7.77</v>
      </c>
      <c r="N126" s="5">
        <v>14.1</v>
      </c>
      <c r="O126" s="6">
        <v>262.89999999999998</v>
      </c>
      <c r="P126" s="6">
        <v>310.8</v>
      </c>
      <c r="Q126" s="7">
        <v>66.900000000000006</v>
      </c>
      <c r="R126" s="5" t="s">
        <v>312</v>
      </c>
      <c r="S126" s="5" t="s">
        <v>298</v>
      </c>
      <c r="T126" s="5" t="s">
        <v>346</v>
      </c>
      <c r="U126" s="5" t="s">
        <v>312</v>
      </c>
      <c r="V126" s="5" t="s">
        <v>312</v>
      </c>
      <c r="W126" s="17" t="s">
        <v>249</v>
      </c>
      <c r="X126" s="17" t="s">
        <v>149</v>
      </c>
      <c r="Y126" s="90" t="s">
        <v>312</v>
      </c>
      <c r="Z126" s="90" t="s">
        <v>312</v>
      </c>
    </row>
    <row r="127" spans="1:26" x14ac:dyDescent="0.25">
      <c r="C127" s="66" t="s">
        <v>324</v>
      </c>
      <c r="D127" s="28">
        <v>42200</v>
      </c>
      <c r="E127" s="9">
        <v>0.52986111111111112</v>
      </c>
      <c r="F127" s="7">
        <v>41.4</v>
      </c>
      <c r="G127" s="5"/>
      <c r="H127" s="153">
        <v>7.9</v>
      </c>
      <c r="I127" s="5">
        <v>101.2</v>
      </c>
      <c r="J127" s="6">
        <v>17.68</v>
      </c>
      <c r="K127" s="5" t="s">
        <v>371</v>
      </c>
      <c r="L127" s="5" t="s">
        <v>312</v>
      </c>
      <c r="M127" s="6">
        <v>7.84</v>
      </c>
      <c r="N127" s="5">
        <v>17.100000000000001</v>
      </c>
      <c r="O127" s="6">
        <v>240.8</v>
      </c>
      <c r="P127" s="6">
        <v>280.5</v>
      </c>
      <c r="Q127" s="7">
        <v>69.400000000000006</v>
      </c>
      <c r="R127" s="4"/>
      <c r="S127" s="5" t="s">
        <v>298</v>
      </c>
      <c r="T127" s="5" t="s">
        <v>346</v>
      </c>
      <c r="U127" s="4"/>
      <c r="V127" s="4"/>
      <c r="W127" s="17" t="s">
        <v>163</v>
      </c>
      <c r="X127" s="17" t="s">
        <v>150</v>
      </c>
    </row>
    <row r="128" spans="1:26" x14ac:dyDescent="0.2">
      <c r="C128" s="82" t="s">
        <v>324</v>
      </c>
      <c r="D128" s="28">
        <v>42209</v>
      </c>
      <c r="E128" s="9">
        <v>0.50416666666666665</v>
      </c>
      <c r="F128" s="7">
        <v>6.3</v>
      </c>
      <c r="G128" s="5">
        <v>1203.3</v>
      </c>
      <c r="H128" s="11">
        <v>7.81</v>
      </c>
      <c r="I128" s="5">
        <v>101.4</v>
      </c>
      <c r="J128" s="6">
        <v>18.45</v>
      </c>
      <c r="K128" s="5" t="s">
        <v>371</v>
      </c>
      <c r="L128" s="5" t="s">
        <v>312</v>
      </c>
      <c r="M128" s="6">
        <v>7.86</v>
      </c>
      <c r="N128" s="5" t="s">
        <v>312</v>
      </c>
      <c r="O128" s="6">
        <v>250.5</v>
      </c>
      <c r="P128" s="6">
        <v>287.3</v>
      </c>
      <c r="Q128" s="7">
        <v>71.900000000000006</v>
      </c>
      <c r="R128" s="5" t="s">
        <v>312</v>
      </c>
      <c r="S128" s="5" t="s">
        <v>217</v>
      </c>
      <c r="T128" s="5" t="s">
        <v>346</v>
      </c>
      <c r="U128" s="5" t="s">
        <v>312</v>
      </c>
      <c r="V128" s="5" t="s">
        <v>312</v>
      </c>
      <c r="W128" s="17" t="s">
        <v>249</v>
      </c>
      <c r="X128" s="17" t="s">
        <v>151</v>
      </c>
      <c r="Y128" s="25" t="s">
        <v>312</v>
      </c>
      <c r="Z128" s="25" t="s">
        <v>312</v>
      </c>
    </row>
    <row r="129" spans="1:26" x14ac:dyDescent="0.2">
      <c r="C129" s="82" t="s">
        <v>324</v>
      </c>
      <c r="D129" s="28">
        <v>42216</v>
      </c>
      <c r="E129" s="9">
        <v>0.51041666666666663</v>
      </c>
      <c r="F129" s="7">
        <v>7.5</v>
      </c>
      <c r="G129" s="5" t="s">
        <v>296</v>
      </c>
      <c r="H129" s="11">
        <v>7.63</v>
      </c>
      <c r="I129" s="5">
        <v>102.5</v>
      </c>
      <c r="J129" s="6">
        <v>20.41</v>
      </c>
      <c r="K129" s="5" t="s">
        <v>312</v>
      </c>
      <c r="L129" s="5" t="s">
        <v>312</v>
      </c>
      <c r="M129" s="6">
        <v>7.88</v>
      </c>
      <c r="N129" s="5" t="s">
        <v>312</v>
      </c>
      <c r="O129" s="6">
        <v>308.89999999999998</v>
      </c>
      <c r="P129" s="6">
        <v>339.3</v>
      </c>
      <c r="Q129" s="7">
        <v>67.900000000000006</v>
      </c>
      <c r="R129" s="5" t="s">
        <v>312</v>
      </c>
      <c r="S129" s="5" t="s">
        <v>298</v>
      </c>
      <c r="T129" s="5" t="s">
        <v>346</v>
      </c>
      <c r="U129" s="5" t="s">
        <v>312</v>
      </c>
      <c r="V129" s="5" t="s">
        <v>312</v>
      </c>
      <c r="W129" s="17" t="s">
        <v>249</v>
      </c>
      <c r="X129" s="17" t="s">
        <v>152</v>
      </c>
    </row>
    <row r="130" spans="1:26" x14ac:dyDescent="0.2">
      <c r="C130" s="82" t="s">
        <v>324</v>
      </c>
      <c r="D130" s="28">
        <v>42221</v>
      </c>
      <c r="E130" s="9">
        <v>0.54305555555555551</v>
      </c>
      <c r="F130" s="7">
        <v>36.799999999999997</v>
      </c>
      <c r="G130" s="5"/>
      <c r="H130" s="11">
        <v>7.91</v>
      </c>
      <c r="I130" s="5">
        <v>108.7</v>
      </c>
      <c r="J130" s="6">
        <v>21.11</v>
      </c>
      <c r="K130" s="5" t="s">
        <v>312</v>
      </c>
      <c r="L130" s="5" t="s">
        <v>312</v>
      </c>
      <c r="M130" s="6">
        <v>7.81</v>
      </c>
      <c r="N130" s="5" t="s">
        <v>312</v>
      </c>
      <c r="O130" s="6">
        <v>319.3</v>
      </c>
      <c r="P130" s="6">
        <v>345.5</v>
      </c>
      <c r="Q130" s="117" t="s">
        <v>312</v>
      </c>
      <c r="R130" s="5" t="s">
        <v>312</v>
      </c>
      <c r="S130" s="5" t="s">
        <v>217</v>
      </c>
      <c r="T130" s="5" t="s">
        <v>345</v>
      </c>
      <c r="U130" s="5" t="s">
        <v>312</v>
      </c>
      <c r="V130" s="5" t="s">
        <v>312</v>
      </c>
      <c r="W130" s="17" t="s">
        <v>170</v>
      </c>
      <c r="X130" s="17" t="s">
        <v>153</v>
      </c>
    </row>
    <row r="131" spans="1:26" x14ac:dyDescent="0.2">
      <c r="C131" s="82" t="s">
        <v>324</v>
      </c>
      <c r="D131" s="28">
        <v>42235</v>
      </c>
      <c r="E131" s="9">
        <v>0.54236111111111118</v>
      </c>
      <c r="F131" s="7">
        <v>74.3</v>
      </c>
      <c r="G131" s="5"/>
      <c r="H131" s="11">
        <v>8.0399999999999991</v>
      </c>
      <c r="I131" s="5">
        <v>88.8</v>
      </c>
      <c r="J131" s="6">
        <v>20.12</v>
      </c>
      <c r="K131" s="5" t="s">
        <v>230</v>
      </c>
      <c r="L131" s="5" t="s">
        <v>312</v>
      </c>
      <c r="M131" s="6">
        <v>7.94</v>
      </c>
      <c r="N131" s="5" t="s">
        <v>312</v>
      </c>
      <c r="O131" s="6">
        <v>367.7</v>
      </c>
      <c r="P131" s="6">
        <v>405.2</v>
      </c>
      <c r="Q131" s="7">
        <v>59</v>
      </c>
      <c r="R131" s="5" t="s">
        <v>312</v>
      </c>
      <c r="S131" s="5" t="s">
        <v>421</v>
      </c>
      <c r="T131" s="5" t="s">
        <v>345</v>
      </c>
      <c r="U131" s="5" t="s">
        <v>312</v>
      </c>
      <c r="V131" s="5" t="s">
        <v>312</v>
      </c>
      <c r="W131" s="17" t="s">
        <v>174</v>
      </c>
      <c r="X131" s="17" t="s">
        <v>154</v>
      </c>
    </row>
    <row r="132" spans="1:26" x14ac:dyDescent="0.2">
      <c r="C132" s="82" t="s">
        <v>324</v>
      </c>
      <c r="D132" s="28">
        <v>42249</v>
      </c>
      <c r="E132" s="9">
        <v>0.56041666666666667</v>
      </c>
      <c r="F132" s="7">
        <v>45.7</v>
      </c>
      <c r="G132" s="5"/>
      <c r="H132" s="11">
        <v>7.04</v>
      </c>
      <c r="I132" s="5">
        <v>98.8</v>
      </c>
      <c r="J132" s="6">
        <v>22.16</v>
      </c>
      <c r="K132" s="5" t="s">
        <v>230</v>
      </c>
      <c r="L132" s="5" t="s">
        <v>312</v>
      </c>
      <c r="M132" s="6">
        <v>7.76</v>
      </c>
      <c r="N132" s="5" t="s">
        <v>312</v>
      </c>
      <c r="O132" s="6">
        <v>428.2</v>
      </c>
      <c r="P132" s="6">
        <v>452.7</v>
      </c>
      <c r="Q132" s="7">
        <v>70.8</v>
      </c>
      <c r="R132" s="5" t="s">
        <v>312</v>
      </c>
      <c r="S132" s="5" t="s">
        <v>421</v>
      </c>
      <c r="T132" s="5" t="s">
        <v>345</v>
      </c>
      <c r="U132" s="5" t="s">
        <v>312</v>
      </c>
      <c r="V132" s="5" t="s">
        <v>312</v>
      </c>
      <c r="W132" s="17" t="s">
        <v>174</v>
      </c>
      <c r="X132" s="17" t="s">
        <v>155</v>
      </c>
    </row>
    <row r="133" spans="1:26" x14ac:dyDescent="0.2">
      <c r="C133" s="82" t="s">
        <v>324</v>
      </c>
      <c r="D133" s="28">
        <v>42263</v>
      </c>
      <c r="E133" s="9">
        <v>0.5444444444444444</v>
      </c>
      <c r="F133" s="7">
        <v>38.6</v>
      </c>
      <c r="G133" s="5"/>
      <c r="H133" s="11">
        <v>7.39</v>
      </c>
      <c r="I133" s="5">
        <v>102.1</v>
      </c>
      <c r="J133" s="6">
        <v>21.01</v>
      </c>
      <c r="K133" s="5" t="s">
        <v>230</v>
      </c>
      <c r="L133" s="5" t="s">
        <v>312</v>
      </c>
      <c r="M133" s="6">
        <v>7.74</v>
      </c>
      <c r="N133" s="5">
        <v>8.42</v>
      </c>
      <c r="O133" s="6">
        <v>494.7</v>
      </c>
      <c r="P133" s="6">
        <v>536.20000000000005</v>
      </c>
      <c r="Q133" s="7">
        <v>46.5</v>
      </c>
      <c r="R133" s="5" t="s">
        <v>312</v>
      </c>
      <c r="S133" s="5" t="s">
        <v>298</v>
      </c>
      <c r="T133" s="5" t="s">
        <v>345</v>
      </c>
      <c r="U133" s="5" t="s">
        <v>312</v>
      </c>
      <c r="V133" s="5" t="s">
        <v>312</v>
      </c>
      <c r="W133" s="17" t="s">
        <v>246</v>
      </c>
      <c r="X133" s="17" t="s">
        <v>156</v>
      </c>
    </row>
    <row r="134" spans="1:26" x14ac:dyDescent="0.2">
      <c r="C134" s="66" t="s">
        <v>324</v>
      </c>
      <c r="D134" s="28">
        <v>42272</v>
      </c>
      <c r="E134" s="9">
        <v>0.6430555555555556</v>
      </c>
      <c r="F134" s="7">
        <v>68.900000000000006</v>
      </c>
      <c r="G134" s="5" t="s">
        <v>296</v>
      </c>
      <c r="H134" s="11">
        <v>7.31</v>
      </c>
      <c r="I134" s="5">
        <v>100.2</v>
      </c>
      <c r="J134" s="6">
        <v>21.18</v>
      </c>
      <c r="K134" s="100" t="s">
        <v>247</v>
      </c>
      <c r="L134" s="5" t="s">
        <v>312</v>
      </c>
      <c r="M134" s="6">
        <v>7.76</v>
      </c>
      <c r="N134" s="5">
        <v>4.03</v>
      </c>
      <c r="O134" s="6">
        <v>540.5</v>
      </c>
      <c r="P134" s="6">
        <v>582.5</v>
      </c>
      <c r="Q134" s="7">
        <v>35</v>
      </c>
      <c r="R134" s="5" t="s">
        <v>312</v>
      </c>
      <c r="S134" s="100" t="s">
        <v>298</v>
      </c>
      <c r="T134" s="5" t="s">
        <v>345</v>
      </c>
      <c r="U134" s="5" t="s">
        <v>312</v>
      </c>
      <c r="V134" s="5" t="s">
        <v>312</v>
      </c>
      <c r="W134" s="17" t="s">
        <v>174</v>
      </c>
      <c r="X134" s="17" t="s">
        <v>157</v>
      </c>
    </row>
    <row r="135" spans="1:26" x14ac:dyDescent="0.2">
      <c r="C135" s="161" t="s">
        <v>324</v>
      </c>
      <c r="D135" s="75">
        <v>42286</v>
      </c>
      <c r="E135" s="68">
        <v>0.5805555555555556</v>
      </c>
      <c r="F135" s="69">
        <v>38.9</v>
      </c>
      <c r="G135" s="70">
        <v>1732.9</v>
      </c>
      <c r="H135" s="71">
        <v>7.98</v>
      </c>
      <c r="I135" s="70">
        <v>102.6</v>
      </c>
      <c r="J135" s="72">
        <v>18.170000000000002</v>
      </c>
      <c r="K135" s="70" t="s">
        <v>230</v>
      </c>
      <c r="L135" s="70" t="s">
        <v>312</v>
      </c>
      <c r="M135" s="72">
        <v>7.81</v>
      </c>
      <c r="N135" s="70">
        <v>6.56</v>
      </c>
      <c r="O135" s="72">
        <v>507.8</v>
      </c>
      <c r="P135" s="72">
        <v>584.1</v>
      </c>
      <c r="Q135" s="69">
        <v>21.9</v>
      </c>
      <c r="R135" s="70" t="s">
        <v>312</v>
      </c>
      <c r="S135" s="70" t="s">
        <v>298</v>
      </c>
      <c r="T135" s="70" t="s">
        <v>345</v>
      </c>
      <c r="U135" s="70" t="s">
        <v>312</v>
      </c>
      <c r="V135" s="70" t="s">
        <v>312</v>
      </c>
      <c r="W135" s="97" t="s">
        <v>174</v>
      </c>
      <c r="X135" s="17" t="s">
        <v>158</v>
      </c>
    </row>
    <row r="136" spans="1:26" x14ac:dyDescent="0.2">
      <c r="C136" s="50" t="s">
        <v>356</v>
      </c>
      <c r="D136" s="28">
        <v>42307</v>
      </c>
      <c r="E136" s="9">
        <v>0.5493055555555556</v>
      </c>
      <c r="F136" s="150">
        <v>54.6</v>
      </c>
      <c r="G136" s="5">
        <v>1553.1</v>
      </c>
      <c r="H136" s="11">
        <v>8.91</v>
      </c>
      <c r="I136" s="150">
        <v>98</v>
      </c>
      <c r="J136" s="153">
        <v>10.71</v>
      </c>
      <c r="K136" s="100" t="s">
        <v>352</v>
      </c>
      <c r="L136" s="5" t="s">
        <v>312</v>
      </c>
      <c r="M136" s="153">
        <v>7.49</v>
      </c>
      <c r="N136" s="5">
        <v>8.11</v>
      </c>
      <c r="O136" s="153">
        <v>473</v>
      </c>
      <c r="P136" s="153">
        <v>649.5</v>
      </c>
      <c r="Q136" s="150">
        <v>12.5</v>
      </c>
      <c r="R136" s="5"/>
      <c r="S136" s="100" t="s">
        <v>357</v>
      </c>
      <c r="T136" s="100" t="s">
        <v>354</v>
      </c>
      <c r="U136" s="5"/>
      <c r="V136" s="5"/>
      <c r="W136" s="17" t="s">
        <v>355</v>
      </c>
      <c r="X136" s="46" t="s">
        <v>159</v>
      </c>
      <c r="Y136" s="5"/>
      <c r="Z136" s="5"/>
    </row>
    <row r="137" spans="1:26" x14ac:dyDescent="0.2">
      <c r="C137" s="50" t="s">
        <v>356</v>
      </c>
      <c r="D137" s="28">
        <v>42321</v>
      </c>
      <c r="E137" s="9">
        <v>0.58333333333333337</v>
      </c>
      <c r="F137" s="150">
        <v>7.5</v>
      </c>
      <c r="G137" s="5">
        <v>648.79999999999995</v>
      </c>
      <c r="H137" s="11">
        <v>9.68</v>
      </c>
      <c r="I137" s="150">
        <v>100</v>
      </c>
      <c r="J137" s="153">
        <v>8.33</v>
      </c>
      <c r="K137" s="100" t="s">
        <v>230</v>
      </c>
      <c r="L137" s="5" t="s">
        <v>312</v>
      </c>
      <c r="M137" s="153">
        <v>7.5</v>
      </c>
      <c r="N137" s="5">
        <v>2.2999999999999998</v>
      </c>
      <c r="O137" s="153">
        <v>405.8</v>
      </c>
      <c r="P137" s="153">
        <v>599.1</v>
      </c>
      <c r="Q137" s="150">
        <v>15.9</v>
      </c>
      <c r="R137" s="5"/>
      <c r="S137" s="100" t="s">
        <v>421</v>
      </c>
      <c r="T137" s="100" t="s">
        <v>345</v>
      </c>
      <c r="U137" s="5"/>
      <c r="V137" s="5"/>
      <c r="W137" s="97" t="s">
        <v>187</v>
      </c>
      <c r="X137" s="17" t="s">
        <v>160</v>
      </c>
      <c r="Y137" s="5"/>
      <c r="Z137" s="5"/>
    </row>
    <row r="138" spans="1:26" x14ac:dyDescent="0.2">
      <c r="C138" s="50" t="s">
        <v>356</v>
      </c>
      <c r="D138" s="28">
        <v>42342</v>
      </c>
      <c r="E138" s="9" t="s">
        <v>312</v>
      </c>
      <c r="F138" s="9" t="s">
        <v>312</v>
      </c>
      <c r="G138" s="9" t="s">
        <v>312</v>
      </c>
      <c r="H138" s="9" t="s">
        <v>312</v>
      </c>
      <c r="I138" s="9" t="s">
        <v>312</v>
      </c>
      <c r="J138" s="9" t="s">
        <v>312</v>
      </c>
      <c r="K138" s="9" t="s">
        <v>312</v>
      </c>
      <c r="L138" s="9" t="s">
        <v>312</v>
      </c>
      <c r="M138" s="9" t="s">
        <v>312</v>
      </c>
      <c r="N138" s="9" t="s">
        <v>312</v>
      </c>
      <c r="O138" s="9" t="s">
        <v>312</v>
      </c>
      <c r="P138" s="9" t="s">
        <v>312</v>
      </c>
      <c r="Q138" s="9" t="s">
        <v>312</v>
      </c>
      <c r="R138" s="9" t="s">
        <v>312</v>
      </c>
      <c r="S138" s="9" t="s">
        <v>312</v>
      </c>
      <c r="T138" s="9" t="s">
        <v>312</v>
      </c>
      <c r="U138" s="5"/>
      <c r="V138" s="5"/>
      <c r="W138" s="17"/>
      <c r="X138" s="17" t="s">
        <v>161</v>
      </c>
      <c r="Y138" s="5"/>
      <c r="Z138" s="5"/>
    </row>
    <row r="139" spans="1:26" x14ac:dyDescent="0.2">
      <c r="C139" s="50" t="s">
        <v>356</v>
      </c>
      <c r="D139" s="28">
        <v>42356</v>
      </c>
      <c r="E139" s="9" t="s">
        <v>312</v>
      </c>
      <c r="F139" s="9" t="s">
        <v>312</v>
      </c>
      <c r="G139" s="9" t="s">
        <v>312</v>
      </c>
      <c r="H139" s="9" t="s">
        <v>312</v>
      </c>
      <c r="I139" s="9" t="s">
        <v>312</v>
      </c>
      <c r="J139" s="9" t="s">
        <v>312</v>
      </c>
      <c r="K139" s="9" t="s">
        <v>312</v>
      </c>
      <c r="L139" s="9" t="s">
        <v>312</v>
      </c>
      <c r="M139" s="9" t="s">
        <v>312</v>
      </c>
      <c r="N139" s="9" t="s">
        <v>312</v>
      </c>
      <c r="O139" s="9" t="s">
        <v>312</v>
      </c>
      <c r="P139" s="9" t="s">
        <v>312</v>
      </c>
      <c r="Q139" s="9" t="s">
        <v>312</v>
      </c>
      <c r="R139" s="9" t="s">
        <v>312</v>
      </c>
      <c r="S139" s="9" t="s">
        <v>312</v>
      </c>
      <c r="T139" s="9" t="s">
        <v>312</v>
      </c>
      <c r="U139" s="5"/>
      <c r="V139" s="5"/>
      <c r="W139" s="17" t="s">
        <v>312</v>
      </c>
      <c r="X139" s="61"/>
      <c r="Y139" s="5"/>
      <c r="Z139" s="5"/>
    </row>
    <row r="140" spans="1:26" x14ac:dyDescent="0.25">
      <c r="C140" s="50" t="s">
        <v>356</v>
      </c>
      <c r="D140" s="191" t="s">
        <v>165</v>
      </c>
      <c r="E140" s="23"/>
      <c r="F140" s="24"/>
      <c r="G140" s="25"/>
      <c r="H140" s="27"/>
      <c r="I140" s="25"/>
      <c r="J140" s="26"/>
      <c r="K140" s="3"/>
      <c r="L140" s="3"/>
      <c r="M140" s="26"/>
      <c r="N140" s="25"/>
      <c r="O140" s="26"/>
      <c r="P140" s="26"/>
      <c r="Q140" s="24"/>
      <c r="R140" s="3"/>
      <c r="S140" s="3"/>
      <c r="T140" s="3"/>
      <c r="U140" s="3"/>
      <c r="V140" s="3"/>
      <c r="W140" s="35"/>
    </row>
    <row r="141" spans="1:26" x14ac:dyDescent="0.2">
      <c r="A141" s="62" t="s">
        <v>277</v>
      </c>
      <c r="B141" s="62" t="s">
        <v>276</v>
      </c>
      <c r="C141" s="19" t="s">
        <v>238</v>
      </c>
      <c r="D141" s="19" t="s">
        <v>237</v>
      </c>
      <c r="E141" s="19" t="s">
        <v>289</v>
      </c>
      <c r="F141" s="20" t="s">
        <v>313</v>
      </c>
      <c r="G141" s="19" t="s">
        <v>292</v>
      </c>
      <c r="H141" s="19" t="s">
        <v>240</v>
      </c>
      <c r="I141" s="19" t="s">
        <v>239</v>
      </c>
      <c r="J141" s="19" t="s">
        <v>374</v>
      </c>
      <c r="K141" s="19" t="s">
        <v>231</v>
      </c>
      <c r="L141" s="19" t="s">
        <v>405</v>
      </c>
      <c r="M141" s="19" t="s">
        <v>310</v>
      </c>
      <c r="N141" s="19" t="s">
        <v>325</v>
      </c>
      <c r="O141" s="19" t="s">
        <v>309</v>
      </c>
      <c r="P141" s="21" t="s">
        <v>307</v>
      </c>
      <c r="Q141" s="21" t="s">
        <v>308</v>
      </c>
      <c r="R141" s="19" t="s">
        <v>291</v>
      </c>
      <c r="S141" s="19" t="s">
        <v>421</v>
      </c>
      <c r="T141" s="19" t="s">
        <v>288</v>
      </c>
      <c r="U141" s="19" t="s">
        <v>290</v>
      </c>
      <c r="V141" s="19" t="s">
        <v>241</v>
      </c>
      <c r="W141" s="34" t="s">
        <v>300</v>
      </c>
      <c r="X141" s="34" t="s">
        <v>197</v>
      </c>
    </row>
    <row r="142" spans="1:26" x14ac:dyDescent="0.2">
      <c r="A142" s="63">
        <v>39.662224999999999</v>
      </c>
      <c r="B142" s="63">
        <v>-105.11417299999999</v>
      </c>
      <c r="C142" s="52" t="s">
        <v>323</v>
      </c>
      <c r="D142" s="28">
        <v>41395</v>
      </c>
      <c r="E142" s="5" t="s">
        <v>281</v>
      </c>
      <c r="F142" s="5">
        <v>48.8</v>
      </c>
      <c r="G142" s="5"/>
      <c r="H142" s="5" t="s">
        <v>281</v>
      </c>
      <c r="I142" s="5" t="s">
        <v>281</v>
      </c>
      <c r="J142" s="5" t="s">
        <v>281</v>
      </c>
      <c r="K142" s="5" t="s">
        <v>281</v>
      </c>
      <c r="L142" s="5" t="s">
        <v>281</v>
      </c>
      <c r="M142" s="5" t="s">
        <v>281</v>
      </c>
      <c r="N142" s="5" t="s">
        <v>281</v>
      </c>
      <c r="O142" s="5" t="s">
        <v>281</v>
      </c>
      <c r="P142" s="5" t="s">
        <v>281</v>
      </c>
      <c r="Q142" s="5" t="s">
        <v>281</v>
      </c>
      <c r="R142" s="5" t="s">
        <v>281</v>
      </c>
      <c r="S142" s="5" t="s">
        <v>281</v>
      </c>
      <c r="T142" s="5" t="s">
        <v>281</v>
      </c>
      <c r="U142" s="5"/>
      <c r="V142" s="5"/>
      <c r="W142" s="17" t="s">
        <v>267</v>
      </c>
      <c r="X142" s="61"/>
    </row>
    <row r="143" spans="1:26" x14ac:dyDescent="0.2">
      <c r="C143" s="52" t="s">
        <v>323</v>
      </c>
      <c r="D143" s="28">
        <v>41409</v>
      </c>
      <c r="E143" s="5" t="s">
        <v>281</v>
      </c>
      <c r="F143" s="5">
        <v>7.3</v>
      </c>
      <c r="G143" s="5"/>
      <c r="H143" s="5" t="s">
        <v>281</v>
      </c>
      <c r="I143" s="5" t="s">
        <v>281</v>
      </c>
      <c r="J143" s="5" t="s">
        <v>281</v>
      </c>
      <c r="K143" s="5" t="s">
        <v>281</v>
      </c>
      <c r="L143" s="5" t="s">
        <v>281</v>
      </c>
      <c r="M143" s="5" t="s">
        <v>281</v>
      </c>
      <c r="N143" s="5" t="s">
        <v>281</v>
      </c>
      <c r="O143" s="5" t="s">
        <v>281</v>
      </c>
      <c r="P143" s="5" t="s">
        <v>281</v>
      </c>
      <c r="Q143" s="5" t="s">
        <v>281</v>
      </c>
      <c r="R143" s="5" t="s">
        <v>281</v>
      </c>
      <c r="S143" s="5" t="s">
        <v>281</v>
      </c>
      <c r="T143" s="5" t="s">
        <v>281</v>
      </c>
      <c r="U143" s="5"/>
      <c r="V143" s="5"/>
      <c r="W143" s="17" t="s">
        <v>267</v>
      </c>
      <c r="X143" s="61"/>
    </row>
    <row r="144" spans="1:26" x14ac:dyDescent="0.2">
      <c r="C144" s="52" t="s">
        <v>323</v>
      </c>
      <c r="D144" s="28">
        <v>41465</v>
      </c>
      <c r="E144" s="9">
        <v>0.50902777777777775</v>
      </c>
      <c r="F144" s="5">
        <v>50.4</v>
      </c>
      <c r="G144" s="5"/>
      <c r="H144" s="5" t="s">
        <v>312</v>
      </c>
      <c r="I144" s="5" t="s">
        <v>312</v>
      </c>
      <c r="J144" s="5">
        <v>22.06</v>
      </c>
      <c r="K144" s="5" t="s">
        <v>233</v>
      </c>
      <c r="L144" s="5" t="s">
        <v>312</v>
      </c>
      <c r="M144" s="5">
        <v>8.02</v>
      </c>
      <c r="N144" s="5"/>
      <c r="O144" s="5" t="s">
        <v>312</v>
      </c>
      <c r="P144" s="150">
        <v>509</v>
      </c>
      <c r="Q144" s="5" t="s">
        <v>312</v>
      </c>
      <c r="R144" s="5" t="s">
        <v>312</v>
      </c>
      <c r="S144" s="5" t="s">
        <v>312</v>
      </c>
      <c r="T144" s="5" t="s">
        <v>345</v>
      </c>
      <c r="U144" s="5"/>
      <c r="V144" s="5"/>
      <c r="W144" s="17" t="s">
        <v>271</v>
      </c>
      <c r="X144" s="61"/>
    </row>
    <row r="145" spans="2:26" x14ac:dyDescent="0.2">
      <c r="C145" s="52" t="s">
        <v>323</v>
      </c>
      <c r="D145" s="28">
        <v>41479</v>
      </c>
      <c r="E145" s="9">
        <v>0.4770833333333333</v>
      </c>
      <c r="F145" s="5">
        <v>6.2</v>
      </c>
      <c r="G145" s="5"/>
      <c r="H145" s="5" t="s">
        <v>312</v>
      </c>
      <c r="I145" s="5" t="s">
        <v>312</v>
      </c>
      <c r="J145" s="5">
        <v>23.96</v>
      </c>
      <c r="K145" s="5" t="s">
        <v>230</v>
      </c>
      <c r="L145" s="5" t="s">
        <v>312</v>
      </c>
      <c r="M145" s="5">
        <v>8.76</v>
      </c>
      <c r="N145" s="5" t="s">
        <v>312</v>
      </c>
      <c r="O145" s="5" t="s">
        <v>312</v>
      </c>
      <c r="P145" s="5">
        <v>445.4</v>
      </c>
      <c r="Q145" s="5" t="s">
        <v>312</v>
      </c>
      <c r="R145" s="5" t="s">
        <v>312</v>
      </c>
      <c r="S145" s="5" t="s">
        <v>312</v>
      </c>
      <c r="T145" s="5" t="s">
        <v>345</v>
      </c>
      <c r="U145" s="5"/>
      <c r="V145" s="5"/>
      <c r="W145" s="17" t="s">
        <v>270</v>
      </c>
      <c r="X145" s="61"/>
    </row>
    <row r="146" spans="2:26" x14ac:dyDescent="0.2">
      <c r="C146" s="52" t="s">
        <v>323</v>
      </c>
      <c r="D146" s="28">
        <v>41493</v>
      </c>
      <c r="E146" s="9">
        <v>0.46666666666666662</v>
      </c>
      <c r="F146" s="5">
        <v>57.6</v>
      </c>
      <c r="G146" s="5"/>
      <c r="H146" s="5" t="s">
        <v>312</v>
      </c>
      <c r="I146" s="5" t="s">
        <v>312</v>
      </c>
      <c r="J146" s="5">
        <v>20.36</v>
      </c>
      <c r="K146" s="5" t="s">
        <v>230</v>
      </c>
      <c r="L146" s="5" t="s">
        <v>312</v>
      </c>
      <c r="M146" s="5">
        <v>7.87</v>
      </c>
      <c r="N146" s="5" t="s">
        <v>312</v>
      </c>
      <c r="O146" s="5" t="s">
        <v>312</v>
      </c>
      <c r="P146" s="5">
        <v>450.7</v>
      </c>
      <c r="Q146" s="5" t="s">
        <v>312</v>
      </c>
      <c r="R146" s="5" t="s">
        <v>312</v>
      </c>
      <c r="S146" s="5" t="s">
        <v>312</v>
      </c>
      <c r="T146" s="5" t="s">
        <v>345</v>
      </c>
      <c r="U146" s="5"/>
      <c r="V146" s="5"/>
      <c r="W146" s="17" t="s">
        <v>367</v>
      </c>
      <c r="X146" s="61"/>
    </row>
    <row r="147" spans="2:26" x14ac:dyDescent="0.2">
      <c r="C147" s="52" t="s">
        <v>323</v>
      </c>
      <c r="D147" s="28">
        <v>41507</v>
      </c>
      <c r="E147" s="9">
        <v>0.4909722222222222</v>
      </c>
      <c r="F147" s="5">
        <v>31.8</v>
      </c>
      <c r="G147" s="5"/>
      <c r="H147" s="5" t="s">
        <v>312</v>
      </c>
      <c r="I147" s="5" t="s">
        <v>312</v>
      </c>
      <c r="J147" s="5">
        <v>21.72</v>
      </c>
      <c r="K147" s="5" t="s">
        <v>230</v>
      </c>
      <c r="L147" s="5" t="s">
        <v>312</v>
      </c>
      <c r="M147" s="5">
        <v>8.32</v>
      </c>
      <c r="N147" s="5" t="s">
        <v>312</v>
      </c>
      <c r="O147" s="5" t="s">
        <v>312</v>
      </c>
      <c r="P147" s="5">
        <v>431.7</v>
      </c>
      <c r="Q147" s="5" t="s">
        <v>312</v>
      </c>
      <c r="R147" s="5" t="s">
        <v>312</v>
      </c>
      <c r="S147" s="5" t="s">
        <v>312</v>
      </c>
      <c r="T147" s="5" t="s">
        <v>345</v>
      </c>
      <c r="U147" s="5"/>
      <c r="V147" s="5"/>
      <c r="W147" s="17" t="s">
        <v>270</v>
      </c>
      <c r="X147" s="61"/>
    </row>
    <row r="148" spans="2:26" x14ac:dyDescent="0.2">
      <c r="C148" s="52" t="s">
        <v>323</v>
      </c>
      <c r="D148" s="28">
        <v>41521</v>
      </c>
      <c r="E148" s="9">
        <v>0.47916666666666669</v>
      </c>
      <c r="F148" s="13">
        <v>64.400000000000006</v>
      </c>
      <c r="G148" s="5"/>
      <c r="H148" s="5" t="s">
        <v>312</v>
      </c>
      <c r="I148" s="5" t="s">
        <v>312</v>
      </c>
      <c r="J148" s="5">
        <v>22.17</v>
      </c>
      <c r="K148" s="5" t="s">
        <v>230</v>
      </c>
      <c r="L148" s="5" t="s">
        <v>312</v>
      </c>
      <c r="M148" s="5">
        <v>8.19</v>
      </c>
      <c r="N148" s="5" t="s">
        <v>312</v>
      </c>
      <c r="O148" s="5" t="s">
        <v>312</v>
      </c>
      <c r="P148" s="5">
        <v>330.4</v>
      </c>
      <c r="Q148" s="5" t="s">
        <v>312</v>
      </c>
      <c r="R148" s="5" t="s">
        <v>312</v>
      </c>
      <c r="S148" s="5" t="s">
        <v>312</v>
      </c>
      <c r="T148" s="5" t="s">
        <v>345</v>
      </c>
      <c r="U148" s="5"/>
      <c r="V148" s="5"/>
      <c r="W148" s="17" t="s">
        <v>377</v>
      </c>
      <c r="X148" s="61"/>
    </row>
    <row r="149" spans="2:26" x14ac:dyDescent="0.2">
      <c r="C149" s="52" t="s">
        <v>323</v>
      </c>
      <c r="D149" s="28">
        <v>41541</v>
      </c>
      <c r="E149" s="9">
        <v>0.4861111111111111</v>
      </c>
      <c r="F149" s="13">
        <v>45.2</v>
      </c>
      <c r="G149" s="5"/>
      <c r="H149" s="5" t="s">
        <v>312</v>
      </c>
      <c r="I149" s="5" t="s">
        <v>312</v>
      </c>
      <c r="J149" s="5">
        <v>12.55</v>
      </c>
      <c r="K149" s="5" t="s">
        <v>371</v>
      </c>
      <c r="L149" s="5" t="s">
        <v>312</v>
      </c>
      <c r="M149" s="5">
        <v>7.59</v>
      </c>
      <c r="N149" s="5" t="s">
        <v>312</v>
      </c>
      <c r="O149" s="5" t="s">
        <v>312</v>
      </c>
      <c r="P149" s="5">
        <v>155.4</v>
      </c>
      <c r="Q149" s="5" t="s">
        <v>312</v>
      </c>
      <c r="R149" s="5" t="s">
        <v>312</v>
      </c>
      <c r="S149" s="5" t="s">
        <v>312</v>
      </c>
      <c r="T149" s="5" t="s">
        <v>345</v>
      </c>
      <c r="U149" s="5"/>
      <c r="V149" s="5"/>
      <c r="W149" s="17" t="s">
        <v>372</v>
      </c>
      <c r="X149" s="61"/>
    </row>
    <row r="150" spans="2:26" x14ac:dyDescent="0.2">
      <c r="B150" t="s">
        <v>279</v>
      </c>
      <c r="C150" s="5" t="s">
        <v>323</v>
      </c>
      <c r="D150" s="28">
        <v>41564</v>
      </c>
      <c r="E150" s="5"/>
      <c r="F150" s="5">
        <v>7.5</v>
      </c>
      <c r="G150" s="5">
        <v>686.7</v>
      </c>
      <c r="H150" s="5">
        <v>12.5</v>
      </c>
      <c r="I150" s="5"/>
      <c r="J150" s="5">
        <v>9.3000000000000007</v>
      </c>
      <c r="K150" s="5"/>
      <c r="L150" s="5" t="s">
        <v>312</v>
      </c>
      <c r="M150" s="5"/>
      <c r="N150" s="5"/>
      <c r="O150" s="5" t="s">
        <v>312</v>
      </c>
      <c r="P150" s="13"/>
      <c r="Q150" s="5" t="s">
        <v>312</v>
      </c>
      <c r="R150" s="5" t="s">
        <v>312</v>
      </c>
      <c r="S150" s="5" t="s">
        <v>312</v>
      </c>
      <c r="T150" s="5"/>
      <c r="U150" s="5"/>
      <c r="V150" s="5"/>
      <c r="W150" s="17" t="s">
        <v>338</v>
      </c>
      <c r="X150" s="17"/>
    </row>
    <row r="151" spans="2:26" x14ac:dyDescent="0.2">
      <c r="B151" t="s">
        <v>279</v>
      </c>
      <c r="C151" s="5" t="s">
        <v>323</v>
      </c>
      <c r="D151" s="28">
        <v>41578</v>
      </c>
      <c r="E151" s="5" t="s">
        <v>312</v>
      </c>
      <c r="F151" s="5"/>
      <c r="G151" s="5"/>
      <c r="H151" s="5"/>
      <c r="I151" s="5"/>
      <c r="J151" s="5"/>
      <c r="K151" s="5"/>
      <c r="L151" s="5" t="s">
        <v>312</v>
      </c>
      <c r="M151" s="5"/>
      <c r="N151" s="5"/>
      <c r="O151" s="5" t="s">
        <v>312</v>
      </c>
      <c r="P151" s="13"/>
      <c r="Q151" s="5" t="s">
        <v>312</v>
      </c>
      <c r="R151" s="5" t="s">
        <v>312</v>
      </c>
      <c r="S151" s="5" t="s">
        <v>312</v>
      </c>
      <c r="T151" s="5"/>
      <c r="U151" s="5"/>
      <c r="V151" s="5"/>
      <c r="W151" s="17" t="s">
        <v>337</v>
      </c>
      <c r="X151" s="61"/>
    </row>
    <row r="152" spans="2:26" s="25" customFormat="1" x14ac:dyDescent="0.2">
      <c r="B152" t="s">
        <v>279</v>
      </c>
      <c r="C152" s="5" t="s">
        <v>323</v>
      </c>
      <c r="D152" s="28">
        <v>41592</v>
      </c>
      <c r="E152" s="9">
        <v>0.47916666666666669</v>
      </c>
      <c r="F152" s="5">
        <v>4.0999999999999996</v>
      </c>
      <c r="G152" s="5">
        <v>816.4</v>
      </c>
      <c r="H152" s="5">
        <v>7.4</v>
      </c>
      <c r="I152" s="5"/>
      <c r="J152" s="5">
        <v>7.4</v>
      </c>
      <c r="K152" s="5"/>
      <c r="L152" s="5" t="s">
        <v>312</v>
      </c>
      <c r="M152" s="5">
        <v>8.01</v>
      </c>
      <c r="N152" s="13"/>
      <c r="O152" s="5" t="s">
        <v>312</v>
      </c>
      <c r="P152" s="5"/>
      <c r="Q152" s="5" t="s">
        <v>312</v>
      </c>
      <c r="R152" s="5" t="s">
        <v>312</v>
      </c>
      <c r="S152" s="5" t="s">
        <v>312</v>
      </c>
      <c r="T152" s="5" t="s">
        <v>346</v>
      </c>
      <c r="U152" s="5">
        <v>0.1</v>
      </c>
      <c r="V152" s="5"/>
      <c r="W152" s="17" t="s">
        <v>335</v>
      </c>
      <c r="X152" s="17"/>
    </row>
    <row r="153" spans="2:26" s="25" customFormat="1" x14ac:dyDescent="0.2">
      <c r="B153" t="s">
        <v>279</v>
      </c>
      <c r="C153" s="5" t="s">
        <v>323</v>
      </c>
      <c r="D153" s="28">
        <v>41613</v>
      </c>
      <c r="E153" s="9">
        <v>0.45833333333333331</v>
      </c>
      <c r="F153" s="5">
        <v>25.9</v>
      </c>
      <c r="G153" s="5">
        <v>172.2</v>
      </c>
      <c r="H153" s="5" t="s">
        <v>312</v>
      </c>
      <c r="I153" s="5"/>
      <c r="J153" s="5">
        <v>1.4</v>
      </c>
      <c r="K153" s="5"/>
      <c r="L153" s="5" t="s">
        <v>312</v>
      </c>
      <c r="M153" s="5">
        <v>7.47</v>
      </c>
      <c r="N153" s="5" t="s">
        <v>312</v>
      </c>
      <c r="O153" s="5" t="s">
        <v>312</v>
      </c>
      <c r="P153" s="5"/>
      <c r="Q153" s="5" t="s">
        <v>312</v>
      </c>
      <c r="R153" s="5" t="s">
        <v>312</v>
      </c>
      <c r="S153" s="5" t="s">
        <v>312</v>
      </c>
      <c r="T153" s="5" t="s">
        <v>346</v>
      </c>
      <c r="U153" s="5" t="s">
        <v>312</v>
      </c>
      <c r="V153" s="5"/>
      <c r="W153" s="17" t="s">
        <v>361</v>
      </c>
      <c r="X153" s="17"/>
    </row>
    <row r="154" spans="2:26" s="3" customFormat="1" x14ac:dyDescent="0.25">
      <c r="B154" t="s">
        <v>279</v>
      </c>
      <c r="C154" s="5" t="s">
        <v>323</v>
      </c>
      <c r="D154" s="28">
        <v>41620</v>
      </c>
      <c r="E154" s="9">
        <v>0.45833333333333331</v>
      </c>
      <c r="F154" s="5">
        <v>20.3</v>
      </c>
      <c r="G154" s="5">
        <v>219.8</v>
      </c>
      <c r="H154" s="5">
        <v>7.5</v>
      </c>
      <c r="I154" s="5"/>
      <c r="J154" s="5">
        <v>3.11</v>
      </c>
      <c r="K154" s="5"/>
      <c r="L154" s="5" t="s">
        <v>312</v>
      </c>
      <c r="M154" s="5">
        <v>7.31</v>
      </c>
      <c r="N154" s="5" t="s">
        <v>312</v>
      </c>
      <c r="O154" s="5" t="s">
        <v>312</v>
      </c>
      <c r="P154" s="5"/>
      <c r="Q154" s="5" t="s">
        <v>312</v>
      </c>
      <c r="R154" s="5" t="s">
        <v>312</v>
      </c>
      <c r="S154" s="5" t="s">
        <v>312</v>
      </c>
      <c r="T154" s="5" t="s">
        <v>346</v>
      </c>
      <c r="U154" s="5" t="s">
        <v>312</v>
      </c>
      <c r="V154" s="5"/>
      <c r="W154" s="17" t="s">
        <v>335</v>
      </c>
      <c r="X154" s="17"/>
      <c r="Y154" s="25"/>
      <c r="Z154" s="25"/>
    </row>
    <row r="155" spans="2:26" s="25" customFormat="1" x14ac:dyDescent="0.2">
      <c r="B155" t="s">
        <v>279</v>
      </c>
      <c r="C155" s="5" t="s">
        <v>323</v>
      </c>
      <c r="D155" s="28">
        <v>41671</v>
      </c>
      <c r="E155" s="9">
        <v>0.48958333333333331</v>
      </c>
      <c r="F155" s="5">
        <v>4.0999999999999996</v>
      </c>
      <c r="G155" s="5">
        <v>79.400000000000006</v>
      </c>
      <c r="H155" s="5">
        <v>8.1999999999999993</v>
      </c>
      <c r="I155" s="5"/>
      <c r="J155" s="5">
        <v>3.8</v>
      </c>
      <c r="K155" s="5"/>
      <c r="L155" s="5" t="s">
        <v>312</v>
      </c>
      <c r="M155" s="5">
        <v>7.42</v>
      </c>
      <c r="N155" s="5" t="s">
        <v>312</v>
      </c>
      <c r="O155" s="5" t="s">
        <v>312</v>
      </c>
      <c r="P155" s="5"/>
      <c r="Q155" s="5" t="s">
        <v>312</v>
      </c>
      <c r="R155" s="5" t="s">
        <v>312</v>
      </c>
      <c r="S155" s="5" t="s">
        <v>312</v>
      </c>
      <c r="T155" s="5" t="s">
        <v>346</v>
      </c>
      <c r="U155" s="5" t="s">
        <v>312</v>
      </c>
      <c r="V155" s="5"/>
      <c r="W155" s="17" t="s">
        <v>335</v>
      </c>
      <c r="X155" s="17"/>
    </row>
    <row r="156" spans="2:26" x14ac:dyDescent="0.2">
      <c r="B156" t="s">
        <v>279</v>
      </c>
      <c r="C156" s="5" t="s">
        <v>323</v>
      </c>
      <c r="D156" s="28">
        <v>41684</v>
      </c>
      <c r="E156" s="9">
        <v>0.47916666666666669</v>
      </c>
      <c r="F156" s="5" t="s">
        <v>297</v>
      </c>
      <c r="G156" s="5">
        <v>32.299999999999997</v>
      </c>
      <c r="H156" s="5">
        <v>8.3000000000000007</v>
      </c>
      <c r="I156" s="5"/>
      <c r="J156" s="5">
        <v>4</v>
      </c>
      <c r="K156" s="5"/>
      <c r="L156" s="5" t="s">
        <v>312</v>
      </c>
      <c r="M156" s="5">
        <v>7.42</v>
      </c>
      <c r="N156" s="5"/>
      <c r="O156" s="5" t="s">
        <v>312</v>
      </c>
      <c r="P156" s="5"/>
      <c r="Q156" s="5" t="s">
        <v>312</v>
      </c>
      <c r="R156" s="5" t="s">
        <v>312</v>
      </c>
      <c r="S156" s="5" t="s">
        <v>312</v>
      </c>
      <c r="T156" s="5" t="s">
        <v>346</v>
      </c>
      <c r="U156" s="5">
        <v>2.6</v>
      </c>
      <c r="V156" s="5">
        <v>1.002</v>
      </c>
      <c r="W156" s="17" t="s">
        <v>335</v>
      </c>
      <c r="X156" s="61"/>
    </row>
    <row r="157" spans="2:26" x14ac:dyDescent="0.2">
      <c r="B157" t="s">
        <v>279</v>
      </c>
      <c r="C157" s="5" t="s">
        <v>323</v>
      </c>
      <c r="D157" s="28">
        <v>41698</v>
      </c>
      <c r="E157" s="9">
        <v>0.48958333333333331</v>
      </c>
      <c r="F157" s="5" t="s">
        <v>297</v>
      </c>
      <c r="G157" s="5">
        <v>31.7</v>
      </c>
      <c r="H157" s="5">
        <v>11.5</v>
      </c>
      <c r="I157" s="5"/>
      <c r="J157" s="5">
        <v>9.3000000000000007</v>
      </c>
      <c r="K157" s="5"/>
      <c r="L157" s="5" t="s">
        <v>312</v>
      </c>
      <c r="M157" s="5">
        <v>8.01</v>
      </c>
      <c r="N157" s="5"/>
      <c r="O157" s="5" t="s">
        <v>312</v>
      </c>
      <c r="P157" s="5"/>
      <c r="Q157" s="5" t="s">
        <v>312</v>
      </c>
      <c r="R157" s="5" t="s">
        <v>312</v>
      </c>
      <c r="S157" s="5" t="s">
        <v>312</v>
      </c>
      <c r="T157" s="5" t="s">
        <v>346</v>
      </c>
      <c r="U157" s="5">
        <v>0</v>
      </c>
      <c r="V157" s="5">
        <v>1</v>
      </c>
      <c r="W157" s="17" t="s">
        <v>168</v>
      </c>
      <c r="X157" s="61"/>
    </row>
    <row r="158" spans="2:26" x14ac:dyDescent="0.2">
      <c r="B158" t="s">
        <v>279</v>
      </c>
      <c r="C158" s="5" t="s">
        <v>323</v>
      </c>
      <c r="D158" s="28">
        <v>41712</v>
      </c>
      <c r="E158" s="9">
        <v>0.48958333333333331</v>
      </c>
      <c r="F158" s="5" t="s">
        <v>297</v>
      </c>
      <c r="G158" s="5">
        <v>45.4</v>
      </c>
      <c r="H158" s="5">
        <v>13.1</v>
      </c>
      <c r="I158" s="5"/>
      <c r="J158" s="5">
        <v>6.2</v>
      </c>
      <c r="K158" s="5"/>
      <c r="L158" s="5" t="s">
        <v>312</v>
      </c>
      <c r="M158" s="5">
        <v>7.97</v>
      </c>
      <c r="N158" s="5"/>
      <c r="O158" s="5" t="s">
        <v>312</v>
      </c>
      <c r="P158" s="5"/>
      <c r="Q158" s="5" t="s">
        <v>312</v>
      </c>
      <c r="R158" s="5" t="s">
        <v>312</v>
      </c>
      <c r="S158" s="5" t="s">
        <v>312</v>
      </c>
      <c r="T158" s="5" t="s">
        <v>346</v>
      </c>
      <c r="U158" s="5">
        <v>0</v>
      </c>
      <c r="V158" s="5">
        <v>1</v>
      </c>
      <c r="W158" s="17" t="s">
        <v>335</v>
      </c>
      <c r="X158" s="61"/>
    </row>
    <row r="159" spans="2:26" x14ac:dyDescent="0.2">
      <c r="C159" s="52" t="s">
        <v>323</v>
      </c>
      <c r="D159" s="28">
        <v>41766</v>
      </c>
      <c r="E159" s="9">
        <v>0.61041666666666672</v>
      </c>
      <c r="F159" s="5">
        <v>3.1</v>
      </c>
      <c r="G159" s="5"/>
      <c r="H159" s="153">
        <v>10.3</v>
      </c>
      <c r="I159" s="5" t="s">
        <v>312</v>
      </c>
      <c r="J159" s="5">
        <v>13.18</v>
      </c>
      <c r="K159" s="5" t="s">
        <v>230</v>
      </c>
      <c r="L159" s="5" t="s">
        <v>312</v>
      </c>
      <c r="M159" s="5">
        <v>8.51</v>
      </c>
      <c r="N159" s="5">
        <v>3.77</v>
      </c>
      <c r="O159" s="5" t="s">
        <v>312</v>
      </c>
      <c r="P159" s="5">
        <v>488</v>
      </c>
      <c r="Q159" s="5" t="s">
        <v>312</v>
      </c>
      <c r="R159" s="5" t="s">
        <v>312</v>
      </c>
      <c r="S159" s="5" t="s">
        <v>312</v>
      </c>
      <c r="T159" s="5" t="s">
        <v>345</v>
      </c>
      <c r="U159" s="5"/>
      <c r="V159" s="5"/>
      <c r="W159" s="17" t="s">
        <v>138</v>
      </c>
      <c r="X159" s="61"/>
    </row>
    <row r="160" spans="2:26" x14ac:dyDescent="0.2">
      <c r="C160" s="52" t="s">
        <v>323</v>
      </c>
      <c r="D160" s="28">
        <v>41780</v>
      </c>
      <c r="E160" s="9">
        <v>0.59375</v>
      </c>
      <c r="F160" s="5">
        <v>36.9</v>
      </c>
      <c r="G160" s="5"/>
      <c r="H160" s="5">
        <v>8.66</v>
      </c>
      <c r="I160" s="5" t="s">
        <v>312</v>
      </c>
      <c r="J160" s="5">
        <v>13.28</v>
      </c>
      <c r="K160" s="5" t="s">
        <v>371</v>
      </c>
      <c r="L160" s="5" t="s">
        <v>312</v>
      </c>
      <c r="M160" s="5">
        <v>7.91</v>
      </c>
      <c r="N160" s="5">
        <v>9.43</v>
      </c>
      <c r="O160" s="5" t="s">
        <v>312</v>
      </c>
      <c r="P160" s="5">
        <v>397</v>
      </c>
      <c r="Q160" s="5" t="s">
        <v>312</v>
      </c>
      <c r="R160" s="5"/>
      <c r="S160" s="5" t="s">
        <v>312</v>
      </c>
      <c r="T160" s="5" t="s">
        <v>346</v>
      </c>
      <c r="U160" s="5"/>
      <c r="V160" s="5"/>
      <c r="W160" s="17" t="s">
        <v>139</v>
      </c>
      <c r="X160" s="61"/>
    </row>
    <row r="161" spans="2:24" x14ac:dyDescent="0.2">
      <c r="C161" s="52" t="s">
        <v>323</v>
      </c>
      <c r="D161" s="28">
        <v>41794</v>
      </c>
      <c r="E161" s="9">
        <v>0.5756944444444444</v>
      </c>
      <c r="F161" s="5">
        <v>6.3</v>
      </c>
      <c r="G161" s="5"/>
      <c r="H161" s="5">
        <v>9.1199999999999992</v>
      </c>
      <c r="I161" s="5" t="s">
        <v>312</v>
      </c>
      <c r="J161" s="5">
        <v>16.440000000000001</v>
      </c>
      <c r="K161" s="5" t="s">
        <v>371</v>
      </c>
      <c r="L161" s="5" t="s">
        <v>312</v>
      </c>
      <c r="M161" s="5">
        <v>8.17</v>
      </c>
      <c r="N161" s="5">
        <v>7.47</v>
      </c>
      <c r="O161" s="5" t="s">
        <v>312</v>
      </c>
      <c r="P161" s="5">
        <v>253</v>
      </c>
      <c r="Q161" s="5" t="s">
        <v>312</v>
      </c>
      <c r="R161" s="5"/>
      <c r="S161" s="5" t="s">
        <v>312</v>
      </c>
      <c r="T161" s="5" t="s">
        <v>345</v>
      </c>
      <c r="U161" s="5"/>
      <c r="V161" s="5"/>
      <c r="W161" s="17" t="s">
        <v>99</v>
      </c>
      <c r="X161" s="61"/>
    </row>
    <row r="162" spans="2:24" x14ac:dyDescent="0.2">
      <c r="C162" s="52" t="s">
        <v>323</v>
      </c>
      <c r="D162" s="28">
        <v>41808</v>
      </c>
      <c r="E162" s="9">
        <v>0.53680555555555554</v>
      </c>
      <c r="F162" s="150">
        <v>11</v>
      </c>
      <c r="G162" s="5"/>
      <c r="H162" s="5">
        <v>9.27</v>
      </c>
      <c r="I162" s="5" t="s">
        <v>312</v>
      </c>
      <c r="J162" s="5">
        <v>18.27</v>
      </c>
      <c r="K162" s="5" t="s">
        <v>230</v>
      </c>
      <c r="L162" s="5" t="s">
        <v>312</v>
      </c>
      <c r="M162" s="5">
        <v>8.2200000000000006</v>
      </c>
      <c r="N162" s="5">
        <v>5.34</v>
      </c>
      <c r="O162" s="5" t="s">
        <v>312</v>
      </c>
      <c r="P162" s="5">
        <v>267</v>
      </c>
      <c r="Q162" s="5" t="s">
        <v>312</v>
      </c>
      <c r="R162" s="5"/>
      <c r="S162" s="5" t="s">
        <v>312</v>
      </c>
      <c r="T162" s="5" t="s">
        <v>345</v>
      </c>
      <c r="U162" s="5"/>
      <c r="V162" s="5"/>
      <c r="W162" s="17" t="s">
        <v>102</v>
      </c>
      <c r="X162" s="61"/>
    </row>
    <row r="163" spans="2:24" x14ac:dyDescent="0.2">
      <c r="C163" s="52" t="s">
        <v>323</v>
      </c>
      <c r="D163" s="28">
        <v>41829</v>
      </c>
      <c r="E163" s="9">
        <v>0.57152777777777775</v>
      </c>
      <c r="F163" s="5">
        <v>63.1</v>
      </c>
      <c r="G163" s="5"/>
      <c r="H163" s="5">
        <v>7.15</v>
      </c>
      <c r="I163" s="5" t="s">
        <v>312</v>
      </c>
      <c r="J163" s="5">
        <v>22.89</v>
      </c>
      <c r="K163" s="5" t="s">
        <v>230</v>
      </c>
      <c r="L163" s="5" t="s">
        <v>312</v>
      </c>
      <c r="M163" s="5">
        <v>7.93</v>
      </c>
      <c r="N163" s="5">
        <v>34.9</v>
      </c>
      <c r="O163" s="5" t="s">
        <v>312</v>
      </c>
      <c r="P163" s="5">
        <v>297</v>
      </c>
      <c r="Q163" s="5" t="s">
        <v>312</v>
      </c>
      <c r="R163" s="5"/>
      <c r="S163" s="5" t="s">
        <v>312</v>
      </c>
      <c r="T163" s="5" t="s">
        <v>345</v>
      </c>
      <c r="U163" s="5"/>
      <c r="V163" s="5"/>
      <c r="W163" s="17" t="s">
        <v>104</v>
      </c>
      <c r="X163" s="61"/>
    </row>
    <row r="164" spans="2:24" x14ac:dyDescent="0.2">
      <c r="C164" s="52" t="s">
        <v>323</v>
      </c>
      <c r="D164" s="28">
        <v>41843</v>
      </c>
      <c r="E164" s="9">
        <v>0.56736111111111109</v>
      </c>
      <c r="F164" s="150">
        <v>12</v>
      </c>
      <c r="G164" s="5"/>
      <c r="H164" s="5">
        <v>7.81</v>
      </c>
      <c r="I164" s="5" t="s">
        <v>312</v>
      </c>
      <c r="J164" s="5">
        <v>22.48</v>
      </c>
      <c r="K164" s="5" t="s">
        <v>230</v>
      </c>
      <c r="L164" s="5" t="s">
        <v>312</v>
      </c>
      <c r="M164" s="153">
        <v>8</v>
      </c>
      <c r="N164" s="5">
        <v>11.8</v>
      </c>
      <c r="O164" s="5" t="s">
        <v>312</v>
      </c>
      <c r="P164" s="5">
        <v>308</v>
      </c>
      <c r="Q164" s="5" t="s">
        <v>312</v>
      </c>
      <c r="R164" s="5"/>
      <c r="S164" s="5" t="s">
        <v>312</v>
      </c>
      <c r="T164" s="5" t="s">
        <v>345</v>
      </c>
      <c r="U164" s="5"/>
      <c r="V164" s="5"/>
      <c r="W164" s="17" t="s">
        <v>105</v>
      </c>
      <c r="X164" s="61"/>
    </row>
    <row r="165" spans="2:24" x14ac:dyDescent="0.2">
      <c r="C165" s="52" t="s">
        <v>323</v>
      </c>
      <c r="D165" s="28">
        <v>41857</v>
      </c>
      <c r="E165" s="9">
        <v>0.58888888888888891</v>
      </c>
      <c r="F165" s="5">
        <v>26.2</v>
      </c>
      <c r="G165" s="5"/>
      <c r="H165" s="5">
        <v>7.63</v>
      </c>
      <c r="I165" s="5" t="s">
        <v>312</v>
      </c>
      <c r="J165" s="5">
        <v>20.8</v>
      </c>
      <c r="K165" s="5" t="s">
        <v>230</v>
      </c>
      <c r="L165" s="5" t="s">
        <v>312</v>
      </c>
      <c r="M165" s="5">
        <v>8.0399999999999991</v>
      </c>
      <c r="N165" s="5">
        <v>11.1</v>
      </c>
      <c r="O165" s="5" t="s">
        <v>312</v>
      </c>
      <c r="P165" s="5">
        <v>305</v>
      </c>
      <c r="Q165" s="5" t="s">
        <v>312</v>
      </c>
      <c r="R165" s="5"/>
      <c r="S165" s="5" t="s">
        <v>312</v>
      </c>
      <c r="T165" s="5" t="s">
        <v>345</v>
      </c>
      <c r="U165" s="5"/>
      <c r="V165" s="5"/>
      <c r="W165" s="17" t="s">
        <v>106</v>
      </c>
      <c r="X165" s="61"/>
    </row>
    <row r="166" spans="2:24" x14ac:dyDescent="0.2">
      <c r="C166" s="52" t="s">
        <v>323</v>
      </c>
      <c r="D166" s="28">
        <v>41871</v>
      </c>
      <c r="E166" s="9">
        <v>0.56944444444444442</v>
      </c>
      <c r="F166" s="5">
        <v>140</v>
      </c>
      <c r="G166" s="5"/>
      <c r="H166" s="5">
        <v>7.78</v>
      </c>
      <c r="I166" s="5" t="s">
        <v>312</v>
      </c>
      <c r="J166" s="5">
        <v>21.41</v>
      </c>
      <c r="K166" s="5" t="s">
        <v>230</v>
      </c>
      <c r="L166" s="5" t="s">
        <v>312</v>
      </c>
      <c r="M166" s="5">
        <v>7.98</v>
      </c>
      <c r="N166" s="5">
        <v>11.7</v>
      </c>
      <c r="O166" s="5" t="s">
        <v>312</v>
      </c>
      <c r="P166" s="5">
        <v>301</v>
      </c>
      <c r="Q166" s="5" t="s">
        <v>312</v>
      </c>
      <c r="R166" s="5"/>
      <c r="S166" s="5" t="s">
        <v>312</v>
      </c>
      <c r="T166" s="5" t="s">
        <v>345</v>
      </c>
      <c r="U166" s="5"/>
      <c r="V166" s="5"/>
      <c r="W166" s="17" t="s">
        <v>107</v>
      </c>
      <c r="X166" s="61"/>
    </row>
    <row r="167" spans="2:24" x14ac:dyDescent="0.2">
      <c r="C167" s="52" t="s">
        <v>323</v>
      </c>
      <c r="D167" s="28">
        <v>41885</v>
      </c>
      <c r="E167" s="9">
        <v>0.63472222222222219</v>
      </c>
      <c r="F167" s="5">
        <v>31.5</v>
      </c>
      <c r="G167" s="5"/>
      <c r="H167" s="5" t="s">
        <v>134</v>
      </c>
      <c r="I167" s="5" t="s">
        <v>134</v>
      </c>
      <c r="J167" s="5" t="s">
        <v>134</v>
      </c>
      <c r="K167" s="5" t="s">
        <v>312</v>
      </c>
      <c r="L167" s="5" t="s">
        <v>312</v>
      </c>
      <c r="M167" s="5" t="s">
        <v>135</v>
      </c>
      <c r="N167" s="5">
        <v>7.61</v>
      </c>
      <c r="O167" s="5" t="s">
        <v>312</v>
      </c>
      <c r="P167" s="5" t="s">
        <v>135</v>
      </c>
      <c r="Q167" s="5" t="s">
        <v>312</v>
      </c>
      <c r="R167" s="5"/>
      <c r="S167" s="5" t="s">
        <v>312</v>
      </c>
      <c r="T167" s="5" t="s">
        <v>345</v>
      </c>
      <c r="U167" s="5"/>
      <c r="V167" s="5"/>
      <c r="W167" s="17" t="s">
        <v>108</v>
      </c>
      <c r="X167" s="61"/>
    </row>
    <row r="168" spans="2:24" x14ac:dyDescent="0.2">
      <c r="C168" s="52" t="s">
        <v>323</v>
      </c>
      <c r="D168" s="28">
        <v>41899</v>
      </c>
      <c r="E168" s="9">
        <v>0.59652777777777777</v>
      </c>
      <c r="F168" s="5">
        <v>27.2</v>
      </c>
      <c r="G168" s="5"/>
      <c r="H168" s="5">
        <v>8.34</v>
      </c>
      <c r="I168" s="5" t="s">
        <v>312</v>
      </c>
      <c r="J168" s="5">
        <v>19.48</v>
      </c>
      <c r="K168" s="5" t="s">
        <v>233</v>
      </c>
      <c r="L168" s="5" t="s">
        <v>312</v>
      </c>
      <c r="M168" s="5">
        <v>8.15</v>
      </c>
      <c r="N168" s="5">
        <v>5.59</v>
      </c>
      <c r="O168" s="5" t="s">
        <v>312</v>
      </c>
      <c r="P168" s="5">
        <v>375</v>
      </c>
      <c r="Q168" s="5" t="s">
        <v>312</v>
      </c>
      <c r="R168" s="5"/>
      <c r="S168" s="5" t="s">
        <v>312</v>
      </c>
      <c r="T168" s="5" t="s">
        <v>345</v>
      </c>
      <c r="U168" s="5"/>
      <c r="V168" s="5"/>
      <c r="W168" s="17" t="s">
        <v>113</v>
      </c>
      <c r="X168" s="61"/>
    </row>
    <row r="169" spans="2:24" x14ac:dyDescent="0.2">
      <c r="B169" t="s">
        <v>279</v>
      </c>
      <c r="C169" s="5" t="s">
        <v>323</v>
      </c>
      <c r="D169" s="28">
        <v>41916</v>
      </c>
      <c r="E169" s="8">
        <v>0.55347222222222225</v>
      </c>
      <c r="F169" s="5">
        <v>27.5</v>
      </c>
      <c r="G169" s="5">
        <v>2199.6999999999998</v>
      </c>
      <c r="H169" s="5" t="s">
        <v>312</v>
      </c>
      <c r="I169" s="5" t="s">
        <v>312</v>
      </c>
      <c r="J169" s="5">
        <v>16.2</v>
      </c>
      <c r="K169" s="5" t="s">
        <v>230</v>
      </c>
      <c r="L169" s="5" t="s">
        <v>312</v>
      </c>
      <c r="M169" s="6">
        <v>8.35</v>
      </c>
      <c r="N169" s="7">
        <v>5.4</v>
      </c>
      <c r="O169" s="5" t="s">
        <v>312</v>
      </c>
      <c r="P169" s="5"/>
      <c r="Q169" s="5" t="s">
        <v>312</v>
      </c>
      <c r="R169" s="5"/>
      <c r="S169" s="5" t="s">
        <v>312</v>
      </c>
      <c r="T169" s="5" t="s">
        <v>345</v>
      </c>
      <c r="U169" s="5"/>
      <c r="V169" s="5"/>
      <c r="W169" s="17" t="s">
        <v>335</v>
      </c>
      <c r="X169" s="61"/>
    </row>
    <row r="170" spans="2:24" x14ac:dyDescent="0.2">
      <c r="B170" t="s">
        <v>279</v>
      </c>
      <c r="C170" s="5" t="s">
        <v>323</v>
      </c>
      <c r="D170" s="28">
        <v>41930</v>
      </c>
      <c r="E170" s="9">
        <v>0.54027777777777775</v>
      </c>
      <c r="F170" s="5">
        <v>13.4</v>
      </c>
      <c r="G170" s="5">
        <v>829.7</v>
      </c>
      <c r="H170" s="6">
        <v>10.35</v>
      </c>
      <c r="I170" s="5">
        <v>120.7</v>
      </c>
      <c r="J170" s="6">
        <v>13.39</v>
      </c>
      <c r="K170" s="5" t="s">
        <v>230</v>
      </c>
      <c r="L170" s="5" t="s">
        <v>312</v>
      </c>
      <c r="M170" s="6">
        <v>8.77</v>
      </c>
      <c r="N170" s="5"/>
      <c r="O170" s="5" t="s">
        <v>312</v>
      </c>
      <c r="P170" s="5"/>
      <c r="Q170" s="5" t="s">
        <v>312</v>
      </c>
      <c r="R170" s="5"/>
      <c r="S170" s="5" t="s">
        <v>312</v>
      </c>
      <c r="T170" s="5" t="s">
        <v>345</v>
      </c>
      <c r="U170" s="5"/>
      <c r="V170" s="5"/>
      <c r="W170" s="17" t="s">
        <v>275</v>
      </c>
      <c r="X170" s="61"/>
    </row>
    <row r="171" spans="2:24" x14ac:dyDescent="0.2">
      <c r="B171" t="s">
        <v>279</v>
      </c>
      <c r="C171" s="5" t="s">
        <v>323</v>
      </c>
      <c r="D171" s="28">
        <v>41951</v>
      </c>
      <c r="E171" s="9">
        <v>0.54999999999999993</v>
      </c>
      <c r="F171" s="5">
        <v>7.4</v>
      </c>
      <c r="G171" s="5">
        <v>488.4</v>
      </c>
      <c r="H171" s="5">
        <v>5.59</v>
      </c>
      <c r="I171" s="5" t="s">
        <v>312</v>
      </c>
      <c r="J171" s="6">
        <v>10.5</v>
      </c>
      <c r="K171" s="5" t="s">
        <v>230</v>
      </c>
      <c r="L171" s="5" t="s">
        <v>312</v>
      </c>
      <c r="M171" s="5">
        <v>8.2200000000000006</v>
      </c>
      <c r="N171" s="5">
        <v>3.4</v>
      </c>
      <c r="O171" s="5" t="s">
        <v>312</v>
      </c>
      <c r="P171" s="5"/>
      <c r="Q171" s="5" t="s">
        <v>312</v>
      </c>
      <c r="R171" s="5"/>
      <c r="S171" s="5" t="s">
        <v>312</v>
      </c>
      <c r="T171" s="5" t="s">
        <v>345</v>
      </c>
      <c r="U171" s="5"/>
      <c r="V171" s="5"/>
      <c r="W171" s="17" t="s">
        <v>275</v>
      </c>
      <c r="X171" s="61"/>
    </row>
    <row r="172" spans="2:24" x14ac:dyDescent="0.2">
      <c r="B172" t="s">
        <v>279</v>
      </c>
      <c r="C172" s="5" t="s">
        <v>323</v>
      </c>
      <c r="D172" s="28">
        <v>41965</v>
      </c>
      <c r="E172" s="9">
        <v>0.5395833333333333</v>
      </c>
      <c r="F172" s="7">
        <v>7.4</v>
      </c>
      <c r="G172" s="7">
        <v>275.5</v>
      </c>
      <c r="H172" s="6">
        <v>10.3</v>
      </c>
      <c r="I172" s="5"/>
      <c r="J172" s="6">
        <v>5.0599999999999996</v>
      </c>
      <c r="K172" s="5" t="s">
        <v>230</v>
      </c>
      <c r="L172" s="5" t="s">
        <v>312</v>
      </c>
      <c r="M172" s="5">
        <v>7.75</v>
      </c>
      <c r="N172" s="7">
        <v>2</v>
      </c>
      <c r="O172" s="5" t="s">
        <v>312</v>
      </c>
      <c r="P172" s="5"/>
      <c r="Q172" s="5" t="s">
        <v>312</v>
      </c>
      <c r="R172" s="5"/>
      <c r="S172" s="5" t="s">
        <v>312</v>
      </c>
      <c r="T172" s="5" t="s">
        <v>345</v>
      </c>
      <c r="U172" s="5"/>
      <c r="V172" s="5"/>
      <c r="W172" s="17" t="s">
        <v>275</v>
      </c>
      <c r="X172" s="61"/>
    </row>
    <row r="173" spans="2:24" x14ac:dyDescent="0.2">
      <c r="B173" t="s">
        <v>279</v>
      </c>
      <c r="C173" s="5" t="s">
        <v>323</v>
      </c>
      <c r="D173" s="28">
        <v>41986</v>
      </c>
      <c r="E173" s="9">
        <v>0.5805555555555556</v>
      </c>
      <c r="F173" s="7">
        <v>5.2</v>
      </c>
      <c r="G173" s="7">
        <v>261.3</v>
      </c>
      <c r="H173" s="118" t="s">
        <v>312</v>
      </c>
      <c r="I173" s="5" t="s">
        <v>312</v>
      </c>
      <c r="J173" s="6">
        <v>4.88</v>
      </c>
      <c r="K173" s="5" t="s">
        <v>230</v>
      </c>
      <c r="L173" s="5" t="s">
        <v>312</v>
      </c>
      <c r="M173" s="5">
        <v>7.82</v>
      </c>
      <c r="N173" s="7">
        <v>2</v>
      </c>
      <c r="O173" s="5" t="s">
        <v>312</v>
      </c>
      <c r="P173" s="5"/>
      <c r="Q173" s="5" t="s">
        <v>312</v>
      </c>
      <c r="R173" s="5"/>
      <c r="S173" s="5" t="s">
        <v>312</v>
      </c>
      <c r="T173" s="5" t="s">
        <v>345</v>
      </c>
      <c r="U173" s="5"/>
      <c r="V173" s="5"/>
      <c r="W173" s="17" t="s">
        <v>275</v>
      </c>
      <c r="X173" s="61"/>
    </row>
    <row r="174" spans="2:24" x14ac:dyDescent="0.2">
      <c r="C174" s="50" t="s">
        <v>323</v>
      </c>
      <c r="D174" s="28">
        <v>42028</v>
      </c>
      <c r="E174" s="9">
        <v>0.54999999999999993</v>
      </c>
      <c r="F174" s="5">
        <v>4.0999999999999996</v>
      </c>
      <c r="G174" s="5">
        <v>90.9</v>
      </c>
      <c r="H174" s="6">
        <v>11.2</v>
      </c>
      <c r="I174" s="5">
        <v>103.1</v>
      </c>
      <c r="J174" s="6">
        <v>3.51</v>
      </c>
      <c r="K174" s="5" t="s">
        <v>230</v>
      </c>
      <c r="L174" s="5" t="s">
        <v>312</v>
      </c>
      <c r="M174" s="6">
        <v>7.6</v>
      </c>
      <c r="N174" s="7">
        <v>2.7</v>
      </c>
      <c r="O174" s="5" t="s">
        <v>312</v>
      </c>
      <c r="P174" s="153">
        <v>449.2</v>
      </c>
      <c r="Q174" s="5" t="s">
        <v>312</v>
      </c>
      <c r="R174" s="5"/>
      <c r="S174" s="5" t="s">
        <v>298</v>
      </c>
      <c r="T174" s="5" t="s">
        <v>345</v>
      </c>
      <c r="U174" s="5"/>
      <c r="V174" s="5"/>
      <c r="W174" s="17" t="s">
        <v>274</v>
      </c>
      <c r="X174" s="17" t="s">
        <v>385</v>
      </c>
    </row>
    <row r="175" spans="2:24" x14ac:dyDescent="0.2">
      <c r="C175" s="50" t="s">
        <v>323</v>
      </c>
      <c r="D175" s="28">
        <v>42049</v>
      </c>
      <c r="E175" s="9">
        <v>0.58124999999999993</v>
      </c>
      <c r="F175" s="5">
        <v>4.0999999999999996</v>
      </c>
      <c r="G175" s="5">
        <v>67</v>
      </c>
      <c r="H175" s="11">
        <v>10.41</v>
      </c>
      <c r="I175" s="5">
        <v>102.5</v>
      </c>
      <c r="J175" s="6">
        <v>6.19</v>
      </c>
      <c r="K175" s="5" t="s">
        <v>230</v>
      </c>
      <c r="L175" s="5" t="s">
        <v>312</v>
      </c>
      <c r="M175" s="6">
        <v>7.68</v>
      </c>
      <c r="N175" s="7">
        <v>1.63</v>
      </c>
      <c r="O175" s="5" t="s">
        <v>312</v>
      </c>
      <c r="P175" s="153">
        <v>480.1</v>
      </c>
      <c r="Q175" s="5" t="s">
        <v>312</v>
      </c>
      <c r="R175" s="5" t="s">
        <v>312</v>
      </c>
      <c r="S175" s="5" t="s">
        <v>312</v>
      </c>
      <c r="T175" s="5" t="s">
        <v>345</v>
      </c>
      <c r="U175" s="5"/>
      <c r="V175" s="5"/>
      <c r="W175" s="17" t="s">
        <v>274</v>
      </c>
      <c r="X175" s="17" t="s">
        <v>375</v>
      </c>
    </row>
    <row r="176" spans="2:24" x14ac:dyDescent="0.2">
      <c r="C176" s="50" t="s">
        <v>323</v>
      </c>
      <c r="D176" s="28">
        <v>42063</v>
      </c>
      <c r="E176" s="5" t="s">
        <v>312</v>
      </c>
      <c r="F176" s="5" t="s">
        <v>312</v>
      </c>
      <c r="G176" s="5" t="s">
        <v>312</v>
      </c>
      <c r="H176" s="5" t="s">
        <v>312</v>
      </c>
      <c r="I176" s="5" t="s">
        <v>312</v>
      </c>
      <c r="J176" s="5" t="s">
        <v>312</v>
      </c>
      <c r="K176" s="5" t="s">
        <v>312</v>
      </c>
      <c r="L176" s="5" t="s">
        <v>312</v>
      </c>
      <c r="M176" s="5" t="s">
        <v>312</v>
      </c>
      <c r="N176" s="5" t="s">
        <v>312</v>
      </c>
      <c r="O176" s="5" t="s">
        <v>312</v>
      </c>
      <c r="P176" s="5" t="s">
        <v>312</v>
      </c>
      <c r="Q176" s="5" t="s">
        <v>312</v>
      </c>
      <c r="R176" s="5" t="s">
        <v>312</v>
      </c>
      <c r="S176" s="5" t="s">
        <v>312</v>
      </c>
      <c r="T176" s="5" t="s">
        <v>312</v>
      </c>
      <c r="U176" s="5"/>
      <c r="V176" s="5"/>
      <c r="W176" s="17" t="s">
        <v>274</v>
      </c>
      <c r="X176" s="17" t="s">
        <v>301</v>
      </c>
    </row>
    <row r="177" spans="1:26" x14ac:dyDescent="0.2">
      <c r="C177" s="50" t="s">
        <v>323</v>
      </c>
      <c r="D177" s="28">
        <v>42084</v>
      </c>
      <c r="E177" s="9">
        <v>0.63263888888888886</v>
      </c>
      <c r="F177" s="7" t="s">
        <v>297</v>
      </c>
      <c r="G177" s="5">
        <v>128.1</v>
      </c>
      <c r="H177" s="11">
        <v>8.94</v>
      </c>
      <c r="I177" s="5">
        <v>104.5</v>
      </c>
      <c r="J177" s="6">
        <v>13.31</v>
      </c>
      <c r="K177" s="5" t="s">
        <v>230</v>
      </c>
      <c r="L177" s="5" t="s">
        <v>312</v>
      </c>
      <c r="M177" s="6">
        <v>7.84</v>
      </c>
      <c r="N177" s="7">
        <v>5.05</v>
      </c>
      <c r="O177" s="6">
        <v>454.8</v>
      </c>
      <c r="P177" s="6">
        <v>586.70000000000005</v>
      </c>
      <c r="Q177" s="7">
        <v>113.1</v>
      </c>
      <c r="R177" s="5"/>
      <c r="S177" s="5" t="s">
        <v>421</v>
      </c>
      <c r="T177" s="5" t="s">
        <v>345</v>
      </c>
      <c r="U177" s="5"/>
      <c r="V177" s="5"/>
      <c r="W177" s="17" t="s">
        <v>274</v>
      </c>
      <c r="X177" s="18" t="s">
        <v>302</v>
      </c>
    </row>
    <row r="178" spans="1:26" x14ac:dyDescent="0.25">
      <c r="C178" s="50" t="s">
        <v>323</v>
      </c>
      <c r="D178" s="28">
        <v>42091</v>
      </c>
      <c r="E178" s="9" t="s">
        <v>312</v>
      </c>
      <c r="F178" s="9" t="s">
        <v>312</v>
      </c>
      <c r="G178" s="9" t="s">
        <v>312</v>
      </c>
      <c r="H178" s="9" t="s">
        <v>312</v>
      </c>
      <c r="I178" s="9" t="s">
        <v>312</v>
      </c>
      <c r="J178" s="9" t="s">
        <v>312</v>
      </c>
      <c r="K178" s="9" t="s">
        <v>312</v>
      </c>
      <c r="L178" s="9" t="s">
        <v>312</v>
      </c>
      <c r="M178" s="9" t="s">
        <v>312</v>
      </c>
      <c r="N178" s="9" t="s">
        <v>312</v>
      </c>
      <c r="O178" s="9" t="s">
        <v>312</v>
      </c>
      <c r="P178" s="9" t="s">
        <v>312</v>
      </c>
      <c r="Q178" s="9" t="s">
        <v>312</v>
      </c>
      <c r="R178" s="9" t="s">
        <v>312</v>
      </c>
      <c r="S178" s="9" t="s">
        <v>312</v>
      </c>
      <c r="T178" s="9" t="s">
        <v>312</v>
      </c>
      <c r="U178" s="5"/>
      <c r="V178" s="1"/>
      <c r="W178" s="36" t="s">
        <v>418</v>
      </c>
      <c r="X178" s="17" t="s">
        <v>303</v>
      </c>
    </row>
    <row r="179" spans="1:26" x14ac:dyDescent="0.2">
      <c r="C179" s="50" t="s">
        <v>323</v>
      </c>
      <c r="D179" s="28">
        <v>42111</v>
      </c>
      <c r="E179" s="9">
        <v>0.62361111111111112</v>
      </c>
      <c r="F179" s="7">
        <v>42</v>
      </c>
      <c r="G179" s="5">
        <v>1299.7</v>
      </c>
      <c r="H179" s="11">
        <v>9.86</v>
      </c>
      <c r="I179" s="5">
        <v>105.7</v>
      </c>
      <c r="J179" s="6">
        <v>9.4499999999999993</v>
      </c>
      <c r="K179" s="5" t="s">
        <v>371</v>
      </c>
      <c r="L179" s="153" t="s">
        <v>312</v>
      </c>
      <c r="M179" s="6">
        <v>7.7</v>
      </c>
      <c r="N179" s="117" t="s">
        <v>312</v>
      </c>
      <c r="O179" s="6">
        <v>435.3</v>
      </c>
      <c r="P179" s="6">
        <v>612</v>
      </c>
      <c r="Q179" s="7">
        <v>102.7</v>
      </c>
      <c r="R179" s="5" t="s">
        <v>312</v>
      </c>
      <c r="S179" s="5" t="s">
        <v>421</v>
      </c>
      <c r="T179" s="5" t="s">
        <v>346</v>
      </c>
      <c r="U179" s="5" t="s">
        <v>312</v>
      </c>
      <c r="V179" s="5" t="s">
        <v>312</v>
      </c>
      <c r="W179" s="17" t="s">
        <v>196</v>
      </c>
      <c r="X179" s="17" t="s">
        <v>304</v>
      </c>
    </row>
    <row r="180" spans="1:26" x14ac:dyDescent="0.2">
      <c r="C180" s="50" t="s">
        <v>323</v>
      </c>
      <c r="D180" s="28">
        <v>42130</v>
      </c>
      <c r="E180" s="9">
        <v>0.59791666666666665</v>
      </c>
      <c r="F180" s="7">
        <v>488</v>
      </c>
      <c r="G180" s="5"/>
      <c r="H180" s="11">
        <v>9.33</v>
      </c>
      <c r="I180" s="5">
        <v>101.1</v>
      </c>
      <c r="J180" s="6">
        <v>9.5399999999999991</v>
      </c>
      <c r="K180" s="5" t="s">
        <v>371</v>
      </c>
      <c r="L180" s="5" t="s">
        <v>312</v>
      </c>
      <c r="M180" s="6">
        <v>7.83</v>
      </c>
      <c r="N180" s="150" t="s">
        <v>312</v>
      </c>
      <c r="O180" s="6">
        <v>278.7</v>
      </c>
      <c r="P180" s="6">
        <v>196.2</v>
      </c>
      <c r="Q180" s="7">
        <v>74.8</v>
      </c>
      <c r="R180" s="5"/>
      <c r="S180" s="5" t="s">
        <v>312</v>
      </c>
      <c r="T180" s="5" t="s">
        <v>346</v>
      </c>
      <c r="U180" s="5"/>
      <c r="V180" s="5"/>
      <c r="W180" s="17" t="s">
        <v>115</v>
      </c>
      <c r="X180" s="17" t="s">
        <v>305</v>
      </c>
    </row>
    <row r="181" spans="1:26" x14ac:dyDescent="0.2">
      <c r="C181" s="50" t="s">
        <v>323</v>
      </c>
      <c r="D181" s="28">
        <v>42144</v>
      </c>
      <c r="E181" s="9">
        <v>0.58680555555555558</v>
      </c>
      <c r="F181" s="83">
        <v>236</v>
      </c>
      <c r="G181" s="5"/>
      <c r="H181" s="11">
        <v>10.119999999999999</v>
      </c>
      <c r="I181" s="5">
        <v>104.3</v>
      </c>
      <c r="J181" s="6">
        <v>8.33</v>
      </c>
      <c r="K181" s="5" t="s">
        <v>371</v>
      </c>
      <c r="L181" s="5" t="s">
        <v>312</v>
      </c>
      <c r="M181" s="6">
        <v>7.79</v>
      </c>
      <c r="N181" s="150" t="s">
        <v>312</v>
      </c>
      <c r="O181" s="6">
        <v>290.5</v>
      </c>
      <c r="P181" s="6">
        <v>197.8</v>
      </c>
      <c r="Q181" s="7">
        <v>67.400000000000006</v>
      </c>
      <c r="R181" s="5"/>
      <c r="S181" s="5" t="s">
        <v>312</v>
      </c>
      <c r="T181" s="5" t="s">
        <v>346</v>
      </c>
      <c r="U181" s="5"/>
      <c r="V181" s="5"/>
      <c r="W181" s="17" t="s">
        <v>115</v>
      </c>
      <c r="X181" s="17" t="s">
        <v>306</v>
      </c>
    </row>
    <row r="182" spans="1:26" x14ac:dyDescent="0.2">
      <c r="A182" s="76" t="s">
        <v>250</v>
      </c>
      <c r="B182" s="76"/>
      <c r="C182" s="50" t="s">
        <v>323</v>
      </c>
      <c r="D182" s="28">
        <v>42158</v>
      </c>
      <c r="E182" s="9">
        <v>0.52083333333333337</v>
      </c>
      <c r="F182" s="7">
        <v>3</v>
      </c>
      <c r="G182" s="5"/>
      <c r="H182" s="11">
        <v>9.4</v>
      </c>
      <c r="I182" s="5">
        <v>104.5</v>
      </c>
      <c r="J182" s="6">
        <v>11.29</v>
      </c>
      <c r="K182" s="5" t="s">
        <v>371</v>
      </c>
      <c r="L182" s="5" t="s">
        <v>312</v>
      </c>
      <c r="M182" s="6">
        <v>7.66</v>
      </c>
      <c r="N182" s="117" t="s">
        <v>312</v>
      </c>
      <c r="O182" s="6">
        <v>104.5</v>
      </c>
      <c r="P182" s="6">
        <v>262.2</v>
      </c>
      <c r="Q182" s="7">
        <v>81.3</v>
      </c>
      <c r="R182" s="5" t="s">
        <v>312</v>
      </c>
      <c r="S182" s="5" t="s">
        <v>421</v>
      </c>
      <c r="T182" s="5" t="s">
        <v>346</v>
      </c>
      <c r="U182" s="5" t="s">
        <v>312</v>
      </c>
      <c r="V182" s="5" t="s">
        <v>312</v>
      </c>
      <c r="W182" s="17" t="s">
        <v>251</v>
      </c>
      <c r="X182" s="17" t="s">
        <v>422</v>
      </c>
    </row>
    <row r="183" spans="1:26" x14ac:dyDescent="0.2">
      <c r="A183" s="76" t="s">
        <v>250</v>
      </c>
      <c r="B183" s="76"/>
      <c r="C183" s="50" t="s">
        <v>323</v>
      </c>
      <c r="D183" s="28">
        <v>42172</v>
      </c>
      <c r="E183" s="9">
        <v>0.60763888888888895</v>
      </c>
      <c r="F183" s="7">
        <v>38.799999999999997</v>
      </c>
      <c r="G183" s="5"/>
      <c r="H183" s="11">
        <v>8.2200000000000006</v>
      </c>
      <c r="I183" s="5">
        <v>100.6</v>
      </c>
      <c r="J183" s="6">
        <v>15.66</v>
      </c>
      <c r="K183" s="5" t="s">
        <v>371</v>
      </c>
      <c r="L183" s="5" t="s">
        <v>312</v>
      </c>
      <c r="M183" s="6">
        <v>8.14</v>
      </c>
      <c r="N183" s="117" t="s">
        <v>312</v>
      </c>
      <c r="O183" s="6">
        <v>167.4</v>
      </c>
      <c r="P183" s="6">
        <v>206.1</v>
      </c>
      <c r="Q183" s="7">
        <v>90.4</v>
      </c>
      <c r="R183" s="5" t="s">
        <v>312</v>
      </c>
      <c r="S183" s="5" t="s">
        <v>421</v>
      </c>
      <c r="T183" s="5" t="s">
        <v>346</v>
      </c>
      <c r="U183" s="5" t="s">
        <v>312</v>
      </c>
      <c r="V183" s="5" t="s">
        <v>312</v>
      </c>
      <c r="W183" s="17" t="s">
        <v>249</v>
      </c>
      <c r="X183" s="17" t="s">
        <v>423</v>
      </c>
    </row>
    <row r="184" spans="1:26" x14ac:dyDescent="0.2">
      <c r="C184" s="52" t="s">
        <v>323</v>
      </c>
      <c r="D184" s="28">
        <v>42181</v>
      </c>
      <c r="E184" s="9">
        <v>0.45833333333333331</v>
      </c>
      <c r="F184" s="7">
        <v>365.4</v>
      </c>
      <c r="G184" s="5" t="s">
        <v>209</v>
      </c>
      <c r="H184" s="11">
        <v>7.32</v>
      </c>
      <c r="I184" s="5">
        <v>74.099999999999994</v>
      </c>
      <c r="J184" s="6">
        <v>15.66</v>
      </c>
      <c r="K184" s="5" t="s">
        <v>371</v>
      </c>
      <c r="L184" s="5" t="s">
        <v>312</v>
      </c>
      <c r="M184" s="6">
        <v>7.85</v>
      </c>
      <c r="N184" s="117" t="s">
        <v>312</v>
      </c>
      <c r="O184" s="150" t="s">
        <v>312</v>
      </c>
      <c r="P184" s="6">
        <v>240</v>
      </c>
      <c r="Q184" s="117" t="s">
        <v>312</v>
      </c>
      <c r="R184" s="5" t="s">
        <v>312</v>
      </c>
      <c r="S184" s="5" t="s">
        <v>298</v>
      </c>
      <c r="T184" s="5" t="s">
        <v>346</v>
      </c>
      <c r="U184" s="5" t="s">
        <v>312</v>
      </c>
      <c r="V184" s="5" t="s">
        <v>312</v>
      </c>
      <c r="W184" s="17" t="s">
        <v>205</v>
      </c>
      <c r="X184" s="17" t="s">
        <v>147</v>
      </c>
    </row>
    <row r="185" spans="1:26" x14ac:dyDescent="0.2">
      <c r="C185" s="50" t="s">
        <v>323</v>
      </c>
      <c r="D185" s="28">
        <v>42186</v>
      </c>
      <c r="E185" s="9">
        <v>0.52847222222222223</v>
      </c>
      <c r="F185" s="7">
        <v>11</v>
      </c>
      <c r="G185" s="5"/>
      <c r="H185" s="11">
        <v>8.24</v>
      </c>
      <c r="I185" s="5">
        <v>106.4</v>
      </c>
      <c r="J185" s="6">
        <v>18.21</v>
      </c>
      <c r="K185" s="5" t="s">
        <v>371</v>
      </c>
      <c r="L185" s="5" t="s">
        <v>312</v>
      </c>
      <c r="M185" s="6">
        <v>7.75</v>
      </c>
      <c r="N185" s="153">
        <v>4.05</v>
      </c>
      <c r="O185" s="6">
        <v>236.4</v>
      </c>
      <c r="P185" s="6">
        <v>271.89999999999998</v>
      </c>
      <c r="Q185" s="7">
        <v>69.599999999999994</v>
      </c>
      <c r="R185" s="5"/>
      <c r="S185" s="5" t="s">
        <v>312</v>
      </c>
      <c r="T185" s="5" t="s">
        <v>346</v>
      </c>
      <c r="U185" s="5"/>
      <c r="V185" s="5"/>
      <c r="W185" s="17" t="s">
        <v>127</v>
      </c>
      <c r="X185" s="17" t="s">
        <v>148</v>
      </c>
    </row>
    <row r="186" spans="1:26" x14ac:dyDescent="0.2">
      <c r="C186" s="52" t="s">
        <v>323</v>
      </c>
      <c r="D186" s="28">
        <v>42195</v>
      </c>
      <c r="E186" s="9">
        <v>0.52847222222222223</v>
      </c>
      <c r="F186" s="7">
        <v>63.1</v>
      </c>
      <c r="G186" s="5">
        <v>1986.3</v>
      </c>
      <c r="H186" s="11">
        <v>7.99</v>
      </c>
      <c r="I186" s="5">
        <v>101.9</v>
      </c>
      <c r="J186" s="6">
        <v>17.37</v>
      </c>
      <c r="K186" s="5" t="s">
        <v>312</v>
      </c>
      <c r="L186" s="5" t="s">
        <v>312</v>
      </c>
      <c r="M186" s="6">
        <v>7.79</v>
      </c>
      <c r="N186" s="7">
        <v>14.2</v>
      </c>
      <c r="O186" s="6">
        <v>269.39999999999998</v>
      </c>
      <c r="P186" s="6">
        <v>315.60000000000002</v>
      </c>
      <c r="Q186" s="7">
        <v>64.599999999999994</v>
      </c>
      <c r="R186" s="5" t="s">
        <v>312</v>
      </c>
      <c r="S186" s="5" t="s">
        <v>298</v>
      </c>
      <c r="T186" s="5" t="s">
        <v>346</v>
      </c>
      <c r="U186" s="5" t="s">
        <v>312</v>
      </c>
      <c r="V186" s="5" t="s">
        <v>312</v>
      </c>
      <c r="W186" s="17" t="s">
        <v>249</v>
      </c>
      <c r="X186" s="17" t="s">
        <v>149</v>
      </c>
      <c r="Y186" s="90" t="s">
        <v>312</v>
      </c>
      <c r="Z186" s="90" t="s">
        <v>312</v>
      </c>
    </row>
    <row r="187" spans="1:26" x14ac:dyDescent="0.2">
      <c r="C187" s="50" t="s">
        <v>323</v>
      </c>
      <c r="D187" s="28">
        <v>42200</v>
      </c>
      <c r="E187" s="9">
        <v>0.52013888888888882</v>
      </c>
      <c r="F187" s="7">
        <v>51.2</v>
      </c>
      <c r="G187" s="5"/>
      <c r="H187" s="11">
        <v>7.93</v>
      </c>
      <c r="I187" s="5">
        <v>101.2</v>
      </c>
      <c r="J187" s="6">
        <v>11.45</v>
      </c>
      <c r="K187" s="5" t="s">
        <v>371</v>
      </c>
      <c r="L187" s="5" t="s">
        <v>312</v>
      </c>
      <c r="M187" s="6">
        <v>7.85</v>
      </c>
      <c r="N187" s="7">
        <v>16.3</v>
      </c>
      <c r="O187" s="6">
        <v>242.1</v>
      </c>
      <c r="P187" s="6">
        <v>283.3</v>
      </c>
      <c r="Q187" s="7">
        <v>61</v>
      </c>
      <c r="R187" s="5"/>
      <c r="S187" s="5" t="s">
        <v>421</v>
      </c>
      <c r="T187" s="5" t="s">
        <v>346</v>
      </c>
      <c r="U187" s="5"/>
      <c r="V187" s="5"/>
      <c r="W187" s="17" t="s">
        <v>163</v>
      </c>
      <c r="X187" s="17" t="s">
        <v>150</v>
      </c>
    </row>
    <row r="188" spans="1:26" x14ac:dyDescent="0.2">
      <c r="C188" s="52" t="s">
        <v>323</v>
      </c>
      <c r="D188" s="28">
        <v>42209</v>
      </c>
      <c r="E188" s="9">
        <v>0.48749999999999999</v>
      </c>
      <c r="F188" s="7">
        <v>10.9</v>
      </c>
      <c r="G188" s="5">
        <v>2419.6</v>
      </c>
      <c r="H188" s="11">
        <v>7.62</v>
      </c>
      <c r="I188" s="5">
        <v>99.6</v>
      </c>
      <c r="J188" s="6">
        <v>18.899999999999999</v>
      </c>
      <c r="K188" s="5" t="s">
        <v>371</v>
      </c>
      <c r="L188" s="5" t="s">
        <v>312</v>
      </c>
      <c r="M188" s="6">
        <v>7.8</v>
      </c>
      <c r="N188" s="117" t="s">
        <v>312</v>
      </c>
      <c r="O188" s="6" t="s">
        <v>210</v>
      </c>
      <c r="P188" s="6">
        <v>327.60000000000002</v>
      </c>
      <c r="Q188" s="7">
        <v>71.8</v>
      </c>
      <c r="R188" s="5" t="s">
        <v>312</v>
      </c>
      <c r="S188" s="5" t="s">
        <v>421</v>
      </c>
      <c r="T188" s="5" t="s">
        <v>346</v>
      </c>
      <c r="U188" s="5" t="s">
        <v>312</v>
      </c>
      <c r="V188" s="5" t="s">
        <v>312</v>
      </c>
      <c r="W188" s="17" t="s">
        <v>249</v>
      </c>
      <c r="X188" s="17" t="s">
        <v>151</v>
      </c>
      <c r="Y188" s="90" t="s">
        <v>312</v>
      </c>
      <c r="Z188" s="90" t="s">
        <v>312</v>
      </c>
    </row>
    <row r="189" spans="1:26" x14ac:dyDescent="0.2">
      <c r="C189" s="52" t="s">
        <v>323</v>
      </c>
      <c r="D189" s="28">
        <v>42216</v>
      </c>
      <c r="E189" s="9">
        <v>0.5</v>
      </c>
      <c r="F189" s="7">
        <v>17.5</v>
      </c>
      <c r="G189" s="5" t="s">
        <v>296</v>
      </c>
      <c r="H189" s="11">
        <v>7.73</v>
      </c>
      <c r="I189" s="5">
        <v>102.7</v>
      </c>
      <c r="J189" s="6">
        <v>19.829999999999998</v>
      </c>
      <c r="K189" s="5" t="s">
        <v>312</v>
      </c>
      <c r="L189" s="5" t="s">
        <v>312</v>
      </c>
      <c r="M189" s="6">
        <v>7.94</v>
      </c>
      <c r="N189" s="117" t="s">
        <v>312</v>
      </c>
      <c r="O189" s="6">
        <v>312.2</v>
      </c>
      <c r="P189" s="6">
        <v>345.6</v>
      </c>
      <c r="Q189" s="7">
        <v>57.4</v>
      </c>
      <c r="R189" s="5" t="s">
        <v>312</v>
      </c>
      <c r="S189" s="5" t="s">
        <v>421</v>
      </c>
      <c r="T189" s="5" t="s">
        <v>346</v>
      </c>
      <c r="U189" s="5" t="s">
        <v>312</v>
      </c>
      <c r="V189" s="5" t="s">
        <v>312</v>
      </c>
      <c r="W189" s="17" t="s">
        <v>249</v>
      </c>
      <c r="X189" s="17" t="s">
        <v>152</v>
      </c>
    </row>
    <row r="190" spans="1:26" x14ac:dyDescent="0.2">
      <c r="C190" s="52" t="s">
        <v>323</v>
      </c>
      <c r="D190" s="28">
        <v>42221</v>
      </c>
      <c r="E190" s="9">
        <v>0.53194444444444444</v>
      </c>
      <c r="F190" s="7">
        <v>31.8</v>
      </c>
      <c r="G190" s="5"/>
      <c r="H190" s="11">
        <v>8.14</v>
      </c>
      <c r="I190" s="5">
        <v>109.9</v>
      </c>
      <c r="J190" s="6">
        <v>20.22</v>
      </c>
      <c r="K190" s="5" t="s">
        <v>312</v>
      </c>
      <c r="L190" s="5" t="s">
        <v>312</v>
      </c>
      <c r="M190" s="6">
        <v>7.83</v>
      </c>
      <c r="N190" s="117" t="s">
        <v>312</v>
      </c>
      <c r="O190" s="6">
        <v>322.3</v>
      </c>
      <c r="P190" s="6">
        <v>353.4</v>
      </c>
      <c r="Q190" s="117" t="s">
        <v>312</v>
      </c>
      <c r="R190" s="5" t="s">
        <v>312</v>
      </c>
      <c r="S190" s="5" t="s">
        <v>421</v>
      </c>
      <c r="T190" s="5" t="s">
        <v>345</v>
      </c>
      <c r="U190" s="5" t="s">
        <v>312</v>
      </c>
      <c r="V190" s="5" t="s">
        <v>312</v>
      </c>
      <c r="W190" s="17" t="s">
        <v>171</v>
      </c>
      <c r="X190" s="17" t="s">
        <v>153</v>
      </c>
    </row>
    <row r="191" spans="1:26" x14ac:dyDescent="0.2">
      <c r="C191" s="52" t="s">
        <v>323</v>
      </c>
      <c r="D191" s="28">
        <v>42235</v>
      </c>
      <c r="E191" s="9">
        <v>0.53125</v>
      </c>
      <c r="F191" s="7">
        <v>49.6</v>
      </c>
      <c r="G191" s="5"/>
      <c r="H191" s="11">
        <v>8.24</v>
      </c>
      <c r="I191" s="5">
        <v>110.2</v>
      </c>
      <c r="J191" s="6">
        <v>19.8</v>
      </c>
      <c r="K191" s="5" t="s">
        <v>230</v>
      </c>
      <c r="L191" s="5" t="s">
        <v>312</v>
      </c>
      <c r="M191" s="6">
        <v>7.94</v>
      </c>
      <c r="N191" s="117" t="s">
        <v>312</v>
      </c>
      <c r="O191" s="6">
        <v>371</v>
      </c>
      <c r="P191" s="6">
        <v>411.7</v>
      </c>
      <c r="Q191" s="7">
        <v>57.7</v>
      </c>
      <c r="R191" s="5" t="s">
        <v>312</v>
      </c>
      <c r="S191" s="5" t="s">
        <v>312</v>
      </c>
      <c r="T191" s="5" t="s">
        <v>345</v>
      </c>
      <c r="U191" s="5" t="s">
        <v>312</v>
      </c>
      <c r="V191" s="5" t="s">
        <v>312</v>
      </c>
      <c r="W191" s="17" t="s">
        <v>174</v>
      </c>
      <c r="X191" s="17" t="s">
        <v>154</v>
      </c>
    </row>
    <row r="192" spans="1:26" x14ac:dyDescent="0.2">
      <c r="C192" s="82" t="s">
        <v>323</v>
      </c>
      <c r="D192" s="28">
        <v>42249</v>
      </c>
      <c r="E192" s="9">
        <v>0.54791666666666672</v>
      </c>
      <c r="F192" s="7">
        <v>48.7</v>
      </c>
      <c r="G192" s="5"/>
      <c r="H192" s="11">
        <v>7.33</v>
      </c>
      <c r="I192" s="5">
        <v>82.8</v>
      </c>
      <c r="J192" s="6">
        <v>21.06</v>
      </c>
      <c r="K192" s="5" t="s">
        <v>230</v>
      </c>
      <c r="L192" s="5" t="s">
        <v>312</v>
      </c>
      <c r="M192" s="6">
        <v>7.76</v>
      </c>
      <c r="N192" s="117" t="s">
        <v>312</v>
      </c>
      <c r="O192" s="6">
        <v>435.4</v>
      </c>
      <c r="P192" s="6">
        <v>469.1</v>
      </c>
      <c r="Q192" s="7">
        <v>58.7</v>
      </c>
      <c r="R192" s="5" t="s">
        <v>312</v>
      </c>
      <c r="S192" s="5" t="s">
        <v>298</v>
      </c>
      <c r="T192" s="5" t="s">
        <v>345</v>
      </c>
      <c r="U192" s="5" t="s">
        <v>312</v>
      </c>
      <c r="V192" s="5" t="s">
        <v>312</v>
      </c>
      <c r="W192" s="17" t="s">
        <v>174</v>
      </c>
      <c r="X192" s="17" t="s">
        <v>155</v>
      </c>
    </row>
    <row r="193" spans="1:26" x14ac:dyDescent="0.2">
      <c r="C193" s="82" t="s">
        <v>323</v>
      </c>
      <c r="D193" s="28">
        <v>42263</v>
      </c>
      <c r="E193" s="9">
        <v>0.53333333333333333</v>
      </c>
      <c r="F193" s="7">
        <v>41.4</v>
      </c>
      <c r="G193" s="5"/>
      <c r="H193" s="11">
        <v>7.72</v>
      </c>
      <c r="I193" s="5">
        <v>109.1</v>
      </c>
      <c r="J193" s="6">
        <v>17.87</v>
      </c>
      <c r="K193" s="5" t="s">
        <v>230</v>
      </c>
      <c r="L193" s="5" t="s">
        <v>312</v>
      </c>
      <c r="M193" s="6">
        <v>7.27</v>
      </c>
      <c r="N193" s="6">
        <v>6.84</v>
      </c>
      <c r="O193" s="6">
        <v>503.4</v>
      </c>
      <c r="P193" s="6">
        <v>565.6</v>
      </c>
      <c r="Q193" s="7">
        <v>41.2</v>
      </c>
      <c r="R193" s="5" t="s">
        <v>312</v>
      </c>
      <c r="S193" s="5" t="s">
        <v>421</v>
      </c>
      <c r="T193" s="5" t="s">
        <v>345</v>
      </c>
      <c r="U193" s="5" t="s">
        <v>312</v>
      </c>
      <c r="V193" s="5" t="s">
        <v>312</v>
      </c>
      <c r="W193" s="17" t="s">
        <v>246</v>
      </c>
      <c r="X193" s="17" t="s">
        <v>156</v>
      </c>
    </row>
    <row r="194" spans="1:26" x14ac:dyDescent="0.2">
      <c r="C194" s="133" t="s">
        <v>323</v>
      </c>
      <c r="D194" s="75">
        <v>42272</v>
      </c>
      <c r="E194" s="68">
        <v>0.63055555555555554</v>
      </c>
      <c r="F194" s="69">
        <v>57.1</v>
      </c>
      <c r="G194" s="70" t="s">
        <v>296</v>
      </c>
      <c r="H194" s="72">
        <v>8</v>
      </c>
      <c r="I194" s="70">
        <v>107.3</v>
      </c>
      <c r="J194" s="72">
        <v>19.86</v>
      </c>
      <c r="K194" s="134" t="s">
        <v>247</v>
      </c>
      <c r="L194" s="70" t="s">
        <v>312</v>
      </c>
      <c r="M194" s="72">
        <v>7.8</v>
      </c>
      <c r="N194" s="69">
        <v>3.49</v>
      </c>
      <c r="O194" s="72">
        <v>555.1</v>
      </c>
      <c r="P194" s="72">
        <v>612.1</v>
      </c>
      <c r="Q194" s="69">
        <v>27.5</v>
      </c>
      <c r="R194" s="70" t="s">
        <v>312</v>
      </c>
      <c r="S194" s="134" t="s">
        <v>298</v>
      </c>
      <c r="T194" s="134" t="s">
        <v>345</v>
      </c>
      <c r="U194" s="70" t="s">
        <v>312</v>
      </c>
      <c r="V194" s="70" t="s">
        <v>312</v>
      </c>
      <c r="W194" s="97" t="s">
        <v>174</v>
      </c>
      <c r="X194" s="17" t="s">
        <v>157</v>
      </c>
    </row>
    <row r="195" spans="1:26" x14ac:dyDescent="0.2">
      <c r="B195" s="1"/>
      <c r="C195" s="50" t="s">
        <v>323</v>
      </c>
      <c r="D195" s="28">
        <v>42286</v>
      </c>
      <c r="E195" s="9">
        <v>0.56944444444444442</v>
      </c>
      <c r="F195" s="117">
        <v>83.3</v>
      </c>
      <c r="G195" s="5" t="s">
        <v>296</v>
      </c>
      <c r="H195" s="11">
        <v>8.34</v>
      </c>
      <c r="I195" s="5">
        <v>105.3</v>
      </c>
      <c r="J195" s="118">
        <v>17.23</v>
      </c>
      <c r="K195" s="5" t="s">
        <v>230</v>
      </c>
      <c r="L195" s="5" t="s">
        <v>312</v>
      </c>
      <c r="M195" s="118">
        <v>7.77</v>
      </c>
      <c r="N195" s="118">
        <v>5.3</v>
      </c>
      <c r="O195" s="118">
        <v>511.3</v>
      </c>
      <c r="P195" s="118">
        <v>598</v>
      </c>
      <c r="Q195" s="117">
        <v>16.5</v>
      </c>
      <c r="R195" s="5"/>
      <c r="S195" s="5" t="s">
        <v>421</v>
      </c>
      <c r="T195" s="5" t="s">
        <v>345</v>
      </c>
      <c r="U195" s="5"/>
      <c r="V195" s="5"/>
      <c r="W195" s="17" t="s">
        <v>174</v>
      </c>
      <c r="X195" s="17" t="s">
        <v>158</v>
      </c>
    </row>
    <row r="196" spans="1:26" x14ac:dyDescent="0.2">
      <c r="C196" s="162" t="s">
        <v>358</v>
      </c>
      <c r="D196" s="75">
        <v>42307</v>
      </c>
      <c r="E196" s="68">
        <v>0.53680555555555554</v>
      </c>
      <c r="F196" s="69">
        <v>69.099999999999994</v>
      </c>
      <c r="G196" s="70">
        <v>2419.6</v>
      </c>
      <c r="H196" s="71">
        <v>9.1300000000000008</v>
      </c>
      <c r="I196" s="70">
        <v>100.7</v>
      </c>
      <c r="J196" s="72">
        <v>10.5</v>
      </c>
      <c r="K196" s="134" t="s">
        <v>352</v>
      </c>
      <c r="L196" s="70" t="s">
        <v>312</v>
      </c>
      <c r="M196" s="72">
        <v>7.53</v>
      </c>
      <c r="N196" s="69">
        <v>5.74</v>
      </c>
      <c r="O196" s="72">
        <v>487.8</v>
      </c>
      <c r="P196" s="72">
        <v>672.4</v>
      </c>
      <c r="Q196" s="69">
        <v>15.1</v>
      </c>
      <c r="R196" s="70"/>
      <c r="S196" s="134" t="s">
        <v>353</v>
      </c>
      <c r="T196" s="134" t="s">
        <v>354</v>
      </c>
      <c r="U196" s="40"/>
      <c r="V196" s="40"/>
      <c r="W196" s="163" t="s">
        <v>359</v>
      </c>
      <c r="X196" s="46" t="s">
        <v>159</v>
      </c>
    </row>
    <row r="197" spans="1:26" x14ac:dyDescent="0.2">
      <c r="C197" s="146" t="s">
        <v>358</v>
      </c>
      <c r="D197" s="28">
        <v>42321</v>
      </c>
      <c r="E197" s="9">
        <v>0.57152777777777775</v>
      </c>
      <c r="F197" s="150">
        <v>6.3</v>
      </c>
      <c r="G197" s="5">
        <v>686.7</v>
      </c>
      <c r="H197" s="11">
        <v>10.3</v>
      </c>
      <c r="I197" s="5">
        <v>106.4</v>
      </c>
      <c r="J197" s="153">
        <v>8.16</v>
      </c>
      <c r="K197" s="134" t="s">
        <v>390</v>
      </c>
      <c r="L197" s="70" t="s">
        <v>312</v>
      </c>
      <c r="M197" s="153">
        <v>7.4</v>
      </c>
      <c r="N197" s="150">
        <v>1.9</v>
      </c>
      <c r="O197" s="153">
        <v>435.3</v>
      </c>
      <c r="P197" s="153">
        <v>642.1</v>
      </c>
      <c r="Q197" s="150">
        <v>16.600000000000001</v>
      </c>
      <c r="R197" s="5"/>
      <c r="S197" s="100" t="s">
        <v>421</v>
      </c>
      <c r="T197" s="100" t="s">
        <v>345</v>
      </c>
      <c r="U197" s="5"/>
      <c r="V197" s="5"/>
      <c r="W197" s="97" t="s">
        <v>187</v>
      </c>
      <c r="X197" s="17" t="s">
        <v>160</v>
      </c>
      <c r="Y197" s="5"/>
      <c r="Z197" s="5"/>
    </row>
    <row r="198" spans="1:26" x14ac:dyDescent="0.2">
      <c r="C198" s="146" t="s">
        <v>358</v>
      </c>
      <c r="D198" s="28">
        <v>42342</v>
      </c>
      <c r="E198" s="9">
        <v>0.58750000000000002</v>
      </c>
      <c r="F198" s="150">
        <v>2</v>
      </c>
      <c r="G198" s="5">
        <v>172.2</v>
      </c>
      <c r="H198" s="153">
        <v>10.6</v>
      </c>
      <c r="I198" s="5">
        <v>104.2</v>
      </c>
      <c r="J198" s="153">
        <v>5.94</v>
      </c>
      <c r="K198" s="100" t="s">
        <v>312</v>
      </c>
      <c r="L198" s="5" t="s">
        <v>312</v>
      </c>
      <c r="M198" s="153">
        <v>7.46</v>
      </c>
      <c r="N198" s="153">
        <v>1.79</v>
      </c>
      <c r="O198" s="153"/>
      <c r="P198" s="153">
        <v>727.6</v>
      </c>
      <c r="Q198" s="150">
        <v>16.5</v>
      </c>
      <c r="R198" s="5"/>
      <c r="S198" s="100" t="s">
        <v>421</v>
      </c>
      <c r="T198" s="100" t="s">
        <v>345</v>
      </c>
      <c r="U198" s="5"/>
      <c r="V198" s="5"/>
      <c r="W198" s="17" t="s">
        <v>191</v>
      </c>
      <c r="X198" s="17" t="s">
        <v>161</v>
      </c>
      <c r="Y198" s="5"/>
      <c r="Z198" s="5"/>
    </row>
    <row r="199" spans="1:26" x14ac:dyDescent="0.2">
      <c r="C199" s="146" t="s">
        <v>358</v>
      </c>
      <c r="D199" s="28">
        <v>42356</v>
      </c>
      <c r="E199" s="9" t="s">
        <v>312</v>
      </c>
      <c r="F199" s="9" t="s">
        <v>312</v>
      </c>
      <c r="G199" s="9" t="s">
        <v>312</v>
      </c>
      <c r="H199" s="9" t="s">
        <v>312</v>
      </c>
      <c r="I199" s="9" t="s">
        <v>312</v>
      </c>
      <c r="J199" s="9" t="s">
        <v>312</v>
      </c>
      <c r="K199" s="9" t="s">
        <v>312</v>
      </c>
      <c r="L199" s="9" t="s">
        <v>312</v>
      </c>
      <c r="M199" s="9" t="s">
        <v>312</v>
      </c>
      <c r="N199" s="9" t="s">
        <v>312</v>
      </c>
      <c r="O199" s="9" t="s">
        <v>312</v>
      </c>
      <c r="P199" s="9" t="s">
        <v>312</v>
      </c>
      <c r="Q199" s="9" t="s">
        <v>312</v>
      </c>
      <c r="R199" s="9" t="s">
        <v>312</v>
      </c>
      <c r="S199" s="9" t="s">
        <v>312</v>
      </c>
      <c r="T199" s="9" t="s">
        <v>312</v>
      </c>
      <c r="U199" s="5"/>
      <c r="V199" s="5"/>
      <c r="W199" s="142" t="s">
        <v>337</v>
      </c>
      <c r="X199" s="17"/>
      <c r="Y199" s="5"/>
      <c r="Z199" s="5"/>
    </row>
    <row r="200" spans="1:26" x14ac:dyDescent="0.2">
      <c r="C200" s="146" t="s">
        <v>358</v>
      </c>
      <c r="D200" s="191" t="s">
        <v>165</v>
      </c>
      <c r="E200" s="9"/>
      <c r="F200" s="150"/>
      <c r="G200" s="5"/>
      <c r="H200" s="11"/>
      <c r="I200" s="5"/>
      <c r="J200" s="153"/>
      <c r="K200" s="100"/>
      <c r="L200" s="5"/>
      <c r="M200" s="153"/>
      <c r="N200" s="150"/>
      <c r="O200" s="153"/>
      <c r="P200" s="153"/>
      <c r="Q200" s="150"/>
      <c r="R200" s="5"/>
      <c r="S200" s="100"/>
      <c r="T200" s="100"/>
      <c r="U200" s="5"/>
      <c r="V200" s="5"/>
      <c r="W200" s="142"/>
      <c r="X200" s="17"/>
      <c r="Y200" s="5"/>
      <c r="Z200" s="5"/>
    </row>
    <row r="201" spans="1:26" x14ac:dyDescent="0.25">
      <c r="C201" s="3"/>
      <c r="D201" s="22"/>
      <c r="E201" s="23"/>
      <c r="F201" s="24"/>
      <c r="G201" s="25"/>
      <c r="H201" s="27"/>
      <c r="I201" s="25"/>
      <c r="J201" s="26"/>
      <c r="K201" s="3"/>
      <c r="L201" s="3"/>
      <c r="M201" s="26"/>
      <c r="N201" s="25"/>
      <c r="O201" s="26"/>
      <c r="P201" s="26"/>
      <c r="Q201" s="24"/>
      <c r="R201" s="3"/>
      <c r="S201" s="3"/>
      <c r="T201" s="3"/>
      <c r="U201" s="3"/>
      <c r="V201" s="3"/>
      <c r="W201" s="35"/>
    </row>
    <row r="202" spans="1:26" x14ac:dyDescent="0.2">
      <c r="A202" s="62" t="s">
        <v>277</v>
      </c>
      <c r="B202" s="62" t="s">
        <v>276</v>
      </c>
      <c r="C202" s="19" t="s">
        <v>238</v>
      </c>
      <c r="D202" s="19" t="s">
        <v>237</v>
      </c>
      <c r="E202" s="19" t="s">
        <v>289</v>
      </c>
      <c r="F202" s="20" t="s">
        <v>313</v>
      </c>
      <c r="G202" s="19" t="s">
        <v>292</v>
      </c>
      <c r="H202" s="19" t="s">
        <v>240</v>
      </c>
      <c r="I202" s="19" t="s">
        <v>239</v>
      </c>
      <c r="J202" s="19" t="s">
        <v>374</v>
      </c>
      <c r="K202" s="19" t="s">
        <v>231</v>
      </c>
      <c r="L202" s="19" t="s">
        <v>405</v>
      </c>
      <c r="M202" s="19" t="s">
        <v>310</v>
      </c>
      <c r="N202" s="19" t="s">
        <v>325</v>
      </c>
      <c r="O202" s="19" t="s">
        <v>309</v>
      </c>
      <c r="P202" s="21" t="s">
        <v>307</v>
      </c>
      <c r="Q202" s="21" t="s">
        <v>308</v>
      </c>
      <c r="R202" s="19" t="s">
        <v>291</v>
      </c>
      <c r="S202" s="19" t="s">
        <v>421</v>
      </c>
      <c r="T202" s="19" t="s">
        <v>288</v>
      </c>
      <c r="U202" s="19" t="s">
        <v>290</v>
      </c>
      <c r="V202" s="19" t="s">
        <v>241</v>
      </c>
      <c r="W202" s="34" t="s">
        <v>300</v>
      </c>
      <c r="X202" s="34" t="s">
        <v>197</v>
      </c>
    </row>
    <row r="203" spans="1:26" x14ac:dyDescent="0.2">
      <c r="A203" s="63">
        <v>39.66281</v>
      </c>
      <c r="B203" s="63">
        <v>-105.11271600000001</v>
      </c>
      <c r="C203" s="52" t="s">
        <v>321</v>
      </c>
      <c r="D203" s="28">
        <v>41395</v>
      </c>
      <c r="E203" s="5" t="s">
        <v>281</v>
      </c>
      <c r="F203" s="5">
        <v>192</v>
      </c>
      <c r="G203" s="5"/>
      <c r="H203" s="5" t="s">
        <v>281</v>
      </c>
      <c r="I203" s="5" t="s">
        <v>281</v>
      </c>
      <c r="J203" s="5" t="s">
        <v>281</v>
      </c>
      <c r="K203" s="5" t="s">
        <v>281</v>
      </c>
      <c r="L203" s="5" t="s">
        <v>312</v>
      </c>
      <c r="M203" s="5" t="s">
        <v>281</v>
      </c>
      <c r="N203" s="5" t="s">
        <v>281</v>
      </c>
      <c r="O203" s="5" t="s">
        <v>281</v>
      </c>
      <c r="P203" s="5" t="s">
        <v>281</v>
      </c>
      <c r="Q203" s="5" t="s">
        <v>281</v>
      </c>
      <c r="R203" s="5" t="s">
        <v>281</v>
      </c>
      <c r="S203" s="5" t="s">
        <v>281</v>
      </c>
      <c r="T203" s="5" t="s">
        <v>281</v>
      </c>
      <c r="U203" s="5"/>
      <c r="V203" s="5"/>
      <c r="W203" s="17" t="s">
        <v>267</v>
      </c>
      <c r="X203" s="17"/>
    </row>
    <row r="204" spans="1:26" x14ac:dyDescent="0.2">
      <c r="C204" s="52" t="s">
        <v>321</v>
      </c>
      <c r="D204" s="28">
        <v>41409</v>
      </c>
      <c r="E204" s="5" t="s">
        <v>281</v>
      </c>
      <c r="F204" s="5">
        <v>20.100000000000001</v>
      </c>
      <c r="G204" s="5"/>
      <c r="H204" s="5" t="s">
        <v>281</v>
      </c>
      <c r="I204" s="5" t="s">
        <v>281</v>
      </c>
      <c r="J204" s="5" t="s">
        <v>281</v>
      </c>
      <c r="K204" s="5" t="s">
        <v>281</v>
      </c>
      <c r="L204" s="5" t="s">
        <v>312</v>
      </c>
      <c r="M204" s="5" t="s">
        <v>281</v>
      </c>
      <c r="N204" s="5" t="s">
        <v>281</v>
      </c>
      <c r="O204" s="5" t="s">
        <v>281</v>
      </c>
      <c r="P204" s="5" t="s">
        <v>281</v>
      </c>
      <c r="Q204" s="5" t="s">
        <v>281</v>
      </c>
      <c r="R204" s="5" t="s">
        <v>281</v>
      </c>
      <c r="S204" s="5" t="s">
        <v>281</v>
      </c>
      <c r="T204" s="5" t="s">
        <v>281</v>
      </c>
      <c r="U204" s="5"/>
      <c r="V204" s="5"/>
      <c r="W204" s="17" t="s">
        <v>267</v>
      </c>
      <c r="X204" s="17"/>
    </row>
    <row r="205" spans="1:26" x14ac:dyDescent="0.2">
      <c r="C205" s="52" t="s">
        <v>321</v>
      </c>
      <c r="D205" s="28">
        <v>41465</v>
      </c>
      <c r="E205" s="9">
        <v>0.49513888888888885</v>
      </c>
      <c r="F205" s="5">
        <v>62.4</v>
      </c>
      <c r="G205" s="5"/>
      <c r="H205" s="5" t="s">
        <v>312</v>
      </c>
      <c r="I205" s="5" t="s">
        <v>312</v>
      </c>
      <c r="J205" s="5">
        <v>21.63</v>
      </c>
      <c r="K205" s="5" t="s">
        <v>233</v>
      </c>
      <c r="L205" s="5" t="s">
        <v>312</v>
      </c>
      <c r="M205" s="5">
        <v>7.97</v>
      </c>
      <c r="N205" s="5" t="s">
        <v>312</v>
      </c>
      <c r="O205" s="5" t="s">
        <v>312</v>
      </c>
      <c r="P205" s="5">
        <v>576.5</v>
      </c>
      <c r="Q205" s="5" t="s">
        <v>312</v>
      </c>
      <c r="R205" s="5"/>
      <c r="S205" s="5" t="s">
        <v>312</v>
      </c>
      <c r="T205" s="5" t="s">
        <v>345</v>
      </c>
      <c r="U205" s="5"/>
      <c r="V205" s="5"/>
      <c r="W205" s="17" t="s">
        <v>266</v>
      </c>
      <c r="X205" s="17"/>
    </row>
    <row r="206" spans="1:26" x14ac:dyDescent="0.2">
      <c r="C206" s="52" t="s">
        <v>321</v>
      </c>
      <c r="D206" s="28">
        <v>41479</v>
      </c>
      <c r="E206" s="9">
        <v>0.47291666666666665</v>
      </c>
      <c r="F206" s="7">
        <v>13</v>
      </c>
      <c r="G206" s="5"/>
      <c r="H206" s="5" t="s">
        <v>312</v>
      </c>
      <c r="I206" s="5" t="s">
        <v>312</v>
      </c>
      <c r="J206" s="5">
        <v>23.89</v>
      </c>
      <c r="K206" s="5" t="s">
        <v>230</v>
      </c>
      <c r="L206" s="5" t="s">
        <v>312</v>
      </c>
      <c r="M206" s="5">
        <v>8.68</v>
      </c>
      <c r="N206" s="5" t="s">
        <v>312</v>
      </c>
      <c r="O206" s="5" t="s">
        <v>312</v>
      </c>
      <c r="P206" s="5">
        <v>448.6</v>
      </c>
      <c r="Q206" s="5" t="s">
        <v>312</v>
      </c>
      <c r="R206" s="5"/>
      <c r="S206" s="5" t="s">
        <v>312</v>
      </c>
      <c r="T206" s="5" t="s">
        <v>345</v>
      </c>
      <c r="U206" s="5"/>
      <c r="V206" s="5"/>
      <c r="W206" s="17" t="s">
        <v>366</v>
      </c>
      <c r="X206" s="17"/>
    </row>
    <row r="207" spans="1:26" x14ac:dyDescent="0.2">
      <c r="C207" s="52" t="s">
        <v>321</v>
      </c>
      <c r="D207" s="28">
        <v>41493</v>
      </c>
      <c r="E207" s="9">
        <v>0.4597222222222222</v>
      </c>
      <c r="F207" s="5">
        <v>47.8</v>
      </c>
      <c r="G207" s="5"/>
      <c r="H207" s="5" t="s">
        <v>312</v>
      </c>
      <c r="I207" s="5" t="s">
        <v>312</v>
      </c>
      <c r="J207" s="5">
        <v>20.29</v>
      </c>
      <c r="K207" s="5" t="s">
        <v>230</v>
      </c>
      <c r="L207" s="5" t="s">
        <v>312</v>
      </c>
      <c r="M207" s="5">
        <v>7.89</v>
      </c>
      <c r="N207" s="5" t="s">
        <v>312</v>
      </c>
      <c r="O207" s="5" t="s">
        <v>312</v>
      </c>
      <c r="P207" s="5">
        <v>453.9</v>
      </c>
      <c r="Q207" s="5" t="s">
        <v>312</v>
      </c>
      <c r="R207" s="5"/>
      <c r="S207" s="5" t="s">
        <v>312</v>
      </c>
      <c r="T207" s="5" t="s">
        <v>345</v>
      </c>
      <c r="U207" s="5"/>
      <c r="V207" s="5"/>
      <c r="W207" s="17" t="s">
        <v>367</v>
      </c>
      <c r="X207" s="17"/>
    </row>
    <row r="208" spans="1:26" x14ac:dyDescent="0.2">
      <c r="C208" s="52" t="s">
        <v>321</v>
      </c>
      <c r="D208" s="28">
        <v>41507</v>
      </c>
      <c r="E208" s="9">
        <v>0.48402777777777778</v>
      </c>
      <c r="F208" s="7">
        <v>42</v>
      </c>
      <c r="G208" s="5"/>
      <c r="H208" s="5" t="s">
        <v>312</v>
      </c>
      <c r="I208" s="5" t="s">
        <v>312</v>
      </c>
      <c r="J208" s="5">
        <v>21.55</v>
      </c>
      <c r="K208" s="5" t="s">
        <v>230</v>
      </c>
      <c r="L208" s="5" t="s">
        <v>312</v>
      </c>
      <c r="M208" s="5">
        <v>8.39</v>
      </c>
      <c r="N208" s="5" t="s">
        <v>312</v>
      </c>
      <c r="O208" s="5" t="s">
        <v>312</v>
      </c>
      <c r="P208" s="7">
        <v>434</v>
      </c>
      <c r="Q208" s="5" t="s">
        <v>312</v>
      </c>
      <c r="R208" s="5"/>
      <c r="S208" s="5" t="s">
        <v>312</v>
      </c>
      <c r="T208" s="5" t="s">
        <v>345</v>
      </c>
      <c r="U208" s="5"/>
      <c r="V208" s="5"/>
      <c r="W208" s="17" t="s">
        <v>270</v>
      </c>
      <c r="X208" s="17"/>
    </row>
    <row r="209" spans="2:26" x14ac:dyDescent="0.2">
      <c r="C209" s="52" t="s">
        <v>321</v>
      </c>
      <c r="D209" s="28">
        <v>41521</v>
      </c>
      <c r="E209" s="9">
        <v>0.47361111111111115</v>
      </c>
      <c r="F209" s="13">
        <v>44.1</v>
      </c>
      <c r="G209" s="5"/>
      <c r="H209" s="5" t="s">
        <v>312</v>
      </c>
      <c r="I209" s="5" t="s">
        <v>312</v>
      </c>
      <c r="J209" s="5">
        <v>22.06</v>
      </c>
      <c r="K209" s="5" t="s">
        <v>230</v>
      </c>
      <c r="L209" s="5" t="s">
        <v>312</v>
      </c>
      <c r="M209" s="5">
        <v>8.19</v>
      </c>
      <c r="N209" s="5" t="s">
        <v>312</v>
      </c>
      <c r="O209" s="5" t="s">
        <v>312</v>
      </c>
      <c r="P209" s="5">
        <v>331.5</v>
      </c>
      <c r="Q209" s="5" t="s">
        <v>312</v>
      </c>
      <c r="R209" s="5"/>
      <c r="S209" s="5" t="s">
        <v>312</v>
      </c>
      <c r="T209" s="5" t="s">
        <v>345</v>
      </c>
      <c r="U209" s="5"/>
      <c r="V209" s="5"/>
      <c r="W209" s="17" t="s">
        <v>378</v>
      </c>
      <c r="X209" s="17"/>
    </row>
    <row r="210" spans="2:26" x14ac:dyDescent="0.2">
      <c r="C210" s="52" t="s">
        <v>321</v>
      </c>
      <c r="D210" s="28">
        <v>41541</v>
      </c>
      <c r="E210" s="9">
        <v>0.47916666666666669</v>
      </c>
      <c r="F210" s="13">
        <v>66.3</v>
      </c>
      <c r="G210" s="5"/>
      <c r="H210" s="5" t="s">
        <v>312</v>
      </c>
      <c r="I210" s="5" t="s">
        <v>312</v>
      </c>
      <c r="J210" s="5">
        <v>12.56</v>
      </c>
      <c r="K210" s="5" t="s">
        <v>371</v>
      </c>
      <c r="L210" s="5" t="s">
        <v>312</v>
      </c>
      <c r="M210" s="5">
        <v>7.74</v>
      </c>
      <c r="N210" s="5" t="s">
        <v>312</v>
      </c>
      <c r="O210" s="5" t="s">
        <v>312</v>
      </c>
      <c r="P210" s="5">
        <v>155.80000000000001</v>
      </c>
      <c r="Q210" s="5" t="s">
        <v>312</v>
      </c>
      <c r="R210" s="5"/>
      <c r="S210" s="5" t="s">
        <v>312</v>
      </c>
      <c r="T210" s="5" t="s">
        <v>345</v>
      </c>
      <c r="U210" s="5"/>
      <c r="V210" s="5"/>
      <c r="W210" s="17" t="s">
        <v>372</v>
      </c>
      <c r="X210" s="17"/>
    </row>
    <row r="211" spans="2:26" s="3" customFormat="1" x14ac:dyDescent="0.25">
      <c r="B211" t="s">
        <v>279</v>
      </c>
      <c r="C211" s="5" t="s">
        <v>321</v>
      </c>
      <c r="D211" s="28">
        <v>41578</v>
      </c>
      <c r="E211" s="9">
        <v>0.47222222222222227</v>
      </c>
      <c r="F211" s="5">
        <v>218.7</v>
      </c>
      <c r="G211" s="5">
        <v>770.1</v>
      </c>
      <c r="H211" s="5">
        <v>7.2</v>
      </c>
      <c r="I211" s="4"/>
      <c r="J211" s="5">
        <v>7.6</v>
      </c>
      <c r="K211" s="4"/>
      <c r="L211" s="5" t="s">
        <v>312</v>
      </c>
      <c r="M211" s="5">
        <v>7.63</v>
      </c>
      <c r="N211" s="5">
        <v>10.5</v>
      </c>
      <c r="O211" s="5" t="s">
        <v>312</v>
      </c>
      <c r="P211" s="4"/>
      <c r="Q211" s="5" t="s">
        <v>312</v>
      </c>
      <c r="R211" s="5"/>
      <c r="S211" s="5" t="s">
        <v>312</v>
      </c>
      <c r="T211" s="5" t="s">
        <v>346</v>
      </c>
      <c r="U211" s="5">
        <v>0.1</v>
      </c>
      <c r="V211" s="4"/>
      <c r="W211" s="17" t="s">
        <v>335</v>
      </c>
      <c r="X211" s="17"/>
      <c r="Y211" s="25"/>
      <c r="Z211" s="25"/>
    </row>
    <row r="212" spans="2:26" s="25" customFormat="1" x14ac:dyDescent="0.2">
      <c r="B212" t="s">
        <v>279</v>
      </c>
      <c r="C212" s="5" t="s">
        <v>321</v>
      </c>
      <c r="D212" s="28">
        <v>41578</v>
      </c>
      <c r="E212" s="9">
        <v>0.47222222222222227</v>
      </c>
      <c r="F212" s="5">
        <v>218.7</v>
      </c>
      <c r="G212" s="5">
        <v>770.1</v>
      </c>
      <c r="H212" s="5">
        <v>7.2</v>
      </c>
      <c r="I212" s="5"/>
      <c r="J212" s="5">
        <v>7.6</v>
      </c>
      <c r="K212" s="5"/>
      <c r="L212" s="5" t="s">
        <v>312</v>
      </c>
      <c r="M212" s="5">
        <v>7.63</v>
      </c>
      <c r="N212" s="5">
        <v>10.5</v>
      </c>
      <c r="O212" s="5" t="s">
        <v>312</v>
      </c>
      <c r="P212" s="5"/>
      <c r="Q212" s="5" t="s">
        <v>312</v>
      </c>
      <c r="R212" s="5"/>
      <c r="S212" s="5" t="s">
        <v>312</v>
      </c>
      <c r="T212" s="5" t="s">
        <v>346</v>
      </c>
      <c r="U212" s="5">
        <v>0.1</v>
      </c>
      <c r="V212" s="5"/>
      <c r="W212" s="17" t="s">
        <v>335</v>
      </c>
      <c r="X212" s="17"/>
    </row>
    <row r="213" spans="2:26" s="25" customFormat="1" x14ac:dyDescent="0.2">
      <c r="B213" t="s">
        <v>279</v>
      </c>
      <c r="C213" s="5" t="s">
        <v>321</v>
      </c>
      <c r="D213" s="28">
        <v>41592</v>
      </c>
      <c r="E213" s="9">
        <v>0.46875</v>
      </c>
      <c r="F213" s="5">
        <v>21.8</v>
      </c>
      <c r="G213" s="5">
        <v>435.2</v>
      </c>
      <c r="H213" s="5">
        <v>7.1</v>
      </c>
      <c r="I213" s="5"/>
      <c r="J213" s="5">
        <v>7.1</v>
      </c>
      <c r="K213" s="5"/>
      <c r="L213" s="5" t="s">
        <v>312</v>
      </c>
      <c r="M213" s="5">
        <v>7.51</v>
      </c>
      <c r="N213" s="13"/>
      <c r="O213" s="5" t="s">
        <v>312</v>
      </c>
      <c r="P213" s="5"/>
      <c r="Q213" s="5" t="s">
        <v>312</v>
      </c>
      <c r="R213" s="5"/>
      <c r="S213" s="5" t="s">
        <v>312</v>
      </c>
      <c r="T213" s="5" t="s">
        <v>346</v>
      </c>
      <c r="U213" s="5">
        <v>0.1</v>
      </c>
      <c r="V213" s="5"/>
      <c r="W213" s="17" t="s">
        <v>335</v>
      </c>
      <c r="X213" s="17"/>
    </row>
    <row r="214" spans="2:26" s="25" customFormat="1" x14ac:dyDescent="0.2">
      <c r="B214" t="s">
        <v>279</v>
      </c>
      <c r="C214" s="5" t="s">
        <v>321</v>
      </c>
      <c r="D214" s="28">
        <v>41613</v>
      </c>
      <c r="E214" s="9">
        <v>0.45833333333333331</v>
      </c>
      <c r="F214" s="5">
        <v>14.4</v>
      </c>
      <c r="G214" s="5">
        <v>179.3</v>
      </c>
      <c r="H214" s="5" t="s">
        <v>312</v>
      </c>
      <c r="I214" s="5"/>
      <c r="J214" s="5">
        <v>1.1000000000000001</v>
      </c>
      <c r="K214" s="5"/>
      <c r="L214" s="5" t="s">
        <v>312</v>
      </c>
      <c r="M214" s="5">
        <v>7.37</v>
      </c>
      <c r="N214" s="5" t="s">
        <v>312</v>
      </c>
      <c r="O214" s="5" t="s">
        <v>312</v>
      </c>
      <c r="P214" s="5"/>
      <c r="Q214" s="5" t="s">
        <v>312</v>
      </c>
      <c r="R214" s="5"/>
      <c r="S214" s="5" t="s">
        <v>312</v>
      </c>
      <c r="T214" s="5" t="s">
        <v>346</v>
      </c>
      <c r="U214" s="5" t="s">
        <v>312</v>
      </c>
      <c r="V214" s="5"/>
      <c r="W214" s="17" t="s">
        <v>362</v>
      </c>
      <c r="X214" s="17"/>
    </row>
    <row r="215" spans="2:26" s="3" customFormat="1" x14ac:dyDescent="0.25">
      <c r="B215" t="s">
        <v>279</v>
      </c>
      <c r="C215" s="5" t="s">
        <v>321</v>
      </c>
      <c r="D215" s="28">
        <v>41620</v>
      </c>
      <c r="E215" s="9">
        <v>0.44791666666666669</v>
      </c>
      <c r="F215" s="5">
        <v>16</v>
      </c>
      <c r="G215" s="5">
        <v>124</v>
      </c>
      <c r="H215" s="5">
        <v>7.9</v>
      </c>
      <c r="I215" s="5"/>
      <c r="J215" s="5">
        <v>3</v>
      </c>
      <c r="K215" s="5"/>
      <c r="L215" s="5" t="s">
        <v>312</v>
      </c>
      <c r="M215" s="5">
        <v>7.52</v>
      </c>
      <c r="N215" s="5" t="s">
        <v>312</v>
      </c>
      <c r="O215" s="5" t="s">
        <v>312</v>
      </c>
      <c r="P215" s="5"/>
      <c r="Q215" s="5" t="s">
        <v>312</v>
      </c>
      <c r="R215" s="5"/>
      <c r="S215" s="5" t="s">
        <v>312</v>
      </c>
      <c r="T215" s="5" t="s">
        <v>346</v>
      </c>
      <c r="U215" s="5" t="s">
        <v>312</v>
      </c>
      <c r="V215" s="5"/>
      <c r="W215" s="17" t="s">
        <v>335</v>
      </c>
      <c r="X215" s="17"/>
      <c r="Y215" s="25"/>
      <c r="Z215" s="25"/>
    </row>
    <row r="216" spans="2:26" s="25" customFormat="1" x14ac:dyDescent="0.2">
      <c r="B216" t="s">
        <v>279</v>
      </c>
      <c r="C216" s="5" t="s">
        <v>321</v>
      </c>
      <c r="D216" s="28">
        <v>41671</v>
      </c>
      <c r="E216" s="9">
        <v>0.47916666666666669</v>
      </c>
      <c r="F216" s="5">
        <v>3.1</v>
      </c>
      <c r="G216" s="5">
        <v>99.1</v>
      </c>
      <c r="H216" s="5">
        <v>7.9</v>
      </c>
      <c r="I216" s="5"/>
      <c r="J216" s="5">
        <v>3.1</v>
      </c>
      <c r="K216" s="5"/>
      <c r="L216" s="5" t="s">
        <v>312</v>
      </c>
      <c r="M216" s="5">
        <v>7.28</v>
      </c>
      <c r="N216" s="5" t="s">
        <v>312</v>
      </c>
      <c r="O216" s="5" t="s">
        <v>312</v>
      </c>
      <c r="P216" s="5"/>
      <c r="Q216" s="5" t="s">
        <v>312</v>
      </c>
      <c r="R216" s="5"/>
      <c r="S216" s="5" t="s">
        <v>312</v>
      </c>
      <c r="T216" s="5" t="s">
        <v>346</v>
      </c>
      <c r="U216" s="5" t="s">
        <v>312</v>
      </c>
      <c r="V216" s="5"/>
      <c r="W216" s="17" t="s">
        <v>335</v>
      </c>
      <c r="X216" s="17"/>
    </row>
    <row r="217" spans="2:26" x14ac:dyDescent="0.2">
      <c r="B217" t="s">
        <v>279</v>
      </c>
      <c r="C217" s="5" t="s">
        <v>321</v>
      </c>
      <c r="D217" s="28">
        <v>41684</v>
      </c>
      <c r="E217" s="9">
        <v>0.46875</v>
      </c>
      <c r="F217" s="5" t="s">
        <v>297</v>
      </c>
      <c r="G217" s="5">
        <v>28.2</v>
      </c>
      <c r="H217" s="5">
        <v>8.4</v>
      </c>
      <c r="I217" s="5"/>
      <c r="J217" s="5">
        <v>4</v>
      </c>
      <c r="K217" s="5"/>
      <c r="L217" s="5" t="s">
        <v>312</v>
      </c>
      <c r="M217" s="5">
        <v>7.35</v>
      </c>
      <c r="N217" s="5"/>
      <c r="O217" s="5" t="s">
        <v>312</v>
      </c>
      <c r="P217" s="5"/>
      <c r="Q217" s="5" t="s">
        <v>312</v>
      </c>
      <c r="R217" s="5"/>
      <c r="S217" s="5" t="s">
        <v>312</v>
      </c>
      <c r="T217" s="5" t="s">
        <v>346</v>
      </c>
      <c r="U217" s="5">
        <v>2.6</v>
      </c>
      <c r="V217" s="5">
        <v>1.002</v>
      </c>
      <c r="W217" s="17" t="s">
        <v>335</v>
      </c>
      <c r="X217" s="17"/>
    </row>
    <row r="218" spans="2:26" x14ac:dyDescent="0.2">
      <c r="B218" t="s">
        <v>279</v>
      </c>
      <c r="C218" s="5" t="s">
        <v>321</v>
      </c>
      <c r="D218" s="28">
        <v>41698</v>
      </c>
      <c r="E218" s="9">
        <v>0.47916666666666669</v>
      </c>
      <c r="F218" s="5">
        <v>1</v>
      </c>
      <c r="G218" s="5">
        <v>45.5</v>
      </c>
      <c r="H218" s="5">
        <v>13</v>
      </c>
      <c r="I218" s="5"/>
      <c r="J218" s="5">
        <v>7.6</v>
      </c>
      <c r="K218" s="5"/>
      <c r="L218" s="5" t="s">
        <v>312</v>
      </c>
      <c r="M218" s="5">
        <v>7.83</v>
      </c>
      <c r="N218" s="5"/>
      <c r="O218" s="5" t="s">
        <v>312</v>
      </c>
      <c r="P218" s="5"/>
      <c r="Q218" s="5" t="s">
        <v>312</v>
      </c>
      <c r="R218" s="5"/>
      <c r="S218" s="5" t="s">
        <v>312</v>
      </c>
      <c r="T218" s="5" t="s">
        <v>346</v>
      </c>
      <c r="U218" s="5">
        <v>2.6</v>
      </c>
      <c r="V218" s="5">
        <v>1.002</v>
      </c>
      <c r="W218" s="17" t="s">
        <v>335</v>
      </c>
      <c r="X218" s="17"/>
    </row>
    <row r="219" spans="2:26" x14ac:dyDescent="0.2">
      <c r="C219" s="52" t="s">
        <v>321</v>
      </c>
      <c r="D219" s="28">
        <v>41766</v>
      </c>
      <c r="E219" s="9">
        <v>0.61805555555555558</v>
      </c>
      <c r="F219" s="5">
        <v>6.3</v>
      </c>
      <c r="G219" s="5"/>
      <c r="H219" s="5">
        <v>10.48</v>
      </c>
      <c r="I219" s="5" t="s">
        <v>312</v>
      </c>
      <c r="J219" s="5">
        <v>13.31</v>
      </c>
      <c r="K219" s="5" t="s">
        <v>312</v>
      </c>
      <c r="L219" s="5" t="s">
        <v>312</v>
      </c>
      <c r="M219" s="5">
        <v>8.56</v>
      </c>
      <c r="N219" s="5">
        <v>3.82</v>
      </c>
      <c r="O219" s="5" t="s">
        <v>312</v>
      </c>
      <c r="P219" s="5">
        <v>508</v>
      </c>
      <c r="Q219" s="5" t="s">
        <v>312</v>
      </c>
      <c r="R219" s="5"/>
      <c r="S219" s="5" t="s">
        <v>312</v>
      </c>
      <c r="T219" s="5" t="s">
        <v>345</v>
      </c>
      <c r="U219" s="5"/>
      <c r="V219" s="5"/>
      <c r="W219" s="17" t="s">
        <v>138</v>
      </c>
      <c r="X219" s="17"/>
    </row>
    <row r="220" spans="2:26" x14ac:dyDescent="0.2">
      <c r="C220" s="52" t="s">
        <v>321</v>
      </c>
      <c r="D220" s="28">
        <v>41780</v>
      </c>
      <c r="E220" s="9">
        <v>0.5854166666666667</v>
      </c>
      <c r="F220" s="5">
        <v>121</v>
      </c>
      <c r="G220" s="5"/>
      <c r="H220" s="5">
        <v>8.82</v>
      </c>
      <c r="I220" s="5" t="s">
        <v>312</v>
      </c>
      <c r="J220" s="5">
        <v>13.39</v>
      </c>
      <c r="K220" s="5" t="s">
        <v>371</v>
      </c>
      <c r="L220" s="5" t="s">
        <v>312</v>
      </c>
      <c r="M220" s="5">
        <v>7.97</v>
      </c>
      <c r="N220" s="5">
        <v>9.8000000000000007</v>
      </c>
      <c r="O220" s="5" t="s">
        <v>312</v>
      </c>
      <c r="P220" s="5">
        <v>396</v>
      </c>
      <c r="Q220" s="5" t="s">
        <v>312</v>
      </c>
      <c r="R220" s="5"/>
      <c r="S220" s="5" t="s">
        <v>312</v>
      </c>
      <c r="T220" s="5" t="s">
        <v>346</v>
      </c>
      <c r="U220" s="5"/>
      <c r="V220" s="5"/>
      <c r="W220" s="17" t="s">
        <v>139</v>
      </c>
      <c r="X220" s="17"/>
    </row>
    <row r="221" spans="2:26" x14ac:dyDescent="0.2">
      <c r="C221" s="52" t="s">
        <v>321</v>
      </c>
      <c r="D221" s="28">
        <v>41794</v>
      </c>
      <c r="E221" s="9">
        <v>0.56944444444444442</v>
      </c>
      <c r="F221" s="5">
        <v>10.9</v>
      </c>
      <c r="G221" s="5"/>
      <c r="H221" s="5">
        <v>9.19</v>
      </c>
      <c r="I221" s="5" t="s">
        <v>312</v>
      </c>
      <c r="J221" s="5">
        <v>16.52</v>
      </c>
      <c r="K221" s="5" t="s">
        <v>371</v>
      </c>
      <c r="L221" s="5" t="s">
        <v>312</v>
      </c>
      <c r="M221" s="5">
        <v>8.17</v>
      </c>
      <c r="N221" s="5">
        <v>7.68</v>
      </c>
      <c r="O221" s="5" t="s">
        <v>312</v>
      </c>
      <c r="P221" s="5">
        <v>256</v>
      </c>
      <c r="Q221" s="5" t="s">
        <v>312</v>
      </c>
      <c r="R221" s="5"/>
      <c r="S221" s="5" t="s">
        <v>312</v>
      </c>
      <c r="T221" s="5" t="s">
        <v>345</v>
      </c>
      <c r="U221" s="5"/>
      <c r="V221" s="5"/>
      <c r="W221" s="17" t="s">
        <v>99</v>
      </c>
      <c r="X221" s="17"/>
    </row>
    <row r="222" spans="2:26" x14ac:dyDescent="0.2">
      <c r="C222" s="52" t="s">
        <v>321</v>
      </c>
      <c r="D222" s="28">
        <v>41808</v>
      </c>
      <c r="E222" s="9">
        <v>0.53194444444444444</v>
      </c>
      <c r="F222" s="150">
        <v>2</v>
      </c>
      <c r="G222" s="5"/>
      <c r="H222" s="5">
        <v>9.23</v>
      </c>
      <c r="I222" s="5" t="s">
        <v>312</v>
      </c>
      <c r="J222" s="5">
        <v>18.27</v>
      </c>
      <c r="K222" s="5" t="s">
        <v>230</v>
      </c>
      <c r="L222" s="5" t="s">
        <v>312</v>
      </c>
      <c r="M222" s="5">
        <v>9.2899999999999991</v>
      </c>
      <c r="N222" s="5">
        <v>6.14</v>
      </c>
      <c r="O222" s="5" t="s">
        <v>312</v>
      </c>
      <c r="P222" s="5">
        <v>271</v>
      </c>
      <c r="Q222" s="5" t="s">
        <v>312</v>
      </c>
      <c r="R222" s="5"/>
      <c r="S222" s="5" t="s">
        <v>312</v>
      </c>
      <c r="T222" s="5" t="s">
        <v>345</v>
      </c>
      <c r="U222" s="5"/>
      <c r="V222" s="5"/>
      <c r="W222" s="17" t="s">
        <v>100</v>
      </c>
      <c r="X222" s="17"/>
    </row>
    <row r="223" spans="2:26" x14ac:dyDescent="0.2">
      <c r="C223" s="52" t="s">
        <v>321</v>
      </c>
      <c r="D223" s="28">
        <v>41829</v>
      </c>
      <c r="E223" s="9">
        <v>0.56458333333333333</v>
      </c>
      <c r="F223" s="5">
        <v>53.7</v>
      </c>
      <c r="G223" s="5"/>
      <c r="H223" s="5">
        <v>7.22</v>
      </c>
      <c r="I223" s="5" t="s">
        <v>312</v>
      </c>
      <c r="J223" s="5">
        <v>22.84</v>
      </c>
      <c r="K223" s="5" t="s">
        <v>230</v>
      </c>
      <c r="L223" s="5" t="s">
        <v>312</v>
      </c>
      <c r="M223" s="5">
        <v>7.89</v>
      </c>
      <c r="N223" s="150">
        <v>33</v>
      </c>
      <c r="O223" s="5" t="s">
        <v>312</v>
      </c>
      <c r="P223" s="5">
        <v>299</v>
      </c>
      <c r="Q223" s="5" t="s">
        <v>312</v>
      </c>
      <c r="R223" s="5"/>
      <c r="S223" s="5" t="s">
        <v>312</v>
      </c>
      <c r="T223" s="5" t="s">
        <v>345</v>
      </c>
      <c r="U223" s="5"/>
      <c r="V223" s="5"/>
      <c r="W223" s="17" t="s">
        <v>104</v>
      </c>
      <c r="X223" s="17"/>
    </row>
    <row r="224" spans="2:26" x14ac:dyDescent="0.2">
      <c r="C224" s="52" t="s">
        <v>321</v>
      </c>
      <c r="D224" s="28">
        <v>41843</v>
      </c>
      <c r="E224" s="9">
        <v>0.56180555555555556</v>
      </c>
      <c r="F224" s="5">
        <v>9.6999999999999993</v>
      </c>
      <c r="G224" s="5"/>
      <c r="H224" s="153">
        <v>7.9</v>
      </c>
      <c r="I224" s="5" t="s">
        <v>312</v>
      </c>
      <c r="J224" s="5">
        <v>22.68</v>
      </c>
      <c r="K224" s="5" t="s">
        <v>230</v>
      </c>
      <c r="L224" s="5" t="s">
        <v>312</v>
      </c>
      <c r="M224" s="5">
        <v>8.18</v>
      </c>
      <c r="N224" s="5">
        <v>12.7</v>
      </c>
      <c r="O224" s="5" t="s">
        <v>312</v>
      </c>
      <c r="P224" s="5">
        <v>314</v>
      </c>
      <c r="Q224" s="5" t="s">
        <v>312</v>
      </c>
      <c r="R224" s="5"/>
      <c r="S224" s="5" t="s">
        <v>312</v>
      </c>
      <c r="T224" s="5" t="s">
        <v>345</v>
      </c>
      <c r="U224" s="5"/>
      <c r="V224" s="5"/>
      <c r="W224" s="17" t="s">
        <v>105</v>
      </c>
      <c r="X224" s="17"/>
    </row>
    <row r="225" spans="2:24" x14ac:dyDescent="0.2">
      <c r="C225" s="52" t="s">
        <v>321</v>
      </c>
      <c r="D225" s="28">
        <v>41857</v>
      </c>
      <c r="E225" s="9">
        <v>0.58333333333333337</v>
      </c>
      <c r="F225" s="5">
        <v>22.6</v>
      </c>
      <c r="G225" s="5"/>
      <c r="H225" s="5">
        <v>7.62</v>
      </c>
      <c r="I225" s="5" t="s">
        <v>312</v>
      </c>
      <c r="J225" s="5">
        <v>20.85</v>
      </c>
      <c r="K225" s="5" t="s">
        <v>230</v>
      </c>
      <c r="L225" s="5" t="s">
        <v>312</v>
      </c>
      <c r="M225" s="5">
        <v>8.26</v>
      </c>
      <c r="N225" s="5">
        <v>10.6</v>
      </c>
      <c r="O225" s="5" t="s">
        <v>312</v>
      </c>
      <c r="P225" s="5">
        <v>316</v>
      </c>
      <c r="Q225" s="5" t="s">
        <v>312</v>
      </c>
      <c r="R225" s="5"/>
      <c r="S225" s="5" t="s">
        <v>312</v>
      </c>
      <c r="T225" s="5" t="s">
        <v>345</v>
      </c>
      <c r="U225" s="5"/>
      <c r="V225" s="5"/>
      <c r="W225" s="17" t="s">
        <v>106</v>
      </c>
      <c r="X225" s="17"/>
    </row>
    <row r="226" spans="2:24" x14ac:dyDescent="0.2">
      <c r="C226" s="52" t="s">
        <v>321</v>
      </c>
      <c r="D226" s="28">
        <v>41871</v>
      </c>
      <c r="E226" s="9">
        <v>0.5625</v>
      </c>
      <c r="F226" s="5">
        <v>178</v>
      </c>
      <c r="G226" s="5"/>
      <c r="H226" s="5">
        <v>7.73</v>
      </c>
      <c r="I226" s="5" t="s">
        <v>312</v>
      </c>
      <c r="J226" s="5">
        <v>21.41</v>
      </c>
      <c r="K226" s="5" t="s">
        <v>230</v>
      </c>
      <c r="L226" s="5" t="s">
        <v>312</v>
      </c>
      <c r="M226" s="5">
        <v>8.09</v>
      </c>
      <c r="N226" s="5">
        <v>12.2</v>
      </c>
      <c r="O226" s="5" t="s">
        <v>312</v>
      </c>
      <c r="P226" s="5">
        <v>304</v>
      </c>
      <c r="Q226" s="5" t="s">
        <v>312</v>
      </c>
      <c r="R226" s="5"/>
      <c r="S226" s="5" t="s">
        <v>312</v>
      </c>
      <c r="T226" s="5" t="s">
        <v>345</v>
      </c>
      <c r="U226" s="5"/>
      <c r="V226" s="5"/>
      <c r="W226" s="17" t="s">
        <v>107</v>
      </c>
      <c r="X226" s="17"/>
    </row>
    <row r="227" spans="2:24" x14ac:dyDescent="0.2">
      <c r="C227" s="52" t="s">
        <v>321</v>
      </c>
      <c r="D227" s="28">
        <v>41885</v>
      </c>
      <c r="E227" s="9">
        <v>0.62916666666666665</v>
      </c>
      <c r="F227" s="5">
        <v>33.6</v>
      </c>
      <c r="G227" s="5"/>
      <c r="H227" s="5" t="s">
        <v>134</v>
      </c>
      <c r="I227" s="5" t="s">
        <v>134</v>
      </c>
      <c r="J227" s="5" t="s">
        <v>134</v>
      </c>
      <c r="K227" s="5" t="s">
        <v>233</v>
      </c>
      <c r="L227" s="5" t="s">
        <v>312</v>
      </c>
      <c r="M227" s="5" t="s">
        <v>135</v>
      </c>
      <c r="N227" s="5">
        <v>7.65</v>
      </c>
      <c r="O227" s="5" t="s">
        <v>312</v>
      </c>
      <c r="P227" s="5" t="s">
        <v>110</v>
      </c>
      <c r="Q227" s="5" t="s">
        <v>312</v>
      </c>
      <c r="R227" s="5"/>
      <c r="S227" s="5" t="s">
        <v>312</v>
      </c>
      <c r="T227" s="5" t="s">
        <v>345</v>
      </c>
      <c r="U227" s="5"/>
      <c r="V227" s="5"/>
      <c r="W227" s="17" t="s">
        <v>108</v>
      </c>
      <c r="X227" s="17"/>
    </row>
    <row r="228" spans="2:24" x14ac:dyDescent="0.2">
      <c r="C228" s="52" t="s">
        <v>321</v>
      </c>
      <c r="D228" s="28">
        <v>41899</v>
      </c>
      <c r="E228" s="9">
        <v>0.58819444444444446</v>
      </c>
      <c r="F228" s="5">
        <v>29.8</v>
      </c>
      <c r="G228" s="5"/>
      <c r="H228" s="5">
        <v>8.49</v>
      </c>
      <c r="I228" s="5" t="s">
        <v>312</v>
      </c>
      <c r="J228" s="5">
        <v>19.48</v>
      </c>
      <c r="K228" s="5" t="s">
        <v>233</v>
      </c>
      <c r="L228" s="5" t="s">
        <v>312</v>
      </c>
      <c r="M228" s="5">
        <v>8.49</v>
      </c>
      <c r="N228" s="153">
        <v>5.6</v>
      </c>
      <c r="O228" s="5" t="s">
        <v>312</v>
      </c>
      <c r="P228" s="5">
        <v>384</v>
      </c>
      <c r="Q228" s="5" t="s">
        <v>312</v>
      </c>
      <c r="R228" s="5"/>
      <c r="S228" s="5" t="s">
        <v>312</v>
      </c>
      <c r="T228" s="5" t="s">
        <v>345</v>
      </c>
      <c r="U228" s="5"/>
      <c r="V228" s="5"/>
      <c r="W228" s="17" t="s">
        <v>113</v>
      </c>
      <c r="X228" s="17"/>
    </row>
    <row r="229" spans="2:24" x14ac:dyDescent="0.2">
      <c r="B229" t="s">
        <v>279</v>
      </c>
      <c r="C229" s="5" t="s">
        <v>321</v>
      </c>
      <c r="D229" s="28">
        <v>41712</v>
      </c>
      <c r="E229" s="9">
        <v>0.47916666666666669</v>
      </c>
      <c r="F229" s="5" t="s">
        <v>297</v>
      </c>
      <c r="G229" s="5">
        <v>32</v>
      </c>
      <c r="H229" s="5">
        <v>13.1</v>
      </c>
      <c r="I229" s="5"/>
      <c r="J229" s="5">
        <v>6.5</v>
      </c>
      <c r="K229" s="5"/>
      <c r="L229" s="5" t="s">
        <v>312</v>
      </c>
      <c r="M229" s="5">
        <v>7.81</v>
      </c>
      <c r="N229" s="153"/>
      <c r="O229" s="5" t="s">
        <v>312</v>
      </c>
      <c r="P229" s="5"/>
      <c r="Q229" s="5" t="s">
        <v>312</v>
      </c>
      <c r="R229" s="5">
        <v>1.7999999999999999E-2</v>
      </c>
      <c r="S229" s="5" t="s">
        <v>217</v>
      </c>
      <c r="T229" s="5" t="s">
        <v>346</v>
      </c>
      <c r="U229" s="5">
        <v>1.3</v>
      </c>
      <c r="V229" s="5">
        <v>1.0009999999999999</v>
      </c>
      <c r="W229" s="17" t="s">
        <v>335</v>
      </c>
      <c r="X229" s="17"/>
    </row>
    <row r="230" spans="2:24" x14ac:dyDescent="0.2">
      <c r="B230" t="s">
        <v>279</v>
      </c>
      <c r="C230" s="5" t="s">
        <v>321</v>
      </c>
      <c r="D230" s="28">
        <v>41916</v>
      </c>
      <c r="E230" s="8">
        <v>0.54722222222222217</v>
      </c>
      <c r="F230" s="5">
        <v>30.9</v>
      </c>
      <c r="G230" s="5">
        <v>1413.6</v>
      </c>
      <c r="H230" s="5" t="s">
        <v>312</v>
      </c>
      <c r="I230" s="5" t="s">
        <v>312</v>
      </c>
      <c r="J230" s="5">
        <v>16.100000000000001</v>
      </c>
      <c r="K230" s="5" t="s">
        <v>230</v>
      </c>
      <c r="L230" s="5" t="s">
        <v>312</v>
      </c>
      <c r="M230" s="6">
        <v>8.33</v>
      </c>
      <c r="N230" s="153">
        <v>5.3</v>
      </c>
      <c r="O230" s="5" t="s">
        <v>312</v>
      </c>
      <c r="P230" s="5"/>
      <c r="Q230" s="5" t="s">
        <v>312</v>
      </c>
      <c r="R230" s="5"/>
      <c r="S230" s="5"/>
      <c r="T230" s="5" t="s">
        <v>345</v>
      </c>
      <c r="U230" s="5"/>
      <c r="V230" s="5"/>
      <c r="W230" s="17" t="s">
        <v>335</v>
      </c>
      <c r="X230" s="17"/>
    </row>
    <row r="231" spans="2:24" x14ac:dyDescent="0.2">
      <c r="B231" t="s">
        <v>279</v>
      </c>
      <c r="C231" s="5" t="s">
        <v>321</v>
      </c>
      <c r="D231" s="28">
        <v>41930</v>
      </c>
      <c r="E231" s="9">
        <v>0.53472222222222221</v>
      </c>
      <c r="F231" s="5">
        <v>27.5</v>
      </c>
      <c r="G231" s="5">
        <v>866.4</v>
      </c>
      <c r="H231" s="6">
        <v>10.24</v>
      </c>
      <c r="I231" s="5">
        <v>119.9</v>
      </c>
      <c r="J231" s="6">
        <v>13.58</v>
      </c>
      <c r="K231" s="5" t="s">
        <v>312</v>
      </c>
      <c r="L231" s="5" t="s">
        <v>312</v>
      </c>
      <c r="M231" s="6">
        <v>8.6199999999999992</v>
      </c>
      <c r="N231" s="153"/>
      <c r="O231" s="5" t="s">
        <v>312</v>
      </c>
      <c r="P231" s="5"/>
      <c r="Q231" s="5" t="s">
        <v>312</v>
      </c>
      <c r="R231" s="5"/>
      <c r="S231" s="5"/>
      <c r="T231" s="5" t="s">
        <v>345</v>
      </c>
      <c r="U231" s="5"/>
      <c r="V231" s="5"/>
      <c r="W231" s="17" t="s">
        <v>275</v>
      </c>
      <c r="X231" s="17"/>
    </row>
    <row r="232" spans="2:24" x14ac:dyDescent="0.2">
      <c r="B232" t="s">
        <v>279</v>
      </c>
      <c r="C232" s="5" t="s">
        <v>321</v>
      </c>
      <c r="D232" s="28">
        <v>41951</v>
      </c>
      <c r="E232" s="9">
        <v>0.54305555555555551</v>
      </c>
      <c r="F232" s="5">
        <v>6.3</v>
      </c>
      <c r="G232" s="5">
        <v>866.4</v>
      </c>
      <c r="H232" s="5">
        <v>9.68</v>
      </c>
      <c r="I232" s="5" t="s">
        <v>312</v>
      </c>
      <c r="J232" s="5">
        <v>10.51</v>
      </c>
      <c r="K232" s="5" t="s">
        <v>230</v>
      </c>
      <c r="L232" s="5" t="s">
        <v>312</v>
      </c>
      <c r="M232" s="5">
        <v>8.26</v>
      </c>
      <c r="N232" s="153">
        <v>3.4</v>
      </c>
      <c r="O232" s="5" t="s">
        <v>312</v>
      </c>
      <c r="P232" s="5"/>
      <c r="Q232" s="5" t="s">
        <v>312</v>
      </c>
      <c r="R232" s="5"/>
      <c r="S232" s="5"/>
      <c r="T232" s="5" t="s">
        <v>345</v>
      </c>
      <c r="U232" s="5"/>
      <c r="V232" s="5"/>
      <c r="W232" s="17" t="s">
        <v>275</v>
      </c>
      <c r="X232" s="17"/>
    </row>
    <row r="233" spans="2:24" x14ac:dyDescent="0.2">
      <c r="B233" t="s">
        <v>279</v>
      </c>
      <c r="C233" s="5" t="s">
        <v>321</v>
      </c>
      <c r="D233" s="28">
        <v>41965</v>
      </c>
      <c r="E233" s="9">
        <v>0.53125</v>
      </c>
      <c r="F233" s="7">
        <v>5.2</v>
      </c>
      <c r="G233" s="7">
        <v>159.69999999999999</v>
      </c>
      <c r="H233" s="5">
        <v>10.42</v>
      </c>
      <c r="I233" s="5"/>
      <c r="J233" s="6">
        <v>5.13</v>
      </c>
      <c r="K233" s="5" t="s">
        <v>230</v>
      </c>
      <c r="L233" s="5" t="s">
        <v>312</v>
      </c>
      <c r="M233" s="5">
        <v>8.0500000000000007</v>
      </c>
      <c r="N233" s="153">
        <v>2.5</v>
      </c>
      <c r="O233" s="5" t="s">
        <v>312</v>
      </c>
      <c r="P233" s="5"/>
      <c r="Q233" s="5" t="s">
        <v>312</v>
      </c>
      <c r="R233" s="5"/>
      <c r="S233" s="5"/>
      <c r="T233" s="5" t="s">
        <v>345</v>
      </c>
      <c r="U233" s="5"/>
      <c r="V233" s="5"/>
      <c r="W233" s="17" t="s">
        <v>275</v>
      </c>
      <c r="X233" s="17"/>
    </row>
    <row r="234" spans="2:24" x14ac:dyDescent="0.2">
      <c r="B234" t="s">
        <v>279</v>
      </c>
      <c r="C234" s="5" t="s">
        <v>321</v>
      </c>
      <c r="D234" s="28">
        <v>41986</v>
      </c>
      <c r="E234" s="9">
        <v>0.5708333333333333</v>
      </c>
      <c r="F234" s="7">
        <v>3.1</v>
      </c>
      <c r="G234" s="7">
        <v>198.9</v>
      </c>
      <c r="H234" s="5" t="s">
        <v>312</v>
      </c>
      <c r="I234" s="5" t="s">
        <v>312</v>
      </c>
      <c r="J234" s="6">
        <v>4.96</v>
      </c>
      <c r="K234" s="5" t="s">
        <v>230</v>
      </c>
      <c r="L234" s="5" t="s">
        <v>312</v>
      </c>
      <c r="M234" s="5">
        <v>7.9</v>
      </c>
      <c r="N234" s="153">
        <v>2.1</v>
      </c>
      <c r="O234" s="5" t="s">
        <v>312</v>
      </c>
      <c r="P234" s="5"/>
      <c r="Q234" s="5" t="s">
        <v>312</v>
      </c>
      <c r="R234" s="5"/>
      <c r="S234" s="5"/>
      <c r="T234" s="5" t="s">
        <v>345</v>
      </c>
      <c r="U234" s="5"/>
      <c r="V234" s="5"/>
      <c r="W234" s="17" t="s">
        <v>275</v>
      </c>
      <c r="X234" s="17"/>
    </row>
    <row r="235" spans="2:24" x14ac:dyDescent="0.2">
      <c r="C235" s="50" t="s">
        <v>321</v>
      </c>
      <c r="D235" s="28">
        <v>42028</v>
      </c>
      <c r="E235" s="9">
        <v>0.54375000000000007</v>
      </c>
      <c r="F235" s="5">
        <v>6.3</v>
      </c>
      <c r="G235" s="5">
        <v>77.599999999999994</v>
      </c>
      <c r="H235" s="6">
        <v>11.17</v>
      </c>
      <c r="I235" s="5">
        <v>103</v>
      </c>
      <c r="J235" s="6">
        <v>3.55</v>
      </c>
      <c r="K235" s="5" t="s">
        <v>230</v>
      </c>
      <c r="L235" s="5" t="s">
        <v>312</v>
      </c>
      <c r="M235" s="6">
        <v>7.54</v>
      </c>
      <c r="N235" s="153">
        <v>2.2999999999999998</v>
      </c>
      <c r="O235" s="5" t="s">
        <v>312</v>
      </c>
      <c r="P235" s="153">
        <v>448.2</v>
      </c>
      <c r="Q235" s="5" t="s">
        <v>312</v>
      </c>
      <c r="R235" s="5"/>
      <c r="S235" s="5" t="s">
        <v>421</v>
      </c>
      <c r="T235" s="5" t="s">
        <v>345</v>
      </c>
      <c r="U235" s="5"/>
      <c r="V235" s="5"/>
      <c r="W235" s="17" t="s">
        <v>274</v>
      </c>
      <c r="X235" s="17" t="s">
        <v>385</v>
      </c>
    </row>
    <row r="236" spans="2:24" x14ac:dyDescent="0.2">
      <c r="C236" s="50" t="s">
        <v>321</v>
      </c>
      <c r="D236" s="28">
        <v>42049</v>
      </c>
      <c r="E236" s="9">
        <v>0.57638888888888895</v>
      </c>
      <c r="F236" s="5">
        <v>3</v>
      </c>
      <c r="G236" s="5">
        <v>74.900000000000006</v>
      </c>
      <c r="H236" s="11">
        <v>10.199999999999999</v>
      </c>
      <c r="I236" s="5">
        <v>101.9</v>
      </c>
      <c r="J236" s="6">
        <v>6.51</v>
      </c>
      <c r="K236" s="5" t="s">
        <v>230</v>
      </c>
      <c r="L236" s="5" t="s">
        <v>312</v>
      </c>
      <c r="M236" s="6">
        <v>7.88</v>
      </c>
      <c r="N236" s="153">
        <v>1.85</v>
      </c>
      <c r="O236" s="5" t="s">
        <v>312</v>
      </c>
      <c r="P236" s="153">
        <v>475.8</v>
      </c>
      <c r="Q236" s="5" t="s">
        <v>312</v>
      </c>
      <c r="R236" s="5" t="s">
        <v>312</v>
      </c>
      <c r="S236" s="5" t="s">
        <v>312</v>
      </c>
      <c r="T236" s="5" t="s">
        <v>345</v>
      </c>
      <c r="U236" s="5"/>
      <c r="V236" s="5"/>
      <c r="W236" s="17" t="s">
        <v>274</v>
      </c>
      <c r="X236" s="17" t="s">
        <v>375</v>
      </c>
    </row>
    <row r="237" spans="2:24" x14ac:dyDescent="0.2">
      <c r="C237" s="50" t="s">
        <v>321</v>
      </c>
      <c r="D237" s="28">
        <v>42063</v>
      </c>
      <c r="E237" s="9">
        <v>0.44722222222222219</v>
      </c>
      <c r="F237" s="5">
        <v>6.3</v>
      </c>
      <c r="G237" s="5">
        <v>90.6</v>
      </c>
      <c r="H237" s="11">
        <v>11.31</v>
      </c>
      <c r="I237" s="5">
        <v>102.9</v>
      </c>
      <c r="J237" s="6">
        <v>2.97</v>
      </c>
      <c r="K237" s="5" t="s">
        <v>230</v>
      </c>
      <c r="L237" s="5" t="s">
        <v>312</v>
      </c>
      <c r="M237" s="6">
        <v>7.59</v>
      </c>
      <c r="N237" s="153">
        <v>2.76</v>
      </c>
      <c r="O237" s="5" t="s">
        <v>312</v>
      </c>
      <c r="P237" s="153">
        <v>394.5</v>
      </c>
      <c r="Q237" s="5" t="s">
        <v>312</v>
      </c>
      <c r="R237" s="5"/>
      <c r="S237" s="5" t="s">
        <v>421</v>
      </c>
      <c r="T237" s="5" t="s">
        <v>346</v>
      </c>
      <c r="U237" s="5"/>
      <c r="V237" s="5"/>
      <c r="W237" s="17" t="s">
        <v>274</v>
      </c>
      <c r="X237" s="17" t="s">
        <v>301</v>
      </c>
    </row>
    <row r="238" spans="2:24" x14ac:dyDescent="0.2">
      <c r="C238" s="50" t="s">
        <v>321</v>
      </c>
      <c r="D238" s="28">
        <v>42084</v>
      </c>
      <c r="E238" s="9">
        <v>0.62569444444444444</v>
      </c>
      <c r="F238" s="7">
        <v>2</v>
      </c>
      <c r="G238" s="5">
        <v>135.4</v>
      </c>
      <c r="H238" s="11">
        <v>8.61</v>
      </c>
      <c r="I238" s="5">
        <v>103.4</v>
      </c>
      <c r="J238" s="6">
        <v>14.31</v>
      </c>
      <c r="K238" s="5" t="s">
        <v>230</v>
      </c>
      <c r="L238" s="5" t="s">
        <v>312</v>
      </c>
      <c r="M238" s="6">
        <v>7.74</v>
      </c>
      <c r="N238" s="153">
        <v>4.49</v>
      </c>
      <c r="O238" s="6">
        <v>452.5</v>
      </c>
      <c r="P238" s="6">
        <v>569.79999999999995</v>
      </c>
      <c r="Q238" s="7">
        <v>124.6</v>
      </c>
      <c r="R238" s="5"/>
      <c r="S238" s="5" t="s">
        <v>217</v>
      </c>
      <c r="T238" s="5" t="s">
        <v>345</v>
      </c>
      <c r="U238" s="5"/>
      <c r="V238" s="5"/>
      <c r="W238" s="17" t="s">
        <v>274</v>
      </c>
      <c r="X238" s="18" t="s">
        <v>302</v>
      </c>
    </row>
    <row r="239" spans="2:24" x14ac:dyDescent="0.25">
      <c r="C239" s="50" t="s">
        <v>321</v>
      </c>
      <c r="D239" s="28">
        <v>42091</v>
      </c>
      <c r="E239" s="9" t="s">
        <v>312</v>
      </c>
      <c r="F239" s="9" t="s">
        <v>312</v>
      </c>
      <c r="G239" s="9" t="s">
        <v>312</v>
      </c>
      <c r="H239" s="9" t="s">
        <v>312</v>
      </c>
      <c r="I239" s="9" t="s">
        <v>312</v>
      </c>
      <c r="J239" s="9" t="s">
        <v>312</v>
      </c>
      <c r="K239" s="9" t="s">
        <v>312</v>
      </c>
      <c r="L239" s="9" t="s">
        <v>312</v>
      </c>
      <c r="M239" s="9" t="s">
        <v>312</v>
      </c>
      <c r="N239" s="9" t="s">
        <v>312</v>
      </c>
      <c r="O239" s="9" t="s">
        <v>312</v>
      </c>
      <c r="P239" s="9" t="s">
        <v>312</v>
      </c>
      <c r="Q239" s="9" t="s">
        <v>312</v>
      </c>
      <c r="R239" s="9" t="s">
        <v>312</v>
      </c>
      <c r="S239" s="9" t="s">
        <v>312</v>
      </c>
      <c r="T239" s="9" t="s">
        <v>312</v>
      </c>
      <c r="U239" s="5"/>
      <c r="V239" s="1"/>
      <c r="W239" s="36" t="s">
        <v>418</v>
      </c>
      <c r="X239" s="17" t="s">
        <v>303</v>
      </c>
    </row>
    <row r="240" spans="2:24" x14ac:dyDescent="0.25">
      <c r="C240" s="50" t="s">
        <v>321</v>
      </c>
      <c r="D240" s="28">
        <v>42111</v>
      </c>
      <c r="E240" s="9" t="s">
        <v>312</v>
      </c>
      <c r="F240" s="9" t="s">
        <v>312</v>
      </c>
      <c r="G240" s="9" t="s">
        <v>312</v>
      </c>
      <c r="H240" s="9" t="s">
        <v>312</v>
      </c>
      <c r="I240" s="9" t="s">
        <v>312</v>
      </c>
      <c r="J240" s="9" t="s">
        <v>312</v>
      </c>
      <c r="K240" s="9" t="s">
        <v>312</v>
      </c>
      <c r="L240" s="9" t="s">
        <v>312</v>
      </c>
      <c r="M240" s="9" t="s">
        <v>312</v>
      </c>
      <c r="N240" s="9" t="s">
        <v>312</v>
      </c>
      <c r="O240" s="9" t="s">
        <v>312</v>
      </c>
      <c r="P240" s="9" t="s">
        <v>312</v>
      </c>
      <c r="Q240" s="9" t="s">
        <v>312</v>
      </c>
      <c r="R240" s="9" t="s">
        <v>312</v>
      </c>
      <c r="S240" s="9" t="s">
        <v>312</v>
      </c>
      <c r="T240" s="9" t="s">
        <v>312</v>
      </c>
      <c r="U240" s="5"/>
      <c r="V240" s="1"/>
      <c r="W240" s="36" t="s">
        <v>198</v>
      </c>
      <c r="X240" s="17" t="s">
        <v>304</v>
      </c>
    </row>
    <row r="241" spans="1:26" x14ac:dyDescent="0.2">
      <c r="C241" s="50" t="s">
        <v>321</v>
      </c>
      <c r="D241" s="28">
        <v>42130</v>
      </c>
      <c r="E241" s="9">
        <v>0.58750000000000002</v>
      </c>
      <c r="F241" s="7">
        <v>276</v>
      </c>
      <c r="G241" s="5"/>
      <c r="H241" s="11">
        <v>9.23</v>
      </c>
      <c r="I241" s="5">
        <v>100.5</v>
      </c>
      <c r="J241" s="6">
        <v>9.7200000000000006</v>
      </c>
      <c r="K241" s="5" t="s">
        <v>371</v>
      </c>
      <c r="L241" s="5" t="s">
        <v>312</v>
      </c>
      <c r="M241" s="6">
        <v>7.75</v>
      </c>
      <c r="N241" s="150" t="s">
        <v>312</v>
      </c>
      <c r="O241" s="6">
        <v>328.5</v>
      </c>
      <c r="P241" s="6">
        <v>232.3</v>
      </c>
      <c r="Q241" s="7">
        <v>77.900000000000006</v>
      </c>
      <c r="R241" s="5"/>
      <c r="S241" s="5" t="s">
        <v>312</v>
      </c>
      <c r="T241" s="5" t="s">
        <v>346</v>
      </c>
      <c r="U241" s="5"/>
      <c r="V241" s="1"/>
      <c r="W241" s="17" t="s">
        <v>115</v>
      </c>
      <c r="X241" s="17" t="s">
        <v>305</v>
      </c>
    </row>
    <row r="242" spans="1:26" x14ac:dyDescent="0.2">
      <c r="C242" s="50" t="s">
        <v>321</v>
      </c>
      <c r="D242" s="28">
        <v>42144</v>
      </c>
      <c r="E242" s="9">
        <v>0.57708333333333328</v>
      </c>
      <c r="F242" s="83">
        <v>365</v>
      </c>
      <c r="G242" s="5"/>
      <c r="H242" s="11">
        <v>10.130000000000001</v>
      </c>
      <c r="I242" s="5">
        <v>104.5</v>
      </c>
      <c r="J242" s="6">
        <v>8.3800000000000008</v>
      </c>
      <c r="K242" s="5" t="s">
        <v>371</v>
      </c>
      <c r="L242" s="5" t="s">
        <v>312</v>
      </c>
      <c r="M242" s="6">
        <v>7.61</v>
      </c>
      <c r="N242" s="150" t="s">
        <v>312</v>
      </c>
      <c r="O242" s="6">
        <v>324.60000000000002</v>
      </c>
      <c r="P242" s="6">
        <v>221.1</v>
      </c>
      <c r="Q242" s="7">
        <v>70</v>
      </c>
      <c r="R242" s="5"/>
      <c r="S242" s="5" t="s">
        <v>312</v>
      </c>
      <c r="T242" s="5" t="s">
        <v>346</v>
      </c>
      <c r="U242" s="5"/>
      <c r="V242" s="1"/>
      <c r="W242" s="17" t="s">
        <v>115</v>
      </c>
      <c r="X242" s="17" t="s">
        <v>306</v>
      </c>
    </row>
    <row r="243" spans="1:26" x14ac:dyDescent="0.2">
      <c r="A243" s="76" t="s">
        <v>250</v>
      </c>
      <c r="B243" s="76"/>
      <c r="C243" s="50" t="s">
        <v>321</v>
      </c>
      <c r="D243" s="28">
        <v>42158</v>
      </c>
      <c r="E243" s="9">
        <v>0.51180555555555551</v>
      </c>
      <c r="F243" s="7">
        <v>3.1</v>
      </c>
      <c r="G243" s="5"/>
      <c r="H243" s="11">
        <v>9.3000000000000007</v>
      </c>
      <c r="I243" s="5">
        <v>104</v>
      </c>
      <c r="J243" s="6">
        <v>11.94</v>
      </c>
      <c r="K243" s="5" t="s">
        <v>371</v>
      </c>
      <c r="L243" s="5" t="s">
        <v>312</v>
      </c>
      <c r="M243" s="6">
        <v>7.5</v>
      </c>
      <c r="N243" s="117" t="s">
        <v>312</v>
      </c>
      <c r="O243" s="150">
        <v>205.3</v>
      </c>
      <c r="P243" s="150">
        <v>277.10000000000002</v>
      </c>
      <c r="Q243" s="7">
        <v>74.5</v>
      </c>
      <c r="R243" s="5" t="s">
        <v>312</v>
      </c>
      <c r="S243" s="5" t="s">
        <v>421</v>
      </c>
      <c r="T243" s="5" t="s">
        <v>346</v>
      </c>
      <c r="U243" s="5" t="s">
        <v>312</v>
      </c>
      <c r="V243" s="2" t="s">
        <v>312</v>
      </c>
      <c r="W243" s="17" t="s">
        <v>251</v>
      </c>
      <c r="X243" s="17" t="s">
        <v>422</v>
      </c>
    </row>
    <row r="244" spans="1:26" x14ac:dyDescent="0.2">
      <c r="A244" s="76" t="s">
        <v>250</v>
      </c>
      <c r="B244" s="76"/>
      <c r="C244" s="50" t="s">
        <v>321</v>
      </c>
      <c r="D244" s="28">
        <v>42172</v>
      </c>
      <c r="E244" s="9">
        <v>0.59861111111111109</v>
      </c>
      <c r="F244" s="7">
        <v>38.799999999999997</v>
      </c>
      <c r="G244" s="5"/>
      <c r="H244" s="11">
        <v>8.35</v>
      </c>
      <c r="I244" s="5">
        <v>102.8</v>
      </c>
      <c r="J244" s="6">
        <v>16.66</v>
      </c>
      <c r="K244" s="5" t="s">
        <v>371</v>
      </c>
      <c r="L244" s="5" t="s">
        <v>312</v>
      </c>
      <c r="M244" s="6">
        <v>7.62</v>
      </c>
      <c r="N244" s="117" t="s">
        <v>312</v>
      </c>
      <c r="O244" s="150">
        <v>207</v>
      </c>
      <c r="P244" s="150">
        <v>255.7</v>
      </c>
      <c r="Q244" s="7">
        <v>105.6</v>
      </c>
      <c r="R244" s="5" t="s">
        <v>312</v>
      </c>
      <c r="S244" s="5" t="s">
        <v>421</v>
      </c>
      <c r="T244" s="5" t="s">
        <v>346</v>
      </c>
      <c r="U244" s="5" t="s">
        <v>312</v>
      </c>
      <c r="V244" s="2" t="s">
        <v>312</v>
      </c>
      <c r="W244" s="17" t="s">
        <v>249</v>
      </c>
      <c r="X244" s="17" t="s">
        <v>423</v>
      </c>
    </row>
    <row r="245" spans="1:26" x14ac:dyDescent="0.2">
      <c r="C245" s="52" t="s">
        <v>321</v>
      </c>
      <c r="D245" s="28">
        <v>42181</v>
      </c>
      <c r="E245" s="9">
        <v>0.44791666666666669</v>
      </c>
      <c r="F245" s="7">
        <v>9.6999999999999993</v>
      </c>
      <c r="G245" s="5">
        <v>325.7</v>
      </c>
      <c r="H245" s="11">
        <v>7.55</v>
      </c>
      <c r="I245" s="123">
        <v>76.400000000000006</v>
      </c>
      <c r="J245" s="6">
        <v>15.71</v>
      </c>
      <c r="K245" s="5" t="s">
        <v>371</v>
      </c>
      <c r="L245" s="5" t="s">
        <v>312</v>
      </c>
      <c r="M245" s="6">
        <v>7.7</v>
      </c>
      <c r="N245" s="117" t="s">
        <v>312</v>
      </c>
      <c r="O245" s="150" t="s">
        <v>312</v>
      </c>
      <c r="P245" s="150">
        <v>277</v>
      </c>
      <c r="Q245" s="117" t="s">
        <v>419</v>
      </c>
      <c r="R245" s="5" t="s">
        <v>312</v>
      </c>
      <c r="S245" s="5" t="s">
        <v>421</v>
      </c>
      <c r="T245" s="5" t="s">
        <v>346</v>
      </c>
      <c r="U245" s="5" t="s">
        <v>312</v>
      </c>
      <c r="V245" s="94" t="s">
        <v>312</v>
      </c>
      <c r="W245" s="17" t="s">
        <v>205</v>
      </c>
      <c r="X245" s="17" t="s">
        <v>147</v>
      </c>
    </row>
    <row r="246" spans="1:26" x14ac:dyDescent="0.2">
      <c r="C246" s="50" t="s">
        <v>321</v>
      </c>
      <c r="D246" s="28">
        <v>42186</v>
      </c>
      <c r="E246" s="9">
        <v>0.51874999999999993</v>
      </c>
      <c r="F246" s="7">
        <v>20.3</v>
      </c>
      <c r="G246" s="5"/>
      <c r="H246" s="11">
        <v>8.0399999999999991</v>
      </c>
      <c r="I246" s="5">
        <v>105.1</v>
      </c>
      <c r="J246" s="6">
        <v>18.809999999999999</v>
      </c>
      <c r="K246" s="5" t="s">
        <v>371</v>
      </c>
      <c r="L246" s="5" t="s">
        <v>312</v>
      </c>
      <c r="M246" s="6">
        <v>7.63</v>
      </c>
      <c r="N246" s="153">
        <v>4.26</v>
      </c>
      <c r="O246" s="150">
        <v>247.6</v>
      </c>
      <c r="P246" s="150">
        <v>280.5</v>
      </c>
      <c r="Q246" s="7">
        <v>69.400000000000006</v>
      </c>
      <c r="R246" s="5"/>
      <c r="S246" s="5" t="s">
        <v>312</v>
      </c>
      <c r="T246" s="5" t="s">
        <v>346</v>
      </c>
      <c r="U246" s="5"/>
      <c r="V246" s="2"/>
      <c r="W246" s="17" t="s">
        <v>127</v>
      </c>
      <c r="X246" s="17" t="s">
        <v>148</v>
      </c>
    </row>
    <row r="247" spans="1:26" x14ac:dyDescent="0.2">
      <c r="C247" s="52" t="s">
        <v>321</v>
      </c>
      <c r="D247" s="28">
        <v>42195</v>
      </c>
      <c r="E247" s="9">
        <v>0.52152777777777781</v>
      </c>
      <c r="F247" s="7">
        <v>101.4</v>
      </c>
      <c r="G247" s="5" t="s">
        <v>296</v>
      </c>
      <c r="H247" s="11">
        <v>7.64</v>
      </c>
      <c r="I247" s="5">
        <v>100.1</v>
      </c>
      <c r="J247" s="6">
        <v>18.82</v>
      </c>
      <c r="K247" s="5" t="s">
        <v>312</v>
      </c>
      <c r="L247" s="5" t="s">
        <v>312</v>
      </c>
      <c r="M247" s="15">
        <v>8.11</v>
      </c>
      <c r="N247" s="7">
        <v>19.899999999999999</v>
      </c>
      <c r="O247" s="150">
        <v>326.5</v>
      </c>
      <c r="P247" s="150">
        <v>372.9</v>
      </c>
      <c r="Q247" s="7">
        <v>67.3</v>
      </c>
      <c r="R247" s="5" t="s">
        <v>312</v>
      </c>
      <c r="S247" s="5" t="s">
        <v>298</v>
      </c>
      <c r="T247" s="5" t="s">
        <v>346</v>
      </c>
      <c r="U247" s="5" t="s">
        <v>312</v>
      </c>
      <c r="V247" s="2" t="s">
        <v>312</v>
      </c>
      <c r="W247" s="17" t="s">
        <v>249</v>
      </c>
      <c r="X247" s="17" t="s">
        <v>149</v>
      </c>
      <c r="Y247" s="25" t="s">
        <v>312</v>
      </c>
      <c r="Z247" s="25" t="s">
        <v>312</v>
      </c>
    </row>
    <row r="248" spans="1:26" x14ac:dyDescent="0.2">
      <c r="C248" s="50" t="s">
        <v>321</v>
      </c>
      <c r="D248" s="28">
        <v>42200</v>
      </c>
      <c r="E248" s="9">
        <v>0.5131944444444444</v>
      </c>
      <c r="F248" s="7">
        <v>41.4</v>
      </c>
      <c r="G248" s="5"/>
      <c r="H248" s="11">
        <v>7.65</v>
      </c>
      <c r="I248" s="150">
        <v>100</v>
      </c>
      <c r="J248" s="6">
        <v>18.61</v>
      </c>
      <c r="K248" s="5" t="s">
        <v>371</v>
      </c>
      <c r="L248" s="5" t="s">
        <v>312</v>
      </c>
      <c r="M248" s="6">
        <v>7.88</v>
      </c>
      <c r="N248" s="7">
        <v>16.7</v>
      </c>
      <c r="O248" s="150">
        <v>261.2</v>
      </c>
      <c r="P248" s="150">
        <v>299.89999999999998</v>
      </c>
      <c r="Q248" s="7">
        <v>66.3</v>
      </c>
      <c r="R248" s="5"/>
      <c r="S248" s="5" t="s">
        <v>298</v>
      </c>
      <c r="T248" s="5" t="s">
        <v>346</v>
      </c>
      <c r="U248" s="5"/>
      <c r="V248" s="2"/>
      <c r="W248" s="17" t="s">
        <v>163</v>
      </c>
      <c r="X248" s="17" t="s">
        <v>150</v>
      </c>
    </row>
    <row r="249" spans="1:26" x14ac:dyDescent="0.2">
      <c r="C249" s="52" t="s">
        <v>321</v>
      </c>
      <c r="D249" s="28">
        <v>42209</v>
      </c>
      <c r="E249" s="9">
        <v>0.4916666666666667</v>
      </c>
      <c r="F249" s="7">
        <v>10.9</v>
      </c>
      <c r="G249" s="5">
        <v>1413.6</v>
      </c>
      <c r="H249" s="11">
        <v>7.65</v>
      </c>
      <c r="I249" s="5">
        <v>101.3</v>
      </c>
      <c r="J249" s="6">
        <v>18</v>
      </c>
      <c r="K249" s="5" t="s">
        <v>371</v>
      </c>
      <c r="L249" s="5" t="s">
        <v>312</v>
      </c>
      <c r="M249" s="6">
        <v>7.71</v>
      </c>
      <c r="N249" s="117" t="s">
        <v>312</v>
      </c>
      <c r="O249" s="12">
        <v>281.89999999999998</v>
      </c>
      <c r="P249" s="150">
        <v>318</v>
      </c>
      <c r="Q249" s="7">
        <v>70.5</v>
      </c>
      <c r="R249" s="5" t="s">
        <v>312</v>
      </c>
      <c r="S249" s="5" t="s">
        <v>298</v>
      </c>
      <c r="T249" s="5" t="s">
        <v>346</v>
      </c>
      <c r="U249" s="5" t="s">
        <v>312</v>
      </c>
      <c r="V249" s="2" t="s">
        <v>312</v>
      </c>
      <c r="W249" s="17" t="s">
        <v>249</v>
      </c>
      <c r="X249" s="17" t="s">
        <v>151</v>
      </c>
      <c r="Y249" s="25" t="s">
        <v>312</v>
      </c>
      <c r="Z249" s="25" t="s">
        <v>312</v>
      </c>
    </row>
    <row r="250" spans="1:26" x14ac:dyDescent="0.2">
      <c r="C250" s="188" t="s">
        <v>321</v>
      </c>
      <c r="D250" s="75">
        <v>42216</v>
      </c>
      <c r="E250" s="68">
        <v>0.49513888888888885</v>
      </c>
      <c r="F250" s="69">
        <v>25.9</v>
      </c>
      <c r="G250" s="70" t="s">
        <v>296</v>
      </c>
      <c r="H250" s="71">
        <v>7.54</v>
      </c>
      <c r="I250" s="70">
        <v>102</v>
      </c>
      <c r="J250" s="72">
        <v>20.84</v>
      </c>
      <c r="K250" s="70" t="s">
        <v>312</v>
      </c>
      <c r="L250" s="70" t="s">
        <v>312</v>
      </c>
      <c r="M250" s="72">
        <v>7.46</v>
      </c>
      <c r="N250" s="69" t="s">
        <v>312</v>
      </c>
      <c r="O250" s="69">
        <v>340.3</v>
      </c>
      <c r="P250" s="69">
        <v>370.7</v>
      </c>
      <c r="Q250" s="69">
        <v>62.3</v>
      </c>
      <c r="R250" s="70" t="s">
        <v>312</v>
      </c>
      <c r="S250" s="70" t="s">
        <v>421</v>
      </c>
      <c r="T250" s="70" t="s">
        <v>346</v>
      </c>
      <c r="U250" s="70" t="s">
        <v>312</v>
      </c>
      <c r="V250" s="96" t="s">
        <v>312</v>
      </c>
      <c r="W250" s="97" t="s">
        <v>249</v>
      </c>
      <c r="X250" s="17" t="s">
        <v>152</v>
      </c>
    </row>
    <row r="251" spans="1:26" x14ac:dyDescent="0.25">
      <c r="C251" s="52" t="s">
        <v>321</v>
      </c>
      <c r="D251" s="28">
        <v>42221</v>
      </c>
      <c r="E251" s="9">
        <v>0.52500000000000002</v>
      </c>
      <c r="F251" s="7">
        <v>25.6</v>
      </c>
      <c r="G251" s="5"/>
      <c r="H251" s="11">
        <v>7.87</v>
      </c>
      <c r="I251" s="5">
        <v>108.3</v>
      </c>
      <c r="J251" s="6">
        <v>21.29</v>
      </c>
      <c r="K251" s="5" t="s">
        <v>312</v>
      </c>
      <c r="L251" s="5" t="s">
        <v>312</v>
      </c>
      <c r="M251" s="6">
        <v>7.83</v>
      </c>
      <c r="N251" s="117" t="s">
        <v>312</v>
      </c>
      <c r="O251" s="150">
        <v>341.8</v>
      </c>
      <c r="P251" s="150">
        <v>368.6</v>
      </c>
      <c r="Q251" s="117" t="s">
        <v>312</v>
      </c>
      <c r="R251" s="5" t="s">
        <v>312</v>
      </c>
      <c r="S251" s="5" t="s">
        <v>421</v>
      </c>
      <c r="T251" s="5" t="s">
        <v>345</v>
      </c>
      <c r="U251" s="5" t="s">
        <v>312</v>
      </c>
      <c r="V251" s="2" t="s">
        <v>312</v>
      </c>
      <c r="W251" s="36" t="s">
        <v>172</v>
      </c>
      <c r="X251" s="17" t="s">
        <v>153</v>
      </c>
      <c r="Y251" s="5"/>
      <c r="Z251" s="5"/>
    </row>
    <row r="252" spans="1:26" x14ac:dyDescent="0.2">
      <c r="C252" s="52" t="s">
        <v>321</v>
      </c>
      <c r="D252" s="28">
        <v>42235</v>
      </c>
      <c r="E252" s="9">
        <v>0.52222222222222225</v>
      </c>
      <c r="F252" s="7">
        <v>73.3</v>
      </c>
      <c r="G252" s="5"/>
      <c r="H252" s="11">
        <v>8.08</v>
      </c>
      <c r="I252" s="5">
        <v>108.4</v>
      </c>
      <c r="J252" s="6">
        <v>20.04</v>
      </c>
      <c r="K252" s="5" t="s">
        <v>230</v>
      </c>
      <c r="L252" s="5" t="s">
        <v>312</v>
      </c>
      <c r="M252" s="6">
        <v>7.87</v>
      </c>
      <c r="N252" s="117" t="s">
        <v>312</v>
      </c>
      <c r="O252" s="150">
        <v>414.3</v>
      </c>
      <c r="P252" s="150">
        <v>457.7</v>
      </c>
      <c r="Q252" s="7">
        <v>60.2</v>
      </c>
      <c r="R252" s="5" t="s">
        <v>312</v>
      </c>
      <c r="S252" s="5" t="s">
        <v>312</v>
      </c>
      <c r="T252" s="5" t="s">
        <v>345</v>
      </c>
      <c r="U252" s="5" t="s">
        <v>312</v>
      </c>
      <c r="V252" s="2" t="s">
        <v>312</v>
      </c>
      <c r="W252" s="17" t="s">
        <v>174</v>
      </c>
      <c r="X252" s="17" t="s">
        <v>154</v>
      </c>
      <c r="Y252" s="5"/>
      <c r="Z252" s="5"/>
    </row>
    <row r="253" spans="1:26" x14ac:dyDescent="0.2">
      <c r="C253" s="52" t="s">
        <v>321</v>
      </c>
      <c r="D253" s="28">
        <v>42249</v>
      </c>
      <c r="E253" s="9">
        <v>0.54097222222222219</v>
      </c>
      <c r="F253" s="7">
        <v>50.4</v>
      </c>
      <c r="G253" s="5"/>
      <c r="H253" s="11">
        <v>7.04</v>
      </c>
      <c r="I253" s="5">
        <v>98.6</v>
      </c>
      <c r="J253" s="6">
        <v>22.67</v>
      </c>
      <c r="K253" s="5" t="s">
        <v>230</v>
      </c>
      <c r="L253" s="5" t="s">
        <v>312</v>
      </c>
      <c r="M253" s="6">
        <v>7.79</v>
      </c>
      <c r="N253" s="117" t="s">
        <v>312</v>
      </c>
      <c r="O253" s="150">
        <v>473.5</v>
      </c>
      <c r="P253" s="150">
        <v>502.2</v>
      </c>
      <c r="Q253" s="7">
        <v>67.599999999999994</v>
      </c>
      <c r="R253" s="5" t="s">
        <v>419</v>
      </c>
      <c r="S253" s="5" t="s">
        <v>421</v>
      </c>
      <c r="T253" s="5" t="s">
        <v>345</v>
      </c>
      <c r="U253" s="5" t="s">
        <v>312</v>
      </c>
      <c r="V253" s="5" t="s">
        <v>312</v>
      </c>
      <c r="W253" s="17" t="s">
        <v>174</v>
      </c>
      <c r="X253" s="17" t="s">
        <v>155</v>
      </c>
      <c r="Y253" s="5"/>
      <c r="Z253" s="5"/>
    </row>
    <row r="254" spans="1:26" x14ac:dyDescent="0.2">
      <c r="C254" s="188" t="s">
        <v>321</v>
      </c>
      <c r="D254" s="75">
        <v>42263</v>
      </c>
      <c r="E254" s="68">
        <v>0.51944444444444449</v>
      </c>
      <c r="F254" s="69">
        <v>39.299999999999997</v>
      </c>
      <c r="G254" s="70"/>
      <c r="H254" s="71">
        <v>8.0399999999999991</v>
      </c>
      <c r="I254" s="70">
        <v>87.1</v>
      </c>
      <c r="J254" s="72">
        <v>19.149999999999999</v>
      </c>
      <c r="K254" s="70" t="s">
        <v>230</v>
      </c>
      <c r="L254" s="70" t="s">
        <v>312</v>
      </c>
      <c r="M254" s="72">
        <v>7.51</v>
      </c>
      <c r="N254" s="72">
        <v>6.01</v>
      </c>
      <c r="O254" s="69">
        <v>576.4</v>
      </c>
      <c r="P254" s="69">
        <v>648.9</v>
      </c>
      <c r="Q254" s="69">
        <v>51.5</v>
      </c>
      <c r="R254" s="70" t="s">
        <v>312</v>
      </c>
      <c r="S254" s="70" t="s">
        <v>298</v>
      </c>
      <c r="T254" s="70" t="s">
        <v>345</v>
      </c>
      <c r="U254" s="5" t="s">
        <v>312</v>
      </c>
      <c r="V254" s="5" t="s">
        <v>312</v>
      </c>
      <c r="W254" s="17" t="s">
        <v>246</v>
      </c>
      <c r="X254" s="17" t="s">
        <v>156</v>
      </c>
      <c r="Y254" s="5"/>
      <c r="Z254" s="5"/>
    </row>
    <row r="255" spans="1:26" x14ac:dyDescent="0.2">
      <c r="B255" s="1"/>
      <c r="C255" s="50" t="s">
        <v>321</v>
      </c>
      <c r="D255" s="28">
        <v>42272</v>
      </c>
      <c r="E255" s="9">
        <v>0.61527777777777781</v>
      </c>
      <c r="F255" s="117">
        <v>186</v>
      </c>
      <c r="G255" s="5" t="s">
        <v>296</v>
      </c>
      <c r="H255" s="11">
        <v>7.65</v>
      </c>
      <c r="I255" s="5">
        <v>104.4</v>
      </c>
      <c r="J255" s="118">
        <v>21.01</v>
      </c>
      <c r="K255" s="100" t="s">
        <v>247</v>
      </c>
      <c r="L255" s="100" t="s">
        <v>312</v>
      </c>
      <c r="M255" s="118">
        <v>7.78</v>
      </c>
      <c r="N255" s="118">
        <v>4.1900000000000004</v>
      </c>
      <c r="O255" s="150">
        <v>693.6</v>
      </c>
      <c r="P255" s="150">
        <v>759.5</v>
      </c>
      <c r="Q255" s="117">
        <v>40.4</v>
      </c>
      <c r="R255" s="5" t="s">
        <v>312</v>
      </c>
      <c r="S255" s="100" t="s">
        <v>298</v>
      </c>
      <c r="T255" s="100" t="s">
        <v>345</v>
      </c>
      <c r="U255" s="135" t="s">
        <v>312</v>
      </c>
      <c r="V255" s="5" t="s">
        <v>312</v>
      </c>
      <c r="W255" s="17" t="s">
        <v>174</v>
      </c>
      <c r="X255" s="17" t="s">
        <v>157</v>
      </c>
      <c r="Y255" s="5"/>
      <c r="Z255" s="5"/>
    </row>
    <row r="256" spans="1:26" x14ac:dyDescent="0.2">
      <c r="B256" s="1"/>
      <c r="C256" s="50" t="s">
        <v>321</v>
      </c>
      <c r="D256" s="28">
        <v>42286</v>
      </c>
      <c r="E256" s="9">
        <v>0.55694444444444446</v>
      </c>
      <c r="F256" s="117">
        <v>47.1</v>
      </c>
      <c r="G256" s="5" t="s">
        <v>296</v>
      </c>
      <c r="H256" s="11">
        <v>8.14</v>
      </c>
      <c r="I256" s="5">
        <v>103.8</v>
      </c>
      <c r="J256" s="118">
        <v>17.899999999999999</v>
      </c>
      <c r="K256" s="5" t="s">
        <v>230</v>
      </c>
      <c r="L256" s="100" t="s">
        <v>312</v>
      </c>
      <c r="M256" s="118">
        <v>7.85</v>
      </c>
      <c r="N256" s="117">
        <v>6.42</v>
      </c>
      <c r="O256" s="150">
        <v>541.79999999999995</v>
      </c>
      <c r="P256" s="150">
        <v>629.29999999999995</v>
      </c>
      <c r="Q256" s="117">
        <v>24</v>
      </c>
      <c r="R256" s="5"/>
      <c r="S256" s="5" t="s">
        <v>298</v>
      </c>
      <c r="T256" s="5" t="s">
        <v>345</v>
      </c>
      <c r="U256" s="40"/>
      <c r="V256" s="59"/>
      <c r="W256" s="17" t="s">
        <v>174</v>
      </c>
      <c r="X256" s="17" t="s">
        <v>158</v>
      </c>
    </row>
    <row r="257" spans="1:26" x14ac:dyDescent="0.2">
      <c r="C257" s="50" t="s">
        <v>321</v>
      </c>
      <c r="D257" s="75">
        <v>42307</v>
      </c>
      <c r="E257" s="68">
        <v>0.52777777777777779</v>
      </c>
      <c r="F257" s="69">
        <v>129.6</v>
      </c>
      <c r="G257" s="70">
        <v>1986.3</v>
      </c>
      <c r="H257" s="71">
        <v>9.0399999999999991</v>
      </c>
      <c r="I257" s="70">
        <v>99.7</v>
      </c>
      <c r="J257" s="72">
        <v>10.73</v>
      </c>
      <c r="K257" s="134" t="s">
        <v>352</v>
      </c>
      <c r="L257" s="70" t="s">
        <v>312</v>
      </c>
      <c r="M257" s="45">
        <v>7.51</v>
      </c>
      <c r="N257" s="143">
        <v>6.94</v>
      </c>
      <c r="O257" s="141">
        <v>510.8</v>
      </c>
      <c r="P257" s="141">
        <v>647.6</v>
      </c>
      <c r="Q257" s="43">
        <v>15.9</v>
      </c>
      <c r="R257" s="40"/>
      <c r="S257" s="136" t="s">
        <v>357</v>
      </c>
      <c r="T257" s="136" t="s">
        <v>354</v>
      </c>
      <c r="U257" s="40"/>
      <c r="V257" s="59"/>
      <c r="W257" s="163" t="s">
        <v>359</v>
      </c>
      <c r="X257" s="46" t="s">
        <v>159</v>
      </c>
    </row>
    <row r="258" spans="1:26" x14ac:dyDescent="0.2">
      <c r="C258" s="50" t="s">
        <v>321</v>
      </c>
      <c r="D258" s="28">
        <v>42321</v>
      </c>
      <c r="E258" s="9">
        <v>0.56180555555555556</v>
      </c>
      <c r="F258" s="150">
        <v>116</v>
      </c>
      <c r="G258" s="5">
        <v>1986.3</v>
      </c>
      <c r="H258" s="11">
        <v>9.65</v>
      </c>
      <c r="I258" s="5">
        <v>101.5</v>
      </c>
      <c r="J258" s="153">
        <v>9.0399999999999991</v>
      </c>
      <c r="K258" s="134" t="s">
        <v>390</v>
      </c>
      <c r="L258" s="70" t="s">
        <v>312</v>
      </c>
      <c r="M258" s="153">
        <v>7.48</v>
      </c>
      <c r="N258" s="153">
        <v>4.42</v>
      </c>
      <c r="O258" s="150">
        <v>489.2</v>
      </c>
      <c r="P258" s="150">
        <v>706.5</v>
      </c>
      <c r="Q258" s="150">
        <v>20.399999999999999</v>
      </c>
      <c r="R258" s="5"/>
      <c r="S258" s="5" t="s">
        <v>298</v>
      </c>
      <c r="T258" s="5" t="s">
        <v>345</v>
      </c>
      <c r="U258" s="5"/>
      <c r="V258" s="1"/>
      <c r="W258" s="97" t="s">
        <v>187</v>
      </c>
      <c r="X258" s="17" t="s">
        <v>160</v>
      </c>
      <c r="Y258" s="5"/>
      <c r="Z258" s="5"/>
    </row>
    <row r="259" spans="1:26" x14ac:dyDescent="0.2">
      <c r="C259" s="50" t="s">
        <v>321</v>
      </c>
      <c r="D259" s="28">
        <v>42342</v>
      </c>
      <c r="E259" s="9">
        <v>0.57430555555555551</v>
      </c>
      <c r="F259" s="150">
        <v>4.0999999999999996</v>
      </c>
      <c r="G259" s="5">
        <v>214.3</v>
      </c>
      <c r="H259" s="11">
        <v>10.35</v>
      </c>
      <c r="I259" s="5">
        <v>103.3</v>
      </c>
      <c r="J259" s="153">
        <v>6.64</v>
      </c>
      <c r="K259" s="5" t="s">
        <v>312</v>
      </c>
      <c r="L259" s="5" t="s">
        <v>312</v>
      </c>
      <c r="M259" s="153">
        <v>7.49</v>
      </c>
      <c r="N259" s="153">
        <v>1.7</v>
      </c>
      <c r="O259" s="150" t="s">
        <v>312</v>
      </c>
      <c r="P259" s="150">
        <v>750.1</v>
      </c>
      <c r="Q259" s="150">
        <v>19.399999999999999</v>
      </c>
      <c r="R259" s="5"/>
      <c r="S259" s="5" t="s">
        <v>421</v>
      </c>
      <c r="T259" s="5" t="s">
        <v>345</v>
      </c>
      <c r="U259" s="5"/>
      <c r="V259" s="1"/>
      <c r="W259" s="17" t="s">
        <v>191</v>
      </c>
      <c r="X259" s="17" t="s">
        <v>161</v>
      </c>
      <c r="Y259" s="5"/>
      <c r="Z259" s="5"/>
    </row>
    <row r="260" spans="1:26" x14ac:dyDescent="0.2">
      <c r="C260" s="50" t="s">
        <v>321</v>
      </c>
      <c r="D260" s="28">
        <v>42356</v>
      </c>
      <c r="E260" s="9">
        <v>0.57291666666666663</v>
      </c>
      <c r="F260" s="150">
        <v>13.4</v>
      </c>
      <c r="G260" s="5">
        <v>275.5</v>
      </c>
      <c r="H260" s="11">
        <v>9.58</v>
      </c>
      <c r="I260" s="5">
        <v>81.099999999999994</v>
      </c>
      <c r="J260" s="153">
        <v>5.85</v>
      </c>
      <c r="K260" s="5" t="s">
        <v>230</v>
      </c>
      <c r="L260" s="5" t="s">
        <v>312</v>
      </c>
      <c r="M260" s="153">
        <v>7.4</v>
      </c>
      <c r="N260" s="150">
        <v>3.27</v>
      </c>
      <c r="O260" s="150">
        <v>458</v>
      </c>
      <c r="P260" s="150">
        <v>771</v>
      </c>
      <c r="Q260" s="150">
        <v>16.399999999999999</v>
      </c>
      <c r="R260" s="5"/>
      <c r="S260" s="5" t="s">
        <v>421</v>
      </c>
      <c r="T260" s="5" t="s">
        <v>345</v>
      </c>
      <c r="U260" s="5"/>
      <c r="V260" s="1"/>
      <c r="W260" s="17" t="s">
        <v>164</v>
      </c>
      <c r="X260" s="61"/>
      <c r="Y260" s="5"/>
      <c r="Z260" s="5"/>
    </row>
    <row r="261" spans="1:26" x14ac:dyDescent="0.25">
      <c r="C261" s="50" t="s">
        <v>321</v>
      </c>
      <c r="D261" s="191" t="s">
        <v>165</v>
      </c>
      <c r="E261" s="9"/>
      <c r="F261" s="11" t="s">
        <v>312</v>
      </c>
      <c r="G261" s="11" t="s">
        <v>312</v>
      </c>
      <c r="H261" s="11" t="s">
        <v>312</v>
      </c>
      <c r="I261" s="11" t="s">
        <v>312</v>
      </c>
      <c r="J261" s="11" t="s">
        <v>312</v>
      </c>
      <c r="K261" s="11" t="s">
        <v>312</v>
      </c>
      <c r="L261" s="11" t="s">
        <v>312</v>
      </c>
      <c r="M261" s="11" t="s">
        <v>312</v>
      </c>
      <c r="N261" s="11" t="s">
        <v>312</v>
      </c>
      <c r="O261" s="11" t="s">
        <v>312</v>
      </c>
      <c r="P261" s="11" t="s">
        <v>312</v>
      </c>
      <c r="Q261" s="11" t="s">
        <v>312</v>
      </c>
      <c r="R261" s="11" t="s">
        <v>312</v>
      </c>
      <c r="S261" s="11" t="s">
        <v>312</v>
      </c>
      <c r="T261" s="11" t="s">
        <v>312</v>
      </c>
      <c r="U261" s="5"/>
      <c r="V261" s="1"/>
      <c r="W261" s="36"/>
      <c r="X261" s="61"/>
      <c r="Y261" s="5"/>
      <c r="Z261" s="5"/>
    </row>
    <row r="263" spans="1:26" x14ac:dyDescent="0.2">
      <c r="A263" s="62" t="s">
        <v>277</v>
      </c>
      <c r="B263" s="62" t="s">
        <v>276</v>
      </c>
      <c r="C263" s="19" t="s">
        <v>238</v>
      </c>
      <c r="D263" s="19" t="s">
        <v>237</v>
      </c>
      <c r="E263" s="19" t="s">
        <v>289</v>
      </c>
      <c r="F263" s="20" t="s">
        <v>313</v>
      </c>
      <c r="G263" s="19" t="s">
        <v>292</v>
      </c>
      <c r="H263" s="19" t="s">
        <v>240</v>
      </c>
      <c r="I263" s="19" t="s">
        <v>239</v>
      </c>
      <c r="J263" s="19" t="s">
        <v>374</v>
      </c>
      <c r="K263" s="19" t="s">
        <v>231</v>
      </c>
      <c r="L263" s="19" t="s">
        <v>405</v>
      </c>
      <c r="M263" s="19" t="s">
        <v>310</v>
      </c>
      <c r="N263" s="19" t="s">
        <v>325</v>
      </c>
      <c r="O263" s="19" t="s">
        <v>309</v>
      </c>
      <c r="P263" s="21" t="s">
        <v>307</v>
      </c>
      <c r="Q263" s="21" t="s">
        <v>308</v>
      </c>
      <c r="R263" s="19" t="s">
        <v>291</v>
      </c>
      <c r="S263" s="19" t="s">
        <v>421</v>
      </c>
      <c r="T263" s="19" t="s">
        <v>288</v>
      </c>
      <c r="U263" s="19" t="s">
        <v>290</v>
      </c>
      <c r="V263" s="19" t="s">
        <v>241</v>
      </c>
      <c r="W263" s="34" t="s">
        <v>300</v>
      </c>
      <c r="X263" s="34" t="s">
        <v>197</v>
      </c>
      <c r="Y263" s="19" t="s">
        <v>201</v>
      </c>
      <c r="Z263" s="19" t="s">
        <v>202</v>
      </c>
    </row>
    <row r="264" spans="1:26" s="80" customFormat="1" x14ac:dyDescent="0.2">
      <c r="A264" s="196"/>
      <c r="B264" s="196"/>
      <c r="C264" s="52" t="s">
        <v>229</v>
      </c>
      <c r="D264" s="28">
        <v>41766</v>
      </c>
      <c r="E264" s="9">
        <v>0.58194444444444449</v>
      </c>
      <c r="F264" s="5">
        <v>7.5</v>
      </c>
      <c r="G264" s="5"/>
      <c r="H264" s="5">
        <v>10.130000000000001</v>
      </c>
      <c r="I264" s="5" t="s">
        <v>312</v>
      </c>
      <c r="J264" s="5">
        <v>14.21</v>
      </c>
      <c r="K264" s="5" t="s">
        <v>230</v>
      </c>
      <c r="L264" s="5" t="s">
        <v>312</v>
      </c>
      <c r="M264" s="5">
        <v>8.83</v>
      </c>
      <c r="N264" s="5">
        <v>2.38</v>
      </c>
      <c r="O264" s="5" t="s">
        <v>312</v>
      </c>
      <c r="P264" s="13" t="s">
        <v>312</v>
      </c>
      <c r="Q264" s="13" t="s">
        <v>312</v>
      </c>
      <c r="R264" s="5"/>
      <c r="S264" s="5" t="s">
        <v>312</v>
      </c>
      <c r="T264" s="5" t="s">
        <v>345</v>
      </c>
      <c r="U264" s="5"/>
      <c r="V264" s="5"/>
      <c r="W264" s="17" t="s">
        <v>138</v>
      </c>
      <c r="X264" s="46"/>
      <c r="Y264" s="40"/>
      <c r="Z264" s="40"/>
    </row>
    <row r="265" spans="1:26" s="80" customFormat="1" x14ac:dyDescent="0.2">
      <c r="A265" s="196"/>
      <c r="B265" s="196"/>
      <c r="C265" s="52" t="s">
        <v>229</v>
      </c>
      <c r="D265" s="28">
        <v>41780</v>
      </c>
      <c r="E265" s="9">
        <v>0.55208333333333337</v>
      </c>
      <c r="F265" s="5">
        <v>21.6</v>
      </c>
      <c r="G265" s="5"/>
      <c r="H265" s="5">
        <v>8.69</v>
      </c>
      <c r="I265" s="5" t="s">
        <v>312</v>
      </c>
      <c r="J265" s="153">
        <v>14.2</v>
      </c>
      <c r="K265" s="5" t="s">
        <v>371</v>
      </c>
      <c r="L265" s="5" t="s">
        <v>312</v>
      </c>
      <c r="M265" s="5">
        <v>8.1300000000000008</v>
      </c>
      <c r="N265" s="5">
        <v>9.06</v>
      </c>
      <c r="O265" s="5" t="s">
        <v>312</v>
      </c>
      <c r="P265" s="13">
        <v>416</v>
      </c>
      <c r="Q265" s="13" t="s">
        <v>312</v>
      </c>
      <c r="R265" s="5"/>
      <c r="S265" s="5" t="s">
        <v>312</v>
      </c>
      <c r="T265" s="5" t="s">
        <v>346</v>
      </c>
      <c r="U265" s="5"/>
      <c r="V265" s="5"/>
      <c r="W265" s="17" t="s">
        <v>139</v>
      </c>
      <c r="X265" s="46"/>
      <c r="Y265" s="40"/>
      <c r="Z265" s="40"/>
    </row>
    <row r="266" spans="1:26" s="80" customFormat="1" x14ac:dyDescent="0.2">
      <c r="A266" s="196"/>
      <c r="B266" s="196"/>
      <c r="C266" s="52" t="s">
        <v>229</v>
      </c>
      <c r="D266" s="28">
        <v>41794</v>
      </c>
      <c r="E266" s="9">
        <v>0.54861111111111105</v>
      </c>
      <c r="F266" s="5">
        <v>13.5</v>
      </c>
      <c r="G266" s="5"/>
      <c r="H266" s="153">
        <v>9</v>
      </c>
      <c r="I266" s="5" t="s">
        <v>312</v>
      </c>
      <c r="J266" s="5">
        <v>17.14</v>
      </c>
      <c r="K266" s="5" t="s">
        <v>371</v>
      </c>
      <c r="L266" s="5" t="s">
        <v>312</v>
      </c>
      <c r="M266" s="5">
        <v>8.08</v>
      </c>
      <c r="N266" s="5">
        <v>8.02</v>
      </c>
      <c r="O266" s="5" t="s">
        <v>312</v>
      </c>
      <c r="P266" s="13">
        <v>274</v>
      </c>
      <c r="Q266" s="13" t="s">
        <v>312</v>
      </c>
      <c r="R266" s="5"/>
      <c r="S266" s="5" t="s">
        <v>312</v>
      </c>
      <c r="T266" s="5" t="s">
        <v>345</v>
      </c>
      <c r="U266" s="5"/>
      <c r="V266" s="5"/>
      <c r="W266" s="17" t="s">
        <v>99</v>
      </c>
      <c r="X266" s="46"/>
      <c r="Y266" s="40"/>
      <c r="Z266" s="40"/>
    </row>
    <row r="267" spans="1:26" s="80" customFormat="1" x14ac:dyDescent="0.2">
      <c r="A267" s="196"/>
      <c r="B267" s="196"/>
      <c r="C267" s="52" t="s">
        <v>229</v>
      </c>
      <c r="D267" s="28">
        <v>41808</v>
      </c>
      <c r="E267" s="9">
        <v>0.51250000000000007</v>
      </c>
      <c r="F267" s="150">
        <v>13</v>
      </c>
      <c r="G267" s="5"/>
      <c r="H267" s="5">
        <v>8.85</v>
      </c>
      <c r="I267" s="5" t="s">
        <v>312</v>
      </c>
      <c r="J267" s="5">
        <v>18.579999999999998</v>
      </c>
      <c r="K267" s="5" t="s">
        <v>230</v>
      </c>
      <c r="L267" s="5" t="s">
        <v>312</v>
      </c>
      <c r="M267" s="5">
        <v>8.24</v>
      </c>
      <c r="N267" s="5">
        <v>6.07</v>
      </c>
      <c r="O267" s="5" t="s">
        <v>312</v>
      </c>
      <c r="P267" s="13">
        <v>293</v>
      </c>
      <c r="Q267" s="13" t="s">
        <v>312</v>
      </c>
      <c r="R267" s="5"/>
      <c r="S267" s="5" t="s">
        <v>312</v>
      </c>
      <c r="T267" s="5" t="s">
        <v>345</v>
      </c>
      <c r="U267" s="5"/>
      <c r="V267" s="5"/>
      <c r="W267" s="17" t="s">
        <v>100</v>
      </c>
      <c r="X267" s="46"/>
      <c r="Y267" s="40"/>
      <c r="Z267" s="40"/>
    </row>
    <row r="268" spans="1:26" s="80" customFormat="1" x14ac:dyDescent="0.2">
      <c r="A268" s="196"/>
      <c r="B268" s="196"/>
      <c r="C268" s="52" t="s">
        <v>229</v>
      </c>
      <c r="D268" s="28">
        <v>41829</v>
      </c>
      <c r="E268" s="9">
        <v>0.5444444444444444</v>
      </c>
      <c r="F268" s="5">
        <v>83.8</v>
      </c>
      <c r="G268" s="5"/>
      <c r="H268" s="5">
        <v>7.45</v>
      </c>
      <c r="I268" s="5" t="s">
        <v>312</v>
      </c>
      <c r="J268" s="5">
        <v>23.34</v>
      </c>
      <c r="K268" s="5" t="s">
        <v>230</v>
      </c>
      <c r="L268" s="5" t="s">
        <v>312</v>
      </c>
      <c r="M268" s="5">
        <v>8.14</v>
      </c>
      <c r="N268" s="150">
        <v>33</v>
      </c>
      <c r="O268" s="5" t="s">
        <v>312</v>
      </c>
      <c r="P268" s="13">
        <v>333</v>
      </c>
      <c r="Q268" s="13" t="s">
        <v>312</v>
      </c>
      <c r="R268" s="5"/>
      <c r="S268" s="5" t="s">
        <v>312</v>
      </c>
      <c r="T268" s="5" t="s">
        <v>345</v>
      </c>
      <c r="U268" s="5"/>
      <c r="V268" s="5"/>
      <c r="W268" s="17" t="s">
        <v>104</v>
      </c>
      <c r="X268" s="46"/>
      <c r="Y268" s="40"/>
      <c r="Z268" s="40"/>
    </row>
    <row r="269" spans="1:26" s="80" customFormat="1" x14ac:dyDescent="0.2">
      <c r="A269" s="196"/>
      <c r="B269" s="196"/>
      <c r="C269" s="52" t="s">
        <v>229</v>
      </c>
      <c r="D269" s="28">
        <v>41843</v>
      </c>
      <c r="E269" s="9">
        <v>0.54166666666666663</v>
      </c>
      <c r="F269" s="5">
        <v>23.3</v>
      </c>
      <c r="G269" s="5"/>
      <c r="H269" s="5">
        <v>8.39</v>
      </c>
      <c r="I269" s="5" t="s">
        <v>312</v>
      </c>
      <c r="J269" s="5">
        <v>23.26</v>
      </c>
      <c r="K269" s="5" t="s">
        <v>230</v>
      </c>
      <c r="L269" s="5" t="s">
        <v>312</v>
      </c>
      <c r="M269" s="5">
        <v>8.36</v>
      </c>
      <c r="N269" s="5">
        <v>11.9</v>
      </c>
      <c r="O269" s="5" t="s">
        <v>312</v>
      </c>
      <c r="P269" s="13">
        <v>336</v>
      </c>
      <c r="Q269" s="13" t="s">
        <v>312</v>
      </c>
      <c r="R269" s="5"/>
      <c r="S269" s="5" t="s">
        <v>312</v>
      </c>
      <c r="T269" s="5" t="s">
        <v>345</v>
      </c>
      <c r="U269" s="5"/>
      <c r="V269" s="5"/>
      <c r="W269" s="17" t="s">
        <v>105</v>
      </c>
      <c r="X269" s="46"/>
      <c r="Y269" s="40"/>
      <c r="Z269" s="40"/>
    </row>
    <row r="270" spans="1:26" s="80" customFormat="1" x14ac:dyDescent="0.2">
      <c r="A270" s="196"/>
      <c r="B270" s="196"/>
      <c r="C270" s="52" t="s">
        <v>229</v>
      </c>
      <c r="D270" s="28">
        <v>41857</v>
      </c>
      <c r="E270" s="9">
        <v>0.5625</v>
      </c>
      <c r="F270" s="150">
        <v>42</v>
      </c>
      <c r="G270" s="5"/>
      <c r="H270" s="5">
        <v>7.58</v>
      </c>
      <c r="I270" s="5" t="s">
        <v>312</v>
      </c>
      <c r="J270" s="153">
        <v>21.2</v>
      </c>
      <c r="K270" s="5" t="s">
        <v>230</v>
      </c>
      <c r="L270" s="5" t="s">
        <v>312</v>
      </c>
      <c r="M270" s="5">
        <v>8.3699999999999992</v>
      </c>
      <c r="N270" s="5">
        <v>12.1</v>
      </c>
      <c r="O270" s="5" t="s">
        <v>312</v>
      </c>
      <c r="P270" s="13">
        <v>325</v>
      </c>
      <c r="Q270" s="13" t="s">
        <v>312</v>
      </c>
      <c r="R270" s="5"/>
      <c r="S270" s="5" t="s">
        <v>312</v>
      </c>
      <c r="T270" s="5" t="s">
        <v>345</v>
      </c>
      <c r="U270" s="5"/>
      <c r="V270" s="5"/>
      <c r="W270" s="17" t="s">
        <v>106</v>
      </c>
      <c r="X270" s="46"/>
      <c r="Y270" s="40"/>
      <c r="Z270" s="40"/>
    </row>
    <row r="271" spans="1:26" s="80" customFormat="1" x14ac:dyDescent="0.2">
      <c r="A271" s="196"/>
      <c r="B271" s="196"/>
      <c r="C271" s="52" t="s">
        <v>229</v>
      </c>
      <c r="D271" s="28">
        <v>41871</v>
      </c>
      <c r="E271" s="9">
        <v>0.53819444444444442</v>
      </c>
      <c r="F271" s="5">
        <v>59.4</v>
      </c>
      <c r="G271" s="5"/>
      <c r="H271" s="5">
        <v>8.33</v>
      </c>
      <c r="I271" s="5" t="s">
        <v>312</v>
      </c>
      <c r="J271" s="5">
        <v>21.47</v>
      </c>
      <c r="K271" s="5" t="s">
        <v>233</v>
      </c>
      <c r="L271" s="5" t="s">
        <v>312</v>
      </c>
      <c r="M271" s="5">
        <v>8.14</v>
      </c>
      <c r="N271" s="153">
        <v>7.6</v>
      </c>
      <c r="O271" s="5" t="s">
        <v>312</v>
      </c>
      <c r="P271" s="13">
        <v>438</v>
      </c>
      <c r="Q271" s="13" t="s">
        <v>312</v>
      </c>
      <c r="R271" s="5"/>
      <c r="S271" s="5" t="s">
        <v>312</v>
      </c>
      <c r="T271" s="5" t="s">
        <v>345</v>
      </c>
      <c r="U271" s="5"/>
      <c r="V271" s="5"/>
      <c r="W271" s="17" t="s">
        <v>107</v>
      </c>
      <c r="X271" s="46"/>
      <c r="Y271" s="40"/>
      <c r="Z271" s="40"/>
    </row>
    <row r="272" spans="1:26" s="80" customFormat="1" x14ac:dyDescent="0.2">
      <c r="A272" s="196"/>
      <c r="B272" s="196"/>
      <c r="C272" s="52" t="s">
        <v>229</v>
      </c>
      <c r="D272" s="28">
        <v>41885</v>
      </c>
      <c r="E272" s="9">
        <v>0.60416666666666663</v>
      </c>
      <c r="F272" s="5">
        <v>30.5</v>
      </c>
      <c r="G272" s="5"/>
      <c r="H272" s="5" t="s">
        <v>134</v>
      </c>
      <c r="I272" s="5" t="s">
        <v>134</v>
      </c>
      <c r="J272" s="5" t="s">
        <v>134</v>
      </c>
      <c r="K272" s="5" t="s">
        <v>230</v>
      </c>
      <c r="L272" s="5" t="s">
        <v>312</v>
      </c>
      <c r="M272" s="5" t="s">
        <v>110</v>
      </c>
      <c r="N272" s="5">
        <v>7.06</v>
      </c>
      <c r="O272" s="5" t="s">
        <v>312</v>
      </c>
      <c r="P272" s="13" t="s">
        <v>110</v>
      </c>
      <c r="Q272" s="13" t="s">
        <v>312</v>
      </c>
      <c r="R272" s="5"/>
      <c r="S272" s="5" t="s">
        <v>312</v>
      </c>
      <c r="T272" s="5" t="s">
        <v>345</v>
      </c>
      <c r="U272" s="5"/>
      <c r="V272" s="5"/>
      <c r="W272" s="17" t="s">
        <v>108</v>
      </c>
      <c r="X272" s="46"/>
      <c r="Y272" s="40"/>
      <c r="Z272" s="40"/>
    </row>
    <row r="273" spans="1:26" s="80" customFormat="1" x14ac:dyDescent="0.2">
      <c r="A273" s="196"/>
      <c r="B273" s="196"/>
      <c r="C273" s="52" t="s">
        <v>229</v>
      </c>
      <c r="D273" s="28">
        <v>41899</v>
      </c>
      <c r="E273" s="9">
        <v>0.5625</v>
      </c>
      <c r="F273" s="5">
        <v>90.9</v>
      </c>
      <c r="G273" s="5"/>
      <c r="H273" s="153">
        <v>8.5</v>
      </c>
      <c r="I273" s="5" t="s">
        <v>312</v>
      </c>
      <c r="J273" s="5">
        <v>18.91</v>
      </c>
      <c r="K273" s="5" t="s">
        <v>230</v>
      </c>
      <c r="L273" s="5" t="s">
        <v>312</v>
      </c>
      <c r="M273" s="153">
        <v>8.1999999999999993</v>
      </c>
      <c r="N273" s="153">
        <v>7</v>
      </c>
      <c r="O273" s="5" t="s">
        <v>312</v>
      </c>
      <c r="P273" s="13">
        <v>427</v>
      </c>
      <c r="Q273" s="13" t="s">
        <v>312</v>
      </c>
      <c r="R273" s="5"/>
      <c r="S273" s="5" t="s">
        <v>312</v>
      </c>
      <c r="T273" s="5" t="s">
        <v>345</v>
      </c>
      <c r="U273" s="5"/>
      <c r="V273" s="5"/>
      <c r="W273" s="17" t="s">
        <v>113</v>
      </c>
      <c r="X273" s="46"/>
      <c r="Y273" s="40"/>
      <c r="Z273" s="40"/>
    </row>
    <row r="274" spans="1:26" x14ac:dyDescent="0.2">
      <c r="A274" s="63">
        <v>39.663299660100002</v>
      </c>
      <c r="B274" s="63">
        <v>-105.09347030399999</v>
      </c>
      <c r="C274" s="5" t="s">
        <v>229</v>
      </c>
      <c r="D274" s="28">
        <v>41916</v>
      </c>
      <c r="E274" s="8">
        <v>0.52777777777777779</v>
      </c>
      <c r="F274" s="5">
        <v>39.299999999999997</v>
      </c>
      <c r="G274" s="5">
        <v>1732.9</v>
      </c>
      <c r="H274" s="5" t="s">
        <v>312</v>
      </c>
      <c r="I274" s="5" t="s">
        <v>312</v>
      </c>
      <c r="J274" s="5">
        <v>15.5</v>
      </c>
      <c r="K274" s="5" t="s">
        <v>230</v>
      </c>
      <c r="L274" s="5" t="s">
        <v>312</v>
      </c>
      <c r="M274" s="6">
        <v>8.18</v>
      </c>
      <c r="N274" s="7">
        <v>4.8</v>
      </c>
      <c r="O274" s="5" t="s">
        <v>312</v>
      </c>
      <c r="P274" s="5"/>
      <c r="Q274" s="13" t="s">
        <v>312</v>
      </c>
      <c r="R274" s="5"/>
      <c r="S274" s="5"/>
      <c r="T274" s="5" t="s">
        <v>345</v>
      </c>
      <c r="U274" s="5"/>
      <c r="V274" s="5"/>
      <c r="W274" s="17" t="s">
        <v>335</v>
      </c>
    </row>
    <row r="275" spans="1:26" x14ac:dyDescent="0.2">
      <c r="B275" t="s">
        <v>279</v>
      </c>
      <c r="C275" s="5" t="s">
        <v>224</v>
      </c>
      <c r="D275" s="28">
        <v>41930</v>
      </c>
      <c r="E275" s="9">
        <v>0.51666666666666672</v>
      </c>
      <c r="F275" s="5">
        <v>23.3</v>
      </c>
      <c r="G275" s="5">
        <v>1413.6</v>
      </c>
      <c r="H275" s="6">
        <v>10.029999999999999</v>
      </c>
      <c r="I275" s="5">
        <v>114.9</v>
      </c>
      <c r="J275" s="6">
        <v>12.72</v>
      </c>
      <c r="K275" s="5" t="s">
        <v>230</v>
      </c>
      <c r="L275" s="5" t="s">
        <v>312</v>
      </c>
      <c r="M275" s="6">
        <v>8.5500000000000007</v>
      </c>
      <c r="N275" s="5"/>
      <c r="O275" s="5" t="s">
        <v>312</v>
      </c>
      <c r="P275" s="5"/>
      <c r="Q275" s="13" t="s">
        <v>312</v>
      </c>
      <c r="R275" s="5"/>
      <c r="S275" s="5"/>
      <c r="T275" s="5" t="s">
        <v>345</v>
      </c>
      <c r="U275" s="5"/>
      <c r="V275" s="5"/>
      <c r="W275" s="17" t="s">
        <v>335</v>
      </c>
    </row>
    <row r="276" spans="1:26" x14ac:dyDescent="0.2">
      <c r="B276" t="s">
        <v>279</v>
      </c>
      <c r="C276" s="5" t="s">
        <v>224</v>
      </c>
      <c r="D276" s="28">
        <v>41951</v>
      </c>
      <c r="E276" s="9">
        <v>0.52500000000000002</v>
      </c>
      <c r="F276" s="5">
        <v>118.7</v>
      </c>
      <c r="G276" s="5">
        <v>1203.3</v>
      </c>
      <c r="H276" s="5">
        <v>9.7899999999999991</v>
      </c>
      <c r="I276" s="5" t="s">
        <v>312</v>
      </c>
      <c r="J276" s="6">
        <v>10.1</v>
      </c>
      <c r="K276" s="5" t="s">
        <v>230</v>
      </c>
      <c r="L276" s="5" t="s">
        <v>312</v>
      </c>
      <c r="M276" s="5">
        <v>8.43</v>
      </c>
      <c r="N276" s="5">
        <v>2.9</v>
      </c>
      <c r="O276" s="5" t="s">
        <v>312</v>
      </c>
      <c r="P276" s="5"/>
      <c r="Q276" s="13" t="s">
        <v>312</v>
      </c>
      <c r="R276" s="5"/>
      <c r="S276" s="5"/>
      <c r="T276" s="5" t="s">
        <v>345</v>
      </c>
      <c r="U276" s="5"/>
      <c r="V276" s="5"/>
      <c r="W276" s="17" t="s">
        <v>335</v>
      </c>
    </row>
    <row r="277" spans="1:26" x14ac:dyDescent="0.2">
      <c r="B277" t="s">
        <v>279</v>
      </c>
      <c r="C277" s="5" t="s">
        <v>224</v>
      </c>
      <c r="D277" s="28">
        <v>41965</v>
      </c>
      <c r="E277" s="9">
        <v>0.51527777777777783</v>
      </c>
      <c r="F277" s="7">
        <v>5.2</v>
      </c>
      <c r="G277" s="7">
        <v>435.2</v>
      </c>
      <c r="H277" s="5">
        <v>10.64</v>
      </c>
      <c r="I277" s="5"/>
      <c r="J277" s="6">
        <v>5.0599999999999996</v>
      </c>
      <c r="K277" s="5" t="s">
        <v>230</v>
      </c>
      <c r="L277" s="5" t="s">
        <v>312</v>
      </c>
      <c r="M277" s="5">
        <v>8.23</v>
      </c>
      <c r="N277" s="7">
        <v>2.6</v>
      </c>
      <c r="O277" s="5" t="s">
        <v>312</v>
      </c>
      <c r="P277" s="5"/>
      <c r="Q277" s="13" t="s">
        <v>312</v>
      </c>
      <c r="R277" s="5"/>
      <c r="S277" s="5"/>
      <c r="T277" s="5" t="s">
        <v>345</v>
      </c>
      <c r="U277" s="5"/>
      <c r="V277" s="5"/>
      <c r="W277" s="17" t="s">
        <v>335</v>
      </c>
    </row>
    <row r="278" spans="1:26" x14ac:dyDescent="0.2">
      <c r="B278" t="s">
        <v>279</v>
      </c>
      <c r="C278" s="5" t="s">
        <v>224</v>
      </c>
      <c r="D278" s="28">
        <v>41986</v>
      </c>
      <c r="E278" s="9">
        <v>0.55277777777777781</v>
      </c>
      <c r="F278" s="7">
        <v>8.6</v>
      </c>
      <c r="G278" s="7">
        <v>648.79999999999995</v>
      </c>
      <c r="H278" s="5" t="s">
        <v>312</v>
      </c>
      <c r="I278" s="5" t="s">
        <v>312</v>
      </c>
      <c r="J278" s="6">
        <v>5.16</v>
      </c>
      <c r="K278" s="5" t="s">
        <v>230</v>
      </c>
      <c r="L278" s="5" t="s">
        <v>312</v>
      </c>
      <c r="M278" s="5">
        <v>7.97</v>
      </c>
      <c r="N278" s="7">
        <v>1.3</v>
      </c>
      <c r="O278" s="5" t="s">
        <v>312</v>
      </c>
      <c r="P278" s="5"/>
      <c r="Q278" s="13" t="s">
        <v>312</v>
      </c>
      <c r="R278" s="5"/>
      <c r="S278" s="5"/>
      <c r="T278" s="5" t="s">
        <v>345</v>
      </c>
      <c r="U278" s="5"/>
      <c r="V278" s="5"/>
      <c r="W278" s="17" t="s">
        <v>335</v>
      </c>
    </row>
    <row r="279" spans="1:26" x14ac:dyDescent="0.2">
      <c r="C279" s="50" t="s">
        <v>224</v>
      </c>
      <c r="D279" s="28">
        <v>42028</v>
      </c>
      <c r="E279" s="9">
        <v>0.52569444444444446</v>
      </c>
      <c r="F279" s="5">
        <v>18.3</v>
      </c>
      <c r="G279" s="5">
        <v>214.2</v>
      </c>
      <c r="H279" s="6">
        <v>11.26</v>
      </c>
      <c r="I279" s="5">
        <v>103.1</v>
      </c>
      <c r="J279" s="6">
        <v>3.44</v>
      </c>
      <c r="K279" s="5" t="s">
        <v>230</v>
      </c>
      <c r="L279" s="5" t="s">
        <v>312</v>
      </c>
      <c r="M279" s="6">
        <v>7.55</v>
      </c>
      <c r="N279" s="153">
        <v>4.2</v>
      </c>
      <c r="O279" s="5" t="s">
        <v>312</v>
      </c>
      <c r="P279" s="153">
        <v>528.79999999999995</v>
      </c>
      <c r="Q279" s="13" t="s">
        <v>312</v>
      </c>
      <c r="R279" s="5"/>
      <c r="S279" s="5" t="s">
        <v>217</v>
      </c>
      <c r="T279" s="5" t="s">
        <v>345</v>
      </c>
      <c r="U279" s="5"/>
      <c r="V279" s="5"/>
      <c r="W279" s="18" t="s">
        <v>283</v>
      </c>
      <c r="X279" s="17" t="s">
        <v>385</v>
      </c>
    </row>
    <row r="280" spans="1:26" x14ac:dyDescent="0.2">
      <c r="C280" s="50" t="s">
        <v>224</v>
      </c>
      <c r="D280" s="28">
        <v>42049</v>
      </c>
      <c r="E280" s="9">
        <v>0.55486111111111114</v>
      </c>
      <c r="F280" s="5">
        <v>7.5</v>
      </c>
      <c r="G280" s="5">
        <v>119.8</v>
      </c>
      <c r="H280" s="11">
        <v>10.27</v>
      </c>
      <c r="I280" s="5">
        <v>101.7</v>
      </c>
      <c r="J280" s="6">
        <v>6.49</v>
      </c>
      <c r="K280" s="5" t="s">
        <v>230</v>
      </c>
      <c r="L280" s="5" t="s">
        <v>312</v>
      </c>
      <c r="M280" s="6">
        <v>7.63</v>
      </c>
      <c r="N280" s="6">
        <v>1.93</v>
      </c>
      <c r="O280" s="5" t="s">
        <v>312</v>
      </c>
      <c r="P280" s="153">
        <v>509.9</v>
      </c>
      <c r="Q280" s="13" t="s">
        <v>312</v>
      </c>
      <c r="R280" s="5"/>
      <c r="S280" s="5" t="s">
        <v>312</v>
      </c>
      <c r="T280" s="5" t="s">
        <v>345</v>
      </c>
      <c r="U280" s="5"/>
      <c r="V280" s="5"/>
      <c r="W280" s="18" t="s">
        <v>283</v>
      </c>
      <c r="X280" s="17" t="s">
        <v>375</v>
      </c>
    </row>
    <row r="281" spans="1:26" x14ac:dyDescent="0.2">
      <c r="C281" s="50" t="s">
        <v>224</v>
      </c>
      <c r="D281" s="28">
        <v>42063</v>
      </c>
      <c r="E281" s="9">
        <v>0.42499999999999999</v>
      </c>
      <c r="F281" s="5">
        <v>12.1</v>
      </c>
      <c r="G281" s="5">
        <v>201.4</v>
      </c>
      <c r="H281" s="11">
        <v>11.8</v>
      </c>
      <c r="I281" s="5">
        <v>102.8</v>
      </c>
      <c r="J281" s="6">
        <v>1.49</v>
      </c>
      <c r="K281" s="5" t="s">
        <v>230</v>
      </c>
      <c r="L281" s="5" t="s">
        <v>312</v>
      </c>
      <c r="M281" s="6">
        <v>7.13</v>
      </c>
      <c r="N281" s="6">
        <v>6.58</v>
      </c>
      <c r="O281" s="5" t="s">
        <v>312</v>
      </c>
      <c r="P281" s="153">
        <v>393.1</v>
      </c>
      <c r="Q281" s="13" t="s">
        <v>312</v>
      </c>
      <c r="R281" s="5"/>
      <c r="S281" s="5" t="s">
        <v>217</v>
      </c>
      <c r="T281" s="5" t="s">
        <v>346</v>
      </c>
      <c r="U281" s="5"/>
      <c r="V281" s="5"/>
      <c r="W281" s="18" t="s">
        <v>283</v>
      </c>
      <c r="X281" s="17" t="s">
        <v>301</v>
      </c>
    </row>
    <row r="282" spans="1:26" x14ac:dyDescent="0.2">
      <c r="C282" s="50" t="s">
        <v>224</v>
      </c>
      <c r="D282" s="28">
        <v>42084</v>
      </c>
      <c r="E282" s="9">
        <v>0.6069444444444444</v>
      </c>
      <c r="F282" s="7">
        <v>1</v>
      </c>
      <c r="G282" s="5">
        <v>387.3</v>
      </c>
      <c r="H282" s="11">
        <v>8.75</v>
      </c>
      <c r="I282" s="5">
        <v>104.5</v>
      </c>
      <c r="J282" s="6">
        <v>14.04</v>
      </c>
      <c r="K282" s="5" t="s">
        <v>230</v>
      </c>
      <c r="L282" s="5" t="s">
        <v>312</v>
      </c>
      <c r="M282" s="6">
        <v>7.73</v>
      </c>
      <c r="N282" s="6">
        <v>5.31</v>
      </c>
      <c r="O282" s="6">
        <v>478.1</v>
      </c>
      <c r="P282" s="6">
        <v>599.29999999999995</v>
      </c>
      <c r="Q282" s="7">
        <v>127.1</v>
      </c>
      <c r="R282" s="5"/>
      <c r="S282" s="5" t="s">
        <v>217</v>
      </c>
      <c r="T282" s="5" t="s">
        <v>345</v>
      </c>
      <c r="U282" s="5"/>
      <c r="V282" s="5"/>
      <c r="W282" s="18" t="s">
        <v>283</v>
      </c>
      <c r="X282" s="18" t="s">
        <v>302</v>
      </c>
    </row>
    <row r="283" spans="1:26" x14ac:dyDescent="0.25">
      <c r="C283" s="50" t="s">
        <v>224</v>
      </c>
      <c r="D283" s="28">
        <v>42091</v>
      </c>
      <c r="E283" s="9" t="s">
        <v>312</v>
      </c>
      <c r="F283" s="9" t="s">
        <v>312</v>
      </c>
      <c r="G283" s="9" t="s">
        <v>312</v>
      </c>
      <c r="H283" s="9" t="s">
        <v>312</v>
      </c>
      <c r="I283" s="9" t="s">
        <v>312</v>
      </c>
      <c r="J283" s="9" t="s">
        <v>312</v>
      </c>
      <c r="K283" s="9" t="s">
        <v>312</v>
      </c>
      <c r="L283" s="5" t="s">
        <v>312</v>
      </c>
      <c r="M283" s="5" t="s">
        <v>312</v>
      </c>
      <c r="N283" s="5" t="s">
        <v>312</v>
      </c>
      <c r="O283" s="5" t="s">
        <v>312</v>
      </c>
      <c r="P283" s="5" t="s">
        <v>312</v>
      </c>
      <c r="Q283" s="5" t="s">
        <v>312</v>
      </c>
      <c r="R283" s="5" t="s">
        <v>312</v>
      </c>
      <c r="S283" s="5" t="s">
        <v>312</v>
      </c>
      <c r="T283" s="5" t="s">
        <v>312</v>
      </c>
      <c r="U283" s="5"/>
      <c r="V283" s="1"/>
      <c r="W283" s="36" t="s">
        <v>420</v>
      </c>
      <c r="X283" s="17" t="s">
        <v>303</v>
      </c>
    </row>
    <row r="284" spans="1:26" x14ac:dyDescent="0.25">
      <c r="C284" s="50" t="s">
        <v>224</v>
      </c>
      <c r="D284" s="28">
        <v>42111</v>
      </c>
      <c r="E284" s="68">
        <v>0.60416666666666663</v>
      </c>
      <c r="F284" s="69">
        <v>1203.3</v>
      </c>
      <c r="G284" s="70" t="s">
        <v>296</v>
      </c>
      <c r="H284" s="71">
        <v>9.52</v>
      </c>
      <c r="I284" s="70">
        <v>102.5</v>
      </c>
      <c r="J284" s="72">
        <v>9.6999999999999993</v>
      </c>
      <c r="K284" s="70" t="s">
        <v>371</v>
      </c>
      <c r="L284" s="72" t="s">
        <v>312</v>
      </c>
      <c r="M284" s="72">
        <v>7.77</v>
      </c>
      <c r="N284" s="69" t="s">
        <v>312</v>
      </c>
      <c r="O284" s="72">
        <v>397.4</v>
      </c>
      <c r="P284" s="72">
        <v>562.6</v>
      </c>
      <c r="Q284" s="69">
        <v>111.7</v>
      </c>
      <c r="R284" s="70" t="s">
        <v>312</v>
      </c>
      <c r="S284" s="70" t="s">
        <v>217</v>
      </c>
      <c r="T284" s="70" t="s">
        <v>346</v>
      </c>
      <c r="U284" s="70" t="s">
        <v>312</v>
      </c>
      <c r="V284" s="73" t="s">
        <v>312</v>
      </c>
      <c r="W284" s="74" t="s">
        <v>195</v>
      </c>
      <c r="X284" s="17" t="s">
        <v>304</v>
      </c>
    </row>
    <row r="285" spans="1:26" x14ac:dyDescent="0.2">
      <c r="C285" s="50" t="s">
        <v>224</v>
      </c>
      <c r="D285" s="28">
        <v>42130</v>
      </c>
      <c r="E285" s="9">
        <v>0.57291666666666663</v>
      </c>
      <c r="F285" s="7">
        <v>214</v>
      </c>
      <c r="G285" s="5"/>
      <c r="H285" s="11">
        <v>9.2100000000000009</v>
      </c>
      <c r="I285" s="5">
        <v>100.4</v>
      </c>
      <c r="J285" s="6">
        <v>9.89</v>
      </c>
      <c r="K285" s="5" t="s">
        <v>371</v>
      </c>
      <c r="L285" s="5" t="s">
        <v>312</v>
      </c>
      <c r="M285" s="6">
        <v>7.73</v>
      </c>
      <c r="N285" s="150" t="s">
        <v>312</v>
      </c>
      <c r="O285" s="6">
        <v>296.8</v>
      </c>
      <c r="P285" s="6">
        <v>210.9</v>
      </c>
      <c r="Q285" s="7">
        <v>76.599999999999994</v>
      </c>
      <c r="R285" s="5"/>
      <c r="S285" s="5" t="s">
        <v>312</v>
      </c>
      <c r="T285" s="5" t="s">
        <v>346</v>
      </c>
      <c r="U285" s="5"/>
      <c r="V285" s="13"/>
      <c r="W285" s="17" t="s">
        <v>115</v>
      </c>
      <c r="X285" s="17" t="s">
        <v>305</v>
      </c>
    </row>
    <row r="286" spans="1:26" x14ac:dyDescent="0.2">
      <c r="C286" s="50" t="s">
        <v>224</v>
      </c>
      <c r="D286" s="28">
        <v>42144</v>
      </c>
      <c r="E286" s="9">
        <v>0.55902777777777779</v>
      </c>
      <c r="F286" s="83">
        <v>219</v>
      </c>
      <c r="G286" s="5"/>
      <c r="H286" s="11">
        <v>10.029999999999999</v>
      </c>
      <c r="I286" s="5">
        <v>103.6</v>
      </c>
      <c r="J286" s="6">
        <v>8.4700000000000006</v>
      </c>
      <c r="K286" s="5" t="s">
        <v>371</v>
      </c>
      <c r="L286" s="5" t="s">
        <v>312</v>
      </c>
      <c r="M286" s="6">
        <v>7.57</v>
      </c>
      <c r="N286" s="150" t="s">
        <v>312</v>
      </c>
      <c r="O286" s="6">
        <v>305.7</v>
      </c>
      <c r="P286" s="6">
        <v>208.6</v>
      </c>
      <c r="Q286" s="7">
        <v>74</v>
      </c>
      <c r="R286" s="5"/>
      <c r="S286" s="5" t="s">
        <v>312</v>
      </c>
      <c r="T286" s="5" t="s">
        <v>346</v>
      </c>
      <c r="U286" s="5"/>
      <c r="V286" s="13"/>
      <c r="W286" s="17" t="s">
        <v>115</v>
      </c>
      <c r="X286" s="17" t="s">
        <v>306</v>
      </c>
    </row>
    <row r="287" spans="1:26" x14ac:dyDescent="0.2">
      <c r="A287" s="76" t="s">
        <v>250</v>
      </c>
      <c r="B287" s="76"/>
      <c r="C287" s="50" t="s">
        <v>224</v>
      </c>
      <c r="D287" s="28">
        <v>42158</v>
      </c>
      <c r="E287" s="9">
        <v>0.49305555555555558</v>
      </c>
      <c r="F287" s="7">
        <v>10.9</v>
      </c>
      <c r="G287" s="5"/>
      <c r="H287" s="11">
        <v>9.35</v>
      </c>
      <c r="I287" s="5">
        <v>104.5</v>
      </c>
      <c r="J287" s="6">
        <v>11.52</v>
      </c>
      <c r="K287" s="5" t="s">
        <v>371</v>
      </c>
      <c r="L287" s="5" t="s">
        <v>312</v>
      </c>
      <c r="M287" s="6">
        <v>7.55</v>
      </c>
      <c r="N287" s="117" t="s">
        <v>312</v>
      </c>
      <c r="O287" s="6">
        <v>202.5</v>
      </c>
      <c r="P287" s="6">
        <v>272.8</v>
      </c>
      <c r="Q287" s="7">
        <v>73.900000000000006</v>
      </c>
      <c r="R287" s="5" t="s">
        <v>312</v>
      </c>
      <c r="S287" s="5" t="s">
        <v>217</v>
      </c>
      <c r="T287" s="5" t="s">
        <v>346</v>
      </c>
      <c r="U287" s="5" t="s">
        <v>312</v>
      </c>
      <c r="V287" s="13" t="s">
        <v>312</v>
      </c>
      <c r="W287" s="17" t="s">
        <v>251</v>
      </c>
      <c r="X287" s="17" t="s">
        <v>422</v>
      </c>
    </row>
    <row r="288" spans="1:26" x14ac:dyDescent="0.2">
      <c r="A288" s="76" t="s">
        <v>250</v>
      </c>
      <c r="B288" s="76"/>
      <c r="C288" s="50" t="s">
        <v>224</v>
      </c>
      <c r="D288" s="28">
        <v>42172</v>
      </c>
      <c r="E288" s="9">
        <v>0.57847222222222217</v>
      </c>
      <c r="F288" s="7">
        <v>23.3</v>
      </c>
      <c r="G288" s="5"/>
      <c r="H288" s="11">
        <v>8.7899999999999991</v>
      </c>
      <c r="I288" s="5">
        <v>103.9</v>
      </c>
      <c r="J288" s="6">
        <v>14.09</v>
      </c>
      <c r="K288" s="5" t="s">
        <v>371</v>
      </c>
      <c r="L288" s="5" t="s">
        <v>312</v>
      </c>
      <c r="M288" s="6">
        <v>7.47</v>
      </c>
      <c r="N288" s="117" t="s">
        <v>312</v>
      </c>
      <c r="O288" s="6">
        <v>103.9</v>
      </c>
      <c r="P288" s="6">
        <v>179.9</v>
      </c>
      <c r="Q288" s="7">
        <v>85.5</v>
      </c>
      <c r="R288" s="5" t="s">
        <v>312</v>
      </c>
      <c r="S288" s="5" t="s">
        <v>217</v>
      </c>
      <c r="T288" s="5" t="s">
        <v>346</v>
      </c>
      <c r="U288" s="5" t="s">
        <v>312</v>
      </c>
      <c r="V288" s="13" t="s">
        <v>312</v>
      </c>
      <c r="W288" s="17" t="s">
        <v>249</v>
      </c>
      <c r="X288" s="17" t="s">
        <v>423</v>
      </c>
    </row>
    <row r="289" spans="3:26" x14ac:dyDescent="0.2">
      <c r="C289" s="52" t="s">
        <v>224</v>
      </c>
      <c r="D289" s="28">
        <v>42181</v>
      </c>
      <c r="E289" s="9">
        <v>0.43124999999999997</v>
      </c>
      <c r="F289" s="7">
        <v>14.6</v>
      </c>
      <c r="G289" s="5">
        <v>437.4</v>
      </c>
      <c r="H289" s="6">
        <v>8</v>
      </c>
      <c r="I289" s="5">
        <v>73.8</v>
      </c>
      <c r="J289" s="6">
        <v>15.69</v>
      </c>
      <c r="K289" s="5" t="s">
        <v>371</v>
      </c>
      <c r="L289" s="5" t="s">
        <v>312</v>
      </c>
      <c r="M289" s="6">
        <v>8</v>
      </c>
      <c r="N289" s="117" t="s">
        <v>312</v>
      </c>
      <c r="O289" s="150" t="s">
        <v>312</v>
      </c>
      <c r="P289" s="6">
        <v>256</v>
      </c>
      <c r="Q289" s="117" t="s">
        <v>312</v>
      </c>
      <c r="R289" s="5" t="s">
        <v>312</v>
      </c>
      <c r="S289" s="5" t="s">
        <v>298</v>
      </c>
      <c r="T289" s="5" t="s">
        <v>346</v>
      </c>
      <c r="U289" s="5" t="s">
        <v>312</v>
      </c>
      <c r="V289" s="13" t="s">
        <v>312</v>
      </c>
      <c r="W289" s="17" t="s">
        <v>205</v>
      </c>
      <c r="X289" s="17" t="s">
        <v>147</v>
      </c>
    </row>
    <row r="290" spans="3:26" x14ac:dyDescent="0.2">
      <c r="C290" s="50" t="s">
        <v>224</v>
      </c>
      <c r="D290" s="28">
        <v>42186</v>
      </c>
      <c r="E290" s="9">
        <v>0.50347222222222221</v>
      </c>
      <c r="F290" s="7">
        <v>17.100000000000001</v>
      </c>
      <c r="G290" s="5"/>
      <c r="H290" s="11">
        <v>7.96</v>
      </c>
      <c r="I290" s="5">
        <v>104.6</v>
      </c>
      <c r="J290" s="6">
        <v>19.059999999999999</v>
      </c>
      <c r="K290" s="5" t="s">
        <v>371</v>
      </c>
      <c r="L290" s="5" t="s">
        <v>312</v>
      </c>
      <c r="M290" s="6">
        <v>7.66</v>
      </c>
      <c r="N290" s="7">
        <v>5.13</v>
      </c>
      <c r="O290" s="6">
        <v>247.7</v>
      </c>
      <c r="P290" s="6">
        <v>280.5</v>
      </c>
      <c r="Q290" s="7">
        <v>69.400000000000006</v>
      </c>
      <c r="R290" s="5"/>
      <c r="S290" s="5" t="s">
        <v>312</v>
      </c>
      <c r="T290" s="5" t="s">
        <v>346</v>
      </c>
      <c r="U290" s="5"/>
      <c r="V290" s="13"/>
      <c r="W290" s="17" t="s">
        <v>127</v>
      </c>
      <c r="X290" s="17" t="s">
        <v>148</v>
      </c>
    </row>
    <row r="291" spans="3:26" x14ac:dyDescent="0.2">
      <c r="C291" s="52" t="s">
        <v>224</v>
      </c>
      <c r="D291" s="28">
        <v>42195</v>
      </c>
      <c r="E291" s="9">
        <v>0.50763888888888886</v>
      </c>
      <c r="F291" s="7">
        <v>71.7</v>
      </c>
      <c r="G291" s="5">
        <v>1413.6</v>
      </c>
      <c r="H291" s="11">
        <v>7.91</v>
      </c>
      <c r="I291" s="5">
        <v>102.1</v>
      </c>
      <c r="J291" s="6">
        <v>18.010000000000002</v>
      </c>
      <c r="K291" s="5" t="s">
        <v>312</v>
      </c>
      <c r="L291" s="5" t="s">
        <v>312</v>
      </c>
      <c r="M291" s="6">
        <v>7.78</v>
      </c>
      <c r="N291" s="7">
        <v>20.100000000000001</v>
      </c>
      <c r="O291" s="6">
        <v>285.5</v>
      </c>
      <c r="P291" s="6">
        <v>330.9</v>
      </c>
      <c r="Q291" s="7">
        <v>65.2</v>
      </c>
      <c r="R291" s="5" t="s">
        <v>312</v>
      </c>
      <c r="S291" s="5" t="s">
        <v>217</v>
      </c>
      <c r="T291" s="5" t="s">
        <v>346</v>
      </c>
      <c r="U291" s="5" t="s">
        <v>312</v>
      </c>
      <c r="V291" s="13" t="s">
        <v>312</v>
      </c>
      <c r="W291" s="17" t="s">
        <v>249</v>
      </c>
      <c r="X291" s="17" t="s">
        <v>149</v>
      </c>
      <c r="Y291" s="90" t="s">
        <v>312</v>
      </c>
      <c r="Z291" s="90" t="s">
        <v>312</v>
      </c>
    </row>
    <row r="292" spans="3:26" x14ac:dyDescent="0.2">
      <c r="C292" s="50" t="s">
        <v>224</v>
      </c>
      <c r="D292" s="28">
        <v>42200</v>
      </c>
      <c r="E292" s="9">
        <v>0.49652777777777773</v>
      </c>
      <c r="F292" s="7">
        <v>69.3</v>
      </c>
      <c r="G292" s="5"/>
      <c r="H292" s="153">
        <v>7.8</v>
      </c>
      <c r="I292" s="5">
        <v>100.7</v>
      </c>
      <c r="J292" s="6">
        <v>18.440000000000001</v>
      </c>
      <c r="K292" s="5" t="s">
        <v>371</v>
      </c>
      <c r="L292" s="5" t="s">
        <v>312</v>
      </c>
      <c r="M292" s="6">
        <v>7.86</v>
      </c>
      <c r="N292" s="7">
        <v>18.5</v>
      </c>
      <c r="O292" s="6">
        <v>256.3</v>
      </c>
      <c r="P292" s="6">
        <v>296.10000000000002</v>
      </c>
      <c r="Q292" s="7">
        <v>60.5</v>
      </c>
      <c r="R292" s="5"/>
      <c r="S292" s="5" t="s">
        <v>217</v>
      </c>
      <c r="T292" s="5" t="s">
        <v>346</v>
      </c>
      <c r="U292" s="5"/>
      <c r="V292" s="13"/>
      <c r="W292" s="17" t="s">
        <v>163</v>
      </c>
      <c r="X292" s="17" t="s">
        <v>150</v>
      </c>
    </row>
    <row r="293" spans="3:26" x14ac:dyDescent="0.2">
      <c r="C293" s="52" t="s">
        <v>224</v>
      </c>
      <c r="D293" s="28">
        <v>42209</v>
      </c>
      <c r="E293" s="9">
        <v>0.47430555555555554</v>
      </c>
      <c r="F293" s="7">
        <v>22.1</v>
      </c>
      <c r="G293" s="5" t="s">
        <v>296</v>
      </c>
      <c r="H293" s="11">
        <v>7.76</v>
      </c>
      <c r="I293" s="5">
        <v>100.9</v>
      </c>
      <c r="J293" s="6">
        <v>18.72</v>
      </c>
      <c r="K293" s="5" t="s">
        <v>371</v>
      </c>
      <c r="L293" s="5" t="s">
        <v>312</v>
      </c>
      <c r="M293" s="6">
        <v>7.72</v>
      </c>
      <c r="N293" s="117" t="s">
        <v>312</v>
      </c>
      <c r="O293" s="6">
        <v>264.60000000000002</v>
      </c>
      <c r="P293" s="6">
        <v>301.39999999999998</v>
      </c>
      <c r="Q293" s="7">
        <v>63.5</v>
      </c>
      <c r="R293" s="5" t="s">
        <v>312</v>
      </c>
      <c r="S293" s="5" t="s">
        <v>217</v>
      </c>
      <c r="T293" s="5" t="s">
        <v>346</v>
      </c>
      <c r="U293" s="5" t="s">
        <v>312</v>
      </c>
      <c r="V293" s="13" t="s">
        <v>312</v>
      </c>
      <c r="W293" s="17" t="s">
        <v>249</v>
      </c>
      <c r="X293" s="17" t="s">
        <v>151</v>
      </c>
    </row>
    <row r="294" spans="3:26" x14ac:dyDescent="0.2">
      <c r="C294" s="188" t="s">
        <v>224</v>
      </c>
      <c r="D294" s="75">
        <v>42216</v>
      </c>
      <c r="E294" s="68">
        <v>0.48055555555555557</v>
      </c>
      <c r="F294" s="69">
        <v>19.899999999999999</v>
      </c>
      <c r="G294" s="70" t="s">
        <v>296</v>
      </c>
      <c r="H294" s="72">
        <v>7.7</v>
      </c>
      <c r="I294" s="70">
        <v>104.5</v>
      </c>
      <c r="J294" s="72">
        <v>21.02</v>
      </c>
      <c r="K294" s="70" t="s">
        <v>312</v>
      </c>
      <c r="L294" s="70" t="s">
        <v>312</v>
      </c>
      <c r="M294" s="72">
        <v>8.0299999999999994</v>
      </c>
      <c r="N294" s="69" t="s">
        <v>312</v>
      </c>
      <c r="O294" s="72">
        <v>336.1</v>
      </c>
      <c r="P294" s="72">
        <v>365.2</v>
      </c>
      <c r="Q294" s="69">
        <v>49.9</v>
      </c>
      <c r="R294" s="70" t="s">
        <v>312</v>
      </c>
      <c r="S294" s="70" t="s">
        <v>217</v>
      </c>
      <c r="T294" s="70" t="s">
        <v>346</v>
      </c>
      <c r="U294" s="70" t="s">
        <v>312</v>
      </c>
      <c r="V294" s="73" t="s">
        <v>312</v>
      </c>
      <c r="W294" s="97" t="s">
        <v>249</v>
      </c>
      <c r="X294" s="17" t="s">
        <v>152</v>
      </c>
    </row>
    <row r="295" spans="3:26" x14ac:dyDescent="0.25">
      <c r="C295" s="52" t="s">
        <v>224</v>
      </c>
      <c r="D295" s="28">
        <v>42221</v>
      </c>
      <c r="E295" s="9">
        <v>0.5083333333333333</v>
      </c>
      <c r="F295" s="7">
        <v>48.7</v>
      </c>
      <c r="G295" s="5"/>
      <c r="H295" s="11">
        <v>8.42</v>
      </c>
      <c r="I295" s="5">
        <v>115.4</v>
      </c>
      <c r="J295" s="6">
        <v>21.11</v>
      </c>
      <c r="K295" s="5" t="s">
        <v>312</v>
      </c>
      <c r="L295" s="5" t="s">
        <v>312</v>
      </c>
      <c r="M295" s="6">
        <v>7.89</v>
      </c>
      <c r="N295" s="117" t="s">
        <v>312</v>
      </c>
      <c r="O295" s="6">
        <v>355.5</v>
      </c>
      <c r="P295" s="6">
        <v>384.6</v>
      </c>
      <c r="Q295" s="117" t="s">
        <v>312</v>
      </c>
      <c r="R295" s="5" t="s">
        <v>312</v>
      </c>
      <c r="S295" s="5" t="s">
        <v>217</v>
      </c>
      <c r="T295" s="5" t="s">
        <v>345</v>
      </c>
      <c r="U295" s="5" t="s">
        <v>312</v>
      </c>
      <c r="V295" s="13" t="s">
        <v>312</v>
      </c>
      <c r="W295" s="36" t="s">
        <v>172</v>
      </c>
      <c r="X295" s="17" t="s">
        <v>153</v>
      </c>
      <c r="Y295" s="5"/>
      <c r="Z295" s="5"/>
    </row>
    <row r="296" spans="3:26" x14ac:dyDescent="0.2">
      <c r="C296" s="52" t="s">
        <v>224</v>
      </c>
      <c r="D296" s="28">
        <v>42235</v>
      </c>
      <c r="E296" s="9">
        <v>0.50486111111111109</v>
      </c>
      <c r="F296" s="7">
        <v>91.1</v>
      </c>
      <c r="G296" s="5"/>
      <c r="H296" s="11">
        <v>8.1199999999999992</v>
      </c>
      <c r="I296" s="5">
        <v>107.8</v>
      </c>
      <c r="J296" s="6">
        <v>19.52</v>
      </c>
      <c r="K296" s="5" t="s">
        <v>230</v>
      </c>
      <c r="L296" s="5" t="s">
        <v>312</v>
      </c>
      <c r="M296" s="6">
        <v>7.89</v>
      </c>
      <c r="N296" s="117" t="s">
        <v>312</v>
      </c>
      <c r="O296" s="6">
        <v>410.5</v>
      </c>
      <c r="P296" s="6">
        <v>457.4</v>
      </c>
      <c r="Q296" s="7">
        <v>60.8</v>
      </c>
      <c r="R296" s="5" t="s">
        <v>312</v>
      </c>
      <c r="S296" s="5" t="s">
        <v>312</v>
      </c>
      <c r="T296" s="5" t="s">
        <v>345</v>
      </c>
      <c r="U296" s="5" t="s">
        <v>312</v>
      </c>
      <c r="V296" s="13" t="s">
        <v>312</v>
      </c>
      <c r="W296" s="17" t="s">
        <v>174</v>
      </c>
      <c r="X296" s="17" t="s">
        <v>154</v>
      </c>
      <c r="Y296" s="5"/>
      <c r="Z296" s="5"/>
    </row>
    <row r="297" spans="3:26" x14ac:dyDescent="0.2">
      <c r="C297" s="52" t="s">
        <v>224</v>
      </c>
      <c r="D297" s="28">
        <v>42249</v>
      </c>
      <c r="E297" s="9">
        <v>0.52708333333333335</v>
      </c>
      <c r="F297" s="83">
        <v>148</v>
      </c>
      <c r="G297" s="5"/>
      <c r="H297" s="11">
        <v>7.62</v>
      </c>
      <c r="I297" s="5">
        <v>106.1</v>
      </c>
      <c r="J297" s="6">
        <v>21.88</v>
      </c>
      <c r="K297" s="5" t="s">
        <v>230</v>
      </c>
      <c r="L297" s="5" t="s">
        <v>312</v>
      </c>
      <c r="M297" s="6">
        <v>7.83</v>
      </c>
      <c r="N297" s="117" t="s">
        <v>312</v>
      </c>
      <c r="O297" s="6">
        <v>497</v>
      </c>
      <c r="P297" s="6">
        <v>528.70000000000005</v>
      </c>
      <c r="Q297" s="7">
        <v>66.900000000000006</v>
      </c>
      <c r="R297" s="5" t="s">
        <v>312</v>
      </c>
      <c r="S297" s="5" t="s">
        <v>217</v>
      </c>
      <c r="T297" s="5" t="s">
        <v>345</v>
      </c>
      <c r="U297" s="5" t="s">
        <v>312</v>
      </c>
      <c r="V297" s="5" t="s">
        <v>312</v>
      </c>
      <c r="W297" s="17" t="s">
        <v>174</v>
      </c>
      <c r="X297" s="17" t="s">
        <v>155</v>
      </c>
      <c r="Y297" s="5"/>
      <c r="Z297" s="5"/>
    </row>
    <row r="298" spans="3:26" x14ac:dyDescent="0.2">
      <c r="C298" s="52" t="s">
        <v>224</v>
      </c>
      <c r="D298" s="28">
        <v>42263</v>
      </c>
      <c r="E298" s="9">
        <v>0.50416666666666665</v>
      </c>
      <c r="F298" s="7">
        <v>80.099999999999994</v>
      </c>
      <c r="G298" s="5"/>
      <c r="H298" s="11">
        <v>9.02</v>
      </c>
      <c r="I298" s="5">
        <v>119.1</v>
      </c>
      <c r="J298" s="6">
        <v>18.93</v>
      </c>
      <c r="K298" s="5" t="s">
        <v>230</v>
      </c>
      <c r="L298" s="5" t="s">
        <v>312</v>
      </c>
      <c r="M298" s="6">
        <v>7.65</v>
      </c>
      <c r="N298" s="6">
        <v>3.65</v>
      </c>
      <c r="O298" s="6">
        <v>640.79999999999995</v>
      </c>
      <c r="P298" s="6">
        <v>726.3</v>
      </c>
      <c r="Q298" s="7">
        <v>46.3</v>
      </c>
      <c r="R298" s="5" t="s">
        <v>312</v>
      </c>
      <c r="S298" s="5" t="s">
        <v>217</v>
      </c>
      <c r="T298" s="5" t="s">
        <v>345</v>
      </c>
      <c r="U298" s="5" t="s">
        <v>312</v>
      </c>
      <c r="V298" s="5" t="s">
        <v>312</v>
      </c>
      <c r="W298" s="17" t="s">
        <v>246</v>
      </c>
      <c r="X298" s="17" t="s">
        <v>156</v>
      </c>
      <c r="Y298" s="5"/>
      <c r="Z298" s="5"/>
    </row>
    <row r="299" spans="3:26" x14ac:dyDescent="0.2">
      <c r="C299" s="50" t="s">
        <v>224</v>
      </c>
      <c r="D299" s="28">
        <v>42272</v>
      </c>
      <c r="E299" s="9">
        <v>0.59861111111111109</v>
      </c>
      <c r="F299" s="7">
        <v>95.9</v>
      </c>
      <c r="G299" s="5" t="s">
        <v>296</v>
      </c>
      <c r="H299" s="11">
        <v>8.5299999999999994</v>
      </c>
      <c r="I299" s="112">
        <v>113</v>
      </c>
      <c r="J299" s="6">
        <v>19.68</v>
      </c>
      <c r="K299" s="100" t="s">
        <v>247</v>
      </c>
      <c r="L299" s="5" t="s">
        <v>312</v>
      </c>
      <c r="M299" s="6">
        <v>7.86</v>
      </c>
      <c r="N299" s="113">
        <v>1.82</v>
      </c>
      <c r="O299" s="6">
        <v>690.3</v>
      </c>
      <c r="P299" s="6">
        <v>771.2</v>
      </c>
      <c r="Q299" s="7">
        <v>41.9</v>
      </c>
      <c r="R299" s="5" t="s">
        <v>312</v>
      </c>
      <c r="S299" s="100" t="s">
        <v>217</v>
      </c>
      <c r="T299" s="100" t="s">
        <v>345</v>
      </c>
      <c r="U299" s="5" t="s">
        <v>312</v>
      </c>
      <c r="V299" s="5" t="s">
        <v>312</v>
      </c>
      <c r="W299" s="17" t="s">
        <v>174</v>
      </c>
      <c r="X299" s="17" t="s">
        <v>157</v>
      </c>
      <c r="Y299" s="5"/>
      <c r="Z299" s="5"/>
    </row>
    <row r="300" spans="3:26" x14ac:dyDescent="0.2">
      <c r="C300" s="50" t="s">
        <v>224</v>
      </c>
      <c r="D300" s="28">
        <v>42286</v>
      </c>
      <c r="E300" s="9">
        <v>0.53611111111111109</v>
      </c>
      <c r="F300" s="7">
        <v>78.900000000000006</v>
      </c>
      <c r="G300" s="5">
        <v>2419.6</v>
      </c>
      <c r="H300" s="11">
        <v>8.61</v>
      </c>
      <c r="I300" s="5">
        <v>106.5</v>
      </c>
      <c r="J300" s="6">
        <v>16.399999999999999</v>
      </c>
      <c r="K300" s="5" t="s">
        <v>230</v>
      </c>
      <c r="L300" s="5" t="s">
        <v>312</v>
      </c>
      <c r="M300" s="6">
        <v>7.75</v>
      </c>
      <c r="N300" s="7">
        <v>4.16</v>
      </c>
      <c r="O300" s="6">
        <v>587.1</v>
      </c>
      <c r="P300" s="6">
        <v>702.5</v>
      </c>
      <c r="Q300" s="7">
        <v>19.600000000000001</v>
      </c>
      <c r="R300" s="5"/>
      <c r="S300" s="5" t="s">
        <v>217</v>
      </c>
      <c r="T300" s="5" t="s">
        <v>345</v>
      </c>
      <c r="U300" s="5" t="s">
        <v>312</v>
      </c>
      <c r="V300" s="5" t="s">
        <v>312</v>
      </c>
      <c r="W300" s="17" t="s">
        <v>174</v>
      </c>
      <c r="X300" s="17" t="s">
        <v>158</v>
      </c>
      <c r="Y300" s="5"/>
      <c r="Z300" s="5"/>
    </row>
    <row r="301" spans="3:26" x14ac:dyDescent="0.25">
      <c r="C301" s="50" t="s">
        <v>224</v>
      </c>
      <c r="D301" s="28">
        <v>42307</v>
      </c>
      <c r="E301" s="9">
        <v>0.50694444444444442</v>
      </c>
      <c r="F301" s="117">
        <v>298.7</v>
      </c>
      <c r="G301" s="100" t="s">
        <v>388</v>
      </c>
      <c r="H301" s="11">
        <v>9.43</v>
      </c>
      <c r="I301" s="5">
        <v>103.6</v>
      </c>
      <c r="J301" s="118">
        <v>10.54</v>
      </c>
      <c r="K301" s="140" t="s">
        <v>390</v>
      </c>
      <c r="L301" s="140" t="s">
        <v>389</v>
      </c>
      <c r="M301" s="118">
        <v>7.5</v>
      </c>
      <c r="N301" s="5">
        <v>5.73</v>
      </c>
      <c r="O301" s="118">
        <v>569.20000000000005</v>
      </c>
      <c r="P301" s="118">
        <v>786.2</v>
      </c>
      <c r="Q301" s="117">
        <v>12.8</v>
      </c>
      <c r="R301" s="4"/>
      <c r="S301" s="140" t="s">
        <v>391</v>
      </c>
      <c r="T301" s="140" t="s">
        <v>392</v>
      </c>
      <c r="U301" s="4"/>
      <c r="V301" s="4"/>
      <c r="W301" s="142" t="s">
        <v>359</v>
      </c>
      <c r="X301" s="46" t="s">
        <v>159</v>
      </c>
      <c r="Y301" s="5"/>
      <c r="Z301" s="5"/>
    </row>
    <row r="302" spans="3:26" x14ac:dyDescent="0.25">
      <c r="C302" s="50" t="s">
        <v>224</v>
      </c>
      <c r="D302" s="28">
        <v>42321</v>
      </c>
      <c r="E302" s="9">
        <v>0.54583333333333328</v>
      </c>
      <c r="F302" s="150">
        <v>52</v>
      </c>
      <c r="G302" s="100">
        <v>1119.9000000000001</v>
      </c>
      <c r="H302" s="11">
        <v>10.61</v>
      </c>
      <c r="I302" s="5">
        <v>109.4</v>
      </c>
      <c r="J302" s="153">
        <v>8.19</v>
      </c>
      <c r="K302" s="140" t="s">
        <v>390</v>
      </c>
      <c r="L302" s="140" t="s">
        <v>389</v>
      </c>
      <c r="M302" s="153">
        <v>7.67</v>
      </c>
      <c r="N302" s="5">
        <v>2.23</v>
      </c>
      <c r="O302" s="153">
        <v>522.5</v>
      </c>
      <c r="P302" s="153">
        <v>773.3</v>
      </c>
      <c r="Q302" s="150">
        <v>20.2</v>
      </c>
      <c r="R302" s="4"/>
      <c r="S302" s="140" t="s">
        <v>421</v>
      </c>
      <c r="T302" s="140" t="s">
        <v>345</v>
      </c>
      <c r="U302" s="4"/>
      <c r="V302" s="4"/>
      <c r="W302" s="97" t="s">
        <v>187</v>
      </c>
      <c r="X302" s="17" t="s">
        <v>160</v>
      </c>
      <c r="Y302" s="5"/>
      <c r="Z302" s="5"/>
    </row>
    <row r="303" spans="3:26" x14ac:dyDescent="0.25">
      <c r="C303" s="50" t="s">
        <v>224</v>
      </c>
      <c r="D303" s="28">
        <v>42342</v>
      </c>
      <c r="E303" s="9">
        <v>0.55763888888888891</v>
      </c>
      <c r="F303" s="150">
        <v>27.2</v>
      </c>
      <c r="G303" s="100">
        <v>488.4</v>
      </c>
      <c r="H303" s="11">
        <v>11.31</v>
      </c>
      <c r="I303" s="5">
        <v>111.1</v>
      </c>
      <c r="J303" s="153">
        <v>6.15</v>
      </c>
      <c r="K303" s="140" t="s">
        <v>230</v>
      </c>
      <c r="L303" s="140" t="s">
        <v>312</v>
      </c>
      <c r="M303" s="153">
        <v>7.43</v>
      </c>
      <c r="N303" s="5">
        <v>1.55</v>
      </c>
      <c r="O303" s="153" t="s">
        <v>312</v>
      </c>
      <c r="P303" s="153">
        <v>802.1</v>
      </c>
      <c r="Q303" s="150">
        <v>15.9</v>
      </c>
      <c r="R303" s="4"/>
      <c r="S303" s="140" t="s">
        <v>217</v>
      </c>
      <c r="T303" s="140" t="s">
        <v>345</v>
      </c>
      <c r="U303" s="4"/>
      <c r="V303" s="4"/>
      <c r="W303" s="17" t="s">
        <v>191</v>
      </c>
      <c r="X303" s="17" t="s">
        <v>161</v>
      </c>
      <c r="Y303" s="5"/>
      <c r="Z303" s="5"/>
    </row>
    <row r="304" spans="3:26" x14ac:dyDescent="0.25">
      <c r="C304" s="50" t="s">
        <v>224</v>
      </c>
      <c r="D304" s="28">
        <v>42356</v>
      </c>
      <c r="E304" s="9" t="s">
        <v>312</v>
      </c>
      <c r="F304" s="9" t="s">
        <v>312</v>
      </c>
      <c r="G304" s="9" t="s">
        <v>312</v>
      </c>
      <c r="H304" s="9" t="s">
        <v>312</v>
      </c>
      <c r="I304" s="9" t="s">
        <v>312</v>
      </c>
      <c r="J304" s="9" t="s">
        <v>312</v>
      </c>
      <c r="K304" s="9" t="s">
        <v>312</v>
      </c>
      <c r="L304" s="9" t="s">
        <v>312</v>
      </c>
      <c r="M304" s="9" t="s">
        <v>312</v>
      </c>
      <c r="N304" s="9" t="s">
        <v>312</v>
      </c>
      <c r="O304" s="9" t="s">
        <v>312</v>
      </c>
      <c r="P304" s="9" t="s">
        <v>312</v>
      </c>
      <c r="Q304" s="9" t="s">
        <v>312</v>
      </c>
      <c r="R304" s="9" t="s">
        <v>312</v>
      </c>
      <c r="S304" s="9" t="s">
        <v>312</v>
      </c>
      <c r="T304" s="9" t="s">
        <v>312</v>
      </c>
      <c r="U304" s="4"/>
      <c r="V304" s="4"/>
      <c r="W304" s="142" t="s">
        <v>337</v>
      </c>
      <c r="X304" s="61"/>
      <c r="Y304" s="5"/>
      <c r="Z304" s="5"/>
    </row>
    <row r="305" spans="1:26" x14ac:dyDescent="0.25">
      <c r="C305" s="50" t="s">
        <v>224</v>
      </c>
      <c r="D305" s="191" t="s">
        <v>165</v>
      </c>
      <c r="E305" s="9" t="s">
        <v>312</v>
      </c>
      <c r="F305" s="9" t="s">
        <v>312</v>
      </c>
      <c r="G305" s="9" t="s">
        <v>312</v>
      </c>
      <c r="H305" s="9" t="s">
        <v>312</v>
      </c>
      <c r="I305" s="9" t="s">
        <v>312</v>
      </c>
      <c r="J305" s="9" t="s">
        <v>312</v>
      </c>
      <c r="K305" s="9" t="s">
        <v>312</v>
      </c>
      <c r="L305" s="9" t="s">
        <v>312</v>
      </c>
      <c r="M305" s="9" t="s">
        <v>312</v>
      </c>
      <c r="N305" s="9" t="s">
        <v>312</v>
      </c>
      <c r="O305" s="9" t="s">
        <v>312</v>
      </c>
      <c r="P305" s="9" t="s">
        <v>312</v>
      </c>
      <c r="Q305" s="9" t="s">
        <v>312</v>
      </c>
      <c r="R305" s="9" t="s">
        <v>312</v>
      </c>
      <c r="S305" s="9" t="s">
        <v>312</v>
      </c>
      <c r="T305" s="9" t="s">
        <v>312</v>
      </c>
      <c r="U305" s="4"/>
      <c r="V305" s="4"/>
      <c r="W305" s="142"/>
      <c r="X305" s="61"/>
      <c r="Y305" s="5"/>
      <c r="Z305" s="5"/>
    </row>
    <row r="306" spans="1:26" x14ac:dyDescent="0.25">
      <c r="C306" s="3"/>
      <c r="D306" s="22"/>
      <c r="E306" s="23"/>
      <c r="F306" s="24"/>
      <c r="G306" s="25"/>
      <c r="H306" s="27"/>
      <c r="I306" s="25"/>
      <c r="J306" s="26"/>
      <c r="K306" s="3"/>
      <c r="L306" s="145"/>
      <c r="M306" s="26"/>
      <c r="N306" s="25"/>
      <c r="O306" s="26"/>
      <c r="P306" s="26"/>
      <c r="Q306" s="24"/>
      <c r="R306" s="3"/>
      <c r="S306" s="3"/>
      <c r="T306" s="3"/>
      <c r="U306" s="3"/>
      <c r="V306" s="3"/>
      <c r="W306" s="147"/>
    </row>
    <row r="307" spans="1:26" x14ac:dyDescent="0.2">
      <c r="A307" s="62" t="s">
        <v>277</v>
      </c>
      <c r="B307" s="62" t="s">
        <v>276</v>
      </c>
      <c r="C307" s="19" t="s">
        <v>238</v>
      </c>
      <c r="D307" s="19" t="s">
        <v>237</v>
      </c>
      <c r="E307" s="19" t="s">
        <v>289</v>
      </c>
      <c r="F307" s="20" t="s">
        <v>313</v>
      </c>
      <c r="G307" s="19" t="s">
        <v>292</v>
      </c>
      <c r="H307" s="19" t="s">
        <v>240</v>
      </c>
      <c r="I307" s="19" t="s">
        <v>239</v>
      </c>
      <c r="J307" s="19" t="s">
        <v>374</v>
      </c>
      <c r="K307" s="19" t="s">
        <v>231</v>
      </c>
      <c r="L307" s="19" t="s">
        <v>405</v>
      </c>
      <c r="M307" s="19" t="s">
        <v>310</v>
      </c>
      <c r="N307" s="19" t="s">
        <v>325</v>
      </c>
      <c r="O307" s="19" t="s">
        <v>309</v>
      </c>
      <c r="P307" s="21" t="s">
        <v>307</v>
      </c>
      <c r="Q307" s="21" t="s">
        <v>308</v>
      </c>
      <c r="R307" s="19" t="s">
        <v>291</v>
      </c>
      <c r="S307" s="19" t="s">
        <v>421</v>
      </c>
      <c r="T307" s="19" t="s">
        <v>288</v>
      </c>
      <c r="U307" s="19" t="s">
        <v>290</v>
      </c>
      <c r="V307" s="19" t="s">
        <v>241</v>
      </c>
      <c r="W307" s="34" t="s">
        <v>300</v>
      </c>
      <c r="X307" s="34" t="s">
        <v>197</v>
      </c>
      <c r="Y307" s="19" t="s">
        <v>201</v>
      </c>
      <c r="Z307" s="19" t="s">
        <v>202</v>
      </c>
    </row>
    <row r="308" spans="1:26" s="80" customFormat="1" x14ac:dyDescent="0.2">
      <c r="A308" s="196"/>
      <c r="B308" s="196"/>
      <c r="C308" s="52" t="s">
        <v>228</v>
      </c>
      <c r="D308" s="28">
        <v>41766</v>
      </c>
      <c r="E308" s="9">
        <v>0.56736111111111109</v>
      </c>
      <c r="F308" s="5">
        <v>5.2</v>
      </c>
      <c r="G308" s="5"/>
      <c r="H308" s="5">
        <v>10.91</v>
      </c>
      <c r="I308" s="5" t="s">
        <v>312</v>
      </c>
      <c r="J308" s="5">
        <v>14.86</v>
      </c>
      <c r="K308" s="5" t="s">
        <v>230</v>
      </c>
      <c r="L308" s="5" t="s">
        <v>312</v>
      </c>
      <c r="M308" s="5">
        <v>8.93</v>
      </c>
      <c r="N308" s="5">
        <v>1.78</v>
      </c>
      <c r="O308" s="5" t="s">
        <v>312</v>
      </c>
      <c r="P308" s="13">
        <v>529</v>
      </c>
      <c r="Q308" s="13" t="s">
        <v>312</v>
      </c>
      <c r="R308" s="5"/>
      <c r="S308" s="5" t="s">
        <v>312</v>
      </c>
      <c r="T308" s="5" t="s">
        <v>345</v>
      </c>
      <c r="U308" s="5"/>
      <c r="V308" s="5"/>
      <c r="W308" s="17" t="s">
        <v>136</v>
      </c>
      <c r="X308" s="17"/>
      <c r="Y308" s="5"/>
      <c r="Z308" s="5"/>
    </row>
    <row r="309" spans="1:26" s="80" customFormat="1" x14ac:dyDescent="0.2">
      <c r="A309" s="196"/>
      <c r="B309" s="196"/>
      <c r="C309" s="52" t="s">
        <v>228</v>
      </c>
      <c r="D309" s="28">
        <v>41780</v>
      </c>
      <c r="E309" s="9">
        <v>0.53472222222222221</v>
      </c>
      <c r="F309" s="5">
        <v>24.6</v>
      </c>
      <c r="G309" s="5"/>
      <c r="H309" s="5">
        <v>8.9499999999999993</v>
      </c>
      <c r="I309" s="5" t="s">
        <v>312</v>
      </c>
      <c r="J309" s="5">
        <v>14.63</v>
      </c>
      <c r="K309" s="5" t="s">
        <v>371</v>
      </c>
      <c r="L309" s="5" t="s">
        <v>312</v>
      </c>
      <c r="M309" s="5">
        <v>8.24</v>
      </c>
      <c r="N309" s="5">
        <v>11.6</v>
      </c>
      <c r="O309" s="5" t="s">
        <v>312</v>
      </c>
      <c r="P309" s="13">
        <v>426</v>
      </c>
      <c r="Q309" s="13" t="s">
        <v>312</v>
      </c>
      <c r="R309" s="5"/>
      <c r="S309" s="5" t="s">
        <v>312</v>
      </c>
      <c r="T309" s="5" t="s">
        <v>346</v>
      </c>
      <c r="U309" s="5"/>
      <c r="V309" s="5"/>
      <c r="W309" s="17" t="s">
        <v>139</v>
      </c>
      <c r="X309" s="17"/>
      <c r="Y309" s="5"/>
      <c r="Z309" s="5"/>
    </row>
    <row r="310" spans="1:26" s="80" customFormat="1" x14ac:dyDescent="0.2">
      <c r="A310" s="196"/>
      <c r="B310" s="196"/>
      <c r="C310" s="52" t="s">
        <v>228</v>
      </c>
      <c r="D310" s="28">
        <v>41794</v>
      </c>
      <c r="E310" s="9">
        <v>0.53472222222222221</v>
      </c>
      <c r="F310" s="5">
        <v>35.5</v>
      </c>
      <c r="G310" s="5"/>
      <c r="H310" s="5">
        <v>9.0299999999999994</v>
      </c>
      <c r="I310" s="5" t="s">
        <v>312</v>
      </c>
      <c r="J310" s="5">
        <v>17.510000000000002</v>
      </c>
      <c r="K310" s="5" t="s">
        <v>371</v>
      </c>
      <c r="L310" s="5" t="s">
        <v>312</v>
      </c>
      <c r="M310" s="5">
        <v>7.98</v>
      </c>
      <c r="N310" s="153">
        <v>9.6</v>
      </c>
      <c r="O310" s="5" t="s">
        <v>312</v>
      </c>
      <c r="P310" s="13">
        <v>282</v>
      </c>
      <c r="Q310" s="13" t="s">
        <v>312</v>
      </c>
      <c r="R310" s="5"/>
      <c r="S310" s="5" t="s">
        <v>312</v>
      </c>
      <c r="T310" s="5" t="s">
        <v>345</v>
      </c>
      <c r="U310" s="5"/>
      <c r="V310" s="5"/>
      <c r="W310" s="17" t="s">
        <v>99</v>
      </c>
      <c r="X310" s="17"/>
      <c r="Y310" s="5"/>
      <c r="Z310" s="5"/>
    </row>
    <row r="311" spans="1:26" s="80" customFormat="1" x14ac:dyDescent="0.2">
      <c r="A311" s="196"/>
      <c r="B311" s="196"/>
      <c r="C311" s="52" t="s">
        <v>228</v>
      </c>
      <c r="D311" s="28">
        <v>41808</v>
      </c>
      <c r="E311" s="9">
        <v>0.49861111111111112</v>
      </c>
      <c r="F311" s="5">
        <v>21.1</v>
      </c>
      <c r="G311" s="5"/>
      <c r="H311" s="5">
        <v>9.02</v>
      </c>
      <c r="I311" s="5" t="s">
        <v>312</v>
      </c>
      <c r="J311" s="5">
        <v>18.53</v>
      </c>
      <c r="K311" s="5" t="s">
        <v>230</v>
      </c>
      <c r="L311" s="5" t="s">
        <v>312</v>
      </c>
      <c r="M311" s="153">
        <v>9.1</v>
      </c>
      <c r="N311" s="5">
        <v>5.77</v>
      </c>
      <c r="O311" s="5" t="s">
        <v>312</v>
      </c>
      <c r="P311" s="13">
        <v>309</v>
      </c>
      <c r="Q311" s="13" t="s">
        <v>312</v>
      </c>
      <c r="R311" s="5"/>
      <c r="S311" s="5" t="s">
        <v>312</v>
      </c>
      <c r="T311" s="5" t="s">
        <v>345</v>
      </c>
      <c r="U311" s="5"/>
      <c r="V311" s="5"/>
      <c r="W311" s="17" t="s">
        <v>100</v>
      </c>
      <c r="X311" s="17"/>
      <c r="Y311" s="5"/>
      <c r="Z311" s="5"/>
    </row>
    <row r="312" spans="1:26" s="80" customFormat="1" x14ac:dyDescent="0.2">
      <c r="A312" s="196"/>
      <c r="B312" s="196"/>
      <c r="C312" s="52" t="s">
        <v>228</v>
      </c>
      <c r="D312" s="28">
        <v>41829</v>
      </c>
      <c r="E312" s="9">
        <v>0.52430555555555558</v>
      </c>
      <c r="F312" s="5">
        <v>107</v>
      </c>
      <c r="G312" s="5"/>
      <c r="H312" s="153">
        <v>7.8</v>
      </c>
      <c r="I312" s="5" t="s">
        <v>312</v>
      </c>
      <c r="J312" s="5">
        <v>23.11</v>
      </c>
      <c r="K312" s="5" t="s">
        <v>230</v>
      </c>
      <c r="L312" s="5" t="s">
        <v>312</v>
      </c>
      <c r="M312" s="5">
        <v>8.2200000000000006</v>
      </c>
      <c r="N312" s="150">
        <v>31</v>
      </c>
      <c r="O312" s="5" t="s">
        <v>312</v>
      </c>
      <c r="P312" s="13">
        <v>358</v>
      </c>
      <c r="Q312" s="13" t="s">
        <v>312</v>
      </c>
      <c r="R312" s="5"/>
      <c r="S312" s="5" t="s">
        <v>312</v>
      </c>
      <c r="T312" s="5" t="s">
        <v>345</v>
      </c>
      <c r="U312" s="5"/>
      <c r="V312" s="5"/>
      <c r="W312" s="17" t="s">
        <v>104</v>
      </c>
      <c r="X312" s="17"/>
      <c r="Y312" s="5"/>
      <c r="Z312" s="5"/>
    </row>
    <row r="313" spans="1:26" s="80" customFormat="1" x14ac:dyDescent="0.2">
      <c r="A313" s="196"/>
      <c r="B313" s="196"/>
      <c r="C313" s="52" t="s">
        <v>228</v>
      </c>
      <c r="D313" s="28">
        <v>41843</v>
      </c>
      <c r="E313" s="9">
        <v>0.52708333333333335</v>
      </c>
      <c r="F313" s="5">
        <v>39.5</v>
      </c>
      <c r="G313" s="5"/>
      <c r="H313" s="5">
        <v>9.0299999999999994</v>
      </c>
      <c r="I313" s="5" t="s">
        <v>312</v>
      </c>
      <c r="J313" s="5">
        <v>22.97</v>
      </c>
      <c r="K313" s="5" t="s">
        <v>230</v>
      </c>
      <c r="L313" s="5" t="s">
        <v>312</v>
      </c>
      <c r="M313" s="5">
        <v>8.5500000000000007</v>
      </c>
      <c r="N313" s="5">
        <v>12.1</v>
      </c>
      <c r="O313" s="5" t="s">
        <v>312</v>
      </c>
      <c r="P313" s="13">
        <v>352</v>
      </c>
      <c r="Q313" s="13" t="s">
        <v>312</v>
      </c>
      <c r="R313" s="5"/>
      <c r="S313" s="5" t="s">
        <v>312</v>
      </c>
      <c r="T313" s="5" t="s">
        <v>345</v>
      </c>
      <c r="U313" s="5"/>
      <c r="V313" s="5"/>
      <c r="W313" s="17" t="s">
        <v>105</v>
      </c>
      <c r="X313" s="17"/>
      <c r="Y313" s="5"/>
      <c r="Z313" s="5"/>
    </row>
    <row r="314" spans="1:26" s="80" customFormat="1" x14ac:dyDescent="0.2">
      <c r="A314" s="196"/>
      <c r="B314" s="196"/>
      <c r="C314" s="52" t="s">
        <v>228</v>
      </c>
      <c r="D314" s="28">
        <v>41857</v>
      </c>
      <c r="E314" s="9">
        <v>0.54583333333333328</v>
      </c>
      <c r="F314" s="5">
        <v>59.1</v>
      </c>
      <c r="G314" s="5"/>
      <c r="H314" s="5">
        <v>7.56</v>
      </c>
      <c r="I314" s="5" t="s">
        <v>312</v>
      </c>
      <c r="J314" s="5">
        <v>21.42</v>
      </c>
      <c r="K314" s="5" t="s">
        <v>230</v>
      </c>
      <c r="L314" s="5" t="s">
        <v>312</v>
      </c>
      <c r="M314" s="5">
        <v>8.2100000000000009</v>
      </c>
      <c r="N314" s="5">
        <v>11.2</v>
      </c>
      <c r="O314" s="5" t="s">
        <v>312</v>
      </c>
      <c r="P314" s="13">
        <v>342</v>
      </c>
      <c r="Q314" s="13" t="s">
        <v>312</v>
      </c>
      <c r="R314" s="5"/>
      <c r="S314" s="5" t="s">
        <v>312</v>
      </c>
      <c r="T314" s="5" t="s">
        <v>345</v>
      </c>
      <c r="U314" s="5"/>
      <c r="V314" s="5"/>
      <c r="W314" s="17" t="s">
        <v>106</v>
      </c>
      <c r="X314" s="17"/>
      <c r="Y314" s="5"/>
      <c r="Z314" s="5"/>
    </row>
    <row r="315" spans="1:26" s="80" customFormat="1" x14ac:dyDescent="0.2">
      <c r="A315" s="196"/>
      <c r="B315" s="196"/>
      <c r="C315" s="52" t="s">
        <v>228</v>
      </c>
      <c r="D315" s="28">
        <v>41871</v>
      </c>
      <c r="E315" s="9">
        <v>0.52083333333333337</v>
      </c>
      <c r="F315" s="5">
        <v>28.8</v>
      </c>
      <c r="G315" s="5"/>
      <c r="H315" s="5">
        <v>8.65</v>
      </c>
      <c r="I315" s="5" t="s">
        <v>312</v>
      </c>
      <c r="J315" s="5">
        <v>21.32</v>
      </c>
      <c r="K315" s="5" t="s">
        <v>230</v>
      </c>
      <c r="L315" s="5" t="s">
        <v>312</v>
      </c>
      <c r="M315" s="5">
        <v>8.24</v>
      </c>
      <c r="N315" s="5">
        <v>8.0500000000000007</v>
      </c>
      <c r="O315" s="5" t="s">
        <v>312</v>
      </c>
      <c r="P315" s="13">
        <v>408</v>
      </c>
      <c r="Q315" s="13" t="s">
        <v>312</v>
      </c>
      <c r="R315" s="5"/>
      <c r="S315" s="5" t="s">
        <v>312</v>
      </c>
      <c r="T315" s="5" t="s">
        <v>345</v>
      </c>
      <c r="U315" s="5"/>
      <c r="V315" s="5"/>
      <c r="W315" s="17" t="s">
        <v>107</v>
      </c>
      <c r="X315" s="17"/>
      <c r="Y315" s="5"/>
      <c r="Z315" s="5"/>
    </row>
    <row r="316" spans="1:26" s="80" customFormat="1" x14ac:dyDescent="0.2">
      <c r="A316" s="196"/>
      <c r="B316" s="196"/>
      <c r="C316" s="52" t="s">
        <v>228</v>
      </c>
      <c r="D316" s="28">
        <v>41885</v>
      </c>
      <c r="E316" s="9">
        <v>0.58194444444444449</v>
      </c>
      <c r="F316" s="5">
        <v>30.5</v>
      </c>
      <c r="G316" s="5"/>
      <c r="H316" s="5" t="s">
        <v>134</v>
      </c>
      <c r="I316" s="5" t="s">
        <v>134</v>
      </c>
      <c r="J316" s="5" t="s">
        <v>134</v>
      </c>
      <c r="K316" s="5" t="s">
        <v>230</v>
      </c>
      <c r="L316" s="5" t="s">
        <v>312</v>
      </c>
      <c r="M316" s="5" t="s">
        <v>110</v>
      </c>
      <c r="N316" s="5">
        <v>6.38</v>
      </c>
      <c r="O316" s="5" t="s">
        <v>312</v>
      </c>
      <c r="P316" s="13" t="s">
        <v>135</v>
      </c>
      <c r="Q316" s="13" t="s">
        <v>312</v>
      </c>
      <c r="R316" s="5"/>
      <c r="S316" s="5" t="s">
        <v>312</v>
      </c>
      <c r="T316" s="5" t="s">
        <v>345</v>
      </c>
      <c r="U316" s="5"/>
      <c r="V316" s="5"/>
      <c r="W316" s="17" t="s">
        <v>108</v>
      </c>
      <c r="X316" s="17"/>
      <c r="Y316" s="5"/>
      <c r="Z316" s="5"/>
    </row>
    <row r="317" spans="1:26" s="80" customFormat="1" x14ac:dyDescent="0.2">
      <c r="A317" s="196"/>
      <c r="B317" s="196"/>
      <c r="C317" s="52" t="s">
        <v>228</v>
      </c>
      <c r="D317" s="28">
        <v>41899</v>
      </c>
      <c r="E317" s="9">
        <v>0.54722222222222217</v>
      </c>
      <c r="F317" s="5">
        <v>120</v>
      </c>
      <c r="G317" s="5"/>
      <c r="H317" s="5">
        <v>8.8699999999999992</v>
      </c>
      <c r="I317" s="5" t="s">
        <v>312</v>
      </c>
      <c r="J317" s="5">
        <v>18.62</v>
      </c>
      <c r="K317" s="5" t="s">
        <v>230</v>
      </c>
      <c r="L317" s="5" t="s">
        <v>312</v>
      </c>
      <c r="M317" s="5">
        <v>8.23</v>
      </c>
      <c r="N317" s="5">
        <v>4.79</v>
      </c>
      <c r="O317" s="5" t="s">
        <v>312</v>
      </c>
      <c r="P317" s="13">
        <v>455</v>
      </c>
      <c r="Q317" s="13" t="s">
        <v>312</v>
      </c>
      <c r="R317" s="5"/>
      <c r="S317" s="5" t="s">
        <v>312</v>
      </c>
      <c r="T317" s="5" t="s">
        <v>345</v>
      </c>
      <c r="U317" s="5"/>
      <c r="V317" s="5"/>
      <c r="W317" s="17" t="s">
        <v>113</v>
      </c>
      <c r="X317" s="17"/>
      <c r="Y317" s="5"/>
      <c r="Z317" s="5"/>
    </row>
    <row r="318" spans="1:26" hidden="1" x14ac:dyDescent="0.2">
      <c r="A318" s="63">
        <v>39.6619915303</v>
      </c>
      <c r="B318" s="63">
        <v>-105.079650755</v>
      </c>
      <c r="C318" s="5" t="s">
        <v>228</v>
      </c>
      <c r="D318" s="28">
        <v>41916</v>
      </c>
      <c r="E318" s="8">
        <v>0.51041666666666663</v>
      </c>
      <c r="F318" s="5">
        <v>25.6</v>
      </c>
      <c r="G318" s="5">
        <v>1732.9</v>
      </c>
      <c r="H318" s="5" t="s">
        <v>312</v>
      </c>
      <c r="I318" s="5" t="s">
        <v>312</v>
      </c>
      <c r="J318" s="7">
        <v>15</v>
      </c>
      <c r="K318" s="5" t="s">
        <v>230</v>
      </c>
      <c r="L318" s="5" t="s">
        <v>312</v>
      </c>
      <c r="M318" s="6">
        <v>8.17</v>
      </c>
      <c r="N318" s="7">
        <v>4.5</v>
      </c>
      <c r="O318" s="5"/>
      <c r="P318" s="5"/>
      <c r="Q318" s="13" t="s">
        <v>312</v>
      </c>
      <c r="R318" s="5"/>
      <c r="S318" s="5"/>
      <c r="T318" s="5" t="s">
        <v>345</v>
      </c>
      <c r="U318" s="5"/>
      <c r="V318" s="5"/>
      <c r="W318" s="17" t="s">
        <v>335</v>
      </c>
      <c r="X318" s="61"/>
      <c r="Y318" s="5"/>
      <c r="Z318" s="5"/>
    </row>
    <row r="319" spans="1:26" hidden="1" x14ac:dyDescent="0.2">
      <c r="B319" t="s">
        <v>279</v>
      </c>
      <c r="C319" s="5" t="s">
        <v>222</v>
      </c>
      <c r="D319" s="28">
        <v>41930</v>
      </c>
      <c r="E319" s="9">
        <v>0.50208333333333333</v>
      </c>
      <c r="F319" s="5">
        <v>18.5</v>
      </c>
      <c r="G319" s="5">
        <v>1413.6</v>
      </c>
      <c r="H319" s="6">
        <v>10.64</v>
      </c>
      <c r="I319" s="5">
        <v>120.1</v>
      </c>
      <c r="J319" s="6">
        <v>12.06</v>
      </c>
      <c r="K319" s="5" t="s">
        <v>230</v>
      </c>
      <c r="L319" s="5" t="s">
        <v>312</v>
      </c>
      <c r="M319" s="6">
        <v>8.44</v>
      </c>
      <c r="N319" s="5"/>
      <c r="O319" s="7">
        <v>434.3</v>
      </c>
      <c r="P319" s="5"/>
      <c r="Q319" s="13" t="s">
        <v>312</v>
      </c>
      <c r="R319" s="5"/>
      <c r="S319" s="5"/>
      <c r="T319" s="5" t="s">
        <v>345</v>
      </c>
      <c r="U319" s="5"/>
      <c r="V319" s="5"/>
      <c r="W319" s="17" t="s">
        <v>335</v>
      </c>
      <c r="X319" s="61"/>
      <c r="Y319" s="5"/>
      <c r="Z319" s="5"/>
    </row>
    <row r="320" spans="1:26" hidden="1" x14ac:dyDescent="0.2">
      <c r="B320" t="s">
        <v>279</v>
      </c>
      <c r="C320" s="5" t="s">
        <v>222</v>
      </c>
      <c r="D320" s="28">
        <v>41951</v>
      </c>
      <c r="E320" s="9">
        <v>0.51250000000000007</v>
      </c>
      <c r="F320" s="5">
        <v>74.3</v>
      </c>
      <c r="G320" s="5">
        <v>1553.1</v>
      </c>
      <c r="H320" s="5" t="s">
        <v>312</v>
      </c>
      <c r="I320" s="5" t="s">
        <v>312</v>
      </c>
      <c r="J320" s="5">
        <v>9.7200000000000006</v>
      </c>
      <c r="K320" s="5" t="s">
        <v>230</v>
      </c>
      <c r="L320" s="5" t="s">
        <v>312</v>
      </c>
      <c r="M320" s="5">
        <v>8.36</v>
      </c>
      <c r="N320" s="5">
        <v>3.3</v>
      </c>
      <c r="O320" s="5">
        <v>490</v>
      </c>
      <c r="P320" s="5"/>
      <c r="Q320" s="13" t="s">
        <v>312</v>
      </c>
      <c r="R320" s="5"/>
      <c r="S320" s="5"/>
      <c r="T320" s="5" t="s">
        <v>345</v>
      </c>
      <c r="U320" s="5"/>
      <c r="V320" s="5"/>
      <c r="W320" s="17" t="s">
        <v>335</v>
      </c>
      <c r="X320" s="61"/>
      <c r="Y320" s="5"/>
      <c r="Z320" s="5"/>
    </row>
    <row r="321" spans="1:26" hidden="1" x14ac:dyDescent="0.2">
      <c r="B321" t="s">
        <v>279</v>
      </c>
      <c r="C321" s="5" t="s">
        <v>222</v>
      </c>
      <c r="D321" s="28">
        <v>41965</v>
      </c>
      <c r="E321" s="9">
        <v>0.49791666666666662</v>
      </c>
      <c r="F321" s="7">
        <v>6.3</v>
      </c>
      <c r="G321" s="7">
        <v>488.4</v>
      </c>
      <c r="H321" s="5">
        <v>10.88</v>
      </c>
      <c r="I321" s="5"/>
      <c r="J321" s="6">
        <v>4.72</v>
      </c>
      <c r="K321" s="5" t="s">
        <v>230</v>
      </c>
      <c r="L321" s="5" t="s">
        <v>312</v>
      </c>
      <c r="M321" s="5">
        <v>8.23</v>
      </c>
      <c r="N321" s="7">
        <v>2.1</v>
      </c>
      <c r="O321" s="5">
        <v>468</v>
      </c>
      <c r="P321" s="5"/>
      <c r="Q321" s="13" t="s">
        <v>312</v>
      </c>
      <c r="R321" s="5"/>
      <c r="S321" s="5"/>
      <c r="T321" s="5" t="s">
        <v>345</v>
      </c>
      <c r="U321" s="5"/>
      <c r="V321" s="5"/>
      <c r="W321" s="17" t="s">
        <v>335</v>
      </c>
      <c r="X321" s="61"/>
      <c r="Y321" s="5"/>
      <c r="Z321" s="5"/>
    </row>
    <row r="322" spans="1:26" hidden="1" x14ac:dyDescent="0.2">
      <c r="B322" t="s">
        <v>279</v>
      </c>
      <c r="C322" s="5" t="s">
        <v>222</v>
      </c>
      <c r="D322" s="28">
        <v>41986</v>
      </c>
      <c r="E322" s="9">
        <v>0.53749999999999998</v>
      </c>
      <c r="F322" s="7">
        <v>8.5</v>
      </c>
      <c r="G322" s="7">
        <v>517.20000000000005</v>
      </c>
      <c r="H322" s="5" t="s">
        <v>312</v>
      </c>
      <c r="I322" s="5" t="s">
        <v>312</v>
      </c>
      <c r="J322" s="6">
        <v>5.0599999999999996</v>
      </c>
      <c r="K322" s="5" t="s">
        <v>230</v>
      </c>
      <c r="L322" s="5" t="s">
        <v>312</v>
      </c>
      <c r="M322" s="5">
        <v>8.0500000000000007</v>
      </c>
      <c r="N322" s="7">
        <v>1.8</v>
      </c>
      <c r="O322" s="13"/>
      <c r="P322" s="5"/>
      <c r="Q322" s="13" t="s">
        <v>312</v>
      </c>
      <c r="R322" s="5"/>
      <c r="S322" s="5"/>
      <c r="T322" s="5" t="s">
        <v>345</v>
      </c>
      <c r="U322" s="5"/>
      <c r="V322" s="5"/>
      <c r="W322" s="17" t="s">
        <v>335</v>
      </c>
      <c r="X322" s="61"/>
      <c r="Y322" s="5"/>
      <c r="Z322" s="5"/>
    </row>
    <row r="323" spans="1:26" x14ac:dyDescent="0.2">
      <c r="C323" s="50" t="s">
        <v>222</v>
      </c>
      <c r="D323" s="28">
        <v>42028</v>
      </c>
      <c r="E323" s="9">
        <v>0.5131944444444444</v>
      </c>
      <c r="F323" s="5">
        <v>7.5</v>
      </c>
      <c r="G323" s="5">
        <v>307.60000000000002</v>
      </c>
      <c r="H323" s="6">
        <v>11.5</v>
      </c>
      <c r="I323" s="5">
        <v>104</v>
      </c>
      <c r="J323" s="6">
        <v>2.99</v>
      </c>
      <c r="K323" s="5" t="s">
        <v>230</v>
      </c>
      <c r="L323" s="5" t="s">
        <v>312</v>
      </c>
      <c r="M323" s="6">
        <v>8.0299999999999994</v>
      </c>
      <c r="N323" s="7">
        <v>3.7</v>
      </c>
      <c r="O323" s="6"/>
      <c r="P323" s="153">
        <v>518.5</v>
      </c>
      <c r="Q323" s="13" t="s">
        <v>312</v>
      </c>
      <c r="R323" s="5"/>
      <c r="S323" s="5" t="s">
        <v>421</v>
      </c>
      <c r="T323" s="5" t="s">
        <v>345</v>
      </c>
      <c r="U323" s="5"/>
      <c r="V323" s="5"/>
      <c r="W323" s="17" t="s">
        <v>274</v>
      </c>
      <c r="X323" s="17" t="s">
        <v>385</v>
      </c>
      <c r="Y323" s="5"/>
      <c r="Z323" s="5"/>
    </row>
    <row r="324" spans="1:26" x14ac:dyDescent="0.2">
      <c r="C324" s="50" t="s">
        <v>222</v>
      </c>
      <c r="D324" s="28">
        <v>42049</v>
      </c>
      <c r="E324" s="9">
        <v>0.54236111111111118</v>
      </c>
      <c r="F324" s="5">
        <v>3.1</v>
      </c>
      <c r="G324" s="5">
        <v>261.3</v>
      </c>
      <c r="H324" s="11">
        <v>10.41</v>
      </c>
      <c r="I324" s="5">
        <v>102.7</v>
      </c>
      <c r="J324" s="6">
        <v>6.35</v>
      </c>
      <c r="K324" s="5" t="s">
        <v>230</v>
      </c>
      <c r="L324" s="5" t="s">
        <v>312</v>
      </c>
      <c r="M324" s="6">
        <v>7.69</v>
      </c>
      <c r="N324" s="6">
        <v>1.96</v>
      </c>
      <c r="O324" s="6"/>
      <c r="P324" s="153">
        <v>557.5</v>
      </c>
      <c r="Q324" s="13" t="s">
        <v>312</v>
      </c>
      <c r="R324" s="13" t="s">
        <v>312</v>
      </c>
      <c r="S324" s="13" t="s">
        <v>312</v>
      </c>
      <c r="T324" s="5" t="s">
        <v>345</v>
      </c>
      <c r="U324" s="5"/>
      <c r="V324" s="5"/>
      <c r="W324" s="17" t="s">
        <v>274</v>
      </c>
      <c r="X324" s="17" t="s">
        <v>375</v>
      </c>
      <c r="Y324" s="5"/>
      <c r="Z324" s="5"/>
    </row>
    <row r="325" spans="1:26" x14ac:dyDescent="0.2">
      <c r="C325" s="50" t="s">
        <v>222</v>
      </c>
      <c r="D325" s="28">
        <v>42063</v>
      </c>
      <c r="E325" s="5" t="s">
        <v>312</v>
      </c>
      <c r="F325" s="5" t="s">
        <v>312</v>
      </c>
      <c r="G325" s="5" t="s">
        <v>312</v>
      </c>
      <c r="H325" s="5" t="s">
        <v>312</v>
      </c>
      <c r="I325" s="5" t="s">
        <v>312</v>
      </c>
      <c r="J325" s="5" t="s">
        <v>312</v>
      </c>
      <c r="K325" s="5" t="s">
        <v>312</v>
      </c>
      <c r="L325" s="5" t="s">
        <v>312</v>
      </c>
      <c r="M325" s="5" t="s">
        <v>312</v>
      </c>
      <c r="N325" s="5" t="s">
        <v>312</v>
      </c>
      <c r="O325" s="5" t="s">
        <v>312</v>
      </c>
      <c r="P325" s="5" t="s">
        <v>312</v>
      </c>
      <c r="Q325" s="5" t="s">
        <v>312</v>
      </c>
      <c r="R325" s="5" t="s">
        <v>312</v>
      </c>
      <c r="S325" s="5" t="s">
        <v>312</v>
      </c>
      <c r="T325" s="17" t="s">
        <v>312</v>
      </c>
      <c r="U325" s="17" t="s">
        <v>312</v>
      </c>
      <c r="V325" s="17" t="s">
        <v>312</v>
      </c>
      <c r="W325" s="17" t="s">
        <v>312</v>
      </c>
      <c r="X325" s="17" t="s">
        <v>301</v>
      </c>
      <c r="Y325" s="5"/>
      <c r="Z325" s="5"/>
    </row>
    <row r="326" spans="1:26" x14ac:dyDescent="0.2">
      <c r="C326" s="50" t="s">
        <v>222</v>
      </c>
      <c r="D326" s="28">
        <v>42084</v>
      </c>
      <c r="E326" s="9">
        <v>0.59097222222222223</v>
      </c>
      <c r="F326" s="7">
        <v>5.0999999999999996</v>
      </c>
      <c r="G326" s="5">
        <v>1299.7</v>
      </c>
      <c r="H326" s="11">
        <v>9.42</v>
      </c>
      <c r="I326" s="5">
        <v>109.6</v>
      </c>
      <c r="J326" s="6">
        <v>13.22</v>
      </c>
      <c r="K326" s="5" t="s">
        <v>230</v>
      </c>
      <c r="L326" s="5" t="s">
        <v>312</v>
      </c>
      <c r="M326" s="6">
        <v>7.97</v>
      </c>
      <c r="N326" s="6">
        <v>3.68</v>
      </c>
      <c r="O326" s="6">
        <v>518.20000000000005</v>
      </c>
      <c r="P326" s="6">
        <v>670.1</v>
      </c>
      <c r="Q326" s="7">
        <v>140.30000000000001</v>
      </c>
      <c r="R326" s="5"/>
      <c r="S326" s="5" t="s">
        <v>421</v>
      </c>
      <c r="T326" s="5" t="s">
        <v>345</v>
      </c>
      <c r="U326" s="5"/>
      <c r="V326" s="5"/>
      <c r="W326" s="17" t="s">
        <v>274</v>
      </c>
      <c r="X326" s="18" t="s">
        <v>302</v>
      </c>
      <c r="Y326" s="5"/>
      <c r="Z326" s="5"/>
    </row>
    <row r="327" spans="1:26" x14ac:dyDescent="0.25">
      <c r="C327" s="50" t="s">
        <v>222</v>
      </c>
      <c r="D327" s="28">
        <v>42091</v>
      </c>
      <c r="E327" s="9" t="s">
        <v>312</v>
      </c>
      <c r="F327" s="9" t="s">
        <v>312</v>
      </c>
      <c r="G327" s="9" t="s">
        <v>312</v>
      </c>
      <c r="H327" s="9" t="s">
        <v>312</v>
      </c>
      <c r="I327" s="9" t="s">
        <v>312</v>
      </c>
      <c r="J327" s="9" t="s">
        <v>312</v>
      </c>
      <c r="K327" s="9" t="s">
        <v>312</v>
      </c>
      <c r="L327" s="9" t="s">
        <v>312</v>
      </c>
      <c r="M327" s="9" t="s">
        <v>312</v>
      </c>
      <c r="N327" s="9" t="s">
        <v>312</v>
      </c>
      <c r="O327" s="9" t="s">
        <v>312</v>
      </c>
      <c r="P327" s="9" t="s">
        <v>312</v>
      </c>
      <c r="Q327" s="9" t="s">
        <v>312</v>
      </c>
      <c r="R327" s="9" t="s">
        <v>312</v>
      </c>
      <c r="S327" s="9" t="s">
        <v>312</v>
      </c>
      <c r="T327" s="9" t="s">
        <v>312</v>
      </c>
      <c r="U327" s="5"/>
      <c r="V327" s="1"/>
      <c r="W327" s="36" t="s">
        <v>418</v>
      </c>
      <c r="X327" s="17" t="s">
        <v>303</v>
      </c>
      <c r="Y327" s="5"/>
      <c r="Z327" s="5"/>
    </row>
    <row r="328" spans="1:26" x14ac:dyDescent="0.25">
      <c r="C328" s="50" t="s">
        <v>222</v>
      </c>
      <c r="D328" s="75">
        <v>42111</v>
      </c>
      <c r="E328" s="68">
        <v>0.58888888888888891</v>
      </c>
      <c r="F328" s="69">
        <v>980.4</v>
      </c>
      <c r="G328" s="70" t="s">
        <v>296</v>
      </c>
      <c r="H328" s="71">
        <v>9.52</v>
      </c>
      <c r="I328" s="70">
        <v>100.8</v>
      </c>
      <c r="J328" s="72">
        <v>9.09</v>
      </c>
      <c r="K328" s="70" t="s">
        <v>371</v>
      </c>
      <c r="L328" s="5" t="s">
        <v>312</v>
      </c>
      <c r="M328" s="72">
        <v>7.77</v>
      </c>
      <c r="N328" s="69" t="s">
        <v>312</v>
      </c>
      <c r="O328" s="72">
        <v>395.6</v>
      </c>
      <c r="P328" s="72">
        <v>567.9</v>
      </c>
      <c r="Q328" s="69">
        <v>105.4</v>
      </c>
      <c r="R328" s="70" t="s">
        <v>312</v>
      </c>
      <c r="S328" s="70" t="s">
        <v>421</v>
      </c>
      <c r="T328" s="70" t="s">
        <v>346</v>
      </c>
      <c r="U328" s="70" t="s">
        <v>312</v>
      </c>
      <c r="V328" s="73" t="s">
        <v>312</v>
      </c>
      <c r="W328" s="74" t="s">
        <v>195</v>
      </c>
      <c r="X328" s="17" t="s">
        <v>304</v>
      </c>
      <c r="Y328" s="5"/>
      <c r="Z328" s="5"/>
    </row>
    <row r="329" spans="1:26" x14ac:dyDescent="0.2">
      <c r="C329" s="50" t="s">
        <v>222</v>
      </c>
      <c r="D329" s="28">
        <v>42130</v>
      </c>
      <c r="E329" s="9">
        <v>0.56041666666666667</v>
      </c>
      <c r="F329" s="7">
        <v>194</v>
      </c>
      <c r="G329" s="5"/>
      <c r="H329" s="11">
        <v>9.01</v>
      </c>
      <c r="I329" s="5">
        <v>99.5</v>
      </c>
      <c r="J329" s="6">
        <v>10.5</v>
      </c>
      <c r="K329" s="5" t="s">
        <v>371</v>
      </c>
      <c r="L329" s="5" t="s">
        <v>312</v>
      </c>
      <c r="M329" s="6">
        <v>7.74</v>
      </c>
      <c r="N329" s="150" t="s">
        <v>312</v>
      </c>
      <c r="O329" s="6">
        <v>304.8</v>
      </c>
      <c r="P329" s="6">
        <v>219.2</v>
      </c>
      <c r="Q329" s="7">
        <v>79.2</v>
      </c>
      <c r="R329" s="5"/>
      <c r="S329" s="5" t="s">
        <v>312</v>
      </c>
      <c r="T329" s="5" t="s">
        <v>346</v>
      </c>
      <c r="U329" s="5"/>
      <c r="V329" s="13"/>
      <c r="W329" s="17" t="s">
        <v>115</v>
      </c>
      <c r="X329" s="17" t="s">
        <v>305</v>
      </c>
      <c r="Y329" s="5"/>
      <c r="Z329" s="5"/>
    </row>
    <row r="330" spans="1:26" x14ac:dyDescent="0.2">
      <c r="C330" s="50" t="s">
        <v>222</v>
      </c>
      <c r="D330" s="28">
        <v>42144</v>
      </c>
      <c r="E330" s="9">
        <v>0.54236111111111118</v>
      </c>
      <c r="F330" s="83">
        <v>178</v>
      </c>
      <c r="G330" s="5"/>
      <c r="H330" s="11">
        <v>9.9700000000000006</v>
      </c>
      <c r="I330" s="5">
        <v>102.9</v>
      </c>
      <c r="J330" s="153">
        <v>8.4700000000000006</v>
      </c>
      <c r="K330" s="5" t="s">
        <v>371</v>
      </c>
      <c r="L330" s="5" t="s">
        <v>312</v>
      </c>
      <c r="M330" s="153">
        <v>7.59</v>
      </c>
      <c r="N330" s="150" t="s">
        <v>312</v>
      </c>
      <c r="O330" s="153">
        <v>308.2</v>
      </c>
      <c r="P330" s="153">
        <v>210.9</v>
      </c>
      <c r="Q330" s="150">
        <v>86.7</v>
      </c>
      <c r="R330" s="5"/>
      <c r="S330" s="5" t="s">
        <v>312</v>
      </c>
      <c r="T330" s="5" t="s">
        <v>346</v>
      </c>
      <c r="U330" s="5"/>
      <c r="V330" s="13"/>
      <c r="W330" s="17" t="s">
        <v>115</v>
      </c>
      <c r="X330" s="17" t="s">
        <v>306</v>
      </c>
      <c r="Y330" s="5"/>
      <c r="Z330" s="5"/>
    </row>
    <row r="331" spans="1:26" x14ac:dyDescent="0.2">
      <c r="A331" s="76" t="s">
        <v>250</v>
      </c>
      <c r="B331" s="76"/>
      <c r="C331" s="50" t="s">
        <v>222</v>
      </c>
      <c r="D331" s="28">
        <v>42158</v>
      </c>
      <c r="E331" s="9">
        <v>0.4770833333333333</v>
      </c>
      <c r="F331" s="7">
        <v>10.9</v>
      </c>
      <c r="G331" s="5"/>
      <c r="H331" s="11">
        <v>9.3000000000000007</v>
      </c>
      <c r="I331" s="5">
        <v>103.9</v>
      </c>
      <c r="J331" s="6">
        <v>11.66</v>
      </c>
      <c r="K331" s="5" t="s">
        <v>371</v>
      </c>
      <c r="L331" s="5" t="s">
        <v>312</v>
      </c>
      <c r="M331" s="6">
        <v>7.59</v>
      </c>
      <c r="N331" s="117" t="s">
        <v>312</v>
      </c>
      <c r="O331" s="6">
        <v>204.5</v>
      </c>
      <c r="P331" s="6">
        <v>275.10000000000002</v>
      </c>
      <c r="Q331" s="7">
        <v>68.7</v>
      </c>
      <c r="R331" s="5" t="s">
        <v>312</v>
      </c>
      <c r="S331" s="5" t="s">
        <v>298</v>
      </c>
      <c r="T331" s="5" t="s">
        <v>346</v>
      </c>
      <c r="U331" s="5" t="s">
        <v>312</v>
      </c>
      <c r="V331" s="13" t="s">
        <v>312</v>
      </c>
      <c r="W331" s="17" t="s">
        <v>251</v>
      </c>
      <c r="X331" s="17" t="s">
        <v>422</v>
      </c>
      <c r="Y331" s="5"/>
      <c r="Z331" s="5"/>
    </row>
    <row r="332" spans="1:26" x14ac:dyDescent="0.2">
      <c r="A332" s="76" t="s">
        <v>250</v>
      </c>
      <c r="B332" s="76"/>
      <c r="C332" s="50" t="s">
        <v>222</v>
      </c>
      <c r="D332" s="28">
        <v>42172</v>
      </c>
      <c r="E332" s="9">
        <v>0.56736111111111109</v>
      </c>
      <c r="F332" s="7">
        <v>37.9</v>
      </c>
      <c r="G332" s="5"/>
      <c r="H332" s="11">
        <v>8.68</v>
      </c>
      <c r="I332" s="5">
        <v>103.6</v>
      </c>
      <c r="J332" s="6">
        <v>14.54</v>
      </c>
      <c r="K332" s="5" t="s">
        <v>371</v>
      </c>
      <c r="L332" s="5" t="s">
        <v>312</v>
      </c>
      <c r="M332" s="6">
        <v>7.51</v>
      </c>
      <c r="N332" s="117" t="s">
        <v>312</v>
      </c>
      <c r="O332" s="6">
        <v>184.3</v>
      </c>
      <c r="P332" s="6">
        <v>230.7</v>
      </c>
      <c r="Q332" s="7">
        <v>80.7</v>
      </c>
      <c r="R332" s="5" t="s">
        <v>312</v>
      </c>
      <c r="S332" s="5" t="s">
        <v>298</v>
      </c>
      <c r="T332" s="5" t="s">
        <v>346</v>
      </c>
      <c r="U332" s="5" t="s">
        <v>312</v>
      </c>
      <c r="V332" s="13" t="s">
        <v>312</v>
      </c>
      <c r="W332" s="17" t="s">
        <v>249</v>
      </c>
      <c r="X332" s="17" t="s">
        <v>423</v>
      </c>
      <c r="Y332" s="5"/>
      <c r="Z332" s="5"/>
    </row>
    <row r="333" spans="1:26" x14ac:dyDescent="0.2">
      <c r="C333" s="52" t="s">
        <v>222</v>
      </c>
      <c r="D333" s="28">
        <v>42181</v>
      </c>
      <c r="E333" s="9">
        <v>0.41319444444444442</v>
      </c>
      <c r="F333" s="7">
        <v>24.9</v>
      </c>
      <c r="G333" s="5">
        <v>263.10000000000002</v>
      </c>
      <c r="H333" s="11">
        <v>7</v>
      </c>
      <c r="I333" s="5">
        <v>70.599999999999994</v>
      </c>
      <c r="J333" s="6">
        <v>15.84</v>
      </c>
      <c r="K333" s="5" t="s">
        <v>371</v>
      </c>
      <c r="L333" s="5" t="s">
        <v>312</v>
      </c>
      <c r="M333" s="6">
        <v>7.95</v>
      </c>
      <c r="N333" s="117" t="s">
        <v>312</v>
      </c>
      <c r="O333" s="6"/>
      <c r="P333" s="6">
        <v>259</v>
      </c>
      <c r="Q333" s="117" t="s">
        <v>312</v>
      </c>
      <c r="R333" s="5" t="s">
        <v>312</v>
      </c>
      <c r="S333" s="5" t="s">
        <v>298</v>
      </c>
      <c r="T333" s="5" t="s">
        <v>346</v>
      </c>
      <c r="U333" s="5" t="s">
        <v>312</v>
      </c>
      <c r="V333" s="13" t="s">
        <v>312</v>
      </c>
      <c r="W333" s="17" t="s">
        <v>205</v>
      </c>
      <c r="X333" s="17" t="s">
        <v>147</v>
      </c>
      <c r="Y333" s="5"/>
      <c r="Z333" s="5"/>
    </row>
    <row r="334" spans="1:26" x14ac:dyDescent="0.2">
      <c r="C334" s="50" t="s">
        <v>222</v>
      </c>
      <c r="D334" s="28">
        <v>42186</v>
      </c>
      <c r="E334" s="9">
        <v>0.49027777777777781</v>
      </c>
      <c r="F334" s="7">
        <v>22.6</v>
      </c>
      <c r="G334" s="5"/>
      <c r="H334" s="11">
        <v>7.93</v>
      </c>
      <c r="I334" s="5">
        <v>103.6</v>
      </c>
      <c r="J334" s="6">
        <v>18.97</v>
      </c>
      <c r="K334" s="5" t="s">
        <v>371</v>
      </c>
      <c r="L334" s="5" t="s">
        <v>312</v>
      </c>
      <c r="M334" s="6">
        <v>7.62</v>
      </c>
      <c r="N334" s="7">
        <v>4.6900000000000004</v>
      </c>
      <c r="O334" s="6">
        <v>251.3</v>
      </c>
      <c r="P334" s="6">
        <v>285.7</v>
      </c>
      <c r="Q334" s="7">
        <v>72.2</v>
      </c>
      <c r="R334" s="5"/>
      <c r="S334" s="5" t="s">
        <v>312</v>
      </c>
      <c r="T334" s="5" t="s">
        <v>346</v>
      </c>
      <c r="U334" s="5"/>
      <c r="V334" s="13"/>
      <c r="W334" s="17" t="s">
        <v>127</v>
      </c>
      <c r="X334" s="17" t="s">
        <v>148</v>
      </c>
      <c r="Y334" s="5"/>
      <c r="Z334" s="5"/>
    </row>
    <row r="335" spans="1:26" x14ac:dyDescent="0.2">
      <c r="C335" s="52" t="s">
        <v>222</v>
      </c>
      <c r="D335" s="28">
        <v>42195</v>
      </c>
      <c r="E335" s="9">
        <v>0.49583333333333335</v>
      </c>
      <c r="F335" s="7">
        <v>48.7</v>
      </c>
      <c r="G335" s="5" t="s">
        <v>296</v>
      </c>
      <c r="H335" s="11">
        <v>7.89</v>
      </c>
      <c r="I335" s="5">
        <v>101.2</v>
      </c>
      <c r="J335" s="6">
        <v>17.84</v>
      </c>
      <c r="K335" s="5" t="s">
        <v>312</v>
      </c>
      <c r="L335" s="5" t="s">
        <v>312</v>
      </c>
      <c r="M335" s="6">
        <v>7.73</v>
      </c>
      <c r="N335" s="7">
        <v>13.6</v>
      </c>
      <c r="O335" s="6">
        <v>290.60000000000002</v>
      </c>
      <c r="P335" s="6">
        <v>336.9</v>
      </c>
      <c r="Q335" s="7">
        <v>71</v>
      </c>
      <c r="R335" s="5" t="s">
        <v>312</v>
      </c>
      <c r="S335" s="5" t="s">
        <v>421</v>
      </c>
      <c r="T335" s="5" t="s">
        <v>346</v>
      </c>
      <c r="U335" s="5" t="s">
        <v>312</v>
      </c>
      <c r="V335" s="13" t="s">
        <v>312</v>
      </c>
      <c r="W335" s="17" t="s">
        <v>249</v>
      </c>
      <c r="X335" s="17" t="s">
        <v>149</v>
      </c>
      <c r="Y335" s="13" t="s">
        <v>312</v>
      </c>
      <c r="Z335" s="13" t="s">
        <v>312</v>
      </c>
    </row>
    <row r="336" spans="1:26" x14ac:dyDescent="0.2">
      <c r="C336" s="50" t="s">
        <v>222</v>
      </c>
      <c r="D336" s="28">
        <v>42200</v>
      </c>
      <c r="E336" s="9">
        <v>0.47847222222222219</v>
      </c>
      <c r="F336" s="7">
        <v>48.7</v>
      </c>
      <c r="G336" s="5"/>
      <c r="H336" s="153">
        <v>7.8</v>
      </c>
      <c r="I336" s="5">
        <v>100.8</v>
      </c>
      <c r="J336" s="6">
        <v>18.22</v>
      </c>
      <c r="K336" s="5" t="s">
        <v>371</v>
      </c>
      <c r="L336" s="5" t="s">
        <v>312</v>
      </c>
      <c r="M336" s="6">
        <v>7.84</v>
      </c>
      <c r="N336" s="7">
        <v>16.2</v>
      </c>
      <c r="O336" s="6">
        <v>263.3</v>
      </c>
      <c r="P336" s="6">
        <v>302.7</v>
      </c>
      <c r="Q336" s="7">
        <v>63.4</v>
      </c>
      <c r="R336" s="5"/>
      <c r="S336" s="5" t="s">
        <v>421</v>
      </c>
      <c r="T336" s="5" t="s">
        <v>346</v>
      </c>
      <c r="U336" s="5"/>
      <c r="V336" s="13"/>
      <c r="W336" s="17" t="s">
        <v>163</v>
      </c>
      <c r="X336" s="17" t="s">
        <v>150</v>
      </c>
      <c r="Y336" s="5"/>
      <c r="Z336" s="5"/>
    </row>
    <row r="337" spans="3:26" x14ac:dyDescent="0.2">
      <c r="C337" s="52" t="s">
        <v>222</v>
      </c>
      <c r="D337" s="28">
        <v>42209</v>
      </c>
      <c r="E337" s="9">
        <v>0.46319444444444446</v>
      </c>
      <c r="F337" s="7">
        <v>11</v>
      </c>
      <c r="G337" s="5" t="s">
        <v>296</v>
      </c>
      <c r="H337" s="11">
        <v>7.71</v>
      </c>
      <c r="I337" s="5">
        <v>100.5</v>
      </c>
      <c r="J337" s="6">
        <v>18.78</v>
      </c>
      <c r="K337" s="5" t="s">
        <v>371</v>
      </c>
      <c r="L337" s="5" t="s">
        <v>312</v>
      </c>
      <c r="M337" s="6">
        <v>7.74</v>
      </c>
      <c r="N337" s="117" t="s">
        <v>312</v>
      </c>
      <c r="O337" s="6">
        <v>268.60000000000002</v>
      </c>
      <c r="P337" s="6">
        <v>305.39999999999998</v>
      </c>
      <c r="Q337" s="7">
        <v>75</v>
      </c>
      <c r="R337" s="5" t="s">
        <v>312</v>
      </c>
      <c r="S337" s="5" t="s">
        <v>421</v>
      </c>
      <c r="T337" s="5" t="s">
        <v>346</v>
      </c>
      <c r="U337" s="5" t="s">
        <v>312</v>
      </c>
      <c r="V337" s="13" t="s">
        <v>312</v>
      </c>
      <c r="W337" s="17" t="s">
        <v>249</v>
      </c>
      <c r="X337" s="17" t="s">
        <v>151</v>
      </c>
      <c r="Y337" s="13" t="s">
        <v>312</v>
      </c>
      <c r="Z337" s="13" t="s">
        <v>312</v>
      </c>
    </row>
    <row r="338" spans="3:26" x14ac:dyDescent="0.2">
      <c r="C338" s="52" t="s">
        <v>222</v>
      </c>
      <c r="D338" s="28">
        <v>42216</v>
      </c>
      <c r="E338" s="9">
        <v>0.4694444444444445</v>
      </c>
      <c r="F338" s="7">
        <v>13.4</v>
      </c>
      <c r="G338" s="5">
        <v>2419.6</v>
      </c>
      <c r="H338" s="11">
        <v>7.75</v>
      </c>
      <c r="I338" s="5">
        <v>104.1</v>
      </c>
      <c r="J338" s="6">
        <v>20.53</v>
      </c>
      <c r="K338" s="5" t="s">
        <v>312</v>
      </c>
      <c r="L338" s="5" t="s">
        <v>312</v>
      </c>
      <c r="M338" s="6">
        <v>7.92</v>
      </c>
      <c r="N338" s="117" t="s">
        <v>312</v>
      </c>
      <c r="O338" s="6">
        <v>345.3</v>
      </c>
      <c r="P338" s="6">
        <v>377.8</v>
      </c>
      <c r="Q338" s="7">
        <v>50.5</v>
      </c>
      <c r="R338" s="5" t="s">
        <v>312</v>
      </c>
      <c r="S338" s="5" t="s">
        <v>421</v>
      </c>
      <c r="T338" s="5" t="s">
        <v>346</v>
      </c>
      <c r="U338" s="5" t="s">
        <v>312</v>
      </c>
      <c r="V338" s="13" t="s">
        <v>312</v>
      </c>
      <c r="W338" s="17" t="s">
        <v>249</v>
      </c>
      <c r="X338" s="17" t="s">
        <v>152</v>
      </c>
      <c r="Y338" s="5"/>
      <c r="Z338" s="5"/>
    </row>
    <row r="339" spans="3:26" x14ac:dyDescent="0.25">
      <c r="C339" s="52" t="s">
        <v>222</v>
      </c>
      <c r="D339" s="28">
        <v>42221</v>
      </c>
      <c r="E339" s="9">
        <v>0.49583333333333335</v>
      </c>
      <c r="F339" s="7">
        <v>291</v>
      </c>
      <c r="G339" s="5"/>
      <c r="H339" s="11">
        <v>8.68</v>
      </c>
      <c r="I339" s="5">
        <v>118.3</v>
      </c>
      <c r="J339" s="6">
        <v>20.88</v>
      </c>
      <c r="K339" s="5" t="s">
        <v>312</v>
      </c>
      <c r="L339" s="5" t="s">
        <v>312</v>
      </c>
      <c r="M339" s="6">
        <v>7.88</v>
      </c>
      <c r="N339" s="117" t="s">
        <v>312</v>
      </c>
      <c r="O339" s="6">
        <v>368.5</v>
      </c>
      <c r="P339" s="6">
        <v>400.3</v>
      </c>
      <c r="Q339" s="117" t="s">
        <v>312</v>
      </c>
      <c r="R339" s="5" t="s">
        <v>312</v>
      </c>
      <c r="S339" s="5" t="s">
        <v>421</v>
      </c>
      <c r="T339" s="5" t="s">
        <v>345</v>
      </c>
      <c r="U339" s="5" t="s">
        <v>312</v>
      </c>
      <c r="V339" s="13" t="s">
        <v>312</v>
      </c>
      <c r="W339" s="36" t="s">
        <v>172</v>
      </c>
      <c r="X339" s="17" t="s">
        <v>153</v>
      </c>
      <c r="Y339" s="5"/>
      <c r="Z339" s="5"/>
    </row>
    <row r="340" spans="3:26" x14ac:dyDescent="0.2">
      <c r="C340" s="52" t="s">
        <v>222</v>
      </c>
      <c r="D340" s="28">
        <v>42235</v>
      </c>
      <c r="E340" s="9">
        <v>0.4909722222222222</v>
      </c>
      <c r="F340" s="83">
        <v>613</v>
      </c>
      <c r="G340" s="5"/>
      <c r="H340" s="11">
        <v>8.1999999999999993</v>
      </c>
      <c r="I340" s="5">
        <v>107.9</v>
      </c>
      <c r="J340" s="6">
        <v>19.32</v>
      </c>
      <c r="K340" s="5" t="s">
        <v>230</v>
      </c>
      <c r="L340" s="5" t="s">
        <v>312</v>
      </c>
      <c r="M340" s="6">
        <v>7.87</v>
      </c>
      <c r="N340" s="117" t="s">
        <v>312</v>
      </c>
      <c r="O340" s="6">
        <v>422.7</v>
      </c>
      <c r="P340" s="6">
        <v>473.5</v>
      </c>
      <c r="Q340" s="7">
        <v>64.599999999999994</v>
      </c>
      <c r="R340" s="5" t="s">
        <v>312</v>
      </c>
      <c r="S340" s="5" t="s">
        <v>312</v>
      </c>
      <c r="T340" s="5" t="s">
        <v>345</v>
      </c>
      <c r="U340" s="5" t="s">
        <v>312</v>
      </c>
      <c r="V340" s="13" t="s">
        <v>312</v>
      </c>
      <c r="W340" s="17" t="s">
        <v>174</v>
      </c>
      <c r="X340" s="17" t="s">
        <v>154</v>
      </c>
      <c r="Y340" s="5"/>
      <c r="Z340" s="5"/>
    </row>
    <row r="341" spans="3:26" x14ac:dyDescent="0.2">
      <c r="C341" s="52" t="s">
        <v>222</v>
      </c>
      <c r="D341" s="28">
        <v>42249</v>
      </c>
      <c r="E341" s="9">
        <v>0.51250000000000007</v>
      </c>
      <c r="F341" s="83">
        <v>105</v>
      </c>
      <c r="G341" s="5"/>
      <c r="H341" s="11">
        <v>8.11</v>
      </c>
      <c r="I341" s="5">
        <v>111.4</v>
      </c>
      <c r="J341" s="6">
        <v>21.26</v>
      </c>
      <c r="K341" s="5" t="s">
        <v>230</v>
      </c>
      <c r="L341" s="5" t="s">
        <v>312</v>
      </c>
      <c r="M341" s="6">
        <v>7.8</v>
      </c>
      <c r="N341" s="117" t="s">
        <v>312</v>
      </c>
      <c r="O341" s="6">
        <v>517.29999999999995</v>
      </c>
      <c r="P341" s="6">
        <v>557.70000000000005</v>
      </c>
      <c r="Q341" s="7">
        <v>67.2</v>
      </c>
      <c r="R341" s="5" t="s">
        <v>312</v>
      </c>
      <c r="S341" s="5" t="s">
        <v>379</v>
      </c>
      <c r="T341" s="5" t="s">
        <v>345</v>
      </c>
      <c r="U341" s="5" t="s">
        <v>312</v>
      </c>
      <c r="V341" s="5" t="s">
        <v>312</v>
      </c>
      <c r="W341" s="17" t="s">
        <v>174</v>
      </c>
      <c r="X341" s="17" t="s">
        <v>155</v>
      </c>
      <c r="Y341" s="5"/>
      <c r="Z341" s="5"/>
    </row>
    <row r="342" spans="3:26" x14ac:dyDescent="0.2">
      <c r="C342" s="52" t="s">
        <v>222</v>
      </c>
      <c r="D342" s="28">
        <v>42263</v>
      </c>
      <c r="E342" s="9">
        <v>0.4916666666666667</v>
      </c>
      <c r="F342" s="83">
        <v>2420</v>
      </c>
      <c r="G342" s="5"/>
      <c r="H342" s="11">
        <v>9.24</v>
      </c>
      <c r="I342" s="5">
        <v>121.5</v>
      </c>
      <c r="J342" s="6">
        <v>18.7</v>
      </c>
      <c r="K342" s="5" t="s">
        <v>230</v>
      </c>
      <c r="L342" s="5" t="s">
        <v>312</v>
      </c>
      <c r="M342" s="6">
        <v>7.71</v>
      </c>
      <c r="N342" s="6">
        <v>4.5199999999999996</v>
      </c>
      <c r="O342" s="6">
        <v>677.2</v>
      </c>
      <c r="P342" s="6">
        <v>768.4</v>
      </c>
      <c r="Q342" s="7">
        <v>44.6</v>
      </c>
      <c r="R342" s="5" t="s">
        <v>312</v>
      </c>
      <c r="S342" s="5" t="s">
        <v>217</v>
      </c>
      <c r="T342" s="5" t="s">
        <v>345</v>
      </c>
      <c r="U342" s="5" t="s">
        <v>312</v>
      </c>
      <c r="V342" s="5" t="s">
        <v>312</v>
      </c>
      <c r="W342" s="17" t="s">
        <v>246</v>
      </c>
      <c r="X342" s="17" t="s">
        <v>156</v>
      </c>
      <c r="Y342" s="5"/>
      <c r="Z342" s="5"/>
    </row>
    <row r="343" spans="3:26" x14ac:dyDescent="0.2">
      <c r="C343" s="50" t="s">
        <v>222</v>
      </c>
      <c r="D343" s="28">
        <v>42272</v>
      </c>
      <c r="E343" s="9">
        <v>0.58263888888888882</v>
      </c>
      <c r="F343" s="7">
        <v>770.1</v>
      </c>
      <c r="G343" s="5" t="s">
        <v>296</v>
      </c>
      <c r="H343" s="11">
        <v>9.1300000000000008</v>
      </c>
      <c r="I343" s="5">
        <v>119.3</v>
      </c>
      <c r="J343" s="6">
        <v>19.100000000000001</v>
      </c>
      <c r="K343" s="100" t="s">
        <v>247</v>
      </c>
      <c r="L343" s="5" t="s">
        <v>312</v>
      </c>
      <c r="M343" s="6">
        <v>7.86</v>
      </c>
      <c r="N343" s="114">
        <v>1.5</v>
      </c>
      <c r="O343" s="6">
        <v>726.7</v>
      </c>
      <c r="P343" s="6">
        <v>821.4</v>
      </c>
      <c r="Q343" s="7">
        <v>37.1</v>
      </c>
      <c r="R343" s="5" t="s">
        <v>312</v>
      </c>
      <c r="S343" s="100" t="s">
        <v>298</v>
      </c>
      <c r="T343" s="100" t="s">
        <v>345</v>
      </c>
      <c r="U343" s="5" t="s">
        <v>312</v>
      </c>
      <c r="V343" s="5" t="s">
        <v>312</v>
      </c>
      <c r="W343" s="17" t="s">
        <v>174</v>
      </c>
      <c r="X343" s="17" t="s">
        <v>157</v>
      </c>
      <c r="Y343" s="5"/>
      <c r="Z343" s="5"/>
    </row>
    <row r="344" spans="3:26" x14ac:dyDescent="0.2">
      <c r="C344" s="50" t="s">
        <v>222</v>
      </c>
      <c r="D344" s="28">
        <v>42286</v>
      </c>
      <c r="E344" s="9">
        <v>0.52013888888888882</v>
      </c>
      <c r="F344" s="7">
        <v>613.1</v>
      </c>
      <c r="G344" s="5" t="s">
        <v>296</v>
      </c>
      <c r="H344" s="11">
        <v>8.82</v>
      </c>
      <c r="I344" s="5">
        <v>108.9</v>
      </c>
      <c r="J344" s="6">
        <v>16.38</v>
      </c>
      <c r="K344" s="5" t="s">
        <v>230</v>
      </c>
      <c r="L344" s="5" t="s">
        <v>312</v>
      </c>
      <c r="M344" s="6">
        <v>7.81</v>
      </c>
      <c r="N344" s="7">
        <v>5.01</v>
      </c>
      <c r="O344" s="6">
        <v>602.5</v>
      </c>
      <c r="P344" s="6">
        <v>721.3</v>
      </c>
      <c r="Q344" s="7">
        <v>22.4</v>
      </c>
      <c r="R344" s="5" t="s">
        <v>312</v>
      </c>
      <c r="S344" s="5" t="s">
        <v>421</v>
      </c>
      <c r="T344" s="5" t="s">
        <v>345</v>
      </c>
      <c r="U344" s="5"/>
      <c r="V344" s="13"/>
      <c r="W344" s="17" t="s">
        <v>174</v>
      </c>
      <c r="X344" s="17" t="s">
        <v>158</v>
      </c>
      <c r="Y344" s="5"/>
      <c r="Z344" s="5"/>
    </row>
    <row r="345" spans="3:26" x14ac:dyDescent="0.2">
      <c r="C345" s="50" t="s">
        <v>222</v>
      </c>
      <c r="D345" s="28">
        <v>42307</v>
      </c>
      <c r="E345" s="9">
        <v>0.49583333333333335</v>
      </c>
      <c r="F345" s="7">
        <v>344.8</v>
      </c>
      <c r="G345" s="100" t="s">
        <v>388</v>
      </c>
      <c r="H345" s="11">
        <v>9.49</v>
      </c>
      <c r="I345" s="5">
        <v>103.9</v>
      </c>
      <c r="J345" s="6">
        <v>9.94</v>
      </c>
      <c r="K345" s="100" t="s">
        <v>390</v>
      </c>
      <c r="L345" s="100" t="s">
        <v>389</v>
      </c>
      <c r="M345" s="6">
        <v>7.5</v>
      </c>
      <c r="N345" s="7">
        <v>3.98</v>
      </c>
      <c r="O345" s="6">
        <v>595.20000000000005</v>
      </c>
      <c r="P345" s="6">
        <v>826.8</v>
      </c>
      <c r="Q345" s="7">
        <v>15.8</v>
      </c>
      <c r="R345" s="5" t="s">
        <v>312</v>
      </c>
      <c r="S345" s="100" t="s">
        <v>394</v>
      </c>
      <c r="T345" s="100" t="s">
        <v>392</v>
      </c>
      <c r="U345" s="5"/>
      <c r="V345" s="13"/>
      <c r="W345" s="142" t="s">
        <v>359</v>
      </c>
      <c r="X345" s="46" t="s">
        <v>159</v>
      </c>
      <c r="Y345" s="5"/>
      <c r="Z345" s="5"/>
    </row>
    <row r="346" spans="3:26" x14ac:dyDescent="0.2">
      <c r="C346" s="50" t="s">
        <v>222</v>
      </c>
      <c r="D346" s="28">
        <v>42321</v>
      </c>
      <c r="E346" s="9">
        <v>0.53402777777777777</v>
      </c>
      <c r="F346" s="7">
        <v>2419.6</v>
      </c>
      <c r="G346" s="5" t="s">
        <v>296</v>
      </c>
      <c r="H346" s="153">
        <v>11.6</v>
      </c>
      <c r="I346" s="5">
        <v>117.2</v>
      </c>
      <c r="J346" s="6">
        <v>7.42</v>
      </c>
      <c r="K346" s="100" t="s">
        <v>393</v>
      </c>
      <c r="L346" s="5" t="s">
        <v>312</v>
      </c>
      <c r="M346" s="6">
        <v>7.44</v>
      </c>
      <c r="N346" s="7">
        <v>1.99</v>
      </c>
      <c r="O346" s="6">
        <v>553.6</v>
      </c>
      <c r="P346" s="6">
        <v>835.8</v>
      </c>
      <c r="Q346" s="7">
        <v>15.9</v>
      </c>
      <c r="R346" s="5"/>
      <c r="S346" s="5" t="s">
        <v>421</v>
      </c>
      <c r="T346" s="5" t="s">
        <v>345</v>
      </c>
      <c r="U346" s="5"/>
      <c r="V346" s="13"/>
      <c r="W346" s="97" t="s">
        <v>187</v>
      </c>
      <c r="X346" s="17" t="s">
        <v>160</v>
      </c>
      <c r="Y346" s="5"/>
      <c r="Z346" s="5"/>
    </row>
    <row r="347" spans="3:26" x14ac:dyDescent="0.2">
      <c r="C347" s="50" t="s">
        <v>222</v>
      </c>
      <c r="D347" s="28">
        <v>42342</v>
      </c>
      <c r="E347" s="9">
        <v>0.53819444444444442</v>
      </c>
      <c r="F347" s="7">
        <v>63.1</v>
      </c>
      <c r="G347" s="5">
        <v>1046.2</v>
      </c>
      <c r="H347" s="11">
        <v>12.03</v>
      </c>
      <c r="I347" s="5">
        <v>117.6</v>
      </c>
      <c r="J347" s="6">
        <v>5.85</v>
      </c>
      <c r="K347" s="5" t="s">
        <v>230</v>
      </c>
      <c r="L347" s="5" t="s">
        <v>312</v>
      </c>
      <c r="M347" s="6">
        <v>7.49</v>
      </c>
      <c r="N347" s="7">
        <v>1.73</v>
      </c>
      <c r="O347" s="6"/>
      <c r="P347" s="6">
        <v>822.4</v>
      </c>
      <c r="Q347" s="7">
        <v>17.100000000000001</v>
      </c>
      <c r="R347" s="5"/>
      <c r="S347" s="5" t="s">
        <v>421</v>
      </c>
      <c r="T347" s="5" t="s">
        <v>345</v>
      </c>
      <c r="U347" s="5"/>
      <c r="V347" s="13"/>
      <c r="W347" s="17" t="s">
        <v>191</v>
      </c>
      <c r="X347" s="17" t="s">
        <v>161</v>
      </c>
      <c r="Y347" s="5"/>
      <c r="Z347" s="5"/>
    </row>
    <row r="348" spans="3:26" x14ac:dyDescent="0.2">
      <c r="C348" s="50" t="s">
        <v>222</v>
      </c>
      <c r="D348" s="28">
        <v>42356</v>
      </c>
      <c r="E348" s="9">
        <v>0.55138888888888882</v>
      </c>
      <c r="F348" s="7">
        <v>980.4</v>
      </c>
      <c r="G348" s="5">
        <v>1986.3</v>
      </c>
      <c r="H348" s="11">
        <v>13.14</v>
      </c>
      <c r="I348" s="5">
        <v>124.5</v>
      </c>
      <c r="J348" s="6">
        <v>4.5599999999999996</v>
      </c>
      <c r="K348" s="5" t="s">
        <v>230</v>
      </c>
      <c r="L348" s="5" t="s">
        <v>312</v>
      </c>
      <c r="M348" s="6">
        <v>7.98</v>
      </c>
      <c r="N348" s="153">
        <v>2.63</v>
      </c>
      <c r="O348" s="6">
        <v>465.9</v>
      </c>
      <c r="P348" s="6">
        <v>768.7</v>
      </c>
      <c r="Q348" s="7">
        <v>12.9</v>
      </c>
      <c r="R348" s="5"/>
      <c r="S348" s="5" t="s">
        <v>217</v>
      </c>
      <c r="T348" s="5" t="s">
        <v>345</v>
      </c>
      <c r="U348" s="5"/>
      <c r="V348" s="13"/>
      <c r="W348" s="17" t="s">
        <v>164</v>
      </c>
      <c r="X348" s="61"/>
      <c r="Y348" s="5"/>
      <c r="Z348" s="5"/>
    </row>
    <row r="349" spans="3:26" x14ac:dyDescent="0.2">
      <c r="C349" s="50" t="s">
        <v>222</v>
      </c>
      <c r="D349" s="28">
        <v>42384</v>
      </c>
      <c r="E349" s="9">
        <v>0.57847222222222217</v>
      </c>
      <c r="F349" s="150">
        <v>48.8</v>
      </c>
      <c r="G349" s="5">
        <v>1732.9</v>
      </c>
      <c r="H349" s="11">
        <v>12.66</v>
      </c>
      <c r="I349" s="5">
        <v>115.6</v>
      </c>
      <c r="J349" s="153">
        <v>2.89</v>
      </c>
      <c r="K349" s="5" t="s">
        <v>230</v>
      </c>
      <c r="L349" s="5" t="s">
        <v>312</v>
      </c>
      <c r="M349" s="153">
        <v>7.72</v>
      </c>
      <c r="N349" s="153">
        <v>1.44</v>
      </c>
      <c r="O349" s="153">
        <v>386.2</v>
      </c>
      <c r="P349" s="153">
        <v>668.8</v>
      </c>
      <c r="Q349" s="150">
        <v>20.9</v>
      </c>
      <c r="R349" s="5"/>
      <c r="S349" s="5" t="s">
        <v>421</v>
      </c>
      <c r="T349" s="5" t="s">
        <v>345</v>
      </c>
      <c r="U349" s="5"/>
      <c r="V349" s="13"/>
      <c r="W349" s="17" t="s">
        <v>174</v>
      </c>
      <c r="X349" s="61"/>
      <c r="Y349" s="5"/>
      <c r="Z349" s="5"/>
    </row>
    <row r="350" spans="3:26" x14ac:dyDescent="0.2">
      <c r="C350" s="50" t="s">
        <v>222</v>
      </c>
      <c r="D350" s="28">
        <v>42405</v>
      </c>
      <c r="E350" s="9">
        <v>0.57430555555555551</v>
      </c>
      <c r="F350" s="150">
        <v>43.2</v>
      </c>
      <c r="G350" s="5">
        <v>517.20000000000005</v>
      </c>
      <c r="H350" s="11">
        <v>12.23</v>
      </c>
      <c r="I350" s="5">
        <v>112.8</v>
      </c>
      <c r="J350" s="153">
        <v>4</v>
      </c>
      <c r="K350" s="5" t="s">
        <v>230</v>
      </c>
      <c r="L350" s="5" t="s">
        <v>312</v>
      </c>
      <c r="M350" s="153">
        <v>7.92</v>
      </c>
      <c r="N350" s="153">
        <v>7.05</v>
      </c>
      <c r="O350" s="153">
        <v>456.3</v>
      </c>
      <c r="P350" s="153">
        <v>763</v>
      </c>
      <c r="Q350" s="150">
        <v>18.3</v>
      </c>
      <c r="R350" s="5"/>
      <c r="S350" s="5" t="s">
        <v>421</v>
      </c>
      <c r="T350" s="5" t="s">
        <v>345</v>
      </c>
      <c r="U350" s="5"/>
      <c r="V350" s="13"/>
      <c r="W350" s="17" t="s">
        <v>131</v>
      </c>
      <c r="X350" s="61"/>
      <c r="Y350" s="5"/>
      <c r="Z350" s="5"/>
    </row>
    <row r="351" spans="3:26" x14ac:dyDescent="0.2">
      <c r="C351" s="50" t="s">
        <v>222</v>
      </c>
      <c r="D351" s="28">
        <v>42448</v>
      </c>
      <c r="E351" s="9">
        <v>0.63124999999999998</v>
      </c>
      <c r="F351" s="150">
        <v>52</v>
      </c>
      <c r="G351" s="5" t="s">
        <v>296</v>
      </c>
      <c r="H351" s="11">
        <v>10.91</v>
      </c>
      <c r="I351" s="5">
        <v>108.3</v>
      </c>
      <c r="J351" s="153">
        <v>8.4700000000000006</v>
      </c>
      <c r="K351" s="5" t="s">
        <v>230</v>
      </c>
      <c r="L351" s="5" t="s">
        <v>312</v>
      </c>
      <c r="M351" s="153">
        <v>8.31</v>
      </c>
      <c r="N351" s="153">
        <v>2.44</v>
      </c>
      <c r="O351" s="153">
        <v>603.1</v>
      </c>
      <c r="P351" s="153">
        <v>108.3</v>
      </c>
      <c r="Q351" s="150">
        <v>167.4</v>
      </c>
      <c r="R351" s="5"/>
      <c r="S351" s="5" t="s">
        <v>421</v>
      </c>
      <c r="T351" s="5" t="s">
        <v>345</v>
      </c>
      <c r="U351" s="5"/>
      <c r="V351" s="13"/>
      <c r="W351" s="17" t="s">
        <v>174</v>
      </c>
      <c r="X351" s="61"/>
      <c r="Y351" s="5"/>
      <c r="Z351" s="5"/>
    </row>
    <row r="352" spans="3:26" x14ac:dyDescent="0.2">
      <c r="C352" s="50" t="s">
        <v>222</v>
      </c>
      <c r="D352" s="28">
        <v>42468</v>
      </c>
      <c r="E352" s="9">
        <v>0.52152777777777781</v>
      </c>
      <c r="F352" s="150">
        <v>866.4</v>
      </c>
      <c r="G352" s="5" t="s">
        <v>296</v>
      </c>
      <c r="H352" s="11">
        <v>10.76</v>
      </c>
      <c r="I352" s="5">
        <v>119.9</v>
      </c>
      <c r="J352" s="153">
        <v>11.64</v>
      </c>
      <c r="K352" s="100" t="s">
        <v>25</v>
      </c>
      <c r="L352" s="5" t="s">
        <v>312</v>
      </c>
      <c r="M352" s="153">
        <v>8.4600000000000009</v>
      </c>
      <c r="N352" s="153">
        <v>4.7300000000000004</v>
      </c>
      <c r="O352" s="153">
        <v>515.70000000000005</v>
      </c>
      <c r="P352" s="153">
        <v>693</v>
      </c>
      <c r="Q352" s="150">
        <v>69.5</v>
      </c>
      <c r="R352" s="5"/>
      <c r="S352" s="100" t="s">
        <v>93</v>
      </c>
      <c r="T352" s="100" t="s">
        <v>93</v>
      </c>
      <c r="U352" s="5"/>
      <c r="V352" s="13"/>
      <c r="W352" s="142" t="s">
        <v>26</v>
      </c>
      <c r="X352" s="61"/>
      <c r="Y352" s="5"/>
      <c r="Z352" s="5"/>
    </row>
    <row r="353" spans="3:26" x14ac:dyDescent="0.2">
      <c r="C353" s="50" t="s">
        <v>222</v>
      </c>
      <c r="D353" s="28">
        <v>42474</v>
      </c>
      <c r="E353" s="9">
        <v>0.62013888888888891</v>
      </c>
      <c r="F353" s="150">
        <v>44.3</v>
      </c>
      <c r="G353" s="5">
        <v>1986.3</v>
      </c>
      <c r="H353" s="11">
        <v>10.11</v>
      </c>
      <c r="I353" s="306">
        <v>121</v>
      </c>
      <c r="J353" s="153">
        <v>13.9</v>
      </c>
      <c r="K353" s="100" t="s">
        <v>25</v>
      </c>
      <c r="L353" s="5" t="s">
        <v>312</v>
      </c>
      <c r="M353" s="153">
        <v>8.65</v>
      </c>
      <c r="N353" s="153">
        <v>5.25</v>
      </c>
      <c r="O353" s="153">
        <v>465.1</v>
      </c>
      <c r="P353" s="153">
        <v>589.6</v>
      </c>
      <c r="Q353" s="150">
        <v>105.4</v>
      </c>
      <c r="R353" s="5"/>
      <c r="S353" s="100" t="s">
        <v>96</v>
      </c>
      <c r="T353" s="100" t="s">
        <v>93</v>
      </c>
      <c r="U353" s="5"/>
      <c r="V353" s="13"/>
      <c r="W353" s="17" t="s">
        <v>88</v>
      </c>
      <c r="X353" s="61"/>
      <c r="Y353" s="5"/>
      <c r="Z353" s="5"/>
    </row>
    <row r="354" spans="3:26" x14ac:dyDescent="0.2">
      <c r="C354" s="50" t="s">
        <v>222</v>
      </c>
      <c r="D354" s="28">
        <v>42489</v>
      </c>
      <c r="E354" s="9">
        <v>0.49791666666666662</v>
      </c>
      <c r="F354" s="139" t="s">
        <v>39</v>
      </c>
      <c r="G354" s="100" t="s">
        <v>39</v>
      </c>
      <c r="H354" s="189" t="s">
        <v>93</v>
      </c>
      <c r="I354" s="189" t="s">
        <v>93</v>
      </c>
      <c r="J354" s="153">
        <v>6.57</v>
      </c>
      <c r="K354" s="100" t="s">
        <v>25</v>
      </c>
      <c r="L354" s="5" t="s">
        <v>312</v>
      </c>
      <c r="M354" s="153">
        <v>7.83</v>
      </c>
      <c r="N354" s="153">
        <v>12.2</v>
      </c>
      <c r="O354" s="153">
        <v>245.3</v>
      </c>
      <c r="P354" s="153">
        <v>378.4</v>
      </c>
      <c r="Q354" s="150">
        <v>162.6</v>
      </c>
      <c r="R354" s="5"/>
      <c r="S354" s="100" t="s">
        <v>38</v>
      </c>
      <c r="T354" s="100" t="s">
        <v>93</v>
      </c>
      <c r="U354" s="5"/>
      <c r="V354" s="13"/>
      <c r="W354" s="17" t="s">
        <v>88</v>
      </c>
      <c r="X354" s="61"/>
      <c r="Y354" s="5"/>
      <c r="Z354" s="5"/>
    </row>
    <row r="355" spans="3:26" x14ac:dyDescent="0.25">
      <c r="C355" s="65" t="s">
        <v>222</v>
      </c>
      <c r="D355" s="28">
        <v>42494</v>
      </c>
      <c r="E355" s="9">
        <v>0.57500000000000007</v>
      </c>
      <c r="F355" s="150">
        <v>12</v>
      </c>
      <c r="G355" s="5"/>
      <c r="H355" s="189" t="s">
        <v>35</v>
      </c>
      <c r="I355" s="189" t="s">
        <v>93</v>
      </c>
      <c r="J355" s="153">
        <v>10.92</v>
      </c>
      <c r="K355" s="100" t="s">
        <v>25</v>
      </c>
      <c r="L355" s="5" t="s">
        <v>312</v>
      </c>
      <c r="M355" s="153">
        <v>7.83</v>
      </c>
      <c r="N355" s="153">
        <v>15.9</v>
      </c>
      <c r="O355" s="151" t="s">
        <v>93</v>
      </c>
      <c r="P355" s="153">
        <v>417.8</v>
      </c>
      <c r="Q355" s="139">
        <v>116.2</v>
      </c>
      <c r="R355" s="5"/>
      <c r="S355" s="100" t="s">
        <v>3</v>
      </c>
      <c r="T355" s="100" t="s">
        <v>93</v>
      </c>
      <c r="U355" s="5"/>
      <c r="V355" s="13"/>
      <c r="W355" s="60" t="s">
        <v>125</v>
      </c>
      <c r="X355" s="61"/>
      <c r="Y355" s="5"/>
      <c r="Z355" s="5"/>
    </row>
    <row r="356" spans="3:26" x14ac:dyDescent="0.2">
      <c r="C356" s="50" t="s">
        <v>222</v>
      </c>
      <c r="D356" s="28">
        <v>42499</v>
      </c>
      <c r="E356" s="9">
        <v>0.54097222222222219</v>
      </c>
      <c r="F356" s="150">
        <v>17.5</v>
      </c>
      <c r="G356" s="5">
        <v>613.1</v>
      </c>
      <c r="H356" s="189" t="s">
        <v>93</v>
      </c>
      <c r="I356" s="189" t="s">
        <v>93</v>
      </c>
      <c r="J356" s="189">
        <v>10.74</v>
      </c>
      <c r="K356" s="100" t="s">
        <v>25</v>
      </c>
      <c r="L356" s="5" t="s">
        <v>312</v>
      </c>
      <c r="M356" s="153">
        <v>7.97</v>
      </c>
      <c r="N356" s="153">
        <v>15.3</v>
      </c>
      <c r="O356" s="151" t="s">
        <v>93</v>
      </c>
      <c r="P356" s="153">
        <v>353.6</v>
      </c>
      <c r="Q356" s="150">
        <v>142</v>
      </c>
      <c r="R356" s="5"/>
      <c r="S356" s="100" t="s">
        <v>3</v>
      </c>
      <c r="T356" s="100" t="s">
        <v>93</v>
      </c>
      <c r="U356" s="5"/>
      <c r="V356" s="13"/>
      <c r="W356" s="17" t="s">
        <v>88</v>
      </c>
      <c r="X356" s="61"/>
      <c r="Y356" s="5"/>
      <c r="Z356" s="5"/>
    </row>
    <row r="357" spans="3:26" x14ac:dyDescent="0.2">
      <c r="C357" s="65" t="s">
        <v>222</v>
      </c>
      <c r="D357" s="28">
        <v>42508</v>
      </c>
      <c r="E357" s="9">
        <v>0.55694444444444446</v>
      </c>
      <c r="F357" s="150">
        <v>59.8</v>
      </c>
      <c r="G357" s="5"/>
      <c r="H357" s="11">
        <v>9.1199999999999992</v>
      </c>
      <c r="I357" s="5">
        <v>103.4</v>
      </c>
      <c r="J357" s="153">
        <v>12.31</v>
      </c>
      <c r="K357" s="100" t="s">
        <v>25</v>
      </c>
      <c r="L357" s="5" t="s">
        <v>312</v>
      </c>
      <c r="M357" s="153">
        <v>8.02</v>
      </c>
      <c r="N357" s="153">
        <v>11.4</v>
      </c>
      <c r="O357" s="151" t="s">
        <v>93</v>
      </c>
      <c r="P357" s="153">
        <v>363</v>
      </c>
      <c r="Q357" s="150">
        <v>140.9</v>
      </c>
      <c r="R357" s="5"/>
      <c r="S357" s="100" t="s">
        <v>3</v>
      </c>
      <c r="T357" s="100" t="s">
        <v>93</v>
      </c>
      <c r="U357" s="5"/>
      <c r="V357" s="13"/>
      <c r="W357" s="142" t="s">
        <v>26</v>
      </c>
      <c r="X357" s="61"/>
      <c r="Y357" s="5"/>
      <c r="Z357" s="5"/>
    </row>
    <row r="358" spans="3:26" x14ac:dyDescent="0.2">
      <c r="C358" s="50" t="s">
        <v>222</v>
      </c>
      <c r="D358" s="28">
        <v>42517</v>
      </c>
      <c r="E358" s="9">
        <v>0.56944444444444442</v>
      </c>
      <c r="F358" s="150">
        <v>90.9</v>
      </c>
      <c r="G358" s="5">
        <v>378.4</v>
      </c>
      <c r="H358" s="11">
        <v>8.8800000000000008</v>
      </c>
      <c r="I358" s="5">
        <v>103.8</v>
      </c>
      <c r="J358" s="153">
        <v>13.32</v>
      </c>
      <c r="K358" s="100" t="s">
        <v>92</v>
      </c>
      <c r="L358" s="5" t="s">
        <v>312</v>
      </c>
      <c r="M358" s="153">
        <v>8.0399999999999991</v>
      </c>
      <c r="N358" s="153">
        <v>15.2</v>
      </c>
      <c r="O358" s="153">
        <v>286.3</v>
      </c>
      <c r="P358" s="153">
        <v>396.6</v>
      </c>
      <c r="Q358" s="150">
        <v>112.6</v>
      </c>
      <c r="R358" s="5"/>
      <c r="S358" s="100" t="s">
        <v>96</v>
      </c>
      <c r="T358" s="100" t="s">
        <v>93</v>
      </c>
      <c r="U358" s="5"/>
      <c r="V358" s="13"/>
      <c r="W358" s="17" t="s">
        <v>88</v>
      </c>
      <c r="X358" s="61"/>
      <c r="Y358" s="5"/>
      <c r="Z358" s="5"/>
    </row>
    <row r="359" spans="3:26" x14ac:dyDescent="0.2">
      <c r="C359" s="65" t="s">
        <v>222</v>
      </c>
      <c r="D359" s="28">
        <v>42522</v>
      </c>
      <c r="E359" s="9">
        <v>0.60347222222222219</v>
      </c>
      <c r="F359" s="83">
        <v>201</v>
      </c>
      <c r="G359" s="5"/>
      <c r="H359" s="11">
        <v>8.59</v>
      </c>
      <c r="I359" s="5">
        <v>106.2</v>
      </c>
      <c r="J359" s="153">
        <v>16.05</v>
      </c>
      <c r="K359" s="100" t="s">
        <v>93</v>
      </c>
      <c r="L359" s="5" t="s">
        <v>312</v>
      </c>
      <c r="M359" s="153">
        <v>8.24</v>
      </c>
      <c r="N359" s="153">
        <v>8.9</v>
      </c>
      <c r="O359" s="151" t="s">
        <v>93</v>
      </c>
      <c r="P359" s="153">
        <v>360.4</v>
      </c>
      <c r="Q359" s="150">
        <v>160.19999999999999</v>
      </c>
      <c r="R359" s="5"/>
      <c r="S359" s="100" t="s">
        <v>11</v>
      </c>
      <c r="T359" s="100" t="s">
        <v>93</v>
      </c>
      <c r="U359" s="5"/>
      <c r="V359" s="13"/>
      <c r="W359" s="142" t="s">
        <v>15</v>
      </c>
      <c r="X359" s="61"/>
      <c r="Y359" s="5"/>
      <c r="Z359" s="5"/>
    </row>
    <row r="360" spans="3:26" x14ac:dyDescent="0.2">
      <c r="C360" s="50" t="s">
        <v>222</v>
      </c>
      <c r="D360" s="28">
        <v>42530</v>
      </c>
      <c r="E360" s="9">
        <v>0.57291666666666663</v>
      </c>
      <c r="F360" s="150">
        <v>46.4</v>
      </c>
      <c r="G360" s="5">
        <v>613.1</v>
      </c>
      <c r="H360" s="11">
        <v>7.69</v>
      </c>
      <c r="I360" s="5">
        <v>103.9</v>
      </c>
      <c r="J360" s="153">
        <v>19.84</v>
      </c>
      <c r="K360" s="100" t="s">
        <v>92</v>
      </c>
      <c r="L360" s="5" t="s">
        <v>312</v>
      </c>
      <c r="M360" s="153">
        <v>8.27</v>
      </c>
      <c r="N360" s="153">
        <v>8.9</v>
      </c>
      <c r="O360" s="153">
        <v>305.3</v>
      </c>
      <c r="P360" s="153">
        <v>340.8</v>
      </c>
      <c r="Q360" s="150">
        <v>131.5</v>
      </c>
      <c r="R360" s="5"/>
      <c r="S360" s="100" t="s">
        <v>10</v>
      </c>
      <c r="T360" s="100" t="s">
        <v>93</v>
      </c>
      <c r="U360" s="5"/>
      <c r="V360" s="13"/>
      <c r="W360" s="142" t="s">
        <v>426</v>
      </c>
      <c r="X360" s="61"/>
      <c r="Y360" s="5"/>
      <c r="Z360" s="5"/>
    </row>
    <row r="361" spans="3:26" x14ac:dyDescent="0.2">
      <c r="C361" s="65" t="s">
        <v>222</v>
      </c>
      <c r="D361" s="28">
        <v>42536</v>
      </c>
      <c r="E361" s="9">
        <v>0.57291666666666663</v>
      </c>
      <c r="F361" s="83">
        <v>291</v>
      </c>
      <c r="G361" s="5"/>
      <c r="H361" s="11">
        <v>7.73</v>
      </c>
      <c r="I361" s="285">
        <v>105</v>
      </c>
      <c r="J361" s="153">
        <v>20.39</v>
      </c>
      <c r="K361" s="100" t="s">
        <v>4</v>
      </c>
      <c r="L361" s="5" t="s">
        <v>312</v>
      </c>
      <c r="M361" s="153">
        <v>8.1300000000000008</v>
      </c>
      <c r="N361" s="153">
        <v>31.9</v>
      </c>
      <c r="O361" s="153">
        <v>321.2</v>
      </c>
      <c r="P361" s="153">
        <v>351.8</v>
      </c>
      <c r="Q361" s="150">
        <v>122.3</v>
      </c>
      <c r="R361" s="5"/>
      <c r="S361" s="100" t="s">
        <v>3</v>
      </c>
      <c r="T361" s="100" t="s">
        <v>93</v>
      </c>
      <c r="U361" s="5"/>
      <c r="V361" s="13"/>
      <c r="W361" s="142" t="s">
        <v>426</v>
      </c>
      <c r="X361" s="61"/>
      <c r="Y361" s="5"/>
      <c r="Z361" s="5"/>
    </row>
    <row r="362" spans="3:26" x14ac:dyDescent="0.2">
      <c r="C362" s="50" t="s">
        <v>222</v>
      </c>
      <c r="D362" s="28">
        <v>42544</v>
      </c>
      <c r="E362" s="9">
        <v>0.54791666666666672</v>
      </c>
      <c r="F362" s="150">
        <v>124.6</v>
      </c>
      <c r="G362" s="5" t="s">
        <v>296</v>
      </c>
      <c r="H362" s="11">
        <v>7.44</v>
      </c>
      <c r="I362" s="5">
        <v>100.3</v>
      </c>
      <c r="J362" s="153">
        <v>20.36</v>
      </c>
      <c r="K362" s="100" t="s">
        <v>92</v>
      </c>
      <c r="L362" s="5" t="s">
        <v>312</v>
      </c>
      <c r="M362" s="153">
        <v>7.92</v>
      </c>
      <c r="N362" s="153">
        <v>8</v>
      </c>
      <c r="O362" s="153">
        <v>295.5</v>
      </c>
      <c r="P362" s="153">
        <v>324.3</v>
      </c>
      <c r="Q362" s="150">
        <v>148.19999999999999</v>
      </c>
      <c r="R362" s="5"/>
      <c r="S362" s="100" t="s">
        <v>93</v>
      </c>
      <c r="T362" s="100" t="s">
        <v>312</v>
      </c>
      <c r="U362" s="5"/>
      <c r="V362" s="13"/>
      <c r="W362" s="142" t="s">
        <v>94</v>
      </c>
      <c r="X362" s="61"/>
      <c r="Y362" s="5"/>
      <c r="Z362" s="5"/>
    </row>
    <row r="363" spans="3:26" x14ac:dyDescent="0.2">
      <c r="C363" s="50" t="s">
        <v>222</v>
      </c>
      <c r="D363" s="28">
        <v>42551</v>
      </c>
      <c r="E363" s="9">
        <v>0.60277777777777775</v>
      </c>
      <c r="F363" s="150">
        <v>238.2</v>
      </c>
      <c r="G363" s="5" t="s">
        <v>296</v>
      </c>
      <c r="H363" s="11">
        <v>7.5</v>
      </c>
      <c r="I363" s="5">
        <v>104.3</v>
      </c>
      <c r="J363" s="153">
        <v>22</v>
      </c>
      <c r="K363" s="100" t="s">
        <v>440</v>
      </c>
      <c r="L363" s="5" t="s">
        <v>312</v>
      </c>
      <c r="M363" s="153">
        <v>8.25</v>
      </c>
      <c r="N363" s="153">
        <v>7.1</v>
      </c>
      <c r="O363" s="153">
        <v>348.8</v>
      </c>
      <c r="P363" s="153">
        <v>372.6</v>
      </c>
      <c r="Q363" s="150">
        <v>124.2</v>
      </c>
      <c r="R363" s="5"/>
      <c r="S363" s="100" t="s">
        <v>411</v>
      </c>
      <c r="T363" s="100" t="s">
        <v>312</v>
      </c>
      <c r="U363" s="5"/>
      <c r="V363" s="13"/>
      <c r="W363" s="142" t="s">
        <v>426</v>
      </c>
      <c r="X363" s="61"/>
      <c r="Y363" s="5"/>
      <c r="Z363" s="5"/>
    </row>
    <row r="364" spans="3:26" x14ac:dyDescent="0.2">
      <c r="C364" s="65" t="s">
        <v>222</v>
      </c>
      <c r="D364" s="28">
        <v>42557</v>
      </c>
      <c r="E364" s="9">
        <v>0.55555555555555558</v>
      </c>
      <c r="F364" s="150">
        <v>60.5</v>
      </c>
      <c r="G364" s="5"/>
      <c r="H364" s="276">
        <v>7.4</v>
      </c>
      <c r="I364" s="277">
        <v>104</v>
      </c>
      <c r="J364" s="153">
        <v>21.97</v>
      </c>
      <c r="K364" s="100" t="s">
        <v>439</v>
      </c>
      <c r="L364" s="5" t="s">
        <v>312</v>
      </c>
      <c r="M364" s="153">
        <v>8.17</v>
      </c>
      <c r="N364" s="153">
        <v>9.1</v>
      </c>
      <c r="O364" s="153">
        <v>326</v>
      </c>
      <c r="P364" s="153">
        <v>346.9</v>
      </c>
      <c r="Q364" s="150">
        <v>129.4</v>
      </c>
      <c r="R364" s="5"/>
      <c r="S364" s="100" t="s">
        <v>457</v>
      </c>
      <c r="T364" s="100" t="s">
        <v>440</v>
      </c>
      <c r="U364" s="5"/>
      <c r="V364" s="13"/>
      <c r="W364" s="142" t="s">
        <v>408</v>
      </c>
      <c r="X364" s="61"/>
      <c r="Y364" s="5"/>
      <c r="Z364" s="5"/>
    </row>
    <row r="365" spans="3:26" x14ac:dyDescent="0.2">
      <c r="C365" s="50" t="s">
        <v>222</v>
      </c>
      <c r="D365" s="28">
        <v>42565</v>
      </c>
      <c r="E365" s="9">
        <v>0.54791666666666672</v>
      </c>
      <c r="F365" s="150">
        <v>547.5</v>
      </c>
      <c r="G365" s="5" t="s">
        <v>296</v>
      </c>
      <c r="H365" s="11">
        <v>7.92</v>
      </c>
      <c r="I365" s="5">
        <v>113.7</v>
      </c>
      <c r="J365" s="153">
        <v>23.49</v>
      </c>
      <c r="K365" s="100" t="s">
        <v>440</v>
      </c>
      <c r="L365" s="5" t="s">
        <v>312</v>
      </c>
      <c r="M365" s="153">
        <v>8.34</v>
      </c>
      <c r="N365" s="153">
        <v>11.2</v>
      </c>
      <c r="O365" s="153">
        <v>383.5</v>
      </c>
      <c r="P365" s="153">
        <v>396</v>
      </c>
      <c r="Q365" s="150">
        <v>167.5</v>
      </c>
      <c r="R365" s="5"/>
      <c r="S365" s="100" t="s">
        <v>440</v>
      </c>
      <c r="T365" s="100" t="s">
        <v>440</v>
      </c>
      <c r="U365" s="5"/>
      <c r="V365" s="13"/>
      <c r="W365" s="142" t="s">
        <v>438</v>
      </c>
      <c r="X365" s="61"/>
      <c r="Y365" s="5"/>
      <c r="Z365" s="5"/>
    </row>
    <row r="366" spans="3:26" x14ac:dyDescent="0.2">
      <c r="C366" s="65" t="s">
        <v>222</v>
      </c>
      <c r="D366" s="28">
        <v>42571</v>
      </c>
      <c r="E366" s="9">
        <v>0.54861111111111105</v>
      </c>
      <c r="F366" s="150"/>
      <c r="G366" s="5"/>
      <c r="H366" s="11">
        <v>7.52</v>
      </c>
      <c r="I366" s="5">
        <v>108.7</v>
      </c>
      <c r="J366" s="153">
        <v>24.65</v>
      </c>
      <c r="K366" s="100" t="s">
        <v>439</v>
      </c>
      <c r="L366" s="5" t="s">
        <v>312</v>
      </c>
      <c r="M366" s="153">
        <v>8.1300000000000008</v>
      </c>
      <c r="N366" s="153">
        <v>16.5</v>
      </c>
      <c r="O366" s="153">
        <v>397</v>
      </c>
      <c r="P366" s="153">
        <v>401.3</v>
      </c>
      <c r="Q366" s="150">
        <v>141.69999999999999</v>
      </c>
      <c r="R366" s="5"/>
      <c r="S366" s="100" t="s">
        <v>440</v>
      </c>
      <c r="T366" s="100" t="s">
        <v>440</v>
      </c>
      <c r="U366" s="5"/>
      <c r="V366" s="13"/>
      <c r="W366" s="142" t="s">
        <v>438</v>
      </c>
      <c r="X366" s="61"/>
      <c r="Y366" s="5"/>
      <c r="Z366" s="5"/>
    </row>
    <row r="367" spans="3:26" x14ac:dyDescent="0.2">
      <c r="C367" s="50" t="s">
        <v>222</v>
      </c>
      <c r="D367" s="28">
        <v>42579</v>
      </c>
      <c r="E367" s="9">
        <v>0.55347222222222225</v>
      </c>
      <c r="F367" s="150" t="s">
        <v>296</v>
      </c>
      <c r="G367" s="5" t="s">
        <v>296</v>
      </c>
      <c r="H367" s="11">
        <v>8.18</v>
      </c>
      <c r="I367" s="5">
        <v>118.2</v>
      </c>
      <c r="J367" s="153">
        <v>24.06</v>
      </c>
      <c r="K367" s="100" t="s">
        <v>424</v>
      </c>
      <c r="L367" s="5" t="s">
        <v>312</v>
      </c>
      <c r="M367" s="153">
        <v>8.34</v>
      </c>
      <c r="N367" s="265">
        <v>9.1</v>
      </c>
      <c r="O367" s="150">
        <v>514.1</v>
      </c>
      <c r="P367" s="150">
        <v>523.6</v>
      </c>
      <c r="Q367" s="150">
        <v>159.9</v>
      </c>
      <c r="R367" s="5"/>
      <c r="S367" s="100" t="s">
        <v>425</v>
      </c>
      <c r="T367" s="5" t="s">
        <v>345</v>
      </c>
      <c r="U367" s="5"/>
      <c r="V367" s="13"/>
      <c r="W367" s="142" t="s">
        <v>426</v>
      </c>
      <c r="X367" s="5"/>
      <c r="Y367" s="5"/>
      <c r="Z367" s="5"/>
    </row>
    <row r="368" spans="3:26" x14ac:dyDescent="0.2">
      <c r="C368" s="65" t="s">
        <v>222</v>
      </c>
      <c r="D368" s="28">
        <v>42586</v>
      </c>
      <c r="E368" s="9">
        <v>0.49652777777777773</v>
      </c>
      <c r="F368" s="150"/>
      <c r="G368" s="5"/>
      <c r="H368" s="11">
        <v>8.85</v>
      </c>
      <c r="I368" s="5">
        <v>120.5</v>
      </c>
      <c r="J368" s="153">
        <v>21.19</v>
      </c>
      <c r="K368" s="5" t="s">
        <v>233</v>
      </c>
      <c r="L368" s="5" t="s">
        <v>312</v>
      </c>
      <c r="M368" s="153">
        <v>8.39</v>
      </c>
      <c r="N368" s="150">
        <v>5.6</v>
      </c>
      <c r="O368" s="150">
        <v>505.8</v>
      </c>
      <c r="P368" s="150">
        <v>545</v>
      </c>
      <c r="Q368" s="150">
        <v>147.6</v>
      </c>
      <c r="R368" s="5"/>
      <c r="S368" s="5" t="s">
        <v>217</v>
      </c>
      <c r="T368" s="5" t="s">
        <v>345</v>
      </c>
      <c r="U368" s="5"/>
      <c r="V368" s="13"/>
      <c r="W368" s="17" t="s">
        <v>98</v>
      </c>
      <c r="X368" s="5"/>
      <c r="Y368" s="5"/>
      <c r="Z368" s="5"/>
    </row>
    <row r="369" spans="3:26" x14ac:dyDescent="0.2">
      <c r="C369" s="50" t="s">
        <v>222</v>
      </c>
      <c r="D369" s="28">
        <v>42594</v>
      </c>
      <c r="E369" s="9">
        <v>0.57430555555555551</v>
      </c>
      <c r="F369" s="150" t="s">
        <v>296</v>
      </c>
      <c r="G369" s="5" t="s">
        <v>296</v>
      </c>
      <c r="H369" s="11">
        <v>10.050000000000001</v>
      </c>
      <c r="I369" s="5">
        <v>141.5</v>
      </c>
      <c r="J369" s="153">
        <v>22.71</v>
      </c>
      <c r="K369" s="5" t="s">
        <v>233</v>
      </c>
      <c r="L369" s="5" t="s">
        <v>312</v>
      </c>
      <c r="M369" s="153">
        <v>8.83</v>
      </c>
      <c r="N369" s="150">
        <v>2.2999999999999998</v>
      </c>
      <c r="O369" s="150">
        <v>591.1</v>
      </c>
      <c r="P369" s="150">
        <v>618</v>
      </c>
      <c r="Q369" s="150">
        <v>94.3</v>
      </c>
      <c r="R369" s="5"/>
      <c r="S369" s="5" t="s">
        <v>217</v>
      </c>
      <c r="T369" s="5" t="s">
        <v>345</v>
      </c>
      <c r="U369" s="5"/>
      <c r="V369" s="13"/>
      <c r="W369" s="17" t="s">
        <v>116</v>
      </c>
      <c r="X369" s="5"/>
      <c r="Y369" s="5"/>
      <c r="Z369" s="5"/>
    </row>
    <row r="370" spans="3:26" x14ac:dyDescent="0.2">
      <c r="C370" s="65" t="s">
        <v>222</v>
      </c>
      <c r="D370" s="28">
        <v>42599</v>
      </c>
      <c r="E370" s="9">
        <v>0.55902777777777779</v>
      </c>
      <c r="F370" s="150"/>
      <c r="G370" s="5"/>
      <c r="H370" s="11">
        <v>9.7100000000000009</v>
      </c>
      <c r="I370" s="5">
        <v>136.6</v>
      </c>
      <c r="J370" s="153">
        <v>22.53</v>
      </c>
      <c r="K370" s="5" t="s">
        <v>230</v>
      </c>
      <c r="L370" s="5" t="s">
        <v>312</v>
      </c>
      <c r="M370" s="153">
        <v>8.64</v>
      </c>
      <c r="N370" s="153" t="s">
        <v>312</v>
      </c>
      <c r="O370" s="153">
        <v>546.20000000000005</v>
      </c>
      <c r="P370" s="153">
        <v>573.5</v>
      </c>
      <c r="Q370" s="150">
        <v>146</v>
      </c>
      <c r="R370" s="5"/>
      <c r="S370" s="5" t="s">
        <v>217</v>
      </c>
      <c r="T370" s="5" t="s">
        <v>345</v>
      </c>
      <c r="U370" s="5"/>
      <c r="V370" s="13"/>
      <c r="W370" s="17" t="s">
        <v>85</v>
      </c>
      <c r="X370" s="5"/>
      <c r="Y370" s="5"/>
      <c r="Z370" s="5"/>
    </row>
    <row r="371" spans="3:26" x14ac:dyDescent="0.25">
      <c r="C371" s="50" t="s">
        <v>222</v>
      </c>
      <c r="D371" s="28">
        <v>42607</v>
      </c>
      <c r="E371" s="9">
        <v>0.72986111111111107</v>
      </c>
      <c r="F371" s="150">
        <v>193.5</v>
      </c>
      <c r="G371" s="5" t="s">
        <v>296</v>
      </c>
      <c r="H371" s="5">
        <v>7.41</v>
      </c>
      <c r="I371" s="10">
        <v>96.4</v>
      </c>
      <c r="J371" s="10">
        <v>18.71</v>
      </c>
      <c r="K371" s="10" t="s">
        <v>233</v>
      </c>
      <c r="L371" s="10" t="s">
        <v>312</v>
      </c>
      <c r="M371" s="187">
        <v>8.16</v>
      </c>
      <c r="N371" s="10" t="s">
        <v>312</v>
      </c>
      <c r="O371" s="10">
        <v>446.5</v>
      </c>
      <c r="P371" s="250">
        <v>505.7</v>
      </c>
      <c r="Q371" s="10">
        <v>165.5</v>
      </c>
      <c r="R371" s="10"/>
      <c r="S371" s="10" t="s">
        <v>298</v>
      </c>
      <c r="T371" s="10" t="s">
        <v>312</v>
      </c>
      <c r="U371" s="10"/>
      <c r="V371" s="10"/>
      <c r="W371" s="17" t="s">
        <v>85</v>
      </c>
      <c r="X371" s="5"/>
      <c r="Y371" s="5"/>
      <c r="Z371" s="5"/>
    </row>
    <row r="372" spans="3:26" x14ac:dyDescent="0.25">
      <c r="C372" s="65" t="s">
        <v>222</v>
      </c>
      <c r="D372" s="28">
        <v>42620</v>
      </c>
      <c r="E372" s="9">
        <v>0.44513888888888892</v>
      </c>
      <c r="F372" s="150"/>
      <c r="G372" s="5"/>
      <c r="H372" s="5">
        <v>8.08</v>
      </c>
      <c r="I372" s="10">
        <v>104.2</v>
      </c>
      <c r="J372" s="10">
        <v>18.13</v>
      </c>
      <c r="K372" s="10" t="s">
        <v>233</v>
      </c>
      <c r="L372" s="10" t="s">
        <v>312</v>
      </c>
      <c r="M372" s="187">
        <v>8.14</v>
      </c>
      <c r="N372" s="10" t="s">
        <v>312</v>
      </c>
      <c r="O372" s="10">
        <v>495.3</v>
      </c>
      <c r="P372" s="10">
        <v>570.6</v>
      </c>
      <c r="Q372" s="10">
        <v>171.7</v>
      </c>
      <c r="R372" s="10"/>
      <c r="S372" s="10" t="s">
        <v>217</v>
      </c>
      <c r="T372" s="10" t="s">
        <v>345</v>
      </c>
      <c r="U372" s="10"/>
      <c r="V372" s="10"/>
      <c r="W372" s="17" t="s">
        <v>142</v>
      </c>
      <c r="X372" s="5"/>
      <c r="Y372" s="5"/>
      <c r="Z372" s="5"/>
    </row>
    <row r="373" spans="3:26" x14ac:dyDescent="0.25">
      <c r="C373" s="65" t="s">
        <v>222</v>
      </c>
      <c r="D373" s="28">
        <v>42634</v>
      </c>
      <c r="E373" s="9">
        <v>0.54652777777777783</v>
      </c>
      <c r="F373" s="150"/>
      <c r="G373" s="5"/>
      <c r="H373" s="5">
        <v>8.5500000000000007</v>
      </c>
      <c r="I373" s="10">
        <v>118.4</v>
      </c>
      <c r="J373" s="10">
        <v>19.510000000000002</v>
      </c>
      <c r="K373" s="10" t="s">
        <v>233</v>
      </c>
      <c r="L373" s="10" t="s">
        <v>312</v>
      </c>
      <c r="M373" s="187">
        <v>8.3699999999999992</v>
      </c>
      <c r="N373" s="10" t="s">
        <v>312</v>
      </c>
      <c r="O373" s="10">
        <v>567.1</v>
      </c>
      <c r="P373" s="10">
        <v>634.79999999999995</v>
      </c>
      <c r="Q373" s="10">
        <v>165</v>
      </c>
      <c r="R373" s="10"/>
      <c r="S373" s="10" t="s">
        <v>217</v>
      </c>
      <c r="T373" s="10" t="s">
        <v>345</v>
      </c>
      <c r="U373" s="10"/>
      <c r="V373" s="10"/>
      <c r="W373" s="17" t="s">
        <v>141</v>
      </c>
      <c r="X373" s="5"/>
      <c r="Y373" s="5"/>
      <c r="Z373" s="5"/>
    </row>
    <row r="374" spans="3:26" x14ac:dyDescent="0.2">
      <c r="C374" s="50" t="s">
        <v>222</v>
      </c>
      <c r="D374" s="28">
        <v>42641</v>
      </c>
      <c r="E374" s="9">
        <v>0.5083333333333333</v>
      </c>
      <c r="F374" s="150">
        <v>107.6</v>
      </c>
      <c r="G374" s="5" t="s">
        <v>296</v>
      </c>
      <c r="H374" s="153">
        <v>9</v>
      </c>
      <c r="I374" s="5">
        <v>109.7</v>
      </c>
      <c r="J374" s="153">
        <v>15.86</v>
      </c>
      <c r="K374" s="5" t="s">
        <v>233</v>
      </c>
      <c r="L374" s="5" t="s">
        <v>312</v>
      </c>
      <c r="M374" s="153">
        <v>8.19</v>
      </c>
      <c r="N374" s="153" t="s">
        <v>312</v>
      </c>
      <c r="O374" s="153">
        <v>542.6</v>
      </c>
      <c r="P374" s="153">
        <v>657.7</v>
      </c>
      <c r="Q374" s="150">
        <v>154.5</v>
      </c>
      <c r="R374" s="5"/>
      <c r="S374" s="5" t="s">
        <v>217</v>
      </c>
      <c r="T374" s="5" t="s">
        <v>345</v>
      </c>
      <c r="U374" s="5"/>
      <c r="V374" s="13"/>
      <c r="W374" s="17" t="s">
        <v>88</v>
      </c>
      <c r="X374" s="61"/>
      <c r="Y374" s="5"/>
      <c r="Z374" s="5"/>
    </row>
    <row r="375" spans="3:26" x14ac:dyDescent="0.2">
      <c r="C375" s="50" t="s">
        <v>222</v>
      </c>
      <c r="D375" s="28"/>
      <c r="E375" s="9"/>
      <c r="F375" s="150"/>
      <c r="G375" s="5"/>
      <c r="H375" s="11"/>
      <c r="I375" s="5"/>
      <c r="J375" s="153"/>
      <c r="K375" s="5"/>
      <c r="L375" s="5"/>
      <c r="M375" s="153"/>
      <c r="N375" s="153"/>
      <c r="O375" s="153"/>
      <c r="P375" s="153"/>
      <c r="Q375" s="150"/>
      <c r="R375" s="5"/>
      <c r="S375" s="5"/>
      <c r="T375" s="5"/>
      <c r="U375" s="5"/>
      <c r="V375" s="13"/>
      <c r="W375" s="17"/>
      <c r="X375" s="61"/>
      <c r="Y375" s="5"/>
      <c r="Z375" s="5"/>
    </row>
    <row r="376" spans="3:26" x14ac:dyDescent="0.2">
      <c r="C376" s="50"/>
      <c r="D376" s="28"/>
      <c r="E376" s="9"/>
      <c r="F376" s="150"/>
      <c r="G376" s="5"/>
      <c r="H376" s="11"/>
      <c r="I376" s="5"/>
      <c r="J376" s="153"/>
      <c r="K376" s="5"/>
      <c r="L376" s="5"/>
      <c r="M376" s="153"/>
      <c r="N376" s="153"/>
      <c r="O376" s="153"/>
      <c r="P376" s="153"/>
      <c r="Q376" s="150"/>
      <c r="R376" s="5"/>
      <c r="S376" s="5"/>
      <c r="T376" s="5"/>
      <c r="U376" s="5"/>
      <c r="V376" s="13"/>
      <c r="W376" s="17"/>
      <c r="X376" s="61"/>
      <c r="Y376" s="5"/>
      <c r="Z376" s="5"/>
    </row>
    <row r="377" spans="3:26" x14ac:dyDescent="0.25">
      <c r="C377" s="50" t="s">
        <v>200</v>
      </c>
      <c r="D377" s="28">
        <v>42144</v>
      </c>
      <c r="E377" s="9">
        <v>0.54236111111111118</v>
      </c>
      <c r="F377" s="83">
        <v>138</v>
      </c>
      <c r="G377" s="5"/>
      <c r="H377" s="11">
        <v>9.9700000000000006</v>
      </c>
      <c r="I377" s="5">
        <v>102.9</v>
      </c>
      <c r="J377" s="153">
        <v>8.4700000000000006</v>
      </c>
      <c r="K377" s="5" t="s">
        <v>371</v>
      </c>
      <c r="L377" s="5" t="s">
        <v>312</v>
      </c>
      <c r="M377" s="153">
        <v>7.59</v>
      </c>
      <c r="N377" s="150" t="s">
        <v>312</v>
      </c>
      <c r="O377" s="153">
        <v>308.2</v>
      </c>
      <c r="P377" s="153">
        <v>210.9</v>
      </c>
      <c r="Q377" s="150">
        <v>86.7</v>
      </c>
      <c r="R377" s="5"/>
      <c r="S377" s="5" t="s">
        <v>312</v>
      </c>
      <c r="T377" s="5" t="s">
        <v>346</v>
      </c>
      <c r="U377" s="5"/>
      <c r="V377" s="13"/>
      <c r="W377" s="60" t="s">
        <v>125</v>
      </c>
      <c r="X377" s="61"/>
      <c r="Y377" s="5"/>
      <c r="Z377" s="5"/>
    </row>
    <row r="378" spans="3:26" x14ac:dyDescent="0.2">
      <c r="C378" s="50" t="s">
        <v>200</v>
      </c>
      <c r="D378" s="28">
        <v>42384</v>
      </c>
      <c r="E378" s="9">
        <v>0.57847222222222217</v>
      </c>
      <c r="F378" s="150">
        <v>49.6</v>
      </c>
      <c r="G378" s="5">
        <v>1299.7</v>
      </c>
      <c r="H378" s="11">
        <v>12.66</v>
      </c>
      <c r="I378" s="5">
        <v>115.6</v>
      </c>
      <c r="J378" s="153">
        <v>2.89</v>
      </c>
      <c r="K378" s="5" t="s">
        <v>230</v>
      </c>
      <c r="L378" s="5" t="s">
        <v>312</v>
      </c>
      <c r="M378" s="153">
        <v>7.72</v>
      </c>
      <c r="N378" s="153">
        <v>1.44</v>
      </c>
      <c r="O378" s="153">
        <v>386.2</v>
      </c>
      <c r="P378" s="153">
        <v>668.8</v>
      </c>
      <c r="Q378" s="150">
        <v>20.9</v>
      </c>
      <c r="R378" s="5"/>
      <c r="S378" s="5" t="s">
        <v>421</v>
      </c>
      <c r="T378" s="5" t="s">
        <v>345</v>
      </c>
      <c r="U378" s="5"/>
      <c r="V378" s="13"/>
      <c r="W378" s="17" t="s">
        <v>174</v>
      </c>
      <c r="X378" s="61"/>
      <c r="Y378" s="5"/>
      <c r="Z378" s="5"/>
    </row>
    <row r="379" spans="3:26" x14ac:dyDescent="0.2">
      <c r="C379" s="50" t="s">
        <v>200</v>
      </c>
      <c r="D379" s="28">
        <v>42405</v>
      </c>
      <c r="E379" s="9">
        <v>0.57430555555555551</v>
      </c>
      <c r="F379" s="150">
        <v>24.6</v>
      </c>
      <c r="G379" s="5">
        <v>686.7</v>
      </c>
      <c r="H379" s="11">
        <v>12.23</v>
      </c>
      <c r="I379" s="5">
        <v>112.8</v>
      </c>
      <c r="J379" s="153">
        <v>4</v>
      </c>
      <c r="K379" s="5" t="s">
        <v>230</v>
      </c>
      <c r="L379" s="5" t="s">
        <v>312</v>
      </c>
      <c r="M379" s="153">
        <v>7.92</v>
      </c>
      <c r="N379" s="153">
        <v>7.05</v>
      </c>
      <c r="O379" s="153">
        <v>456.3</v>
      </c>
      <c r="P379" s="153">
        <v>763</v>
      </c>
      <c r="Q379" s="150">
        <v>18.3</v>
      </c>
      <c r="R379" s="5"/>
      <c r="S379" s="5" t="s">
        <v>421</v>
      </c>
      <c r="T379" s="5" t="s">
        <v>345</v>
      </c>
      <c r="U379" s="5"/>
      <c r="V379" s="13"/>
      <c r="W379" s="17" t="s">
        <v>131</v>
      </c>
      <c r="X379" s="61"/>
      <c r="Y379" s="5"/>
      <c r="Z379" s="5"/>
    </row>
    <row r="380" spans="3:26" x14ac:dyDescent="0.2">
      <c r="C380" s="50" t="s">
        <v>200</v>
      </c>
      <c r="D380" s="28">
        <v>42448</v>
      </c>
      <c r="E380" s="149" t="s">
        <v>50</v>
      </c>
      <c r="F380" s="149" t="s">
        <v>50</v>
      </c>
      <c r="G380" s="149" t="s">
        <v>50</v>
      </c>
      <c r="H380" s="149" t="s">
        <v>50</v>
      </c>
      <c r="I380" s="149" t="s">
        <v>50</v>
      </c>
      <c r="J380" s="149" t="s">
        <v>50</v>
      </c>
      <c r="K380" s="149" t="s">
        <v>50</v>
      </c>
      <c r="L380" s="149" t="s">
        <v>50</v>
      </c>
      <c r="M380" s="149" t="s">
        <v>50</v>
      </c>
      <c r="N380" s="149" t="s">
        <v>50</v>
      </c>
      <c r="O380" s="149" t="s">
        <v>50</v>
      </c>
      <c r="P380" s="149" t="s">
        <v>50</v>
      </c>
      <c r="Q380" s="149" t="s">
        <v>50</v>
      </c>
      <c r="R380" s="149" t="s">
        <v>50</v>
      </c>
      <c r="S380" s="149" t="s">
        <v>50</v>
      </c>
      <c r="T380" s="149" t="s">
        <v>50</v>
      </c>
      <c r="U380" s="149" t="s">
        <v>50</v>
      </c>
      <c r="V380" s="149" t="s">
        <v>50</v>
      </c>
      <c r="W380" s="149" t="s">
        <v>50</v>
      </c>
      <c r="X380" s="61"/>
      <c r="Y380" s="5"/>
      <c r="Z380" s="5"/>
    </row>
    <row r="381" spans="3:26" x14ac:dyDescent="0.2">
      <c r="C381" s="50" t="s">
        <v>200</v>
      </c>
      <c r="D381" s="28">
        <v>42468</v>
      </c>
      <c r="E381" s="149" t="s">
        <v>50</v>
      </c>
      <c r="F381" s="149" t="s">
        <v>50</v>
      </c>
      <c r="G381" s="149" t="s">
        <v>50</v>
      </c>
      <c r="H381" s="149" t="s">
        <v>50</v>
      </c>
      <c r="I381" s="149" t="s">
        <v>50</v>
      </c>
      <c r="J381" s="149" t="s">
        <v>50</v>
      </c>
      <c r="K381" s="149" t="s">
        <v>50</v>
      </c>
      <c r="L381" s="149" t="s">
        <v>50</v>
      </c>
      <c r="M381" s="149" t="s">
        <v>50</v>
      </c>
      <c r="N381" s="149" t="s">
        <v>50</v>
      </c>
      <c r="O381" s="149" t="s">
        <v>50</v>
      </c>
      <c r="P381" s="149" t="s">
        <v>50</v>
      </c>
      <c r="Q381" s="149" t="s">
        <v>50</v>
      </c>
      <c r="R381" s="149" t="s">
        <v>50</v>
      </c>
      <c r="S381" s="149" t="s">
        <v>50</v>
      </c>
      <c r="T381" s="149" t="s">
        <v>50</v>
      </c>
      <c r="U381" s="149" t="s">
        <v>50</v>
      </c>
      <c r="V381" s="149" t="s">
        <v>50</v>
      </c>
      <c r="W381" s="149" t="s">
        <v>50</v>
      </c>
      <c r="X381" s="61"/>
      <c r="Y381" s="5"/>
      <c r="Z381" s="5"/>
    </row>
    <row r="382" spans="3:26" x14ac:dyDescent="0.2">
      <c r="C382" s="50" t="s">
        <v>200</v>
      </c>
      <c r="D382" s="28">
        <v>42474</v>
      </c>
      <c r="E382" s="9">
        <v>0.62013888888888891</v>
      </c>
      <c r="F382" s="150">
        <v>34.1</v>
      </c>
      <c r="G382" s="5" t="s">
        <v>296</v>
      </c>
      <c r="H382" s="11">
        <v>10.11</v>
      </c>
      <c r="I382" s="306">
        <v>121</v>
      </c>
      <c r="J382" s="153">
        <v>13.9</v>
      </c>
      <c r="K382" s="100" t="s">
        <v>25</v>
      </c>
      <c r="L382" s="5" t="s">
        <v>312</v>
      </c>
      <c r="M382" s="153">
        <v>8.65</v>
      </c>
      <c r="N382" s="153">
        <v>5.25</v>
      </c>
      <c r="O382" s="153">
        <v>465.1</v>
      </c>
      <c r="P382" s="153">
        <v>589.6</v>
      </c>
      <c r="Q382" s="281">
        <v>105.4</v>
      </c>
      <c r="R382" s="5"/>
      <c r="S382" s="100" t="s">
        <v>96</v>
      </c>
      <c r="T382" s="100" t="s">
        <v>93</v>
      </c>
      <c r="U382" s="5"/>
      <c r="V382" s="13"/>
      <c r="W382" s="17" t="s">
        <v>88</v>
      </c>
      <c r="X382" s="61"/>
      <c r="Y382" s="5"/>
      <c r="Z382" s="5"/>
    </row>
    <row r="383" spans="3:26" x14ac:dyDescent="0.2">
      <c r="C383" s="50" t="s">
        <v>200</v>
      </c>
      <c r="D383" s="28">
        <v>42489</v>
      </c>
      <c r="E383" s="149">
        <v>0.49791666666666701</v>
      </c>
      <c r="F383" s="304">
        <v>275.5</v>
      </c>
      <c r="G383" s="100">
        <v>2419.6</v>
      </c>
      <c r="H383" s="100" t="s">
        <v>312</v>
      </c>
      <c r="I383" s="100" t="s">
        <v>312</v>
      </c>
      <c r="J383" s="151">
        <v>6.57</v>
      </c>
      <c r="K383" s="100" t="s">
        <v>371</v>
      </c>
      <c r="L383" s="100" t="s">
        <v>312</v>
      </c>
      <c r="M383" s="151">
        <v>7.83</v>
      </c>
      <c r="N383" s="151">
        <v>12.2</v>
      </c>
      <c r="O383" s="151">
        <v>245.3</v>
      </c>
      <c r="P383" s="151">
        <v>378.4</v>
      </c>
      <c r="Q383" s="304">
        <v>162.6</v>
      </c>
      <c r="R383" s="100" t="s">
        <v>312</v>
      </c>
      <c r="S383" s="100" t="s">
        <v>312</v>
      </c>
      <c r="T383" s="142" t="s">
        <v>88</v>
      </c>
      <c r="U383" s="5"/>
      <c r="V383" s="13"/>
      <c r="W383" s="17"/>
      <c r="X383" s="61"/>
      <c r="Y383" s="5"/>
      <c r="Z383" s="5"/>
    </row>
    <row r="384" spans="3:26" x14ac:dyDescent="0.25">
      <c r="C384" s="65" t="s">
        <v>200</v>
      </c>
      <c r="D384" s="28">
        <v>42494</v>
      </c>
      <c r="E384" s="9">
        <v>0.57500000000000007</v>
      </c>
      <c r="F384" s="150">
        <v>15.8</v>
      </c>
      <c r="G384" s="5"/>
      <c r="H384" s="189" t="s">
        <v>35</v>
      </c>
      <c r="I384" s="189" t="s">
        <v>93</v>
      </c>
      <c r="J384" s="153">
        <v>10.92</v>
      </c>
      <c r="K384" s="100" t="s">
        <v>25</v>
      </c>
      <c r="L384" s="5" t="s">
        <v>312</v>
      </c>
      <c r="M384" s="153">
        <v>7.83</v>
      </c>
      <c r="N384" s="153">
        <v>15.9</v>
      </c>
      <c r="O384" s="151" t="s">
        <v>93</v>
      </c>
      <c r="P384" s="153">
        <v>417.8</v>
      </c>
      <c r="Q384" s="139">
        <v>116.2</v>
      </c>
      <c r="R384" s="5"/>
      <c r="S384" s="100" t="s">
        <v>3</v>
      </c>
      <c r="T384" s="100" t="s">
        <v>93</v>
      </c>
      <c r="U384" s="5"/>
      <c r="V384" s="13"/>
      <c r="W384" s="60" t="s">
        <v>125</v>
      </c>
      <c r="X384" s="61"/>
      <c r="Y384" s="5"/>
      <c r="Z384" s="5"/>
    </row>
    <row r="385" spans="3:26" x14ac:dyDescent="0.2">
      <c r="C385" s="50" t="s">
        <v>200</v>
      </c>
      <c r="D385" s="28">
        <v>42499</v>
      </c>
      <c r="E385" s="9">
        <v>0.54097222222222219</v>
      </c>
      <c r="F385" s="150">
        <v>34.5</v>
      </c>
      <c r="G385" s="5">
        <v>290.89999999999998</v>
      </c>
      <c r="H385" s="189" t="s">
        <v>93</v>
      </c>
      <c r="I385" s="189" t="s">
        <v>93</v>
      </c>
      <c r="J385" s="189">
        <v>10.74</v>
      </c>
      <c r="K385" s="100" t="s">
        <v>25</v>
      </c>
      <c r="L385" s="5" t="s">
        <v>312</v>
      </c>
      <c r="M385" s="153">
        <v>7.97</v>
      </c>
      <c r="N385" s="153">
        <v>15.3</v>
      </c>
      <c r="O385" s="151" t="s">
        <v>93</v>
      </c>
      <c r="P385" s="153">
        <v>353.6</v>
      </c>
      <c r="Q385" s="281">
        <v>142</v>
      </c>
      <c r="R385" s="5"/>
      <c r="S385" s="100" t="s">
        <v>3</v>
      </c>
      <c r="T385" s="100" t="s">
        <v>93</v>
      </c>
      <c r="U385" s="5"/>
      <c r="V385" s="13"/>
      <c r="W385" s="17" t="s">
        <v>88</v>
      </c>
      <c r="X385" s="61"/>
      <c r="Y385" s="5"/>
      <c r="Z385" s="5"/>
    </row>
    <row r="386" spans="3:26" x14ac:dyDescent="0.2">
      <c r="C386" s="65" t="s">
        <v>200</v>
      </c>
      <c r="D386" s="28">
        <v>42508</v>
      </c>
      <c r="E386" s="9">
        <v>0.55694444444444446</v>
      </c>
      <c r="F386" s="83">
        <v>117</v>
      </c>
      <c r="G386" s="5"/>
      <c r="H386" s="11">
        <v>9.1199999999999992</v>
      </c>
      <c r="I386" s="5">
        <v>103.4</v>
      </c>
      <c r="J386" s="153">
        <v>12.31</v>
      </c>
      <c r="K386" s="100" t="s">
        <v>25</v>
      </c>
      <c r="L386" s="5" t="s">
        <v>312</v>
      </c>
      <c r="M386" s="153">
        <v>8.02</v>
      </c>
      <c r="N386" s="153">
        <v>11.4</v>
      </c>
      <c r="O386" s="151" t="s">
        <v>93</v>
      </c>
      <c r="P386" s="153">
        <v>363</v>
      </c>
      <c r="Q386" s="281">
        <v>140.9</v>
      </c>
      <c r="R386" s="5"/>
      <c r="S386" s="100" t="s">
        <v>3</v>
      </c>
      <c r="T386" s="100" t="s">
        <v>93</v>
      </c>
      <c r="U386" s="5"/>
      <c r="V386" s="13"/>
      <c r="W386" s="142" t="s">
        <v>26</v>
      </c>
      <c r="X386" s="61"/>
      <c r="Y386" s="5"/>
      <c r="Z386" s="5"/>
    </row>
    <row r="387" spans="3:26" x14ac:dyDescent="0.2">
      <c r="C387" s="50" t="s">
        <v>200</v>
      </c>
      <c r="D387" s="28">
        <v>42517</v>
      </c>
      <c r="E387" s="9">
        <v>0.56944444444444442</v>
      </c>
      <c r="F387" s="150">
        <v>112.4</v>
      </c>
      <c r="G387" s="5">
        <v>1203.3</v>
      </c>
      <c r="H387" s="11">
        <v>8.8800000000000008</v>
      </c>
      <c r="I387" s="5">
        <v>103.8</v>
      </c>
      <c r="J387" s="153">
        <v>13.32</v>
      </c>
      <c r="K387" s="100" t="s">
        <v>92</v>
      </c>
      <c r="L387" s="5" t="s">
        <v>312</v>
      </c>
      <c r="M387" s="153">
        <v>8.0399999999999991</v>
      </c>
      <c r="N387" s="153">
        <v>15.2</v>
      </c>
      <c r="O387" s="153">
        <v>286.3</v>
      </c>
      <c r="P387" s="153">
        <v>396.6</v>
      </c>
      <c r="Q387" s="281">
        <v>112.6</v>
      </c>
      <c r="R387" s="5"/>
      <c r="S387" s="100" t="s">
        <v>96</v>
      </c>
      <c r="T387" s="100" t="s">
        <v>93</v>
      </c>
      <c r="U387" s="5"/>
      <c r="V387" s="13"/>
      <c r="W387" s="17" t="s">
        <v>88</v>
      </c>
      <c r="X387" s="61"/>
      <c r="Y387" s="5"/>
      <c r="Z387" s="5"/>
    </row>
    <row r="388" spans="3:26" x14ac:dyDescent="0.2">
      <c r="C388" s="65" t="s">
        <v>200</v>
      </c>
      <c r="D388" s="28">
        <v>42522</v>
      </c>
      <c r="E388" s="9">
        <v>0.60347222222222219</v>
      </c>
      <c r="F388" s="83">
        <v>135</v>
      </c>
      <c r="G388" s="5"/>
      <c r="H388" s="11">
        <v>8.59</v>
      </c>
      <c r="I388" s="5">
        <v>106.2</v>
      </c>
      <c r="J388" s="153">
        <v>16.05</v>
      </c>
      <c r="K388" s="100" t="s">
        <v>93</v>
      </c>
      <c r="L388" s="5" t="s">
        <v>312</v>
      </c>
      <c r="M388" s="153">
        <v>8.24</v>
      </c>
      <c r="N388" s="153">
        <v>8.9</v>
      </c>
      <c r="O388" s="151" t="s">
        <v>93</v>
      </c>
      <c r="P388" s="153">
        <v>360.4</v>
      </c>
      <c r="Q388" s="281">
        <v>160.19999999999999</v>
      </c>
      <c r="R388" s="5"/>
      <c r="S388" s="100" t="s">
        <v>11</v>
      </c>
      <c r="T388" s="100" t="s">
        <v>93</v>
      </c>
      <c r="U388" s="5"/>
      <c r="V388" s="13"/>
      <c r="W388" s="142" t="s">
        <v>15</v>
      </c>
      <c r="X388" s="61"/>
      <c r="Y388" s="5"/>
      <c r="Z388" s="5"/>
    </row>
    <row r="389" spans="3:26" x14ac:dyDescent="0.2">
      <c r="C389" s="50" t="s">
        <v>200</v>
      </c>
      <c r="D389" s="28">
        <v>42530</v>
      </c>
      <c r="E389" s="9">
        <v>0.57291666666666663</v>
      </c>
      <c r="F389" s="150">
        <v>38.9</v>
      </c>
      <c r="G389" s="5">
        <v>920.8</v>
      </c>
      <c r="H389" s="11">
        <v>7.69</v>
      </c>
      <c r="I389" s="5">
        <v>103.9</v>
      </c>
      <c r="J389" s="153">
        <v>19.84</v>
      </c>
      <c r="K389" s="100" t="s">
        <v>92</v>
      </c>
      <c r="L389" s="5" t="s">
        <v>312</v>
      </c>
      <c r="M389" s="153">
        <v>8.27</v>
      </c>
      <c r="N389" s="153">
        <v>8.9</v>
      </c>
      <c r="O389" s="153">
        <v>305.3</v>
      </c>
      <c r="P389" s="153">
        <v>340.8</v>
      </c>
      <c r="Q389" s="281">
        <v>131.5</v>
      </c>
      <c r="R389" s="5"/>
      <c r="S389" s="100" t="s">
        <v>10</v>
      </c>
      <c r="T389" s="100" t="s">
        <v>93</v>
      </c>
      <c r="U389" s="5"/>
      <c r="V389" s="13"/>
      <c r="W389" s="142" t="s">
        <v>426</v>
      </c>
      <c r="X389" s="61"/>
      <c r="Y389" s="5"/>
      <c r="Z389" s="5"/>
    </row>
    <row r="390" spans="3:26" x14ac:dyDescent="0.2">
      <c r="C390" s="65" t="s">
        <v>200</v>
      </c>
      <c r="D390" s="28">
        <v>42536</v>
      </c>
      <c r="E390" s="9">
        <v>0.57291666666666663</v>
      </c>
      <c r="F390" s="83">
        <v>249</v>
      </c>
      <c r="G390" s="5"/>
      <c r="H390" s="11">
        <v>7.73</v>
      </c>
      <c r="I390" s="285">
        <v>105</v>
      </c>
      <c r="J390" s="153">
        <v>20.39</v>
      </c>
      <c r="K390" s="100" t="s">
        <v>4</v>
      </c>
      <c r="L390" s="5" t="s">
        <v>312</v>
      </c>
      <c r="M390" s="153">
        <v>8.1300000000000008</v>
      </c>
      <c r="N390" s="153">
        <v>31.9</v>
      </c>
      <c r="O390" s="153">
        <v>321.2</v>
      </c>
      <c r="P390" s="153">
        <v>351.8</v>
      </c>
      <c r="Q390" s="281">
        <v>122.3</v>
      </c>
      <c r="R390" s="5"/>
      <c r="S390" s="100" t="s">
        <v>3</v>
      </c>
      <c r="T390" s="100" t="s">
        <v>93</v>
      </c>
      <c r="U390" s="5"/>
      <c r="V390" s="13"/>
      <c r="W390" s="142" t="s">
        <v>426</v>
      </c>
      <c r="X390" s="61"/>
      <c r="Y390" s="5"/>
      <c r="Z390" s="5"/>
    </row>
    <row r="391" spans="3:26" x14ac:dyDescent="0.2">
      <c r="C391" s="50" t="s">
        <v>200</v>
      </c>
      <c r="D391" s="28">
        <v>42544</v>
      </c>
      <c r="E391" s="9">
        <v>0.54791666666666672</v>
      </c>
      <c r="F391" s="150">
        <v>80.099999999999994</v>
      </c>
      <c r="G391" s="5" t="s">
        <v>296</v>
      </c>
      <c r="H391" s="11">
        <v>7.44</v>
      </c>
      <c r="I391" s="5">
        <v>100.3</v>
      </c>
      <c r="J391" s="153">
        <v>20.36</v>
      </c>
      <c r="K391" s="100" t="s">
        <v>92</v>
      </c>
      <c r="L391" s="5" t="s">
        <v>312</v>
      </c>
      <c r="M391" s="153">
        <v>7.92</v>
      </c>
      <c r="N391" s="153">
        <v>8</v>
      </c>
      <c r="O391" s="153">
        <v>295.5</v>
      </c>
      <c r="P391" s="153">
        <v>324.3</v>
      </c>
      <c r="Q391" s="281">
        <v>148.19999999999999</v>
      </c>
      <c r="R391" s="5"/>
      <c r="S391" s="100" t="s">
        <v>93</v>
      </c>
      <c r="T391" s="100" t="s">
        <v>312</v>
      </c>
      <c r="U391" s="5"/>
      <c r="V391" s="13"/>
      <c r="W391" s="142" t="s">
        <v>94</v>
      </c>
      <c r="X391" s="61"/>
      <c r="Y391" s="5"/>
      <c r="Z391" s="5"/>
    </row>
    <row r="392" spans="3:26" x14ac:dyDescent="0.2">
      <c r="C392" s="50" t="s">
        <v>200</v>
      </c>
      <c r="D392" s="28">
        <v>42551</v>
      </c>
      <c r="E392" s="9">
        <v>0.60277777777777775</v>
      </c>
      <c r="F392" s="150">
        <v>261.3</v>
      </c>
      <c r="G392" s="5" t="s">
        <v>296</v>
      </c>
      <c r="H392" s="11">
        <v>7.5</v>
      </c>
      <c r="I392" s="5">
        <v>104.3</v>
      </c>
      <c r="J392" s="153">
        <v>22</v>
      </c>
      <c r="K392" s="100" t="s">
        <v>440</v>
      </c>
      <c r="L392" s="5" t="s">
        <v>312</v>
      </c>
      <c r="M392" s="153">
        <v>8.25</v>
      </c>
      <c r="N392" s="153">
        <v>7.1</v>
      </c>
      <c r="O392" s="153">
        <v>348.8</v>
      </c>
      <c r="P392" s="153">
        <v>372.6</v>
      </c>
      <c r="Q392" s="263">
        <v>124.2</v>
      </c>
      <c r="R392" s="5"/>
      <c r="S392" s="100" t="s">
        <v>411</v>
      </c>
      <c r="T392" s="100" t="s">
        <v>312</v>
      </c>
      <c r="U392" s="5"/>
      <c r="V392" s="13"/>
      <c r="W392" s="142" t="s">
        <v>426</v>
      </c>
      <c r="X392" s="61"/>
      <c r="Y392" s="5"/>
      <c r="Z392" s="5"/>
    </row>
    <row r="393" spans="3:26" x14ac:dyDescent="0.2">
      <c r="C393" s="65" t="s">
        <v>200</v>
      </c>
      <c r="D393" s="28">
        <v>42557</v>
      </c>
      <c r="E393" s="9">
        <v>0.55555555555555558</v>
      </c>
      <c r="F393" s="150">
        <v>66.3</v>
      </c>
      <c r="G393" s="5"/>
      <c r="H393" s="276">
        <v>7.4</v>
      </c>
      <c r="I393" s="277">
        <v>104</v>
      </c>
      <c r="J393" s="153">
        <v>21.97</v>
      </c>
      <c r="K393" s="100" t="s">
        <v>439</v>
      </c>
      <c r="L393" s="5" t="s">
        <v>312</v>
      </c>
      <c r="M393" s="153">
        <v>8.17</v>
      </c>
      <c r="N393" s="153">
        <v>9.1</v>
      </c>
      <c r="O393" s="153">
        <v>326</v>
      </c>
      <c r="P393" s="153">
        <v>346.9</v>
      </c>
      <c r="Q393" s="263">
        <v>129.4</v>
      </c>
      <c r="R393" s="5"/>
      <c r="S393" s="100" t="s">
        <v>457</v>
      </c>
      <c r="T393" s="100" t="s">
        <v>440</v>
      </c>
      <c r="U393" s="5"/>
      <c r="V393" s="13"/>
      <c r="W393" s="142" t="s">
        <v>408</v>
      </c>
      <c r="X393" s="61"/>
      <c r="Y393" s="5"/>
      <c r="Z393" s="5"/>
    </row>
    <row r="394" spans="3:26" x14ac:dyDescent="0.2">
      <c r="C394" s="50" t="s">
        <v>200</v>
      </c>
      <c r="D394" s="28">
        <v>42565</v>
      </c>
      <c r="E394" s="9">
        <v>0.54791666666666672</v>
      </c>
      <c r="F394" s="150">
        <v>517.20000000000005</v>
      </c>
      <c r="G394" s="5" t="s">
        <v>296</v>
      </c>
      <c r="H394" s="11">
        <v>7.92</v>
      </c>
      <c r="I394" s="5">
        <v>113.7</v>
      </c>
      <c r="J394" s="153">
        <v>23.49</v>
      </c>
      <c r="K394" s="100" t="s">
        <v>440</v>
      </c>
      <c r="L394" s="5" t="s">
        <v>312</v>
      </c>
      <c r="M394" s="153">
        <v>8.34</v>
      </c>
      <c r="N394" s="153">
        <v>11.2</v>
      </c>
      <c r="O394" s="153">
        <v>383.5</v>
      </c>
      <c r="P394" s="153">
        <v>396</v>
      </c>
      <c r="Q394" s="263">
        <v>167.5</v>
      </c>
      <c r="R394" s="5"/>
      <c r="S394" s="100" t="s">
        <v>440</v>
      </c>
      <c r="T394" s="100" t="s">
        <v>440</v>
      </c>
      <c r="U394" s="5"/>
      <c r="V394" s="13"/>
      <c r="W394" s="142" t="s">
        <v>438</v>
      </c>
      <c r="X394" s="61"/>
      <c r="Y394" s="5"/>
      <c r="Z394" s="5"/>
    </row>
    <row r="395" spans="3:26" x14ac:dyDescent="0.2">
      <c r="C395" s="65" t="s">
        <v>200</v>
      </c>
      <c r="D395" s="28">
        <v>42571</v>
      </c>
      <c r="E395" s="9">
        <v>0.54861111111111105</v>
      </c>
      <c r="F395" s="263"/>
      <c r="G395" s="5"/>
      <c r="H395" s="11">
        <v>7.52</v>
      </c>
      <c r="I395" s="5">
        <v>108.7</v>
      </c>
      <c r="J395" s="153">
        <v>24.65</v>
      </c>
      <c r="K395" s="100" t="s">
        <v>439</v>
      </c>
      <c r="L395" s="5" t="s">
        <v>312</v>
      </c>
      <c r="M395" s="153">
        <v>8.1300000000000008</v>
      </c>
      <c r="N395" s="153">
        <v>16.5</v>
      </c>
      <c r="O395" s="153">
        <v>397</v>
      </c>
      <c r="P395" s="153">
        <v>401.3</v>
      </c>
      <c r="Q395" s="263">
        <v>141.69999999999999</v>
      </c>
      <c r="R395" s="5"/>
      <c r="S395" s="100" t="s">
        <v>440</v>
      </c>
      <c r="T395" s="100" t="s">
        <v>440</v>
      </c>
      <c r="U395" s="5"/>
      <c r="V395" s="13"/>
      <c r="W395" s="142" t="s">
        <v>438</v>
      </c>
      <c r="X395" s="61"/>
      <c r="Y395" s="5"/>
      <c r="Z395" s="5"/>
    </row>
    <row r="396" spans="3:26" x14ac:dyDescent="0.2">
      <c r="C396" s="50" t="s">
        <v>200</v>
      </c>
      <c r="D396" s="28">
        <v>42579</v>
      </c>
      <c r="E396" s="9">
        <v>0.55347222222222225</v>
      </c>
      <c r="F396" s="150" t="s">
        <v>296</v>
      </c>
      <c r="G396" s="5" t="s">
        <v>296</v>
      </c>
      <c r="H396" s="11">
        <v>8.18</v>
      </c>
      <c r="I396" s="5">
        <v>118.2</v>
      </c>
      <c r="J396" s="153">
        <v>24.06</v>
      </c>
      <c r="K396" s="100" t="s">
        <v>424</v>
      </c>
      <c r="L396" s="5" t="s">
        <v>312</v>
      </c>
      <c r="M396" s="153">
        <v>8.34</v>
      </c>
      <c r="N396" s="265">
        <v>9.1</v>
      </c>
      <c r="O396" s="263">
        <v>514.1</v>
      </c>
      <c r="P396" s="263">
        <v>523.6</v>
      </c>
      <c r="Q396" s="263">
        <v>159.9</v>
      </c>
      <c r="R396" s="5"/>
      <c r="S396" s="100" t="s">
        <v>425</v>
      </c>
      <c r="T396" s="5" t="s">
        <v>345</v>
      </c>
      <c r="U396" s="5"/>
      <c r="V396" s="13"/>
      <c r="W396" s="142" t="s">
        <v>426</v>
      </c>
      <c r="X396" s="61"/>
      <c r="Y396" s="5"/>
      <c r="Z396" s="5"/>
    </row>
    <row r="397" spans="3:26" x14ac:dyDescent="0.2">
      <c r="C397" s="65" t="s">
        <v>200</v>
      </c>
      <c r="D397" s="28">
        <v>42586</v>
      </c>
      <c r="E397" s="9">
        <v>0.49652777777777773</v>
      </c>
      <c r="F397" s="150"/>
      <c r="G397" s="5"/>
      <c r="H397" s="11">
        <v>8.85</v>
      </c>
      <c r="I397" s="5">
        <v>120.5</v>
      </c>
      <c r="J397" s="153">
        <v>21.19</v>
      </c>
      <c r="K397" s="5" t="s">
        <v>233</v>
      </c>
      <c r="L397" s="5" t="s">
        <v>312</v>
      </c>
      <c r="M397" s="153">
        <v>8.39</v>
      </c>
      <c r="N397" s="150">
        <v>5.6</v>
      </c>
      <c r="O397" s="150">
        <v>505.8</v>
      </c>
      <c r="P397" s="150">
        <v>545</v>
      </c>
      <c r="Q397" s="150">
        <v>147.6</v>
      </c>
      <c r="R397" s="5"/>
      <c r="S397" s="5" t="s">
        <v>217</v>
      </c>
      <c r="T397" s="5" t="s">
        <v>345</v>
      </c>
      <c r="U397" s="5"/>
      <c r="V397" s="13"/>
      <c r="W397" s="17" t="s">
        <v>98</v>
      </c>
      <c r="X397" s="61"/>
      <c r="Y397" s="5"/>
      <c r="Z397" s="5"/>
    </row>
    <row r="398" spans="3:26" x14ac:dyDescent="0.2">
      <c r="C398" s="50" t="s">
        <v>200</v>
      </c>
      <c r="D398" s="28">
        <v>42594</v>
      </c>
      <c r="E398" s="9">
        <v>0.57430555555555551</v>
      </c>
      <c r="F398" s="150" t="s">
        <v>296</v>
      </c>
      <c r="G398" s="5" t="s">
        <v>296</v>
      </c>
      <c r="H398" s="11">
        <v>10.050000000000001</v>
      </c>
      <c r="I398" s="5">
        <v>141.5</v>
      </c>
      <c r="J398" s="153">
        <v>22.71</v>
      </c>
      <c r="K398" s="5" t="s">
        <v>233</v>
      </c>
      <c r="L398" s="5" t="s">
        <v>312</v>
      </c>
      <c r="M398" s="153">
        <v>8.83</v>
      </c>
      <c r="N398" s="150">
        <v>2.2999999999999998</v>
      </c>
      <c r="O398" s="150">
        <v>591.1</v>
      </c>
      <c r="P398" s="150">
        <v>618</v>
      </c>
      <c r="Q398" s="150">
        <v>94.3</v>
      </c>
      <c r="R398" s="5"/>
      <c r="S398" s="5" t="s">
        <v>217</v>
      </c>
      <c r="T398" s="5" t="s">
        <v>345</v>
      </c>
      <c r="U398" s="5"/>
      <c r="V398" s="13"/>
      <c r="W398" s="17" t="s">
        <v>97</v>
      </c>
      <c r="X398" s="61"/>
      <c r="Y398" s="5"/>
      <c r="Z398" s="5"/>
    </row>
    <row r="399" spans="3:26" x14ac:dyDescent="0.2">
      <c r="C399" s="65" t="s">
        <v>200</v>
      </c>
      <c r="D399" s="28">
        <v>42599</v>
      </c>
      <c r="E399" s="9">
        <v>0.55902777777777779</v>
      </c>
      <c r="F399" s="150"/>
      <c r="G399" s="5"/>
      <c r="H399" s="11">
        <v>9.7100000000000009</v>
      </c>
      <c r="I399" s="5">
        <v>136.6</v>
      </c>
      <c r="J399" s="153">
        <v>22.53</v>
      </c>
      <c r="K399" s="5" t="s">
        <v>230</v>
      </c>
      <c r="L399" s="5" t="s">
        <v>312</v>
      </c>
      <c r="M399" s="153">
        <v>8.64</v>
      </c>
      <c r="N399" s="153" t="s">
        <v>312</v>
      </c>
      <c r="O399" s="153">
        <v>546.20000000000005</v>
      </c>
      <c r="P399" s="153">
        <v>573.5</v>
      </c>
      <c r="Q399" s="150">
        <v>146</v>
      </c>
      <c r="R399" s="5"/>
      <c r="S399" s="5" t="s">
        <v>217</v>
      </c>
      <c r="T399" s="5" t="s">
        <v>345</v>
      </c>
      <c r="U399" s="5"/>
      <c r="V399" s="13"/>
      <c r="W399" s="17" t="s">
        <v>85</v>
      </c>
      <c r="X399" s="61"/>
      <c r="Y399" s="5"/>
      <c r="Z399" s="5"/>
    </row>
    <row r="400" spans="3:26" x14ac:dyDescent="0.25">
      <c r="C400" s="50" t="s">
        <v>200</v>
      </c>
      <c r="D400" s="28">
        <v>42607</v>
      </c>
      <c r="E400" s="9">
        <v>0.72986111111111107</v>
      </c>
      <c r="F400" s="150">
        <v>214.3</v>
      </c>
      <c r="G400" s="5" t="s">
        <v>296</v>
      </c>
      <c r="H400" s="5">
        <v>7.41</v>
      </c>
      <c r="I400" s="10">
        <v>96.4</v>
      </c>
      <c r="J400" s="10">
        <v>18.71</v>
      </c>
      <c r="K400" s="10" t="s">
        <v>233</v>
      </c>
      <c r="L400" s="10" t="s">
        <v>312</v>
      </c>
      <c r="M400" s="187">
        <v>8.16</v>
      </c>
      <c r="N400" s="10" t="s">
        <v>312</v>
      </c>
      <c r="O400" s="10">
        <v>446.5</v>
      </c>
      <c r="P400" s="10">
        <v>96.4</v>
      </c>
      <c r="Q400" s="10">
        <v>165.5</v>
      </c>
      <c r="R400" s="10"/>
      <c r="S400" s="10" t="s">
        <v>298</v>
      </c>
      <c r="T400" s="10" t="s">
        <v>312</v>
      </c>
      <c r="U400" s="10"/>
      <c r="V400" s="10"/>
      <c r="W400" s="17" t="s">
        <v>85</v>
      </c>
      <c r="X400" s="61"/>
      <c r="Y400" s="5"/>
      <c r="Z400" s="5"/>
    </row>
    <row r="401" spans="1:26" x14ac:dyDescent="0.25">
      <c r="C401" s="50" t="s">
        <v>200</v>
      </c>
      <c r="D401" s="28">
        <v>42620</v>
      </c>
      <c r="E401" s="9">
        <v>0.44513888888888892</v>
      </c>
      <c r="F401" s="150"/>
      <c r="G401" s="5"/>
      <c r="H401" s="5">
        <v>8.08</v>
      </c>
      <c r="I401" s="10">
        <v>104.2</v>
      </c>
      <c r="J401" s="10">
        <v>18.13</v>
      </c>
      <c r="K401" s="10" t="s">
        <v>233</v>
      </c>
      <c r="L401" s="10" t="s">
        <v>312</v>
      </c>
      <c r="M401" s="187">
        <v>8.14</v>
      </c>
      <c r="N401" s="10" t="s">
        <v>312</v>
      </c>
      <c r="O401" s="10">
        <v>495.3</v>
      </c>
      <c r="P401" s="10">
        <v>570.6</v>
      </c>
      <c r="Q401" s="10">
        <v>171.7</v>
      </c>
      <c r="R401" s="10"/>
      <c r="S401" s="10" t="s">
        <v>217</v>
      </c>
      <c r="T401" s="10" t="s">
        <v>345</v>
      </c>
      <c r="U401" s="10"/>
      <c r="V401" s="10"/>
      <c r="W401" s="17" t="s">
        <v>142</v>
      </c>
      <c r="X401" s="61"/>
      <c r="Y401" s="5"/>
      <c r="Z401" s="5"/>
    </row>
    <row r="402" spans="1:26" x14ac:dyDescent="0.25">
      <c r="C402" s="50" t="s">
        <v>200</v>
      </c>
      <c r="D402" s="28">
        <v>42634</v>
      </c>
      <c r="E402" s="9">
        <v>0.54652777777777783</v>
      </c>
      <c r="F402" s="150"/>
      <c r="G402" s="5"/>
      <c r="H402" s="5">
        <v>8.5500000000000007</v>
      </c>
      <c r="I402" s="10">
        <v>118.4</v>
      </c>
      <c r="J402" s="10">
        <v>19.510000000000002</v>
      </c>
      <c r="K402" s="10" t="s">
        <v>233</v>
      </c>
      <c r="L402" s="10" t="s">
        <v>312</v>
      </c>
      <c r="M402" s="187">
        <v>8.3699999999999992</v>
      </c>
      <c r="N402" s="10" t="s">
        <v>312</v>
      </c>
      <c r="O402" s="10">
        <v>567.1</v>
      </c>
      <c r="P402" s="10">
        <v>634.79999999999995</v>
      </c>
      <c r="Q402" s="10">
        <v>165</v>
      </c>
      <c r="R402" s="10"/>
      <c r="S402" s="10" t="s">
        <v>217</v>
      </c>
      <c r="T402" s="10" t="s">
        <v>345</v>
      </c>
      <c r="U402" s="10"/>
      <c r="V402" s="10"/>
      <c r="W402" s="17" t="s">
        <v>141</v>
      </c>
      <c r="X402" s="61"/>
      <c r="Y402" s="5"/>
      <c r="Z402" s="5"/>
    </row>
    <row r="403" spans="1:26" x14ac:dyDescent="0.2">
      <c r="C403" s="50" t="s">
        <v>200</v>
      </c>
      <c r="D403" s="28">
        <v>42641</v>
      </c>
      <c r="E403" s="9">
        <v>0.5083333333333333</v>
      </c>
      <c r="F403" s="150">
        <v>60.2</v>
      </c>
      <c r="G403" s="5" t="s">
        <v>296</v>
      </c>
      <c r="H403" s="153">
        <v>9</v>
      </c>
      <c r="I403" s="5">
        <v>109.7</v>
      </c>
      <c r="J403" s="153">
        <v>15.86</v>
      </c>
      <c r="K403" s="5" t="s">
        <v>233</v>
      </c>
      <c r="L403" s="5" t="s">
        <v>312</v>
      </c>
      <c r="M403" s="153">
        <v>8.19</v>
      </c>
      <c r="N403" s="153" t="s">
        <v>312</v>
      </c>
      <c r="O403" s="153">
        <v>542.6</v>
      </c>
      <c r="P403" s="153">
        <v>657.7</v>
      </c>
      <c r="Q403" s="150">
        <v>154.5</v>
      </c>
      <c r="R403" s="5"/>
      <c r="S403" s="5" t="s">
        <v>217</v>
      </c>
      <c r="T403" s="5" t="s">
        <v>345</v>
      </c>
      <c r="U403" s="5"/>
      <c r="V403" s="13"/>
      <c r="W403" s="17" t="s">
        <v>88</v>
      </c>
      <c r="X403" s="61"/>
      <c r="Y403" s="5"/>
      <c r="Z403" s="5"/>
    </row>
    <row r="404" spans="1:26" x14ac:dyDescent="0.25">
      <c r="C404" s="3"/>
      <c r="D404" s="22"/>
      <c r="E404" s="23"/>
      <c r="F404" s="24"/>
      <c r="G404" s="25"/>
      <c r="H404" s="27"/>
      <c r="I404" s="25"/>
      <c r="J404" s="26"/>
      <c r="K404" s="3"/>
      <c r="L404" s="3"/>
      <c r="M404" s="26"/>
      <c r="N404" s="25"/>
      <c r="O404" s="26"/>
      <c r="P404" s="26"/>
      <c r="Q404" s="24"/>
      <c r="R404" s="3"/>
      <c r="S404" s="3"/>
      <c r="T404" s="3"/>
      <c r="U404" s="3"/>
      <c r="V404" s="3"/>
      <c r="W404" s="35"/>
    </row>
    <row r="405" spans="1:26" x14ac:dyDescent="0.2">
      <c r="A405" s="62" t="s">
        <v>277</v>
      </c>
      <c r="B405" s="62" t="s">
        <v>276</v>
      </c>
      <c r="C405" s="19" t="s">
        <v>238</v>
      </c>
      <c r="D405" s="19" t="s">
        <v>237</v>
      </c>
      <c r="E405" s="19" t="s">
        <v>289</v>
      </c>
      <c r="F405" s="20" t="s">
        <v>313</v>
      </c>
      <c r="G405" s="19" t="s">
        <v>292</v>
      </c>
      <c r="H405" s="19" t="s">
        <v>240</v>
      </c>
      <c r="I405" s="19" t="s">
        <v>239</v>
      </c>
      <c r="J405" s="19" t="s">
        <v>374</v>
      </c>
      <c r="K405" s="19" t="s">
        <v>231</v>
      </c>
      <c r="L405" s="19" t="s">
        <v>405</v>
      </c>
      <c r="M405" s="19" t="s">
        <v>310</v>
      </c>
      <c r="N405" s="19" t="s">
        <v>325</v>
      </c>
      <c r="O405" s="19" t="s">
        <v>309</v>
      </c>
      <c r="P405" s="21" t="s">
        <v>307</v>
      </c>
      <c r="Q405" s="21" t="s">
        <v>308</v>
      </c>
      <c r="R405" s="19" t="s">
        <v>291</v>
      </c>
      <c r="S405" s="19" t="s">
        <v>421</v>
      </c>
      <c r="T405" s="19" t="s">
        <v>288</v>
      </c>
      <c r="U405" s="19" t="s">
        <v>290</v>
      </c>
      <c r="V405" s="19" t="s">
        <v>241</v>
      </c>
      <c r="W405" s="34" t="s">
        <v>300</v>
      </c>
      <c r="X405" s="34" t="s">
        <v>197</v>
      </c>
      <c r="Y405" s="19" t="s">
        <v>201</v>
      </c>
      <c r="Z405" s="19" t="s">
        <v>202</v>
      </c>
    </row>
    <row r="406" spans="1:26" x14ac:dyDescent="0.2">
      <c r="A406" s="63">
        <v>39.659463000000002</v>
      </c>
      <c r="B406" s="63">
        <v>-105.069232</v>
      </c>
      <c r="C406" s="52" t="s">
        <v>320</v>
      </c>
      <c r="D406" s="28">
        <v>41395</v>
      </c>
      <c r="E406" s="5" t="s">
        <v>281</v>
      </c>
      <c r="F406" s="5">
        <v>114</v>
      </c>
      <c r="G406" s="5"/>
      <c r="H406" s="5" t="s">
        <v>281</v>
      </c>
      <c r="I406" s="5" t="s">
        <v>281</v>
      </c>
      <c r="J406" s="5" t="s">
        <v>281</v>
      </c>
      <c r="K406" s="5" t="s">
        <v>281</v>
      </c>
      <c r="L406" s="5" t="s">
        <v>312</v>
      </c>
      <c r="M406" s="5" t="s">
        <v>281</v>
      </c>
      <c r="N406" s="5" t="s">
        <v>281</v>
      </c>
      <c r="O406" s="5" t="s">
        <v>281</v>
      </c>
      <c r="P406" s="5" t="s">
        <v>281</v>
      </c>
      <c r="Q406" s="5" t="s">
        <v>281</v>
      </c>
      <c r="R406" s="5" t="s">
        <v>281</v>
      </c>
      <c r="S406" s="5" t="s">
        <v>281</v>
      </c>
      <c r="T406" s="5" t="s">
        <v>345</v>
      </c>
      <c r="U406" s="5"/>
      <c r="V406" s="5"/>
      <c r="W406" s="17" t="s">
        <v>267</v>
      </c>
      <c r="X406" s="61"/>
    </row>
    <row r="407" spans="1:26" x14ac:dyDescent="0.2">
      <c r="C407" s="52" t="s">
        <v>320</v>
      </c>
      <c r="D407" s="28">
        <v>41409</v>
      </c>
      <c r="E407" s="5" t="s">
        <v>281</v>
      </c>
      <c r="F407" s="5">
        <v>10.8</v>
      </c>
      <c r="G407" s="5"/>
      <c r="H407" s="5" t="s">
        <v>281</v>
      </c>
      <c r="I407" s="5" t="s">
        <v>281</v>
      </c>
      <c r="J407" s="5" t="s">
        <v>281</v>
      </c>
      <c r="K407" s="5" t="s">
        <v>281</v>
      </c>
      <c r="L407" s="5" t="s">
        <v>312</v>
      </c>
      <c r="M407" s="5" t="s">
        <v>281</v>
      </c>
      <c r="N407" s="5" t="s">
        <v>281</v>
      </c>
      <c r="O407" s="5" t="s">
        <v>281</v>
      </c>
      <c r="P407" s="5" t="s">
        <v>281</v>
      </c>
      <c r="Q407" s="5" t="s">
        <v>281</v>
      </c>
      <c r="R407" s="5" t="s">
        <v>281</v>
      </c>
      <c r="S407" s="5" t="s">
        <v>281</v>
      </c>
      <c r="T407" s="5" t="s">
        <v>345</v>
      </c>
      <c r="U407" s="5"/>
      <c r="V407" s="5"/>
      <c r="W407" s="17" t="s">
        <v>267</v>
      </c>
      <c r="X407" s="61"/>
    </row>
    <row r="408" spans="1:26" x14ac:dyDescent="0.2">
      <c r="C408" s="52" t="s">
        <v>320</v>
      </c>
      <c r="D408" s="28">
        <v>41465</v>
      </c>
      <c r="E408" s="9">
        <v>0.4777777777777778</v>
      </c>
      <c r="F408" s="5">
        <v>201</v>
      </c>
      <c r="G408" s="5"/>
      <c r="H408" s="5" t="s">
        <v>312</v>
      </c>
      <c r="I408" s="5" t="s">
        <v>312</v>
      </c>
      <c r="J408" s="5">
        <v>20.45</v>
      </c>
      <c r="K408" s="5" t="s">
        <v>233</v>
      </c>
      <c r="L408" s="5" t="s">
        <v>312</v>
      </c>
      <c r="M408" s="5">
        <v>8.3000000000000007</v>
      </c>
      <c r="N408" s="5" t="s">
        <v>312</v>
      </c>
      <c r="O408" s="5" t="s">
        <v>312</v>
      </c>
      <c r="P408" s="5">
        <v>664.7</v>
      </c>
      <c r="Q408" s="5" t="s">
        <v>312</v>
      </c>
      <c r="R408" s="5"/>
      <c r="S408" s="5" t="s">
        <v>312</v>
      </c>
      <c r="T408" s="5" t="s">
        <v>345</v>
      </c>
      <c r="U408" s="5"/>
      <c r="V408" s="5"/>
      <c r="W408" s="17" t="s">
        <v>268</v>
      </c>
      <c r="X408" s="61"/>
    </row>
    <row r="409" spans="1:26" x14ac:dyDescent="0.2">
      <c r="C409" s="52" t="s">
        <v>320</v>
      </c>
      <c r="D409" s="28">
        <v>41479</v>
      </c>
      <c r="E409" s="9">
        <v>0.45833333333333331</v>
      </c>
      <c r="F409" s="5">
        <v>93.4</v>
      </c>
      <c r="G409" s="5"/>
      <c r="H409" s="5" t="s">
        <v>312</v>
      </c>
      <c r="I409" s="5" t="s">
        <v>312</v>
      </c>
      <c r="J409" s="5">
        <v>21.49</v>
      </c>
      <c r="K409" s="5" t="s">
        <v>230</v>
      </c>
      <c r="L409" s="5" t="s">
        <v>312</v>
      </c>
      <c r="M409" s="6">
        <v>8.4</v>
      </c>
      <c r="N409" s="5" t="s">
        <v>312</v>
      </c>
      <c r="O409" s="5" t="s">
        <v>312</v>
      </c>
      <c r="P409" s="5">
        <v>556.6</v>
      </c>
      <c r="Q409" s="5" t="s">
        <v>312</v>
      </c>
      <c r="R409" s="5"/>
      <c r="S409" s="5" t="s">
        <v>312</v>
      </c>
      <c r="T409" s="5" t="s">
        <v>345</v>
      </c>
      <c r="U409" s="5"/>
      <c r="V409" s="5"/>
      <c r="W409" s="17" t="s">
        <v>366</v>
      </c>
      <c r="X409" s="61"/>
    </row>
    <row r="410" spans="1:26" x14ac:dyDescent="0.2">
      <c r="C410" s="52" t="s">
        <v>320</v>
      </c>
      <c r="D410" s="28">
        <v>41493</v>
      </c>
      <c r="E410" s="9">
        <v>0.44375000000000003</v>
      </c>
      <c r="F410" s="5">
        <v>128</v>
      </c>
      <c r="G410" s="5"/>
      <c r="H410" s="5" t="s">
        <v>312</v>
      </c>
      <c r="I410" s="5" t="s">
        <v>312</v>
      </c>
      <c r="J410" s="5">
        <v>18.760000000000002</v>
      </c>
      <c r="K410" s="5" t="s">
        <v>230</v>
      </c>
      <c r="L410" s="5" t="s">
        <v>312</v>
      </c>
      <c r="M410" s="5">
        <v>8.01</v>
      </c>
      <c r="N410" s="5" t="s">
        <v>312</v>
      </c>
      <c r="O410" s="5" t="s">
        <v>312</v>
      </c>
      <c r="P410" s="5">
        <v>559.9</v>
      </c>
      <c r="Q410" s="5" t="s">
        <v>312</v>
      </c>
      <c r="R410" s="5"/>
      <c r="S410" s="5" t="s">
        <v>312</v>
      </c>
      <c r="T410" s="5" t="s">
        <v>345</v>
      </c>
      <c r="U410" s="5"/>
      <c r="V410" s="5"/>
      <c r="W410" s="17" t="s">
        <v>367</v>
      </c>
      <c r="X410" s="61"/>
    </row>
    <row r="411" spans="1:26" x14ac:dyDescent="0.2">
      <c r="C411" s="52" t="s">
        <v>320</v>
      </c>
      <c r="D411" s="28">
        <v>41507</v>
      </c>
      <c r="E411" s="9">
        <v>0.46527777777777773</v>
      </c>
      <c r="F411" s="5">
        <v>185</v>
      </c>
      <c r="G411" s="5"/>
      <c r="H411" s="5" t="s">
        <v>312</v>
      </c>
      <c r="I411" s="5" t="s">
        <v>312</v>
      </c>
      <c r="J411" s="5">
        <v>19.670000000000002</v>
      </c>
      <c r="K411" s="5" t="s">
        <v>230</v>
      </c>
      <c r="L411" s="5" t="s">
        <v>312</v>
      </c>
      <c r="M411" s="5">
        <v>8.4</v>
      </c>
      <c r="N411" s="5" t="s">
        <v>312</v>
      </c>
      <c r="O411" s="5" t="s">
        <v>312</v>
      </c>
      <c r="P411" s="5">
        <v>533.79999999999995</v>
      </c>
      <c r="Q411" s="5" t="s">
        <v>312</v>
      </c>
      <c r="R411" s="5"/>
      <c r="S411" s="5" t="s">
        <v>312</v>
      </c>
      <c r="T411" s="5" t="s">
        <v>345</v>
      </c>
      <c r="U411" s="5"/>
      <c r="V411" s="5"/>
      <c r="W411" s="17" t="s">
        <v>270</v>
      </c>
      <c r="X411" s="61"/>
    </row>
    <row r="412" spans="1:26" x14ac:dyDescent="0.2">
      <c r="C412" s="52" t="s">
        <v>320</v>
      </c>
      <c r="D412" s="28">
        <v>41521</v>
      </c>
      <c r="E412" s="8">
        <v>0.45694444444444443</v>
      </c>
      <c r="F412" s="13">
        <v>101</v>
      </c>
      <c r="G412" s="5"/>
      <c r="H412" s="5" t="s">
        <v>312</v>
      </c>
      <c r="I412" s="5" t="s">
        <v>312</v>
      </c>
      <c r="J412" s="5">
        <v>21.27</v>
      </c>
      <c r="K412" s="5" t="s">
        <v>230</v>
      </c>
      <c r="L412" s="5" t="s">
        <v>312</v>
      </c>
      <c r="M412" s="5">
        <v>8.15</v>
      </c>
      <c r="N412" s="5" t="s">
        <v>312</v>
      </c>
      <c r="O412" s="5" t="s">
        <v>312</v>
      </c>
      <c r="P412" s="5">
        <v>375.8</v>
      </c>
      <c r="Q412" s="5" t="s">
        <v>312</v>
      </c>
      <c r="R412" s="5"/>
      <c r="S412" s="5" t="s">
        <v>312</v>
      </c>
      <c r="T412" s="5" t="s">
        <v>345</v>
      </c>
      <c r="U412" s="5"/>
      <c r="V412" s="5"/>
      <c r="W412" s="17" t="s">
        <v>270</v>
      </c>
      <c r="X412" s="61"/>
    </row>
    <row r="413" spans="1:26" x14ac:dyDescent="0.2">
      <c r="C413" s="52" t="s">
        <v>320</v>
      </c>
      <c r="D413" s="28">
        <v>41541</v>
      </c>
      <c r="E413" s="9">
        <v>0.46180555555555558</v>
      </c>
      <c r="F413" s="13">
        <v>1300</v>
      </c>
      <c r="G413" s="5"/>
      <c r="H413" s="5" t="s">
        <v>312</v>
      </c>
      <c r="I413" s="5" t="s">
        <v>312</v>
      </c>
      <c r="J413" s="5">
        <v>12.78</v>
      </c>
      <c r="K413" s="5" t="s">
        <v>371</v>
      </c>
      <c r="L413" s="5" t="s">
        <v>312</v>
      </c>
      <c r="M413" s="5">
        <v>7.7</v>
      </c>
      <c r="N413" s="5" t="s">
        <v>312</v>
      </c>
      <c r="O413" s="5" t="s">
        <v>312</v>
      </c>
      <c r="P413" s="5">
        <v>168.3</v>
      </c>
      <c r="Q413" s="5" t="s">
        <v>312</v>
      </c>
      <c r="R413" s="5"/>
      <c r="S413" s="5" t="s">
        <v>312</v>
      </c>
      <c r="T413" s="5" t="s">
        <v>345</v>
      </c>
      <c r="U413" s="5"/>
      <c r="V413" s="5"/>
      <c r="W413" s="17" t="s">
        <v>372</v>
      </c>
      <c r="X413" s="61"/>
    </row>
    <row r="414" spans="1:26" s="25" customFormat="1" hidden="1" x14ac:dyDescent="0.2">
      <c r="B414" t="s">
        <v>279</v>
      </c>
      <c r="C414" s="5" t="s">
        <v>320</v>
      </c>
      <c r="D414" s="28">
        <v>41564</v>
      </c>
      <c r="E414" s="9">
        <v>0.4513888888888889</v>
      </c>
      <c r="F414" s="5">
        <v>28.2</v>
      </c>
      <c r="G414" s="5">
        <v>365.4</v>
      </c>
      <c r="H414" s="5">
        <v>8.5</v>
      </c>
      <c r="I414" s="5"/>
      <c r="J414" s="5">
        <v>8.8000000000000007</v>
      </c>
      <c r="K414" s="5"/>
      <c r="L414" s="5" t="s">
        <v>312</v>
      </c>
      <c r="M414" s="5">
        <v>6.83</v>
      </c>
      <c r="N414" s="5">
        <v>10</v>
      </c>
      <c r="O414" s="5" t="s">
        <v>312</v>
      </c>
      <c r="P414" s="5"/>
      <c r="Q414" s="5" t="s">
        <v>312</v>
      </c>
      <c r="R414" s="5"/>
      <c r="S414" s="5" t="s">
        <v>312</v>
      </c>
      <c r="T414" s="5" t="s">
        <v>346</v>
      </c>
      <c r="U414" s="5">
        <v>0</v>
      </c>
      <c r="V414" s="5"/>
      <c r="W414" s="17" t="s">
        <v>335</v>
      </c>
      <c r="X414" s="17"/>
    </row>
    <row r="415" spans="1:26" s="25" customFormat="1" hidden="1" x14ac:dyDescent="0.2">
      <c r="B415" t="s">
        <v>279</v>
      </c>
      <c r="C415" s="5" t="s">
        <v>320</v>
      </c>
      <c r="D415" s="28">
        <v>41578</v>
      </c>
      <c r="E415" s="9">
        <v>0.45833333333333331</v>
      </c>
      <c r="F415" s="5">
        <v>73.3</v>
      </c>
      <c r="G415" s="5">
        <v>396.8</v>
      </c>
      <c r="H415" s="5">
        <v>7.7</v>
      </c>
      <c r="I415" s="5"/>
      <c r="J415" s="5">
        <v>7.1</v>
      </c>
      <c r="K415" s="5"/>
      <c r="L415" s="5" t="s">
        <v>312</v>
      </c>
      <c r="M415" s="5">
        <v>7.76</v>
      </c>
      <c r="N415" s="5">
        <v>3.7</v>
      </c>
      <c r="O415" s="5" t="s">
        <v>312</v>
      </c>
      <c r="P415" s="5"/>
      <c r="Q415" s="5" t="s">
        <v>312</v>
      </c>
      <c r="R415" s="5"/>
      <c r="S415" s="5" t="s">
        <v>312</v>
      </c>
      <c r="T415" s="5" t="s">
        <v>346</v>
      </c>
      <c r="U415" s="5">
        <v>0.1</v>
      </c>
      <c r="V415" s="5"/>
      <c r="W415" s="17" t="s">
        <v>335</v>
      </c>
      <c r="X415" s="17"/>
    </row>
    <row r="416" spans="1:26" s="25" customFormat="1" hidden="1" x14ac:dyDescent="0.2">
      <c r="B416" t="s">
        <v>279</v>
      </c>
      <c r="C416" s="5" t="s">
        <v>320</v>
      </c>
      <c r="D416" s="28">
        <v>41592</v>
      </c>
      <c r="E416" s="9">
        <v>0.44791666666666669</v>
      </c>
      <c r="F416" s="5">
        <v>9.6999999999999993</v>
      </c>
      <c r="G416" s="5">
        <v>1732.9</v>
      </c>
      <c r="H416" s="5">
        <v>7.2</v>
      </c>
      <c r="I416" s="5"/>
      <c r="J416" s="5">
        <v>7.2</v>
      </c>
      <c r="K416" s="5"/>
      <c r="L416" s="5" t="s">
        <v>312</v>
      </c>
      <c r="M416" s="5">
        <v>7.96</v>
      </c>
      <c r="N416" s="13"/>
      <c r="O416" s="5" t="s">
        <v>312</v>
      </c>
      <c r="P416" s="5"/>
      <c r="Q416" s="5" t="s">
        <v>312</v>
      </c>
      <c r="R416" s="5"/>
      <c r="S416" s="5" t="s">
        <v>312</v>
      </c>
      <c r="T416" s="5" t="s">
        <v>346</v>
      </c>
      <c r="U416" s="5">
        <v>0.1</v>
      </c>
      <c r="V416" s="5"/>
      <c r="W416" s="17" t="s">
        <v>335</v>
      </c>
      <c r="X416" s="17"/>
    </row>
    <row r="417" spans="2:26" s="25" customFormat="1" hidden="1" x14ac:dyDescent="0.2">
      <c r="B417" t="s">
        <v>279</v>
      </c>
      <c r="C417" s="5" t="s">
        <v>320</v>
      </c>
      <c r="D417" s="28">
        <v>41613</v>
      </c>
      <c r="E417" s="9">
        <v>0.4375</v>
      </c>
      <c r="F417" s="5">
        <v>4.0999999999999996</v>
      </c>
      <c r="G417" s="5">
        <v>153.9</v>
      </c>
      <c r="H417" s="5" t="s">
        <v>312</v>
      </c>
      <c r="I417" s="5"/>
      <c r="J417" s="5">
        <v>0.25</v>
      </c>
      <c r="K417" s="5"/>
      <c r="L417" s="5" t="s">
        <v>312</v>
      </c>
      <c r="M417" s="5">
        <v>7.62</v>
      </c>
      <c r="N417" s="5" t="s">
        <v>312</v>
      </c>
      <c r="O417" s="5" t="s">
        <v>312</v>
      </c>
      <c r="P417" s="5"/>
      <c r="Q417" s="5" t="s">
        <v>312</v>
      </c>
      <c r="R417" s="5"/>
      <c r="S417" s="5" t="s">
        <v>312</v>
      </c>
      <c r="T417" s="5" t="s">
        <v>346</v>
      </c>
      <c r="U417" s="5" t="s">
        <v>312</v>
      </c>
      <c r="V417" s="5"/>
      <c r="W417" s="17" t="s">
        <v>340</v>
      </c>
      <c r="X417" s="17"/>
    </row>
    <row r="418" spans="2:26" s="3" customFormat="1" hidden="1" x14ac:dyDescent="0.25">
      <c r="B418" t="s">
        <v>279</v>
      </c>
      <c r="C418" s="5" t="s">
        <v>320</v>
      </c>
      <c r="D418" s="28">
        <v>41620</v>
      </c>
      <c r="E418" s="9">
        <v>0.42708333333333331</v>
      </c>
      <c r="F418" s="5">
        <v>38.9</v>
      </c>
      <c r="G418" s="5">
        <v>394.5</v>
      </c>
      <c r="H418" s="5">
        <v>8.1999999999999993</v>
      </c>
      <c r="I418" s="5"/>
      <c r="J418" s="5">
        <v>1.22</v>
      </c>
      <c r="K418" s="5"/>
      <c r="L418" s="5" t="s">
        <v>312</v>
      </c>
      <c r="M418" s="5">
        <v>7.67</v>
      </c>
      <c r="N418" s="5" t="s">
        <v>312</v>
      </c>
      <c r="O418" s="5" t="s">
        <v>312</v>
      </c>
      <c r="P418" s="5"/>
      <c r="Q418" s="5" t="s">
        <v>312</v>
      </c>
      <c r="R418" s="5"/>
      <c r="S418" s="5" t="s">
        <v>312</v>
      </c>
      <c r="T418" s="5" t="s">
        <v>346</v>
      </c>
      <c r="U418" s="5" t="s">
        <v>312</v>
      </c>
      <c r="V418" s="5"/>
      <c r="W418" s="17" t="s">
        <v>335</v>
      </c>
      <c r="X418" s="17"/>
      <c r="Y418" s="25"/>
      <c r="Z418" s="25"/>
    </row>
    <row r="419" spans="2:26" s="25" customFormat="1" hidden="1" x14ac:dyDescent="0.2">
      <c r="B419" t="s">
        <v>279</v>
      </c>
      <c r="C419" s="5" t="s">
        <v>320</v>
      </c>
      <c r="D419" s="28">
        <v>41671</v>
      </c>
      <c r="E419" s="9">
        <v>0.45833333333333331</v>
      </c>
      <c r="F419" s="5">
        <v>14.8</v>
      </c>
      <c r="G419" s="5">
        <v>128.1</v>
      </c>
      <c r="H419" s="5">
        <v>8.48</v>
      </c>
      <c r="I419" s="5"/>
      <c r="J419" s="5">
        <v>2.8</v>
      </c>
      <c r="K419" s="5"/>
      <c r="L419" s="5" t="s">
        <v>312</v>
      </c>
      <c r="M419" s="5">
        <v>7.51</v>
      </c>
      <c r="N419" s="5" t="s">
        <v>312</v>
      </c>
      <c r="O419" s="5" t="s">
        <v>312</v>
      </c>
      <c r="P419" s="5"/>
      <c r="Q419" s="5" t="s">
        <v>312</v>
      </c>
      <c r="R419" s="5"/>
      <c r="S419" s="5" t="s">
        <v>312</v>
      </c>
      <c r="T419" s="5" t="s">
        <v>346</v>
      </c>
      <c r="U419" s="5" t="s">
        <v>312</v>
      </c>
      <c r="V419" s="5"/>
      <c r="W419" s="17" t="s">
        <v>260</v>
      </c>
      <c r="X419" s="17"/>
    </row>
    <row r="420" spans="2:26" hidden="1" x14ac:dyDescent="0.2">
      <c r="B420" t="s">
        <v>279</v>
      </c>
      <c r="C420" s="5" t="s">
        <v>320</v>
      </c>
      <c r="D420" s="28">
        <v>41684</v>
      </c>
      <c r="E420" s="9">
        <v>0.44791666666666669</v>
      </c>
      <c r="F420" s="5">
        <v>4.0999999999999996</v>
      </c>
      <c r="G420" s="5">
        <v>50.4</v>
      </c>
      <c r="H420" s="5">
        <v>8.3000000000000007</v>
      </c>
      <c r="I420" s="5"/>
      <c r="J420" s="5">
        <v>2.8</v>
      </c>
      <c r="K420" s="5"/>
      <c r="L420" s="5" t="s">
        <v>312</v>
      </c>
      <c r="M420" s="5">
        <v>7.51</v>
      </c>
      <c r="N420" s="5"/>
      <c r="O420" s="5" t="s">
        <v>312</v>
      </c>
      <c r="P420" s="5"/>
      <c r="Q420" s="5" t="s">
        <v>312</v>
      </c>
      <c r="R420" s="5"/>
      <c r="S420" s="5" t="s">
        <v>312</v>
      </c>
      <c r="T420" s="5" t="s">
        <v>346</v>
      </c>
      <c r="U420" s="5">
        <v>2.6</v>
      </c>
      <c r="V420" s="5">
        <v>1.002</v>
      </c>
      <c r="W420" s="17" t="s">
        <v>335</v>
      </c>
      <c r="X420" s="61"/>
    </row>
    <row r="421" spans="2:26" hidden="1" x14ac:dyDescent="0.2">
      <c r="B421" t="s">
        <v>279</v>
      </c>
      <c r="C421" s="5" t="s">
        <v>320</v>
      </c>
      <c r="D421" s="28">
        <v>41698</v>
      </c>
      <c r="E421" s="9">
        <v>0.45833333333333331</v>
      </c>
      <c r="F421" s="5" t="s">
        <v>220</v>
      </c>
      <c r="G421" s="5">
        <v>85.5</v>
      </c>
      <c r="H421" s="5">
        <v>13.1</v>
      </c>
      <c r="I421" s="5"/>
      <c r="J421" s="5">
        <v>6.1</v>
      </c>
      <c r="K421" s="5"/>
      <c r="L421" s="5" t="s">
        <v>312</v>
      </c>
      <c r="M421" s="5">
        <v>7.93</v>
      </c>
      <c r="N421" s="5"/>
      <c r="O421" s="5" t="s">
        <v>312</v>
      </c>
      <c r="P421" s="5"/>
      <c r="Q421" s="5" t="s">
        <v>312</v>
      </c>
      <c r="R421" s="5"/>
      <c r="S421" s="5" t="s">
        <v>312</v>
      </c>
      <c r="T421" s="5" t="s">
        <v>346</v>
      </c>
      <c r="U421" s="5">
        <v>1.3</v>
      </c>
      <c r="V421" s="5">
        <v>1.0009999999999999</v>
      </c>
      <c r="W421" s="17" t="s">
        <v>335</v>
      </c>
      <c r="X421" s="61"/>
    </row>
    <row r="422" spans="2:26" hidden="1" x14ac:dyDescent="0.2">
      <c r="B422" t="s">
        <v>279</v>
      </c>
      <c r="C422" s="5" t="s">
        <v>320</v>
      </c>
      <c r="D422" s="28">
        <v>41712</v>
      </c>
      <c r="E422" s="9">
        <v>0.4513888888888889</v>
      </c>
      <c r="F422" s="5">
        <v>6.3</v>
      </c>
      <c r="G422" s="5">
        <v>372.5</v>
      </c>
      <c r="H422" s="5">
        <v>13.1</v>
      </c>
      <c r="I422" s="5"/>
      <c r="J422" s="5">
        <v>5.2</v>
      </c>
      <c r="K422" s="5"/>
      <c r="L422" s="5" t="s">
        <v>312</v>
      </c>
      <c r="M422" s="5">
        <v>8.0399999999999991</v>
      </c>
      <c r="N422" s="5"/>
      <c r="O422" s="5" t="s">
        <v>312</v>
      </c>
      <c r="P422" s="5"/>
      <c r="Q422" s="5" t="s">
        <v>312</v>
      </c>
      <c r="R422" s="5"/>
      <c r="S422" s="5" t="s">
        <v>312</v>
      </c>
      <c r="T422" s="5" t="s">
        <v>346</v>
      </c>
      <c r="U422" s="5">
        <v>2.6</v>
      </c>
      <c r="V422" s="5">
        <v>1.002</v>
      </c>
      <c r="W422" s="17" t="s">
        <v>333</v>
      </c>
      <c r="X422" s="61"/>
    </row>
    <row r="423" spans="2:26" x14ac:dyDescent="0.2">
      <c r="C423" s="52" t="s">
        <v>320</v>
      </c>
      <c r="D423" s="28">
        <v>41766</v>
      </c>
      <c r="E423" s="9">
        <v>0.55555555555555558</v>
      </c>
      <c r="F423" s="5">
        <v>14.8</v>
      </c>
      <c r="G423" s="5"/>
      <c r="H423" s="5">
        <v>10.87</v>
      </c>
      <c r="I423" s="5" t="s">
        <v>312</v>
      </c>
      <c r="J423" s="5">
        <v>14.72</v>
      </c>
      <c r="K423" s="5" t="s">
        <v>230</v>
      </c>
      <c r="L423" s="5" t="s">
        <v>312</v>
      </c>
      <c r="M423" s="5">
        <v>8.85</v>
      </c>
      <c r="N423" s="5">
        <v>2.15</v>
      </c>
      <c r="O423" s="5" t="s">
        <v>312</v>
      </c>
      <c r="P423" s="5">
        <v>546</v>
      </c>
      <c r="Q423" s="5" t="s">
        <v>312</v>
      </c>
      <c r="R423" s="5"/>
      <c r="S423" s="5" t="s">
        <v>312</v>
      </c>
      <c r="T423" s="5" t="s">
        <v>345</v>
      </c>
      <c r="U423" s="5"/>
      <c r="V423" s="5"/>
      <c r="W423" s="17" t="s">
        <v>136</v>
      </c>
      <c r="X423" s="61"/>
    </row>
    <row r="424" spans="2:26" x14ac:dyDescent="0.2">
      <c r="C424" s="52" t="s">
        <v>320</v>
      </c>
      <c r="D424" s="28">
        <v>41780</v>
      </c>
      <c r="E424" s="9">
        <v>0.52569444444444446</v>
      </c>
      <c r="F424" s="5">
        <v>44.8</v>
      </c>
      <c r="G424" s="5"/>
      <c r="H424" s="5">
        <v>9.02</v>
      </c>
      <c r="I424" s="5" t="s">
        <v>312</v>
      </c>
      <c r="J424" s="5">
        <v>14.75</v>
      </c>
      <c r="K424" s="5" t="s">
        <v>371</v>
      </c>
      <c r="L424" s="5" t="s">
        <v>312</v>
      </c>
      <c r="M424" s="5">
        <v>8.17</v>
      </c>
      <c r="N424" s="5">
        <v>14</v>
      </c>
      <c r="O424" s="5" t="s">
        <v>312</v>
      </c>
      <c r="P424" s="5">
        <v>445</v>
      </c>
      <c r="Q424" s="5" t="s">
        <v>312</v>
      </c>
      <c r="R424" s="5"/>
      <c r="S424" s="5" t="s">
        <v>312</v>
      </c>
      <c r="T424" s="5" t="s">
        <v>346</v>
      </c>
      <c r="U424" s="5"/>
      <c r="V424" s="5"/>
      <c r="W424" s="17" t="s">
        <v>144</v>
      </c>
      <c r="X424" s="61"/>
    </row>
    <row r="425" spans="2:26" x14ac:dyDescent="0.2">
      <c r="C425" s="52" t="s">
        <v>320</v>
      </c>
      <c r="D425" s="28">
        <v>41794</v>
      </c>
      <c r="E425" s="9">
        <v>0.52569444444444446</v>
      </c>
      <c r="F425" s="5">
        <v>44.8</v>
      </c>
      <c r="G425" s="5"/>
      <c r="H425" s="5">
        <v>8.61</v>
      </c>
      <c r="I425" s="5" t="s">
        <v>312</v>
      </c>
      <c r="J425" s="5">
        <v>17.66</v>
      </c>
      <c r="K425" s="5" t="s">
        <v>371</v>
      </c>
      <c r="L425" s="5" t="s">
        <v>312</v>
      </c>
      <c r="M425" s="5">
        <v>7.97</v>
      </c>
      <c r="N425" s="5">
        <v>9.0399999999999991</v>
      </c>
      <c r="O425" s="5" t="s">
        <v>312</v>
      </c>
      <c r="P425" s="5">
        <v>301</v>
      </c>
      <c r="Q425" s="5" t="s">
        <v>312</v>
      </c>
      <c r="R425" s="5"/>
      <c r="S425" s="5" t="s">
        <v>312</v>
      </c>
      <c r="T425" s="5" t="s">
        <v>345</v>
      </c>
      <c r="U425" s="5"/>
      <c r="V425" s="5"/>
      <c r="W425" s="17" t="s">
        <v>99</v>
      </c>
      <c r="X425" s="61"/>
    </row>
    <row r="426" spans="2:26" x14ac:dyDescent="0.2">
      <c r="C426" s="52" t="s">
        <v>320</v>
      </c>
      <c r="D426" s="28">
        <v>41808</v>
      </c>
      <c r="E426" s="9">
        <v>0.49027777777777781</v>
      </c>
      <c r="F426" s="5">
        <v>37.299999999999997</v>
      </c>
      <c r="G426" s="5"/>
      <c r="H426" s="5">
        <v>8.7799999999999994</v>
      </c>
      <c r="I426" s="5" t="s">
        <v>312</v>
      </c>
      <c r="J426" s="5">
        <v>18.38</v>
      </c>
      <c r="K426" s="5" t="s">
        <v>230</v>
      </c>
      <c r="L426" s="5" t="s">
        <v>312</v>
      </c>
      <c r="M426" s="5">
        <v>8.1199999999999992</v>
      </c>
      <c r="N426" s="5">
        <v>5.85</v>
      </c>
      <c r="O426" s="5" t="s">
        <v>312</v>
      </c>
      <c r="P426" s="5">
        <v>322</v>
      </c>
      <c r="Q426" s="5" t="s">
        <v>312</v>
      </c>
      <c r="R426" s="5"/>
      <c r="S426" s="5" t="s">
        <v>312</v>
      </c>
      <c r="T426" s="5" t="s">
        <v>345</v>
      </c>
      <c r="U426" s="5"/>
      <c r="V426" s="5"/>
      <c r="W426" s="17" t="s">
        <v>100</v>
      </c>
      <c r="X426" s="61"/>
    </row>
    <row r="427" spans="2:26" x14ac:dyDescent="0.2">
      <c r="C427" s="52" t="s">
        <v>320</v>
      </c>
      <c r="D427" s="28">
        <v>41829</v>
      </c>
      <c r="E427" s="9">
        <v>0.5131944444444444</v>
      </c>
      <c r="F427" s="5">
        <v>194</v>
      </c>
      <c r="G427" s="5"/>
      <c r="H427" s="5">
        <v>8.0299999999999994</v>
      </c>
      <c r="I427" s="5" t="s">
        <v>312</v>
      </c>
      <c r="J427" s="5">
        <v>22.74</v>
      </c>
      <c r="K427" s="5" t="s">
        <v>230</v>
      </c>
      <c r="L427" s="5" t="s">
        <v>312</v>
      </c>
      <c r="M427" s="5">
        <v>8.23</v>
      </c>
      <c r="N427" s="5">
        <v>27.1</v>
      </c>
      <c r="O427" s="5" t="s">
        <v>312</v>
      </c>
      <c r="P427" s="5">
        <v>375</v>
      </c>
      <c r="Q427" s="5" t="s">
        <v>312</v>
      </c>
      <c r="R427" s="5"/>
      <c r="S427" s="5" t="s">
        <v>312</v>
      </c>
      <c r="T427" s="5" t="s">
        <v>345</v>
      </c>
      <c r="U427" s="5"/>
      <c r="V427" s="5"/>
      <c r="W427" s="17" t="s">
        <v>104</v>
      </c>
      <c r="X427" s="61"/>
    </row>
    <row r="428" spans="2:26" x14ac:dyDescent="0.2">
      <c r="C428" s="52" t="s">
        <v>320</v>
      </c>
      <c r="D428" s="28">
        <v>41843</v>
      </c>
      <c r="E428" s="9">
        <v>0.51666666666666672</v>
      </c>
      <c r="F428" s="5">
        <v>60.5</v>
      </c>
      <c r="G428" s="5"/>
      <c r="H428" s="5">
        <v>9.39</v>
      </c>
      <c r="I428" s="5" t="s">
        <v>312</v>
      </c>
      <c r="J428" s="5">
        <v>22.61</v>
      </c>
      <c r="K428" s="5" t="s">
        <v>312</v>
      </c>
      <c r="L428" s="5" t="s">
        <v>312</v>
      </c>
      <c r="M428" s="5">
        <v>8.65</v>
      </c>
      <c r="N428" s="5">
        <v>10.4</v>
      </c>
      <c r="O428" s="5" t="s">
        <v>312</v>
      </c>
      <c r="P428" s="5">
        <v>362</v>
      </c>
      <c r="Q428" s="5" t="s">
        <v>312</v>
      </c>
      <c r="R428" s="5"/>
      <c r="S428" s="5" t="s">
        <v>312</v>
      </c>
      <c r="T428" s="5" t="s">
        <v>345</v>
      </c>
      <c r="U428" s="5"/>
      <c r="V428" s="5"/>
      <c r="W428" s="17" t="s">
        <v>105</v>
      </c>
      <c r="X428" s="61"/>
    </row>
    <row r="429" spans="2:26" x14ac:dyDescent="0.2">
      <c r="C429" s="52" t="s">
        <v>320</v>
      </c>
      <c r="D429" s="28">
        <v>41857</v>
      </c>
      <c r="E429" s="9">
        <v>0.53888888888888886</v>
      </c>
      <c r="F429" s="5">
        <v>72.7</v>
      </c>
      <c r="G429" s="5"/>
      <c r="H429" s="5">
        <v>7.63</v>
      </c>
      <c r="I429" s="5" t="s">
        <v>312</v>
      </c>
      <c r="J429" s="5">
        <v>21.45</v>
      </c>
      <c r="K429" s="5" t="s">
        <v>230</v>
      </c>
      <c r="L429" s="5" t="s">
        <v>312</v>
      </c>
      <c r="M429" s="5">
        <v>8.2799999999999994</v>
      </c>
      <c r="N429" s="5">
        <v>11.8</v>
      </c>
      <c r="O429" s="5" t="s">
        <v>312</v>
      </c>
      <c r="P429" s="5">
        <v>350</v>
      </c>
      <c r="Q429" s="5" t="s">
        <v>312</v>
      </c>
      <c r="R429" s="5"/>
      <c r="S429" s="5" t="s">
        <v>312</v>
      </c>
      <c r="T429" s="5" t="s">
        <v>345</v>
      </c>
      <c r="U429" s="5"/>
      <c r="V429" s="5"/>
      <c r="W429" s="17" t="s">
        <v>106</v>
      </c>
      <c r="X429" s="61"/>
    </row>
    <row r="430" spans="2:26" x14ac:dyDescent="0.2">
      <c r="C430" s="52" t="s">
        <v>320</v>
      </c>
      <c r="D430" s="28">
        <v>41871</v>
      </c>
      <c r="E430" s="9">
        <v>0.51041666666666663</v>
      </c>
      <c r="F430" s="5">
        <v>53.8</v>
      </c>
      <c r="G430" s="5"/>
      <c r="H430" s="5">
        <v>9.2799999999999994</v>
      </c>
      <c r="I430" s="5" t="s">
        <v>312</v>
      </c>
      <c r="J430" s="153">
        <v>20.8</v>
      </c>
      <c r="K430" s="5" t="s">
        <v>230</v>
      </c>
      <c r="L430" s="5" t="s">
        <v>312</v>
      </c>
      <c r="M430" s="5">
        <v>8.4700000000000006</v>
      </c>
      <c r="N430" s="5">
        <v>8.5500000000000007</v>
      </c>
      <c r="O430" s="5" t="s">
        <v>312</v>
      </c>
      <c r="P430" s="5">
        <v>390</v>
      </c>
      <c r="Q430" s="5" t="s">
        <v>312</v>
      </c>
      <c r="R430" s="5"/>
      <c r="S430" s="5" t="s">
        <v>312</v>
      </c>
      <c r="T430" s="5" t="s">
        <v>345</v>
      </c>
      <c r="U430" s="5"/>
      <c r="V430" s="5"/>
      <c r="W430" s="17" t="s">
        <v>107</v>
      </c>
      <c r="X430" s="61"/>
    </row>
    <row r="431" spans="2:26" x14ac:dyDescent="0.2">
      <c r="C431" s="52" t="s">
        <v>320</v>
      </c>
      <c r="D431" s="28">
        <v>41885</v>
      </c>
      <c r="E431" s="9">
        <v>0.57152777777777775</v>
      </c>
      <c r="F431" s="5">
        <v>69.7</v>
      </c>
      <c r="G431" s="5"/>
      <c r="H431" s="5" t="s">
        <v>134</v>
      </c>
      <c r="I431" s="5" t="s">
        <v>134</v>
      </c>
      <c r="J431" s="5" t="s">
        <v>134</v>
      </c>
      <c r="K431" s="5" t="s">
        <v>230</v>
      </c>
      <c r="L431" s="5" t="s">
        <v>312</v>
      </c>
      <c r="M431" s="5" t="s">
        <v>135</v>
      </c>
      <c r="N431" s="5">
        <v>6.66</v>
      </c>
      <c r="O431" s="5" t="s">
        <v>312</v>
      </c>
      <c r="P431" s="5" t="s">
        <v>110</v>
      </c>
      <c r="Q431" s="5" t="s">
        <v>312</v>
      </c>
      <c r="R431" s="5"/>
      <c r="S431" s="5" t="s">
        <v>312</v>
      </c>
      <c r="T431" s="5" t="s">
        <v>345</v>
      </c>
      <c r="U431" s="5"/>
      <c r="V431" s="5"/>
      <c r="W431" s="17" t="s">
        <v>108</v>
      </c>
      <c r="X431" s="61"/>
    </row>
    <row r="432" spans="2:26" x14ac:dyDescent="0.2">
      <c r="C432" s="52" t="s">
        <v>320</v>
      </c>
      <c r="D432" s="28">
        <v>41899</v>
      </c>
      <c r="E432" s="9">
        <v>0.53888888888888886</v>
      </c>
      <c r="F432" s="5">
        <v>162</v>
      </c>
      <c r="G432" s="5"/>
      <c r="H432" s="5">
        <v>9.19</v>
      </c>
      <c r="I432" s="5" t="s">
        <v>312</v>
      </c>
      <c r="J432" s="5">
        <v>18.21</v>
      </c>
      <c r="K432" s="5" t="s">
        <v>230</v>
      </c>
      <c r="L432" s="5" t="s">
        <v>312</v>
      </c>
      <c r="M432" s="5">
        <v>8.2200000000000006</v>
      </c>
      <c r="N432" s="5">
        <v>5.31</v>
      </c>
      <c r="O432" s="5" t="s">
        <v>312</v>
      </c>
      <c r="P432" s="5">
        <v>487</v>
      </c>
      <c r="Q432" s="5" t="s">
        <v>312</v>
      </c>
      <c r="R432" s="5"/>
      <c r="S432" s="5" t="s">
        <v>312</v>
      </c>
      <c r="T432" s="5" t="s">
        <v>345</v>
      </c>
      <c r="U432" s="5"/>
      <c r="V432" s="5"/>
      <c r="W432" s="17" t="s">
        <v>113</v>
      </c>
      <c r="X432" s="61"/>
    </row>
    <row r="433" spans="1:24" hidden="1" x14ac:dyDescent="0.2">
      <c r="B433" t="s">
        <v>279</v>
      </c>
      <c r="C433" s="5" t="s">
        <v>320</v>
      </c>
      <c r="D433" s="28">
        <v>41916</v>
      </c>
      <c r="E433" s="8">
        <v>0.50069444444444444</v>
      </c>
      <c r="F433" s="5">
        <v>30.9</v>
      </c>
      <c r="G433" s="5">
        <v>1732.9</v>
      </c>
      <c r="H433" s="5" t="s">
        <v>312</v>
      </c>
      <c r="I433" s="5" t="s">
        <v>312</v>
      </c>
      <c r="J433" s="5">
        <v>14.6</v>
      </c>
      <c r="K433" s="5" t="s">
        <v>312</v>
      </c>
      <c r="L433" s="5" t="s">
        <v>312</v>
      </c>
      <c r="M433" s="6">
        <v>8.32</v>
      </c>
      <c r="N433" s="7">
        <v>4.5999999999999996</v>
      </c>
      <c r="O433" s="5" t="s">
        <v>312</v>
      </c>
      <c r="P433" s="5"/>
      <c r="Q433" s="5" t="s">
        <v>312</v>
      </c>
      <c r="R433" s="5"/>
      <c r="S433" s="5"/>
      <c r="T433" s="5" t="s">
        <v>345</v>
      </c>
      <c r="U433" s="5"/>
      <c r="V433" s="5"/>
      <c r="W433" s="17" t="s">
        <v>335</v>
      </c>
      <c r="X433" s="61"/>
    </row>
    <row r="434" spans="1:24" hidden="1" x14ac:dyDescent="0.2">
      <c r="B434" t="s">
        <v>279</v>
      </c>
      <c r="C434" s="5" t="s">
        <v>320</v>
      </c>
      <c r="D434" s="28">
        <v>41930</v>
      </c>
      <c r="E434" s="9">
        <v>0.4909722222222222</v>
      </c>
      <c r="F434" s="5">
        <v>90.6</v>
      </c>
      <c r="G434" s="5">
        <v>1986.3</v>
      </c>
      <c r="H434" s="6">
        <v>10.66</v>
      </c>
      <c r="I434" s="5">
        <v>118.9</v>
      </c>
      <c r="J434" s="6">
        <v>11.62</v>
      </c>
      <c r="K434" s="5" t="s">
        <v>312</v>
      </c>
      <c r="L434" s="5" t="s">
        <v>312</v>
      </c>
      <c r="M434" s="6">
        <v>8.43</v>
      </c>
      <c r="N434" s="5"/>
      <c r="O434" s="5" t="s">
        <v>312</v>
      </c>
      <c r="P434" s="5"/>
      <c r="Q434" s="5" t="s">
        <v>312</v>
      </c>
      <c r="R434" s="5"/>
      <c r="S434" s="5"/>
      <c r="T434" s="5" t="s">
        <v>345</v>
      </c>
      <c r="U434" s="5"/>
      <c r="V434" s="5"/>
      <c r="W434" s="17" t="s">
        <v>275</v>
      </c>
      <c r="X434" s="61"/>
    </row>
    <row r="435" spans="1:24" hidden="1" x14ac:dyDescent="0.2">
      <c r="B435" t="s">
        <v>279</v>
      </c>
      <c r="C435" s="5" t="s">
        <v>320</v>
      </c>
      <c r="D435" s="28">
        <v>41951</v>
      </c>
      <c r="E435" s="9">
        <v>0.4993055555555555</v>
      </c>
      <c r="F435" s="5">
        <v>193.5</v>
      </c>
      <c r="G435" s="5">
        <v>1553.1</v>
      </c>
      <c r="H435" s="5">
        <v>10.050000000000001</v>
      </c>
      <c r="I435" s="5" t="s">
        <v>312</v>
      </c>
      <c r="J435" s="5">
        <v>9.31</v>
      </c>
      <c r="K435" s="5" t="s">
        <v>230</v>
      </c>
      <c r="L435" s="5" t="s">
        <v>312</v>
      </c>
      <c r="M435" s="5">
        <v>8.31</v>
      </c>
      <c r="N435" s="5">
        <v>2.8</v>
      </c>
      <c r="O435" s="5" t="s">
        <v>312</v>
      </c>
      <c r="P435" s="5"/>
      <c r="Q435" s="5" t="s">
        <v>312</v>
      </c>
      <c r="R435" s="5"/>
      <c r="S435" s="5"/>
      <c r="T435" s="5" t="s">
        <v>345</v>
      </c>
      <c r="U435" s="5"/>
      <c r="V435" s="5"/>
      <c r="W435" s="17" t="s">
        <v>275</v>
      </c>
      <c r="X435" s="61"/>
    </row>
    <row r="436" spans="1:24" hidden="1" x14ac:dyDescent="0.2">
      <c r="B436" t="s">
        <v>279</v>
      </c>
      <c r="C436" s="5" t="s">
        <v>320</v>
      </c>
      <c r="D436" s="28">
        <v>41965</v>
      </c>
      <c r="E436" s="9">
        <v>0.48333333333333334</v>
      </c>
      <c r="F436" s="7">
        <v>6.3</v>
      </c>
      <c r="G436" s="7">
        <v>1732.9</v>
      </c>
      <c r="H436" s="5">
        <v>11.03</v>
      </c>
      <c r="I436" s="5"/>
      <c r="J436" s="6">
        <v>4.47</v>
      </c>
      <c r="K436" s="5" t="s">
        <v>230</v>
      </c>
      <c r="L436" s="5" t="s">
        <v>312</v>
      </c>
      <c r="M436" s="5">
        <v>7.96</v>
      </c>
      <c r="N436" s="7">
        <v>2.4</v>
      </c>
      <c r="O436" s="5" t="s">
        <v>312</v>
      </c>
      <c r="P436" s="5"/>
      <c r="Q436" s="5" t="s">
        <v>312</v>
      </c>
      <c r="R436" s="5"/>
      <c r="S436" s="5"/>
      <c r="T436" s="5" t="s">
        <v>345</v>
      </c>
      <c r="U436" s="5"/>
      <c r="V436" s="5"/>
      <c r="W436" s="17" t="s">
        <v>275</v>
      </c>
      <c r="X436" s="61"/>
    </row>
    <row r="437" spans="1:24" hidden="1" x14ac:dyDescent="0.2">
      <c r="B437" t="s">
        <v>279</v>
      </c>
      <c r="C437" s="5" t="s">
        <v>320</v>
      </c>
      <c r="D437" s="28">
        <v>41986</v>
      </c>
      <c r="E437" s="9">
        <v>0.52638888888888891</v>
      </c>
      <c r="F437" s="7">
        <v>21.1</v>
      </c>
      <c r="G437" s="7">
        <v>920.8</v>
      </c>
      <c r="H437" s="5" t="s">
        <v>312</v>
      </c>
      <c r="I437" s="5" t="s">
        <v>312</v>
      </c>
      <c r="J437" s="6">
        <v>5.21</v>
      </c>
      <c r="K437" s="5" t="s">
        <v>232</v>
      </c>
      <c r="L437" s="5" t="s">
        <v>312</v>
      </c>
      <c r="M437" s="5">
        <v>8.15</v>
      </c>
      <c r="N437" s="7">
        <v>1.3</v>
      </c>
      <c r="O437" s="5" t="s">
        <v>312</v>
      </c>
      <c r="P437" s="5"/>
      <c r="Q437" s="5" t="s">
        <v>312</v>
      </c>
      <c r="R437" s="5"/>
      <c r="S437" s="5"/>
      <c r="T437" s="5" t="s">
        <v>345</v>
      </c>
      <c r="U437" s="5"/>
      <c r="V437" s="5"/>
      <c r="W437" s="17" t="s">
        <v>275</v>
      </c>
      <c r="X437" s="61"/>
    </row>
    <row r="438" spans="1:24" x14ac:dyDescent="0.2">
      <c r="C438" s="50" t="s">
        <v>320</v>
      </c>
      <c r="D438" s="28">
        <v>42028</v>
      </c>
      <c r="E438" s="9">
        <v>0.50138888888888888</v>
      </c>
      <c r="F438" s="5">
        <v>34.5</v>
      </c>
      <c r="G438" s="5">
        <v>579.4</v>
      </c>
      <c r="H438" s="6">
        <v>11.59</v>
      </c>
      <c r="I438" s="5">
        <v>104.1</v>
      </c>
      <c r="J438" s="6">
        <v>2.74</v>
      </c>
      <c r="K438" s="5" t="s">
        <v>230</v>
      </c>
      <c r="L438" s="5" t="s">
        <v>312</v>
      </c>
      <c r="M438" s="6">
        <v>7.59</v>
      </c>
      <c r="N438" s="7">
        <v>6.6</v>
      </c>
      <c r="O438" s="5" t="s">
        <v>312</v>
      </c>
      <c r="P438" s="153">
        <v>554.5</v>
      </c>
      <c r="Q438" s="5" t="s">
        <v>312</v>
      </c>
      <c r="R438" s="5"/>
      <c r="S438" s="5" t="s">
        <v>421</v>
      </c>
      <c r="T438" s="5" t="s">
        <v>345</v>
      </c>
      <c r="U438" s="5"/>
      <c r="V438" s="5"/>
      <c r="W438" s="17" t="s">
        <v>274</v>
      </c>
      <c r="X438" s="17" t="s">
        <v>385</v>
      </c>
    </row>
    <row r="439" spans="1:24" x14ac:dyDescent="0.2">
      <c r="C439" s="50" t="s">
        <v>320</v>
      </c>
      <c r="D439" s="28">
        <v>42049</v>
      </c>
      <c r="E439" s="9">
        <v>0.53333333333333333</v>
      </c>
      <c r="F439" s="5" t="s">
        <v>236</v>
      </c>
      <c r="G439" s="5" t="s">
        <v>236</v>
      </c>
      <c r="H439" s="11">
        <v>10.58</v>
      </c>
      <c r="I439" s="5">
        <v>104</v>
      </c>
      <c r="J439" s="6">
        <v>6.23</v>
      </c>
      <c r="K439" s="5" t="s">
        <v>230</v>
      </c>
      <c r="L439" s="5" t="s">
        <v>312</v>
      </c>
      <c r="M439" s="6">
        <v>7.71</v>
      </c>
      <c r="N439" s="6">
        <v>4.17</v>
      </c>
      <c r="O439" s="5" t="s">
        <v>312</v>
      </c>
      <c r="P439" s="153">
        <v>588.1</v>
      </c>
      <c r="Q439" s="5" t="s">
        <v>312</v>
      </c>
      <c r="R439" s="5" t="s">
        <v>312</v>
      </c>
      <c r="S439" s="5" t="s">
        <v>312</v>
      </c>
      <c r="T439" s="5" t="s">
        <v>345</v>
      </c>
      <c r="U439" s="5"/>
      <c r="V439" s="5"/>
      <c r="W439" s="17" t="s">
        <v>274</v>
      </c>
      <c r="X439" s="17" t="s">
        <v>375</v>
      </c>
    </row>
    <row r="440" spans="1:24" x14ac:dyDescent="0.2">
      <c r="C440" s="50" t="s">
        <v>320</v>
      </c>
      <c r="D440" s="28">
        <v>42063</v>
      </c>
      <c r="E440" s="9">
        <v>0.41111111111111115</v>
      </c>
      <c r="F440" s="5">
        <v>4.0999999999999996</v>
      </c>
      <c r="G440" s="5">
        <v>344.8</v>
      </c>
      <c r="H440" s="11">
        <v>12.04</v>
      </c>
      <c r="I440" s="5">
        <v>102.2</v>
      </c>
      <c r="J440" s="6">
        <v>0.54</v>
      </c>
      <c r="K440" s="5" t="s">
        <v>230</v>
      </c>
      <c r="L440" s="5" t="s">
        <v>312</v>
      </c>
      <c r="M440" s="6">
        <v>7.42</v>
      </c>
      <c r="N440" s="6">
        <v>4.79</v>
      </c>
      <c r="O440" s="5" t="s">
        <v>312</v>
      </c>
      <c r="P440" s="153">
        <v>407</v>
      </c>
      <c r="Q440" s="5" t="s">
        <v>312</v>
      </c>
      <c r="R440" s="5"/>
      <c r="S440" s="5" t="s">
        <v>421</v>
      </c>
      <c r="T440" s="5" t="s">
        <v>346</v>
      </c>
      <c r="U440" s="5"/>
      <c r="V440" s="5"/>
      <c r="W440" s="17" t="s">
        <v>274</v>
      </c>
      <c r="X440" s="17" t="s">
        <v>301</v>
      </c>
    </row>
    <row r="441" spans="1:24" x14ac:dyDescent="0.2">
      <c r="C441" s="50" t="s">
        <v>320</v>
      </c>
      <c r="D441" s="28">
        <v>42084</v>
      </c>
      <c r="E441" s="9">
        <v>0.56666666666666665</v>
      </c>
      <c r="F441" s="7">
        <v>4.0999999999999996</v>
      </c>
      <c r="G441" s="5">
        <v>1413.6</v>
      </c>
      <c r="H441" s="11">
        <v>10.08</v>
      </c>
      <c r="I441" s="5">
        <v>114.9</v>
      </c>
      <c r="J441" s="6">
        <v>12.35</v>
      </c>
      <c r="K441" s="5" t="s">
        <v>230</v>
      </c>
      <c r="L441" s="5" t="s">
        <v>312</v>
      </c>
      <c r="M441" s="6">
        <v>7.99</v>
      </c>
      <c r="N441" s="6">
        <v>3.05</v>
      </c>
      <c r="O441" s="6">
        <v>525.29999999999995</v>
      </c>
      <c r="P441" s="6">
        <v>692.8</v>
      </c>
      <c r="Q441" s="7">
        <v>161.69999999999999</v>
      </c>
      <c r="R441" s="5"/>
      <c r="S441" s="5" t="s">
        <v>217</v>
      </c>
      <c r="T441" s="5" t="s">
        <v>345</v>
      </c>
      <c r="U441" s="5"/>
      <c r="V441" s="5"/>
      <c r="W441" s="17" t="s">
        <v>274</v>
      </c>
      <c r="X441" s="18" t="s">
        <v>302</v>
      </c>
    </row>
    <row r="442" spans="1:24" x14ac:dyDescent="0.2">
      <c r="C442" s="50" t="s">
        <v>320</v>
      </c>
      <c r="D442" s="28">
        <v>42091</v>
      </c>
      <c r="E442" s="9">
        <v>0.59236111111111112</v>
      </c>
      <c r="F442" s="7">
        <v>14.6</v>
      </c>
      <c r="G442" s="5">
        <v>1986.3</v>
      </c>
      <c r="H442" s="11">
        <v>9.43</v>
      </c>
      <c r="I442" s="5">
        <v>112.6</v>
      </c>
      <c r="J442" s="6">
        <v>14.38</v>
      </c>
      <c r="K442" s="5" t="s">
        <v>230</v>
      </c>
      <c r="L442" s="5" t="s">
        <v>312</v>
      </c>
      <c r="M442" s="6">
        <v>8.0399999999999991</v>
      </c>
      <c r="N442" s="5">
        <v>5.35</v>
      </c>
      <c r="O442" s="6">
        <v>518.20000000000005</v>
      </c>
      <c r="P442" s="6">
        <v>650.6</v>
      </c>
      <c r="Q442" s="7">
        <v>131.69999999999999</v>
      </c>
      <c r="R442" s="5"/>
      <c r="S442" s="5" t="s">
        <v>421</v>
      </c>
      <c r="T442" s="5" t="s">
        <v>345</v>
      </c>
      <c r="U442" s="5"/>
      <c r="V442" s="5"/>
      <c r="W442" s="17" t="s">
        <v>274</v>
      </c>
      <c r="X442" s="17" t="s">
        <v>303</v>
      </c>
    </row>
    <row r="443" spans="1:24" x14ac:dyDescent="0.25">
      <c r="C443" s="50" t="s">
        <v>320</v>
      </c>
      <c r="D443" s="28">
        <v>42111</v>
      </c>
      <c r="E443" s="9">
        <v>0.57777777777777783</v>
      </c>
      <c r="F443" s="7">
        <v>1299.7</v>
      </c>
      <c r="G443" s="5" t="s">
        <v>296</v>
      </c>
      <c r="H443" s="11">
        <v>9.5</v>
      </c>
      <c r="I443" s="5">
        <v>99.9</v>
      </c>
      <c r="J443" s="6">
        <v>8.82</v>
      </c>
      <c r="K443" s="5" t="s">
        <v>371</v>
      </c>
      <c r="L443" s="5" t="s">
        <v>312</v>
      </c>
      <c r="M443" s="6">
        <v>7.73</v>
      </c>
      <c r="N443" s="5" t="s">
        <v>312</v>
      </c>
      <c r="O443" s="6">
        <v>389.9</v>
      </c>
      <c r="P443" s="6">
        <v>564.5</v>
      </c>
      <c r="Q443" s="7">
        <v>121.5</v>
      </c>
      <c r="R443" s="5" t="s">
        <v>312</v>
      </c>
      <c r="S443" s="5" t="s">
        <v>421</v>
      </c>
      <c r="T443" s="5" t="s">
        <v>346</v>
      </c>
      <c r="U443" s="5" t="s">
        <v>312</v>
      </c>
      <c r="V443" s="5" t="s">
        <v>312</v>
      </c>
      <c r="W443" s="60" t="s">
        <v>195</v>
      </c>
      <c r="X443" s="17" t="s">
        <v>304</v>
      </c>
    </row>
    <row r="444" spans="1:24" x14ac:dyDescent="0.2">
      <c r="C444" s="50" t="s">
        <v>320</v>
      </c>
      <c r="D444" s="28">
        <v>42130</v>
      </c>
      <c r="E444" s="9">
        <v>0.55069444444444449</v>
      </c>
      <c r="F444" s="7">
        <v>231</v>
      </c>
      <c r="G444" s="5"/>
      <c r="H444" s="11">
        <v>8.7799999999999994</v>
      </c>
      <c r="I444" s="5">
        <v>98.6</v>
      </c>
      <c r="J444" s="6">
        <v>11.2</v>
      </c>
      <c r="K444" s="5" t="s">
        <v>371</v>
      </c>
      <c r="L444" s="5" t="s">
        <v>312</v>
      </c>
      <c r="M444" s="6">
        <v>7.73</v>
      </c>
      <c r="N444" s="5" t="s">
        <v>312</v>
      </c>
      <c r="O444" s="6">
        <v>312.5</v>
      </c>
      <c r="P444" s="6">
        <v>230.2</v>
      </c>
      <c r="Q444" s="7">
        <v>102.2</v>
      </c>
      <c r="R444" s="5"/>
      <c r="S444" s="5" t="s">
        <v>312</v>
      </c>
      <c r="T444" s="5" t="s">
        <v>346</v>
      </c>
      <c r="U444" s="5"/>
      <c r="V444" s="5"/>
      <c r="W444" s="17" t="s">
        <v>115</v>
      </c>
      <c r="X444" s="17" t="s">
        <v>305</v>
      </c>
    </row>
    <row r="445" spans="1:24" x14ac:dyDescent="0.2">
      <c r="C445" s="50" t="s">
        <v>320</v>
      </c>
      <c r="D445" s="28">
        <v>42144</v>
      </c>
      <c r="E445" s="9">
        <v>0.53333333333333333</v>
      </c>
      <c r="F445" s="83">
        <v>184</v>
      </c>
      <c r="G445" s="5"/>
      <c r="H445" s="11">
        <v>9.84</v>
      </c>
      <c r="I445" s="5">
        <v>101.7</v>
      </c>
      <c r="J445" s="6">
        <v>8.57</v>
      </c>
      <c r="K445" s="5" t="s">
        <v>371</v>
      </c>
      <c r="L445" s="5" t="s">
        <v>312</v>
      </c>
      <c r="M445" s="6">
        <v>7.62</v>
      </c>
      <c r="N445" s="5" t="s">
        <v>312</v>
      </c>
      <c r="O445" s="6">
        <v>310.89999999999998</v>
      </c>
      <c r="P445" s="6">
        <v>213.4</v>
      </c>
      <c r="Q445" s="7">
        <v>74.5</v>
      </c>
      <c r="R445" s="5"/>
      <c r="S445" s="5" t="s">
        <v>312</v>
      </c>
      <c r="T445" s="5" t="s">
        <v>346</v>
      </c>
      <c r="U445" s="5"/>
      <c r="V445" s="5"/>
      <c r="W445" s="17" t="s">
        <v>115</v>
      </c>
      <c r="X445" s="17" t="s">
        <v>306</v>
      </c>
    </row>
    <row r="446" spans="1:24" x14ac:dyDescent="0.2">
      <c r="A446" s="76" t="s">
        <v>250</v>
      </c>
      <c r="B446" s="76"/>
      <c r="C446" s="50" t="s">
        <v>320</v>
      </c>
      <c r="D446" s="28">
        <v>42158</v>
      </c>
      <c r="E446" s="9">
        <v>0.4680555555555555</v>
      </c>
      <c r="F446" s="7">
        <v>47.9</v>
      </c>
      <c r="G446" s="5"/>
      <c r="H446" s="11">
        <v>9.39</v>
      </c>
      <c r="I446" s="5">
        <v>105.8</v>
      </c>
      <c r="J446" s="6">
        <v>12.01</v>
      </c>
      <c r="K446" s="5" t="s">
        <v>371</v>
      </c>
      <c r="L446" s="5" t="s">
        <v>312</v>
      </c>
      <c r="M446" s="6">
        <v>7.65</v>
      </c>
      <c r="N446" s="5" t="s">
        <v>312</v>
      </c>
      <c r="O446" s="6">
        <v>207.6</v>
      </c>
      <c r="P446" s="6">
        <v>276.39999999999998</v>
      </c>
      <c r="Q446" s="7">
        <v>84.4</v>
      </c>
      <c r="R446" s="5" t="s">
        <v>312</v>
      </c>
      <c r="S446" s="5" t="s">
        <v>421</v>
      </c>
      <c r="T446" s="5" t="s">
        <v>346</v>
      </c>
      <c r="U446" s="5" t="s">
        <v>312</v>
      </c>
      <c r="V446" s="5" t="s">
        <v>312</v>
      </c>
      <c r="W446" s="17" t="s">
        <v>251</v>
      </c>
      <c r="X446" s="17" t="s">
        <v>422</v>
      </c>
    </row>
    <row r="447" spans="1:24" x14ac:dyDescent="0.2">
      <c r="A447" s="76" t="s">
        <v>250</v>
      </c>
      <c r="B447" s="76"/>
      <c r="C447" s="50" t="s">
        <v>320</v>
      </c>
      <c r="D447" s="28">
        <v>42172</v>
      </c>
      <c r="E447" s="9">
        <v>0.55833333333333335</v>
      </c>
      <c r="F447" s="7">
        <v>57.3</v>
      </c>
      <c r="G447" s="5"/>
      <c r="H447" s="11">
        <v>8.52</v>
      </c>
      <c r="I447" s="5">
        <v>103.5</v>
      </c>
      <c r="J447" s="6">
        <v>15.48</v>
      </c>
      <c r="K447" s="5" t="s">
        <v>371</v>
      </c>
      <c r="L447" s="5" t="s">
        <v>312</v>
      </c>
      <c r="M447" s="6">
        <v>7.58</v>
      </c>
      <c r="N447" s="5" t="s">
        <v>312</v>
      </c>
      <c r="O447" s="6">
        <v>190.6</v>
      </c>
      <c r="P447" s="6">
        <v>233.9</v>
      </c>
      <c r="Q447" s="7">
        <v>90.2</v>
      </c>
      <c r="R447" s="5" t="s">
        <v>312</v>
      </c>
      <c r="S447" s="5" t="s">
        <v>421</v>
      </c>
      <c r="T447" s="5" t="s">
        <v>346</v>
      </c>
      <c r="U447" s="5" t="s">
        <v>312</v>
      </c>
      <c r="V447" s="5" t="s">
        <v>312</v>
      </c>
      <c r="W447" s="17" t="s">
        <v>249</v>
      </c>
      <c r="X447" s="17" t="s">
        <v>423</v>
      </c>
    </row>
    <row r="448" spans="1:24" x14ac:dyDescent="0.2">
      <c r="C448" s="52" t="s">
        <v>320</v>
      </c>
      <c r="D448" s="28">
        <v>42181</v>
      </c>
      <c r="E448" s="9">
        <v>0.4055555555555555</v>
      </c>
      <c r="F448" s="7">
        <v>44.3</v>
      </c>
      <c r="G448" s="5">
        <v>372.4</v>
      </c>
      <c r="H448" s="11">
        <v>6.87</v>
      </c>
      <c r="I448" s="5">
        <v>69.599999999999994</v>
      </c>
      <c r="J448" s="6">
        <v>15.83</v>
      </c>
      <c r="K448" s="5" t="s">
        <v>371</v>
      </c>
      <c r="L448" s="5" t="s">
        <v>312</v>
      </c>
      <c r="M448" s="6">
        <v>7.56</v>
      </c>
      <c r="N448" s="5" t="s">
        <v>312</v>
      </c>
      <c r="O448" s="5" t="s">
        <v>312</v>
      </c>
      <c r="P448" s="6">
        <v>269</v>
      </c>
      <c r="Q448" s="117" t="s">
        <v>312</v>
      </c>
      <c r="R448" s="5" t="s">
        <v>312</v>
      </c>
      <c r="S448" s="5" t="s">
        <v>421</v>
      </c>
      <c r="T448" s="5" t="s">
        <v>346</v>
      </c>
      <c r="U448" s="5" t="s">
        <v>312</v>
      </c>
      <c r="V448" s="5" t="s">
        <v>312</v>
      </c>
      <c r="W448" s="17" t="s">
        <v>205</v>
      </c>
      <c r="X448" s="17" t="s">
        <v>147</v>
      </c>
    </row>
    <row r="449" spans="3:26" x14ac:dyDescent="0.2">
      <c r="C449" s="50" t="s">
        <v>320</v>
      </c>
      <c r="D449" s="28">
        <v>42186</v>
      </c>
      <c r="E449" s="9">
        <v>0.48055555555555557</v>
      </c>
      <c r="F449" s="83">
        <v>114</v>
      </c>
      <c r="G449" s="5"/>
      <c r="H449" s="11">
        <v>7.93</v>
      </c>
      <c r="I449" s="5">
        <v>85.2</v>
      </c>
      <c r="J449" s="6">
        <v>19.14</v>
      </c>
      <c r="K449" s="5" t="s">
        <v>371</v>
      </c>
      <c r="L449" s="5" t="s">
        <v>312</v>
      </c>
      <c r="M449" s="6">
        <v>7.6</v>
      </c>
      <c r="N449" s="5">
        <v>5.65</v>
      </c>
      <c r="O449" s="6">
        <v>258.2</v>
      </c>
      <c r="P449" s="6">
        <v>292.60000000000002</v>
      </c>
      <c r="Q449" s="7">
        <v>77.7</v>
      </c>
      <c r="R449" s="5"/>
      <c r="S449" s="5" t="s">
        <v>312</v>
      </c>
      <c r="T449" s="5" t="s">
        <v>346</v>
      </c>
      <c r="U449" s="5"/>
      <c r="V449" s="5"/>
      <c r="W449" s="17" t="s">
        <v>127</v>
      </c>
      <c r="X449" s="17" t="s">
        <v>148</v>
      </c>
    </row>
    <row r="450" spans="3:26" x14ac:dyDescent="0.2">
      <c r="C450" s="52" t="s">
        <v>320</v>
      </c>
      <c r="D450" s="28">
        <v>42195</v>
      </c>
      <c r="E450" s="9">
        <v>0.48888888888888887</v>
      </c>
      <c r="F450" s="7">
        <v>275.5</v>
      </c>
      <c r="G450" s="5">
        <v>2419.6</v>
      </c>
      <c r="H450" s="11">
        <v>7.89</v>
      </c>
      <c r="I450" s="5">
        <v>101.4</v>
      </c>
      <c r="J450" s="6">
        <v>17.96</v>
      </c>
      <c r="K450" s="5" t="s">
        <v>312</v>
      </c>
      <c r="L450" s="5" t="s">
        <v>312</v>
      </c>
      <c r="M450" s="6">
        <v>7.73</v>
      </c>
      <c r="N450" s="5">
        <v>14.6</v>
      </c>
      <c r="O450" s="150">
        <v>298.3</v>
      </c>
      <c r="P450" s="150">
        <v>344.9</v>
      </c>
      <c r="Q450" s="7">
        <v>67</v>
      </c>
      <c r="R450" s="5" t="s">
        <v>312</v>
      </c>
      <c r="S450" s="5" t="s">
        <v>298</v>
      </c>
      <c r="T450" s="5" t="s">
        <v>346</v>
      </c>
      <c r="U450" s="5" t="s">
        <v>312</v>
      </c>
      <c r="V450" s="5" t="s">
        <v>312</v>
      </c>
      <c r="W450" s="17" t="s">
        <v>249</v>
      </c>
      <c r="X450" s="17" t="s">
        <v>149</v>
      </c>
      <c r="Y450" s="90" t="s">
        <v>312</v>
      </c>
      <c r="Z450" s="90" t="s">
        <v>312</v>
      </c>
    </row>
    <row r="451" spans="3:26" x14ac:dyDescent="0.2">
      <c r="C451" s="50" t="s">
        <v>320</v>
      </c>
      <c r="D451" s="28">
        <v>42200</v>
      </c>
      <c r="E451" s="9">
        <v>0.47152777777777777</v>
      </c>
      <c r="F451" s="83">
        <v>248</v>
      </c>
      <c r="G451" s="5"/>
      <c r="H451" s="11">
        <v>7.86</v>
      </c>
      <c r="I451" s="5">
        <v>101.3</v>
      </c>
      <c r="J451" s="6">
        <v>18.11</v>
      </c>
      <c r="K451" s="5" t="s">
        <v>371</v>
      </c>
      <c r="L451" s="5" t="s">
        <v>312</v>
      </c>
      <c r="M451" s="6">
        <v>7.76</v>
      </c>
      <c r="N451" s="5" t="s">
        <v>312</v>
      </c>
      <c r="O451" s="150">
        <v>270.3</v>
      </c>
      <c r="P451" s="150">
        <v>311.3</v>
      </c>
      <c r="Q451" s="7">
        <v>67.900000000000006</v>
      </c>
      <c r="R451" s="5"/>
      <c r="S451" s="5" t="s">
        <v>312</v>
      </c>
      <c r="T451" s="5" t="s">
        <v>346</v>
      </c>
      <c r="U451" s="5"/>
      <c r="V451" s="5"/>
      <c r="W451" s="17" t="s">
        <v>163</v>
      </c>
      <c r="X451" s="17" t="s">
        <v>150</v>
      </c>
    </row>
    <row r="452" spans="3:26" x14ac:dyDescent="0.2">
      <c r="C452" s="52" t="s">
        <v>320</v>
      </c>
      <c r="D452" s="28">
        <v>42209</v>
      </c>
      <c r="E452" s="9">
        <v>0.45694444444444443</v>
      </c>
      <c r="F452" s="7">
        <v>74.3</v>
      </c>
      <c r="G452" s="5" t="s">
        <v>296</v>
      </c>
      <c r="H452" s="11">
        <v>7.68</v>
      </c>
      <c r="I452" s="5">
        <v>100.2</v>
      </c>
      <c r="J452" s="6">
        <v>19.05</v>
      </c>
      <c r="K452" s="5" t="s">
        <v>371</v>
      </c>
      <c r="L452" s="5" t="s">
        <v>312</v>
      </c>
      <c r="M452" s="6">
        <v>7.75</v>
      </c>
      <c r="N452" s="5" t="s">
        <v>312</v>
      </c>
      <c r="O452" s="150">
        <v>275.89999999999998</v>
      </c>
      <c r="P452" s="150">
        <v>312</v>
      </c>
      <c r="Q452" s="7">
        <v>71.3</v>
      </c>
      <c r="R452" s="5" t="s">
        <v>312</v>
      </c>
      <c r="S452" s="5" t="s">
        <v>421</v>
      </c>
      <c r="T452" s="5" t="s">
        <v>346</v>
      </c>
      <c r="U452" s="5" t="s">
        <v>312</v>
      </c>
      <c r="V452" s="5" t="s">
        <v>312</v>
      </c>
      <c r="W452" s="17" t="s">
        <v>249</v>
      </c>
      <c r="X452" s="17" t="s">
        <v>151</v>
      </c>
      <c r="Y452" s="90" t="s">
        <v>312</v>
      </c>
      <c r="Z452" s="90" t="s">
        <v>312</v>
      </c>
    </row>
    <row r="453" spans="3:26" x14ac:dyDescent="0.2">
      <c r="C453" s="52" t="s">
        <v>320</v>
      </c>
      <c r="D453" s="28">
        <v>42216</v>
      </c>
      <c r="E453" s="9">
        <v>0.46319444444444446</v>
      </c>
      <c r="F453" s="7">
        <v>52</v>
      </c>
      <c r="G453" s="5">
        <v>2419.6</v>
      </c>
      <c r="H453" s="11">
        <v>7.78</v>
      </c>
      <c r="I453" s="5">
        <v>104.3</v>
      </c>
      <c r="J453" s="6">
        <v>20.52</v>
      </c>
      <c r="K453" s="5" t="s">
        <v>312</v>
      </c>
      <c r="L453" s="5" t="s">
        <v>312</v>
      </c>
      <c r="M453" s="6">
        <v>7.88</v>
      </c>
      <c r="N453" s="5" t="s">
        <v>312</v>
      </c>
      <c r="O453" s="150">
        <v>358.5</v>
      </c>
      <c r="P453" s="150">
        <v>392</v>
      </c>
      <c r="Q453" s="7">
        <v>75.8</v>
      </c>
      <c r="R453" s="5" t="s">
        <v>312</v>
      </c>
      <c r="S453" s="5" t="s">
        <v>217</v>
      </c>
      <c r="T453" s="5" t="s">
        <v>346</v>
      </c>
      <c r="U453" s="5" t="s">
        <v>312</v>
      </c>
      <c r="V453" s="5" t="s">
        <v>312</v>
      </c>
      <c r="W453" s="17" t="s">
        <v>249</v>
      </c>
      <c r="X453" s="17" t="s">
        <v>152</v>
      </c>
    </row>
    <row r="454" spans="3:26" x14ac:dyDescent="0.25">
      <c r="C454" s="52" t="s">
        <v>320</v>
      </c>
      <c r="D454" s="28">
        <v>42221</v>
      </c>
      <c r="E454" s="9">
        <v>0.4861111111111111</v>
      </c>
      <c r="F454" s="7">
        <v>365</v>
      </c>
      <c r="G454" s="5"/>
      <c r="H454" s="11">
        <v>8.43</v>
      </c>
      <c r="I454" s="5">
        <v>114.1</v>
      </c>
      <c r="J454" s="6">
        <v>20.62</v>
      </c>
      <c r="K454" s="5" t="s">
        <v>312</v>
      </c>
      <c r="L454" s="5" t="s">
        <v>312</v>
      </c>
      <c r="M454" s="6">
        <v>7.81</v>
      </c>
      <c r="N454" s="5" t="s">
        <v>312</v>
      </c>
      <c r="O454" s="150">
        <v>377.8</v>
      </c>
      <c r="P454" s="150">
        <v>412.6</v>
      </c>
      <c r="Q454" s="117" t="s">
        <v>312</v>
      </c>
      <c r="R454" s="5" t="s">
        <v>312</v>
      </c>
      <c r="S454" s="5" t="s">
        <v>217</v>
      </c>
      <c r="T454" s="5" t="s">
        <v>345</v>
      </c>
      <c r="U454" s="5" t="s">
        <v>312</v>
      </c>
      <c r="V454" s="5" t="s">
        <v>312</v>
      </c>
      <c r="W454" s="36" t="s">
        <v>172</v>
      </c>
      <c r="X454" s="17" t="s">
        <v>153</v>
      </c>
    </row>
    <row r="455" spans="3:26" x14ac:dyDescent="0.2">
      <c r="C455" s="52" t="s">
        <v>320</v>
      </c>
      <c r="D455" s="28">
        <v>42235</v>
      </c>
      <c r="E455" s="9">
        <v>0.4826388888888889</v>
      </c>
      <c r="F455" s="150" t="s">
        <v>296</v>
      </c>
      <c r="G455" s="5"/>
      <c r="H455" s="6">
        <v>8.1300000000000008</v>
      </c>
      <c r="I455" s="5">
        <v>106.5</v>
      </c>
      <c r="J455" s="6">
        <v>18.98</v>
      </c>
      <c r="K455" s="5" t="s">
        <v>230</v>
      </c>
      <c r="L455" s="5" t="s">
        <v>312</v>
      </c>
      <c r="M455" s="6">
        <v>7.81</v>
      </c>
      <c r="N455" s="5" t="s">
        <v>312</v>
      </c>
      <c r="O455" s="150">
        <v>431.5</v>
      </c>
      <c r="P455" s="150">
        <v>486.9</v>
      </c>
      <c r="Q455" s="7">
        <v>66.3</v>
      </c>
      <c r="R455" s="5" t="s">
        <v>312</v>
      </c>
      <c r="S455" s="5" t="s">
        <v>312</v>
      </c>
      <c r="T455" s="5" t="s">
        <v>345</v>
      </c>
      <c r="U455" s="5" t="s">
        <v>312</v>
      </c>
      <c r="V455" s="5" t="s">
        <v>312</v>
      </c>
      <c r="W455" s="17" t="s">
        <v>174</v>
      </c>
      <c r="X455" s="17" t="s">
        <v>154</v>
      </c>
    </row>
    <row r="456" spans="3:26" x14ac:dyDescent="0.2">
      <c r="C456" s="52" t="s">
        <v>320</v>
      </c>
      <c r="D456" s="28">
        <v>42249</v>
      </c>
      <c r="E456" s="9">
        <v>0.50138888888888888</v>
      </c>
      <c r="F456" s="83">
        <v>205</v>
      </c>
      <c r="G456" s="5"/>
      <c r="H456" s="11">
        <v>8.24</v>
      </c>
      <c r="I456" s="5">
        <v>112</v>
      </c>
      <c r="J456" s="6">
        <v>20.7</v>
      </c>
      <c r="K456" s="5" t="s">
        <v>230</v>
      </c>
      <c r="L456" s="5" t="s">
        <v>312</v>
      </c>
      <c r="M456" s="6">
        <v>7.76</v>
      </c>
      <c r="N456" s="117" t="s">
        <v>312</v>
      </c>
      <c r="O456" s="150">
        <v>535.29999999999995</v>
      </c>
      <c r="P456" s="150">
        <v>582.6</v>
      </c>
      <c r="Q456" s="7">
        <v>74</v>
      </c>
      <c r="R456" s="5" t="s">
        <v>312</v>
      </c>
      <c r="S456" s="5" t="s">
        <v>421</v>
      </c>
      <c r="T456" s="5" t="s">
        <v>345</v>
      </c>
      <c r="U456" s="5" t="s">
        <v>312</v>
      </c>
      <c r="V456" s="5" t="s">
        <v>312</v>
      </c>
      <c r="W456" s="17" t="s">
        <v>174</v>
      </c>
      <c r="X456" s="17" t="s">
        <v>155</v>
      </c>
      <c r="Y456" s="25">
        <v>0.57399999999999995</v>
      </c>
      <c r="Z456" s="25">
        <v>2.46E-2</v>
      </c>
    </row>
    <row r="457" spans="3:26" x14ac:dyDescent="0.2">
      <c r="C457" s="52" t="s">
        <v>320</v>
      </c>
      <c r="D457" s="28">
        <v>42263</v>
      </c>
      <c r="E457" s="9">
        <v>0.48333333333333334</v>
      </c>
      <c r="F457" s="83">
        <v>579</v>
      </c>
      <c r="G457" s="5"/>
      <c r="H457" s="11">
        <v>9.2899999999999991</v>
      </c>
      <c r="I457" s="5">
        <v>97.8</v>
      </c>
      <c r="J457" s="6">
        <v>17.72</v>
      </c>
      <c r="K457" s="5" t="s">
        <v>230</v>
      </c>
      <c r="L457" s="5" t="s">
        <v>312</v>
      </c>
      <c r="M457" s="6">
        <v>7.62</v>
      </c>
      <c r="N457" s="6">
        <v>3.14</v>
      </c>
      <c r="O457" s="150">
        <v>738.5</v>
      </c>
      <c r="P457" s="150">
        <v>858.6</v>
      </c>
      <c r="Q457" s="7">
        <v>50.2</v>
      </c>
      <c r="R457" s="5" t="s">
        <v>312</v>
      </c>
      <c r="S457" s="5" t="s">
        <v>298</v>
      </c>
      <c r="T457" s="5" t="s">
        <v>345</v>
      </c>
      <c r="U457" s="5" t="s">
        <v>312</v>
      </c>
      <c r="V457" s="5" t="s">
        <v>312</v>
      </c>
      <c r="W457" s="17" t="s">
        <v>246</v>
      </c>
      <c r="X457" s="17" t="s">
        <v>156</v>
      </c>
      <c r="Y457" s="25">
        <v>1.21</v>
      </c>
      <c r="Z457" s="25">
        <v>2.4899999999999999E-2</v>
      </c>
    </row>
    <row r="458" spans="3:26" x14ac:dyDescent="0.2">
      <c r="C458" s="50" t="s">
        <v>320</v>
      </c>
      <c r="D458" s="28">
        <v>42272</v>
      </c>
      <c r="E458" s="9">
        <v>0.57361111111111118</v>
      </c>
      <c r="F458" s="7">
        <v>1299.7</v>
      </c>
      <c r="G458" s="5" t="s">
        <v>296</v>
      </c>
      <c r="H458" s="11">
        <v>9.32</v>
      </c>
      <c r="I458" s="5">
        <v>121.5</v>
      </c>
      <c r="J458" s="6">
        <v>18.72</v>
      </c>
      <c r="K458" s="100" t="s">
        <v>247</v>
      </c>
      <c r="L458" s="5" t="s">
        <v>312</v>
      </c>
      <c r="M458" s="6">
        <v>7.79</v>
      </c>
      <c r="N458" s="6">
        <v>1.48</v>
      </c>
      <c r="O458" s="150">
        <v>755.9</v>
      </c>
      <c r="P458" s="150">
        <v>859.4</v>
      </c>
      <c r="Q458" s="7">
        <v>36.299999999999997</v>
      </c>
      <c r="R458" s="5" t="s">
        <v>312</v>
      </c>
      <c r="S458" s="100" t="s">
        <v>217</v>
      </c>
      <c r="T458" s="100" t="s">
        <v>345</v>
      </c>
      <c r="U458" s="5" t="s">
        <v>312</v>
      </c>
      <c r="V458" s="5" t="s">
        <v>312</v>
      </c>
      <c r="W458" s="17" t="s">
        <v>174</v>
      </c>
      <c r="X458" s="17" t="s">
        <v>157</v>
      </c>
    </row>
    <row r="459" spans="3:26" x14ac:dyDescent="0.2">
      <c r="C459" s="50" t="s">
        <v>320</v>
      </c>
      <c r="D459" s="28">
        <v>42286</v>
      </c>
      <c r="E459" s="9">
        <v>0.50972222222222219</v>
      </c>
      <c r="F459" s="7">
        <v>686.7</v>
      </c>
      <c r="G459" s="100" t="s">
        <v>348</v>
      </c>
      <c r="H459" s="11">
        <v>8.82</v>
      </c>
      <c r="I459" s="5">
        <v>107.8</v>
      </c>
      <c r="J459" s="6">
        <v>16.25</v>
      </c>
      <c r="K459" s="5" t="s">
        <v>230</v>
      </c>
      <c r="L459" s="5" t="s">
        <v>312</v>
      </c>
      <c r="M459" s="6">
        <v>7.8</v>
      </c>
      <c r="N459" s="6">
        <v>3.23</v>
      </c>
      <c r="O459" s="150">
        <v>626.9</v>
      </c>
      <c r="P459" s="150">
        <v>757</v>
      </c>
      <c r="Q459" s="7">
        <v>24.8</v>
      </c>
      <c r="R459" s="5" t="s">
        <v>312</v>
      </c>
      <c r="S459" s="5" t="s">
        <v>421</v>
      </c>
      <c r="T459" s="5" t="s">
        <v>345</v>
      </c>
      <c r="U459" s="5" t="s">
        <v>312</v>
      </c>
      <c r="V459" s="5" t="s">
        <v>312</v>
      </c>
      <c r="W459" s="17" t="s">
        <v>174</v>
      </c>
      <c r="X459" s="17" t="s">
        <v>158</v>
      </c>
    </row>
    <row r="460" spans="3:26" x14ac:dyDescent="0.2">
      <c r="C460" s="133" t="s">
        <v>320</v>
      </c>
      <c r="D460" s="75">
        <v>42307</v>
      </c>
      <c r="E460" s="68">
        <v>0.48819444444444443</v>
      </c>
      <c r="F460" s="69">
        <v>980.4</v>
      </c>
      <c r="G460" s="134" t="s">
        <v>388</v>
      </c>
      <c r="H460" s="71">
        <v>9.4600000000000009</v>
      </c>
      <c r="I460" s="70">
        <v>102.8</v>
      </c>
      <c r="J460" s="72">
        <v>10.11</v>
      </c>
      <c r="K460" s="134" t="s">
        <v>393</v>
      </c>
      <c r="L460" s="70" t="s">
        <v>312</v>
      </c>
      <c r="M460" s="72">
        <v>7.48</v>
      </c>
      <c r="N460" s="70">
        <v>4.34</v>
      </c>
      <c r="O460" s="69">
        <v>633.5</v>
      </c>
      <c r="P460" s="69">
        <v>884.7</v>
      </c>
      <c r="Q460" s="69">
        <v>13.1</v>
      </c>
      <c r="R460" s="70"/>
      <c r="S460" s="134" t="s">
        <v>398</v>
      </c>
      <c r="T460" s="134" t="s">
        <v>392</v>
      </c>
      <c r="U460" s="70"/>
      <c r="V460" s="70"/>
      <c r="W460" s="163" t="s">
        <v>359</v>
      </c>
      <c r="X460" s="46" t="s">
        <v>159</v>
      </c>
    </row>
    <row r="461" spans="3:26" x14ac:dyDescent="0.2">
      <c r="C461" s="50" t="s">
        <v>320</v>
      </c>
      <c r="D461" s="28">
        <v>42321</v>
      </c>
      <c r="E461" s="9">
        <v>0.52569444444444446</v>
      </c>
      <c r="F461" s="150">
        <v>1413.6</v>
      </c>
      <c r="G461" s="100" t="s">
        <v>296</v>
      </c>
      <c r="H461" s="11">
        <v>11.07</v>
      </c>
      <c r="I461" s="5">
        <v>112.2</v>
      </c>
      <c r="J461" s="153">
        <v>7.99</v>
      </c>
      <c r="K461" s="134" t="s">
        <v>390</v>
      </c>
      <c r="L461" s="70" t="s">
        <v>312</v>
      </c>
      <c r="M461" s="153">
        <v>7.43</v>
      </c>
      <c r="N461" s="5">
        <v>1.52</v>
      </c>
      <c r="O461" s="150">
        <v>577.1</v>
      </c>
      <c r="P461" s="150">
        <v>871.3</v>
      </c>
      <c r="Q461" s="150">
        <v>14.8</v>
      </c>
      <c r="R461" s="5"/>
      <c r="S461" s="100" t="s">
        <v>217</v>
      </c>
      <c r="T461" s="100" t="s">
        <v>345</v>
      </c>
      <c r="U461" s="5"/>
      <c r="V461" s="5"/>
      <c r="W461" s="97" t="s">
        <v>187</v>
      </c>
      <c r="X461" s="17" t="s">
        <v>160</v>
      </c>
      <c r="Y461" s="5"/>
      <c r="Z461" s="5"/>
    </row>
    <row r="462" spans="3:26" x14ac:dyDescent="0.2">
      <c r="C462" s="50" t="s">
        <v>320</v>
      </c>
      <c r="D462" s="28">
        <v>42342</v>
      </c>
      <c r="E462" s="9">
        <v>0.52847222222222223</v>
      </c>
      <c r="F462" s="150">
        <v>579.4</v>
      </c>
      <c r="G462" s="100" t="s">
        <v>296</v>
      </c>
      <c r="H462" s="11">
        <v>11.92</v>
      </c>
      <c r="I462" s="5">
        <v>116.2</v>
      </c>
      <c r="J462" s="153">
        <v>5.82</v>
      </c>
      <c r="K462" s="100" t="s">
        <v>312</v>
      </c>
      <c r="L462" s="100" t="s">
        <v>118</v>
      </c>
      <c r="M462" s="153">
        <v>7.5</v>
      </c>
      <c r="N462" s="5">
        <v>1.49</v>
      </c>
      <c r="O462" s="150"/>
      <c r="P462" s="150">
        <v>841.8</v>
      </c>
      <c r="Q462" s="150">
        <v>16.399999999999999</v>
      </c>
      <c r="R462" s="5"/>
      <c r="S462" s="100" t="s">
        <v>217</v>
      </c>
      <c r="T462" s="100" t="s">
        <v>345</v>
      </c>
      <c r="U462" s="5"/>
      <c r="V462" s="5"/>
      <c r="W462" s="17" t="s">
        <v>191</v>
      </c>
      <c r="X462" s="17" t="s">
        <v>161</v>
      </c>
      <c r="Y462" s="5"/>
      <c r="Z462" s="5"/>
    </row>
    <row r="463" spans="3:26" x14ac:dyDescent="0.2">
      <c r="C463" s="50" t="s">
        <v>320</v>
      </c>
      <c r="D463" s="28">
        <v>42356</v>
      </c>
      <c r="E463" s="9">
        <v>0.54097222222222219</v>
      </c>
      <c r="F463" s="150">
        <v>1413.6</v>
      </c>
      <c r="G463" s="100">
        <v>2419.6</v>
      </c>
      <c r="H463" s="11">
        <v>12.77</v>
      </c>
      <c r="I463" s="5">
        <v>120.3</v>
      </c>
      <c r="J463" s="153">
        <v>4.49</v>
      </c>
      <c r="K463" s="100" t="s">
        <v>230</v>
      </c>
      <c r="L463" s="100" t="s">
        <v>118</v>
      </c>
      <c r="M463" s="153">
        <v>8.0399999999999991</v>
      </c>
      <c r="N463" s="5">
        <v>2.08</v>
      </c>
      <c r="O463" s="150">
        <v>417.2</v>
      </c>
      <c r="P463" s="150">
        <v>690.7</v>
      </c>
      <c r="Q463" s="150">
        <v>13.7</v>
      </c>
      <c r="R463" s="5"/>
      <c r="S463" s="100" t="s">
        <v>421</v>
      </c>
      <c r="T463" s="100" t="s">
        <v>345</v>
      </c>
      <c r="U463" s="5"/>
      <c r="V463" s="5"/>
      <c r="W463" s="17" t="s">
        <v>164</v>
      </c>
      <c r="X463" s="61"/>
      <c r="Y463" s="5"/>
      <c r="Z463" s="5"/>
    </row>
    <row r="464" spans="3:26" x14ac:dyDescent="0.2">
      <c r="C464" s="50" t="s">
        <v>320</v>
      </c>
      <c r="D464" s="28">
        <v>42384</v>
      </c>
      <c r="E464" s="9">
        <v>0.56805555555555554</v>
      </c>
      <c r="F464" s="193">
        <v>143</v>
      </c>
      <c r="G464" s="25">
        <v>1413.6</v>
      </c>
      <c r="H464" s="11">
        <v>12.56</v>
      </c>
      <c r="I464" s="5">
        <v>114.6</v>
      </c>
      <c r="J464" s="153">
        <v>2.87</v>
      </c>
      <c r="K464" s="100" t="s">
        <v>230</v>
      </c>
      <c r="L464" s="100" t="s">
        <v>118</v>
      </c>
      <c r="M464" s="153">
        <v>7.73</v>
      </c>
      <c r="N464" s="5">
        <v>1.82</v>
      </c>
      <c r="O464" s="150">
        <v>404.1</v>
      </c>
      <c r="P464" s="150">
        <v>700.1</v>
      </c>
      <c r="Q464" s="150">
        <v>18.899999999999999</v>
      </c>
      <c r="R464" s="5"/>
      <c r="S464" s="100" t="s">
        <v>217</v>
      </c>
      <c r="T464" s="100" t="s">
        <v>345</v>
      </c>
      <c r="U464" s="5"/>
      <c r="V464" s="5"/>
      <c r="W464" s="17" t="s">
        <v>174</v>
      </c>
      <c r="X464" s="61"/>
      <c r="Y464" s="5"/>
      <c r="Z464" s="5"/>
    </row>
    <row r="465" spans="3:26" x14ac:dyDescent="0.2">
      <c r="C465" s="50" t="s">
        <v>320</v>
      </c>
      <c r="D465" s="28">
        <v>42405</v>
      </c>
      <c r="E465" s="9">
        <v>0.56458333333333333</v>
      </c>
      <c r="F465" s="150">
        <v>980.4</v>
      </c>
      <c r="G465" s="100">
        <v>1986.3</v>
      </c>
      <c r="H465" s="11">
        <v>12.34</v>
      </c>
      <c r="I465" s="150">
        <v>113</v>
      </c>
      <c r="J465" s="153">
        <v>3.7</v>
      </c>
      <c r="K465" s="100" t="s">
        <v>230</v>
      </c>
      <c r="L465" s="100" t="s">
        <v>118</v>
      </c>
      <c r="M465" s="153">
        <v>7.87</v>
      </c>
      <c r="N465" s="5">
        <v>2.83</v>
      </c>
      <c r="O465" s="150">
        <v>452.7</v>
      </c>
      <c r="P465" s="150">
        <v>763.1</v>
      </c>
      <c r="Q465" s="150">
        <v>14.3</v>
      </c>
      <c r="R465" s="5"/>
      <c r="S465" s="100" t="s">
        <v>217</v>
      </c>
      <c r="T465" s="100" t="s">
        <v>345</v>
      </c>
      <c r="U465" s="5"/>
      <c r="V465" s="5"/>
      <c r="W465" s="17" t="s">
        <v>132</v>
      </c>
      <c r="X465" s="61"/>
      <c r="Y465" s="5"/>
      <c r="Z465" s="5"/>
    </row>
    <row r="466" spans="3:26" x14ac:dyDescent="0.2">
      <c r="C466" s="50" t="s">
        <v>320</v>
      </c>
      <c r="D466" s="28">
        <v>42448</v>
      </c>
      <c r="E466" s="9">
        <v>0.60069444444444442</v>
      </c>
      <c r="F466" s="150">
        <v>60.9</v>
      </c>
      <c r="G466" s="100" t="s">
        <v>296</v>
      </c>
      <c r="H466" s="11">
        <v>10.62</v>
      </c>
      <c r="I466" s="5">
        <v>108.7</v>
      </c>
      <c r="J466" s="153">
        <v>8.19</v>
      </c>
      <c r="K466" s="100" t="s">
        <v>230</v>
      </c>
      <c r="L466" s="100" t="s">
        <v>118</v>
      </c>
      <c r="M466" s="153">
        <v>8.1</v>
      </c>
      <c r="N466" s="5">
        <v>2.72</v>
      </c>
      <c r="O466" s="153">
        <v>641.5</v>
      </c>
      <c r="P466" s="153">
        <v>943.7</v>
      </c>
      <c r="Q466" s="150">
        <v>143</v>
      </c>
      <c r="R466" s="5"/>
      <c r="S466" s="100" t="s">
        <v>217</v>
      </c>
      <c r="T466" s="100" t="s">
        <v>345</v>
      </c>
      <c r="U466" s="5"/>
      <c r="V466" s="5"/>
      <c r="W466" s="17" t="s">
        <v>54</v>
      </c>
      <c r="X466" s="61"/>
      <c r="Y466" s="5"/>
      <c r="Z466" s="5"/>
    </row>
    <row r="467" spans="3:26" x14ac:dyDescent="0.2">
      <c r="C467" s="50" t="s">
        <v>320</v>
      </c>
      <c r="D467" s="28">
        <v>42468</v>
      </c>
      <c r="E467" s="9">
        <v>0.50902777777777775</v>
      </c>
      <c r="F467" s="150">
        <v>20.6</v>
      </c>
      <c r="G467" s="100">
        <v>1203.3</v>
      </c>
      <c r="H467" s="11">
        <v>10.74</v>
      </c>
      <c r="I467" s="310">
        <v>123</v>
      </c>
      <c r="J467" s="153">
        <v>11.48</v>
      </c>
      <c r="K467" s="100" t="s">
        <v>8</v>
      </c>
      <c r="L467" s="100" t="s">
        <v>118</v>
      </c>
      <c r="M467" s="153">
        <v>8.5399999999999991</v>
      </c>
      <c r="N467" s="5">
        <v>4.1500000000000004</v>
      </c>
      <c r="O467" s="153">
        <v>533.4</v>
      </c>
      <c r="P467" s="153">
        <v>719.9</v>
      </c>
      <c r="Q467" s="150">
        <v>53.8</v>
      </c>
      <c r="R467" s="5"/>
      <c r="S467" s="100" t="s">
        <v>93</v>
      </c>
      <c r="T467" s="100" t="s">
        <v>93</v>
      </c>
      <c r="U467" s="5"/>
      <c r="V467" s="5"/>
      <c r="W467" s="17" t="s">
        <v>174</v>
      </c>
      <c r="X467" s="61"/>
      <c r="Y467" s="5"/>
      <c r="Z467" s="5"/>
    </row>
    <row r="468" spans="3:26" x14ac:dyDescent="0.2">
      <c r="C468" s="50" t="s">
        <v>320</v>
      </c>
      <c r="D468" s="28">
        <v>42474</v>
      </c>
      <c r="E468" s="9">
        <v>0.59305555555555556</v>
      </c>
      <c r="F468" s="150">
        <v>29.2</v>
      </c>
      <c r="G468" s="100" t="s">
        <v>296</v>
      </c>
      <c r="H468" s="11">
        <v>10.89</v>
      </c>
      <c r="I468" s="5">
        <v>130.5</v>
      </c>
      <c r="J468" s="153">
        <v>14.08</v>
      </c>
      <c r="K468" s="100" t="s">
        <v>92</v>
      </c>
      <c r="L468" s="100" t="s">
        <v>118</v>
      </c>
      <c r="M468" s="153">
        <v>8.85</v>
      </c>
      <c r="N468" s="5">
        <v>5.64</v>
      </c>
      <c r="O468" s="153">
        <v>476.8</v>
      </c>
      <c r="P468" s="153">
        <v>603.1</v>
      </c>
      <c r="Q468" s="150">
        <v>83.6</v>
      </c>
      <c r="R468" s="5"/>
      <c r="S468" s="100" t="s">
        <v>3</v>
      </c>
      <c r="T468" s="100" t="s">
        <v>93</v>
      </c>
      <c r="U468" s="5"/>
      <c r="V468" s="5"/>
      <c r="W468" s="142" t="s">
        <v>26</v>
      </c>
      <c r="X468" s="61"/>
      <c r="Y468" s="5"/>
      <c r="Z468" s="5"/>
    </row>
    <row r="469" spans="3:26" x14ac:dyDescent="0.2">
      <c r="C469" s="50" t="s">
        <v>40</v>
      </c>
      <c r="D469" s="28">
        <v>42489</v>
      </c>
      <c r="E469" s="9">
        <v>0.49027777777777781</v>
      </c>
      <c r="F469" s="281">
        <v>325.5</v>
      </c>
      <c r="G469" s="100">
        <v>2419.6</v>
      </c>
      <c r="H469" s="189" t="s">
        <v>93</v>
      </c>
      <c r="I469" s="100" t="s">
        <v>93</v>
      </c>
      <c r="J469" s="153">
        <v>6.73</v>
      </c>
      <c r="K469" s="100" t="s">
        <v>44</v>
      </c>
      <c r="L469" s="100" t="s">
        <v>93</v>
      </c>
      <c r="M469" s="153">
        <v>7.81</v>
      </c>
      <c r="N469" s="5">
        <v>13.9</v>
      </c>
      <c r="O469" s="153">
        <v>248.8</v>
      </c>
      <c r="P469" s="153">
        <v>382.2</v>
      </c>
      <c r="Q469" s="281">
        <v>151</v>
      </c>
      <c r="R469" s="5"/>
      <c r="S469" s="100" t="s">
        <v>93</v>
      </c>
      <c r="T469" s="100" t="s">
        <v>93</v>
      </c>
      <c r="U469" s="5"/>
      <c r="V469" s="5"/>
      <c r="W469" s="17" t="s">
        <v>88</v>
      </c>
      <c r="X469" s="61"/>
      <c r="Y469" s="5"/>
      <c r="Z469" s="5"/>
    </row>
    <row r="470" spans="3:26" x14ac:dyDescent="0.2">
      <c r="C470" s="65" t="s">
        <v>320</v>
      </c>
      <c r="D470" s="28">
        <v>42494</v>
      </c>
      <c r="E470" s="9">
        <v>0.55069444444444449</v>
      </c>
      <c r="F470" s="150">
        <v>54.6</v>
      </c>
      <c r="G470" s="100"/>
      <c r="H470" s="189" t="s">
        <v>93</v>
      </c>
      <c r="I470" s="100" t="s">
        <v>93</v>
      </c>
      <c r="J470" s="153">
        <v>10.23</v>
      </c>
      <c r="K470" s="100" t="s">
        <v>8</v>
      </c>
      <c r="L470" s="100" t="s">
        <v>118</v>
      </c>
      <c r="M470" s="153">
        <v>7.96</v>
      </c>
      <c r="N470" s="5">
        <v>14.8</v>
      </c>
      <c r="O470" s="151" t="s">
        <v>93</v>
      </c>
      <c r="P470" s="153">
        <v>432.9</v>
      </c>
      <c r="Q470" s="150">
        <v>120.4</v>
      </c>
      <c r="R470" s="5"/>
      <c r="S470" s="100" t="s">
        <v>36</v>
      </c>
      <c r="T470" s="100" t="s">
        <v>93</v>
      </c>
      <c r="U470" s="5"/>
      <c r="V470" s="5"/>
      <c r="W470" s="17" t="s">
        <v>88</v>
      </c>
      <c r="X470" s="61"/>
      <c r="Y470" s="5"/>
      <c r="Z470" s="5"/>
    </row>
    <row r="471" spans="3:26" x14ac:dyDescent="0.25">
      <c r="C471" s="50" t="s">
        <v>320</v>
      </c>
      <c r="D471" s="28">
        <v>42499</v>
      </c>
      <c r="E471" s="9">
        <v>0.53402777777777777</v>
      </c>
      <c r="F471" s="150">
        <v>55.6</v>
      </c>
      <c r="G471" s="100">
        <v>648.79999999999995</v>
      </c>
      <c r="H471" s="189" t="s">
        <v>93</v>
      </c>
      <c r="I471" s="100" t="s">
        <v>93</v>
      </c>
      <c r="J471" s="153">
        <v>10.73</v>
      </c>
      <c r="K471" s="100" t="s">
        <v>8</v>
      </c>
      <c r="L471" s="100" t="s">
        <v>118</v>
      </c>
      <c r="M471" s="153">
        <v>7.95</v>
      </c>
      <c r="N471" s="5">
        <v>15.3</v>
      </c>
      <c r="O471" s="151" t="s">
        <v>93</v>
      </c>
      <c r="P471" s="153">
        <v>359</v>
      </c>
      <c r="Q471" s="150">
        <v>132.69999999999999</v>
      </c>
      <c r="R471" s="5"/>
      <c r="S471" s="100" t="s">
        <v>95</v>
      </c>
      <c r="T471" s="100" t="s">
        <v>93</v>
      </c>
      <c r="U471" s="5"/>
      <c r="V471" s="5"/>
      <c r="W471" s="60" t="s">
        <v>125</v>
      </c>
      <c r="X471" s="61"/>
      <c r="Y471" s="5"/>
      <c r="Z471" s="5"/>
    </row>
    <row r="472" spans="3:26" x14ac:dyDescent="0.2">
      <c r="C472" s="65" t="s">
        <v>320</v>
      </c>
      <c r="D472" s="28">
        <v>42508</v>
      </c>
      <c r="E472" s="9">
        <v>0.54652777777777783</v>
      </c>
      <c r="F472" s="83">
        <v>161</v>
      </c>
      <c r="G472" s="100"/>
      <c r="H472" s="11">
        <v>9.0500000000000007</v>
      </c>
      <c r="I472" s="5">
        <v>103.2</v>
      </c>
      <c r="J472" s="153">
        <v>12.56</v>
      </c>
      <c r="K472" s="100" t="s">
        <v>8</v>
      </c>
      <c r="L472" s="100" t="s">
        <v>118</v>
      </c>
      <c r="M472" s="153">
        <v>8.0299999999999994</v>
      </c>
      <c r="N472" s="5">
        <v>11.5</v>
      </c>
      <c r="O472" s="151" t="s">
        <v>93</v>
      </c>
      <c r="P472" s="153">
        <v>362.6</v>
      </c>
      <c r="Q472" s="150">
        <v>135.6</v>
      </c>
      <c r="R472" s="5"/>
      <c r="S472" s="100" t="s">
        <v>95</v>
      </c>
      <c r="T472" s="100" t="s">
        <v>93</v>
      </c>
      <c r="U472" s="5"/>
      <c r="V472" s="5"/>
      <c r="W472" s="17" t="s">
        <v>88</v>
      </c>
      <c r="X472" s="61"/>
      <c r="Y472" s="5"/>
      <c r="Z472" s="5"/>
    </row>
    <row r="473" spans="3:26" x14ac:dyDescent="0.2">
      <c r="C473" s="50" t="s">
        <v>320</v>
      </c>
      <c r="D473" s="28">
        <v>42517</v>
      </c>
      <c r="E473" s="9">
        <v>0.56041666666666667</v>
      </c>
      <c r="F473" s="150">
        <v>45.7</v>
      </c>
      <c r="G473" s="100">
        <v>1553.1</v>
      </c>
      <c r="H473" s="11">
        <v>8.85</v>
      </c>
      <c r="I473" s="5">
        <v>103.9</v>
      </c>
      <c r="J473" s="153">
        <v>13.54</v>
      </c>
      <c r="K473" s="100" t="s">
        <v>92</v>
      </c>
      <c r="L473" s="100" t="s">
        <v>118</v>
      </c>
      <c r="M473" s="153">
        <v>8.06</v>
      </c>
      <c r="N473" s="299">
        <v>12</v>
      </c>
      <c r="O473" s="153">
        <v>288.10000000000002</v>
      </c>
      <c r="P473" s="153">
        <v>369.3</v>
      </c>
      <c r="Q473" s="150">
        <v>119.4</v>
      </c>
      <c r="R473" s="5"/>
      <c r="S473" s="100" t="s">
        <v>95</v>
      </c>
      <c r="T473" s="100" t="s">
        <v>93</v>
      </c>
      <c r="U473" s="5"/>
      <c r="V473" s="5"/>
      <c r="W473" s="142" t="s">
        <v>26</v>
      </c>
      <c r="X473" s="61"/>
      <c r="Y473" s="5"/>
      <c r="Z473" s="5"/>
    </row>
    <row r="474" spans="3:26" x14ac:dyDescent="0.2">
      <c r="C474" s="65" t="s">
        <v>320</v>
      </c>
      <c r="D474" s="28">
        <v>42522</v>
      </c>
      <c r="E474" s="9">
        <v>0.58888888888888891</v>
      </c>
      <c r="F474" s="83">
        <v>143</v>
      </c>
      <c r="G474" s="100"/>
      <c r="H474" s="11">
        <v>8.48</v>
      </c>
      <c r="I474" s="5">
        <v>105.6</v>
      </c>
      <c r="J474" s="153">
        <v>16.489999999999998</v>
      </c>
      <c r="K474" s="100" t="s">
        <v>93</v>
      </c>
      <c r="L474" s="100" t="s">
        <v>118</v>
      </c>
      <c r="M474" s="153">
        <v>8.2100000000000009</v>
      </c>
      <c r="N474" s="5">
        <v>9.6</v>
      </c>
      <c r="O474" s="151" t="s">
        <v>93</v>
      </c>
      <c r="P474" s="153">
        <v>376.1</v>
      </c>
      <c r="Q474" s="150">
        <v>108.6</v>
      </c>
      <c r="R474" s="5"/>
      <c r="S474" s="100" t="s">
        <v>93</v>
      </c>
      <c r="T474" s="100" t="s">
        <v>93</v>
      </c>
      <c r="U474" s="5"/>
      <c r="V474" s="5"/>
      <c r="W474" s="17" t="s">
        <v>88</v>
      </c>
      <c r="X474" s="61"/>
      <c r="Y474" s="5"/>
      <c r="Z474" s="5"/>
    </row>
    <row r="475" spans="3:26" x14ac:dyDescent="0.2">
      <c r="C475" s="50" t="s">
        <v>320</v>
      </c>
      <c r="D475" s="28">
        <v>42530</v>
      </c>
      <c r="E475" s="9">
        <v>0.56111111111111112</v>
      </c>
      <c r="F475" s="150">
        <v>116.9</v>
      </c>
      <c r="G475" s="100">
        <v>2419.6</v>
      </c>
      <c r="H475" s="11">
        <v>7.49</v>
      </c>
      <c r="I475" s="5">
        <v>101.8</v>
      </c>
      <c r="J475" s="153">
        <v>20.64</v>
      </c>
      <c r="K475" s="100" t="s">
        <v>92</v>
      </c>
      <c r="L475" s="100" t="s">
        <v>118</v>
      </c>
      <c r="M475" s="153">
        <v>8.1999999999999993</v>
      </c>
      <c r="N475" s="290">
        <v>8</v>
      </c>
      <c r="O475" s="153">
        <v>317.89999999999998</v>
      </c>
      <c r="P475" s="153">
        <v>347.6</v>
      </c>
      <c r="Q475" s="150">
        <v>124.6</v>
      </c>
      <c r="R475" s="5"/>
      <c r="S475" s="100" t="s">
        <v>93</v>
      </c>
      <c r="T475" s="100" t="s">
        <v>93</v>
      </c>
      <c r="U475" s="5"/>
      <c r="V475" s="5"/>
      <c r="W475" s="142" t="s">
        <v>15</v>
      </c>
      <c r="X475" s="61"/>
      <c r="Y475" s="5"/>
      <c r="Z475" s="5"/>
    </row>
    <row r="476" spans="3:26" x14ac:dyDescent="0.2">
      <c r="C476" s="65" t="s">
        <v>320</v>
      </c>
      <c r="D476" s="28">
        <v>42536</v>
      </c>
      <c r="E476" s="9">
        <v>0.56041666666666667</v>
      </c>
      <c r="F476" s="83">
        <v>172</v>
      </c>
      <c r="G476" s="100"/>
      <c r="H476" s="286">
        <v>7.7</v>
      </c>
      <c r="I476" s="5">
        <v>104.9</v>
      </c>
      <c r="J476" s="153">
        <v>20.67</v>
      </c>
      <c r="K476" s="100" t="s">
        <v>92</v>
      </c>
      <c r="L476" s="100" t="s">
        <v>118</v>
      </c>
      <c r="M476" s="153">
        <v>8.07</v>
      </c>
      <c r="N476" s="5">
        <v>28.9</v>
      </c>
      <c r="O476" s="153">
        <v>332</v>
      </c>
      <c r="P476" s="153">
        <v>362.5</v>
      </c>
      <c r="Q476" s="150">
        <v>109.9</v>
      </c>
      <c r="R476" s="5"/>
      <c r="S476" s="100" t="s">
        <v>5</v>
      </c>
      <c r="T476" s="100" t="s">
        <v>93</v>
      </c>
      <c r="U476" s="5"/>
      <c r="V476" s="5"/>
      <c r="W476" s="142" t="s">
        <v>426</v>
      </c>
      <c r="X476" s="61"/>
      <c r="Y476" s="5"/>
      <c r="Z476" s="5"/>
    </row>
    <row r="477" spans="3:26" x14ac:dyDescent="0.2">
      <c r="C477" s="50" t="s">
        <v>320</v>
      </c>
      <c r="D477" s="28">
        <v>42544</v>
      </c>
      <c r="E477" s="9">
        <v>0.54027777777777775</v>
      </c>
      <c r="F477" s="150">
        <v>137.6</v>
      </c>
      <c r="G477" s="100" t="s">
        <v>296</v>
      </c>
      <c r="H477" s="11">
        <v>7.33</v>
      </c>
      <c r="I477" s="5">
        <v>98.6</v>
      </c>
      <c r="J477" s="153">
        <v>20.440000000000001</v>
      </c>
      <c r="K477" s="100" t="s">
        <v>92</v>
      </c>
      <c r="L477" s="100" t="s">
        <v>118</v>
      </c>
      <c r="M477" s="153">
        <v>7.91</v>
      </c>
      <c r="N477" s="5">
        <v>8.6999999999999993</v>
      </c>
      <c r="O477" s="153">
        <v>306.2</v>
      </c>
      <c r="P477" s="153">
        <v>337.4</v>
      </c>
      <c r="Q477" s="150">
        <v>82</v>
      </c>
      <c r="R477" s="5"/>
      <c r="S477" s="100" t="s">
        <v>95</v>
      </c>
      <c r="T477" s="100" t="s">
        <v>93</v>
      </c>
      <c r="U477" s="5"/>
      <c r="V477" s="5"/>
      <c r="W477" s="142" t="s">
        <v>94</v>
      </c>
      <c r="X477" s="61"/>
      <c r="Y477" s="5"/>
      <c r="Z477" s="5"/>
    </row>
    <row r="478" spans="3:26" x14ac:dyDescent="0.2">
      <c r="C478" s="50" t="s">
        <v>320</v>
      </c>
      <c r="D478" s="28">
        <v>42551</v>
      </c>
      <c r="E478" s="9">
        <v>0.57430555555555551</v>
      </c>
      <c r="F478" s="150">
        <v>1119.9000000000001</v>
      </c>
      <c r="G478" s="100" t="s">
        <v>296</v>
      </c>
      <c r="H478" s="11">
        <v>7.71</v>
      </c>
      <c r="I478" s="5">
        <v>105.9</v>
      </c>
      <c r="J478" s="153">
        <v>21.51</v>
      </c>
      <c r="K478" s="100" t="s">
        <v>439</v>
      </c>
      <c r="L478" s="100" t="s">
        <v>118</v>
      </c>
      <c r="M478" s="153">
        <v>8.24</v>
      </c>
      <c r="N478" s="5">
        <v>7.5</v>
      </c>
      <c r="O478" s="153">
        <v>367.9</v>
      </c>
      <c r="P478" s="153">
        <v>394.3</v>
      </c>
      <c r="Q478" s="150">
        <v>109.2</v>
      </c>
      <c r="R478" s="5"/>
      <c r="S478" s="100" t="s">
        <v>412</v>
      </c>
      <c r="T478" s="100" t="s">
        <v>440</v>
      </c>
      <c r="U478" s="5"/>
      <c r="V478" s="5"/>
      <c r="W478" s="142" t="s">
        <v>426</v>
      </c>
      <c r="X478" s="61"/>
      <c r="Y478" s="5"/>
      <c r="Z478" s="5"/>
    </row>
    <row r="479" spans="3:26" x14ac:dyDescent="0.2">
      <c r="C479" s="65" t="s">
        <v>320</v>
      </c>
      <c r="D479" s="28">
        <v>42557</v>
      </c>
      <c r="E479" s="9">
        <v>0.54722222222222217</v>
      </c>
      <c r="F479" s="83">
        <v>114</v>
      </c>
      <c r="G479" s="100"/>
      <c r="H479" s="11">
        <v>7.36</v>
      </c>
      <c r="I479" s="5">
        <v>103.4</v>
      </c>
      <c r="J479" s="153">
        <v>22</v>
      </c>
      <c r="K479" s="100" t="s">
        <v>439</v>
      </c>
      <c r="L479" s="100" t="s">
        <v>118</v>
      </c>
      <c r="M479" s="153">
        <v>8.06</v>
      </c>
      <c r="N479" s="5">
        <v>7.3</v>
      </c>
      <c r="O479" s="153">
        <v>366.1</v>
      </c>
      <c r="P479" s="153">
        <v>389.4</v>
      </c>
      <c r="Q479" s="150">
        <v>158.1</v>
      </c>
      <c r="R479" s="5"/>
      <c r="S479" s="100" t="s">
        <v>409</v>
      </c>
      <c r="T479" s="100" t="s">
        <v>440</v>
      </c>
      <c r="U479" s="5"/>
      <c r="V479" s="5"/>
      <c r="W479" s="142" t="s">
        <v>408</v>
      </c>
      <c r="X479" s="61"/>
      <c r="Y479" s="5"/>
      <c r="Z479" s="5"/>
    </row>
    <row r="480" spans="3:26" x14ac:dyDescent="0.2">
      <c r="C480" s="50" t="s">
        <v>320</v>
      </c>
      <c r="D480" s="28">
        <v>42565</v>
      </c>
      <c r="E480" s="9">
        <v>0.54027777777777775</v>
      </c>
      <c r="F480" s="150">
        <v>686.7</v>
      </c>
      <c r="G480" s="100" t="s">
        <v>296</v>
      </c>
      <c r="H480" s="11">
        <v>7.93</v>
      </c>
      <c r="I480" s="274">
        <v>112</v>
      </c>
      <c r="J480" s="153">
        <v>22.57</v>
      </c>
      <c r="K480" s="100" t="s">
        <v>424</v>
      </c>
      <c r="L480" s="100" t="s">
        <v>118</v>
      </c>
      <c r="M480" s="153">
        <v>8.27</v>
      </c>
      <c r="N480" s="5">
        <v>11.3</v>
      </c>
      <c r="O480" s="153">
        <v>402</v>
      </c>
      <c r="P480" s="153">
        <v>421.9</v>
      </c>
      <c r="Q480" s="150">
        <v>187.2</v>
      </c>
      <c r="R480" s="5"/>
      <c r="S480" s="100" t="s">
        <v>447</v>
      </c>
      <c r="T480" s="100" t="s">
        <v>440</v>
      </c>
      <c r="U480" s="5"/>
      <c r="V480" s="5"/>
      <c r="W480" s="142" t="s">
        <v>438</v>
      </c>
      <c r="X480" s="61"/>
      <c r="Y480" s="5"/>
      <c r="Z480" s="5"/>
    </row>
    <row r="481" spans="1:26" x14ac:dyDescent="0.2">
      <c r="C481" s="65" t="s">
        <v>320</v>
      </c>
      <c r="D481" s="28">
        <v>42571</v>
      </c>
      <c r="E481" s="9">
        <v>0.53749999999999998</v>
      </c>
      <c r="F481" s="150"/>
      <c r="G481" s="100"/>
      <c r="H481" s="11">
        <v>7.47</v>
      </c>
      <c r="I481" s="5">
        <v>108.1</v>
      </c>
      <c r="J481" s="153">
        <v>24.11</v>
      </c>
      <c r="K481" s="100" t="s">
        <v>439</v>
      </c>
      <c r="L481" s="100" t="s">
        <v>118</v>
      </c>
      <c r="M481" s="153">
        <v>8.09</v>
      </c>
      <c r="N481" s="5">
        <v>17.2</v>
      </c>
      <c r="O481" s="153">
        <v>420.6</v>
      </c>
      <c r="P481" s="153">
        <v>428</v>
      </c>
      <c r="Q481" s="150">
        <v>154.5</v>
      </c>
      <c r="R481" s="5"/>
      <c r="S481" s="100" t="s">
        <v>440</v>
      </c>
      <c r="T481" s="100" t="s">
        <v>440</v>
      </c>
      <c r="U481" s="5"/>
      <c r="V481" s="5"/>
      <c r="W481" s="142" t="s">
        <v>438</v>
      </c>
      <c r="X481" s="61"/>
      <c r="Y481" s="5"/>
      <c r="Z481" s="5"/>
    </row>
    <row r="482" spans="1:26" x14ac:dyDescent="0.2">
      <c r="C482" s="50" t="s">
        <v>320</v>
      </c>
      <c r="D482" s="28">
        <v>42579</v>
      </c>
      <c r="E482" s="9">
        <v>0.54097222222222219</v>
      </c>
      <c r="F482" s="150">
        <v>233.3</v>
      </c>
      <c r="G482" s="100" t="s">
        <v>296</v>
      </c>
      <c r="H482" s="11">
        <v>8.36</v>
      </c>
      <c r="I482" s="5">
        <v>118.5</v>
      </c>
      <c r="J482" s="153">
        <v>23.08</v>
      </c>
      <c r="K482" s="100" t="s">
        <v>117</v>
      </c>
      <c r="L482" s="100" t="s">
        <v>118</v>
      </c>
      <c r="M482" s="153">
        <v>8.31</v>
      </c>
      <c r="N482" s="5">
        <v>6.7</v>
      </c>
      <c r="O482" s="266">
        <v>533.1</v>
      </c>
      <c r="P482" s="266">
        <v>553.9</v>
      </c>
      <c r="Q482" s="150">
        <v>160.30000000000001</v>
      </c>
      <c r="R482" s="5"/>
      <c r="S482" s="100" t="s">
        <v>427</v>
      </c>
      <c r="T482" s="100" t="s">
        <v>120</v>
      </c>
      <c r="U482" s="5"/>
      <c r="V482" s="5"/>
      <c r="W482" s="142" t="s">
        <v>426</v>
      </c>
      <c r="X482" s="61"/>
      <c r="Y482" s="5"/>
      <c r="Z482" s="5"/>
    </row>
    <row r="483" spans="1:26" x14ac:dyDescent="0.2">
      <c r="C483" s="65" t="s">
        <v>320</v>
      </c>
      <c r="D483" s="28">
        <v>42586</v>
      </c>
      <c r="E483" s="9">
        <v>0.4861111111111111</v>
      </c>
      <c r="F483" s="150"/>
      <c r="G483" s="100"/>
      <c r="H483" s="14">
        <v>9.11</v>
      </c>
      <c r="I483" s="5">
        <v>122.7</v>
      </c>
      <c r="J483" s="153">
        <v>20.48</v>
      </c>
      <c r="K483" s="100" t="s">
        <v>117</v>
      </c>
      <c r="L483" s="100" t="s">
        <v>118</v>
      </c>
      <c r="M483" s="153">
        <v>8.34</v>
      </c>
      <c r="N483" s="5">
        <v>5.4</v>
      </c>
      <c r="O483" s="252">
        <v>539.29999999999995</v>
      </c>
      <c r="P483" s="252">
        <v>588.6</v>
      </c>
      <c r="Q483" s="150">
        <v>148.1</v>
      </c>
      <c r="R483" s="5"/>
      <c r="S483" s="100" t="s">
        <v>119</v>
      </c>
      <c r="T483" s="100" t="s">
        <v>120</v>
      </c>
      <c r="U483" s="5"/>
      <c r="V483" s="5"/>
      <c r="W483" s="17" t="s">
        <v>98</v>
      </c>
      <c r="X483" s="61"/>
      <c r="Y483" s="5"/>
      <c r="Z483" s="5"/>
    </row>
    <row r="484" spans="1:26" x14ac:dyDescent="0.2">
      <c r="C484" s="50" t="s">
        <v>320</v>
      </c>
      <c r="D484" s="28">
        <v>42594</v>
      </c>
      <c r="E484" s="9">
        <v>0.56736111111111109</v>
      </c>
      <c r="F484" s="150">
        <v>1413.6</v>
      </c>
      <c r="G484" s="100" t="s">
        <v>296</v>
      </c>
      <c r="H484" s="11">
        <v>10.27</v>
      </c>
      <c r="I484" s="5">
        <v>142.69999999999999</v>
      </c>
      <c r="J484" s="153">
        <v>22.04</v>
      </c>
      <c r="K484" s="100" t="s">
        <v>233</v>
      </c>
      <c r="L484" s="5" t="s">
        <v>312</v>
      </c>
      <c r="M484" s="153">
        <v>8.68</v>
      </c>
      <c r="N484" s="5">
        <v>5.5</v>
      </c>
      <c r="O484" s="150">
        <v>616.20000000000005</v>
      </c>
      <c r="P484" s="150">
        <v>653.1</v>
      </c>
      <c r="Q484" s="150">
        <v>86.4</v>
      </c>
      <c r="R484" s="5"/>
      <c r="S484" s="100" t="s">
        <v>217</v>
      </c>
      <c r="T484" s="100" t="s">
        <v>345</v>
      </c>
      <c r="U484" s="5"/>
      <c r="V484" s="5"/>
      <c r="W484" s="17" t="s">
        <v>97</v>
      </c>
      <c r="X484" s="61"/>
      <c r="Y484" s="5"/>
      <c r="Z484" s="5"/>
    </row>
    <row r="485" spans="1:26" x14ac:dyDescent="0.2">
      <c r="C485" s="65" t="s">
        <v>320</v>
      </c>
      <c r="D485" s="28">
        <v>42599</v>
      </c>
      <c r="E485" s="9">
        <v>0.5493055555555556</v>
      </c>
      <c r="F485" s="150"/>
      <c r="G485" s="100"/>
      <c r="H485" s="11">
        <v>9.51</v>
      </c>
      <c r="I485" s="5">
        <v>131.5</v>
      </c>
      <c r="J485" s="153">
        <v>21.86</v>
      </c>
      <c r="K485" s="100" t="s">
        <v>233</v>
      </c>
      <c r="L485" s="5" t="s">
        <v>312</v>
      </c>
      <c r="M485" s="153">
        <v>8.5399999999999991</v>
      </c>
      <c r="N485" s="5" t="s">
        <v>312</v>
      </c>
      <c r="O485" s="150">
        <v>594.5</v>
      </c>
      <c r="P485" s="150">
        <v>623.4</v>
      </c>
      <c r="Q485" s="150">
        <v>141.19999999999999</v>
      </c>
      <c r="R485" s="5"/>
      <c r="S485" s="100" t="s">
        <v>421</v>
      </c>
      <c r="T485" s="100" t="s">
        <v>345</v>
      </c>
      <c r="U485" s="5"/>
      <c r="V485" s="5"/>
      <c r="W485" s="142" t="s">
        <v>85</v>
      </c>
      <c r="X485" s="61"/>
      <c r="Y485" s="5"/>
      <c r="Z485" s="5"/>
    </row>
    <row r="486" spans="1:26" x14ac:dyDescent="0.2">
      <c r="C486" s="50" t="s">
        <v>320</v>
      </c>
      <c r="D486" s="28">
        <v>42607</v>
      </c>
      <c r="E486" s="9">
        <v>0.72222222222222221</v>
      </c>
      <c r="F486" s="150">
        <v>290.89999999999998</v>
      </c>
      <c r="G486" s="100" t="s">
        <v>296</v>
      </c>
      <c r="H486" s="11">
        <v>7.61</v>
      </c>
      <c r="I486" s="251">
        <v>99.3</v>
      </c>
      <c r="J486" s="153">
        <v>19.010000000000002</v>
      </c>
      <c r="K486" s="100" t="s">
        <v>233</v>
      </c>
      <c r="L486" s="5" t="s">
        <v>312</v>
      </c>
      <c r="M486" s="153">
        <v>8.07</v>
      </c>
      <c r="N486" s="5" t="s">
        <v>312</v>
      </c>
      <c r="O486" s="150">
        <v>478.7</v>
      </c>
      <c r="P486" s="150">
        <v>540</v>
      </c>
      <c r="Q486" s="150">
        <v>144.4</v>
      </c>
      <c r="R486" s="5"/>
      <c r="S486" s="100" t="s">
        <v>312</v>
      </c>
      <c r="T486" s="100" t="s">
        <v>312</v>
      </c>
      <c r="U486" s="5"/>
      <c r="V486" s="5"/>
      <c r="W486" s="142" t="s">
        <v>85</v>
      </c>
      <c r="X486" s="61"/>
      <c r="Y486" s="5"/>
      <c r="Z486" s="5"/>
    </row>
    <row r="487" spans="1:26" x14ac:dyDescent="0.2">
      <c r="C487" s="50" t="s">
        <v>320</v>
      </c>
      <c r="D487" s="28">
        <v>42620</v>
      </c>
      <c r="E487" s="9">
        <v>0.4381944444444445</v>
      </c>
      <c r="F487" s="150"/>
      <c r="G487" s="100"/>
      <c r="H487" s="11">
        <v>8.23</v>
      </c>
      <c r="I487" s="5">
        <v>105.9</v>
      </c>
      <c r="J487" s="153">
        <v>18.079999999999998</v>
      </c>
      <c r="K487" s="100" t="s">
        <v>233</v>
      </c>
      <c r="L487" s="5" t="s">
        <v>312</v>
      </c>
      <c r="M487" s="153">
        <v>8.15</v>
      </c>
      <c r="N487" s="5" t="s">
        <v>312</v>
      </c>
      <c r="O487" s="150">
        <v>522.29999999999995</v>
      </c>
      <c r="P487" s="150">
        <v>603.70000000000005</v>
      </c>
      <c r="Q487" s="150">
        <v>155.1</v>
      </c>
      <c r="R487" s="5"/>
      <c r="S487" s="100" t="s">
        <v>421</v>
      </c>
      <c r="T487" s="100" t="s">
        <v>345</v>
      </c>
      <c r="U487" s="5"/>
      <c r="V487" s="5"/>
      <c r="W487" s="17" t="s">
        <v>142</v>
      </c>
      <c r="X487" s="61"/>
      <c r="Y487" s="5"/>
      <c r="Z487" s="5"/>
    </row>
    <row r="488" spans="1:26" x14ac:dyDescent="0.2">
      <c r="C488" s="50" t="s">
        <v>320</v>
      </c>
      <c r="D488" s="28">
        <v>42634</v>
      </c>
      <c r="E488" s="9">
        <v>0.5395833333333333</v>
      </c>
      <c r="F488" s="150"/>
      <c r="G488" s="100"/>
      <c r="H488" s="11">
        <v>9.42</v>
      </c>
      <c r="I488" s="5">
        <v>123.4</v>
      </c>
      <c r="J488" s="153">
        <v>18.89</v>
      </c>
      <c r="K488" s="100" t="s">
        <v>233</v>
      </c>
      <c r="L488" s="5" t="s">
        <v>312</v>
      </c>
      <c r="M488" s="150">
        <v>8.4</v>
      </c>
      <c r="N488" s="5" t="s">
        <v>312</v>
      </c>
      <c r="O488" s="150">
        <v>608.20000000000005</v>
      </c>
      <c r="P488" s="150">
        <v>688.7</v>
      </c>
      <c r="Q488" s="150">
        <v>168.7</v>
      </c>
      <c r="R488" s="5"/>
      <c r="S488" s="100" t="s">
        <v>421</v>
      </c>
      <c r="T488" s="100" t="s">
        <v>345</v>
      </c>
      <c r="U488" s="5"/>
      <c r="V488" s="5"/>
      <c r="W488" s="17" t="s">
        <v>141</v>
      </c>
      <c r="X488" s="61"/>
      <c r="Y488" s="5"/>
      <c r="Z488" s="5"/>
    </row>
    <row r="489" spans="1:26" x14ac:dyDescent="0.2">
      <c r="C489" s="50" t="s">
        <v>320</v>
      </c>
      <c r="D489" s="28">
        <v>42641</v>
      </c>
      <c r="E489" s="9">
        <v>0.50208333333333333</v>
      </c>
      <c r="F489" s="150">
        <v>104.3</v>
      </c>
      <c r="G489" s="100" t="s">
        <v>296</v>
      </c>
      <c r="H489" s="11">
        <v>9.1199999999999992</v>
      </c>
      <c r="I489" s="5">
        <v>109.9</v>
      </c>
      <c r="J489" s="153">
        <v>15.33</v>
      </c>
      <c r="K489" s="100" t="s">
        <v>233</v>
      </c>
      <c r="L489" s="5" t="s">
        <v>312</v>
      </c>
      <c r="M489" s="153">
        <v>8.18</v>
      </c>
      <c r="N489" s="5" t="s">
        <v>312</v>
      </c>
      <c r="O489" s="150">
        <v>573.20000000000005</v>
      </c>
      <c r="P489" s="150">
        <v>703.9</v>
      </c>
      <c r="Q489" s="150">
        <v>160.80000000000001</v>
      </c>
      <c r="R489" s="5"/>
      <c r="S489" s="100" t="s">
        <v>298</v>
      </c>
      <c r="T489" s="100" t="s">
        <v>345</v>
      </c>
      <c r="U489" s="5"/>
      <c r="V489" s="5"/>
      <c r="W489" s="142" t="s">
        <v>91</v>
      </c>
      <c r="X489" s="61"/>
      <c r="Y489" s="5"/>
      <c r="Z489" s="5"/>
    </row>
    <row r="490" spans="1:26" x14ac:dyDescent="0.2">
      <c r="C490" s="50" t="s">
        <v>320</v>
      </c>
      <c r="D490" s="28"/>
      <c r="E490" s="9"/>
      <c r="F490" s="150"/>
      <c r="G490" s="100"/>
      <c r="H490" s="11"/>
      <c r="I490" s="5"/>
      <c r="J490" s="153"/>
      <c r="K490" s="100"/>
      <c r="L490" s="5"/>
      <c r="M490" s="153"/>
      <c r="N490" s="5"/>
      <c r="O490" s="153"/>
      <c r="P490" s="153"/>
      <c r="Q490" s="150"/>
      <c r="R490" s="5"/>
      <c r="S490" s="100"/>
      <c r="T490" s="100"/>
      <c r="U490" s="5"/>
      <c r="V490" s="5"/>
      <c r="W490" s="142"/>
      <c r="X490" s="61"/>
      <c r="Y490" s="5"/>
      <c r="Z490" s="5"/>
    </row>
    <row r="491" spans="1:26" x14ac:dyDescent="0.25">
      <c r="C491" s="3"/>
      <c r="D491" s="22"/>
      <c r="E491" s="23"/>
      <c r="F491" s="24"/>
      <c r="G491" s="25"/>
      <c r="H491" s="27"/>
      <c r="I491" s="25"/>
      <c r="J491" s="26"/>
      <c r="K491" s="3"/>
      <c r="L491" s="144"/>
      <c r="M491" s="26"/>
      <c r="N491" s="25"/>
      <c r="O491" s="26"/>
      <c r="P491" s="26"/>
      <c r="Q491" s="24"/>
      <c r="R491" s="3"/>
      <c r="S491" s="3"/>
      <c r="T491" s="3"/>
      <c r="U491" s="3"/>
      <c r="V491" s="3"/>
      <c r="W491" s="35"/>
      <c r="Y491" s="125"/>
      <c r="Z491" s="125"/>
    </row>
    <row r="492" spans="1:26" x14ac:dyDescent="0.2">
      <c r="A492" s="62" t="s">
        <v>277</v>
      </c>
      <c r="B492" s="62" t="s">
        <v>276</v>
      </c>
      <c r="C492" s="19" t="s">
        <v>238</v>
      </c>
      <c r="D492" s="19" t="s">
        <v>237</v>
      </c>
      <c r="E492" s="19" t="s">
        <v>289</v>
      </c>
      <c r="F492" s="20" t="s">
        <v>313</v>
      </c>
      <c r="G492" s="19" t="s">
        <v>292</v>
      </c>
      <c r="H492" s="19" t="s">
        <v>240</v>
      </c>
      <c r="I492" s="19" t="s">
        <v>239</v>
      </c>
      <c r="J492" s="19" t="s">
        <v>374</v>
      </c>
      <c r="K492" s="19" t="s">
        <v>231</v>
      </c>
      <c r="L492" s="19" t="s">
        <v>405</v>
      </c>
      <c r="M492" s="19" t="s">
        <v>310</v>
      </c>
      <c r="N492" s="19" t="s">
        <v>325</v>
      </c>
      <c r="O492" s="19" t="s">
        <v>309</v>
      </c>
      <c r="P492" s="21" t="s">
        <v>307</v>
      </c>
      <c r="Q492" s="21" t="s">
        <v>308</v>
      </c>
      <c r="R492" s="19" t="s">
        <v>291</v>
      </c>
      <c r="S492" s="19" t="s">
        <v>421</v>
      </c>
      <c r="T492" s="19" t="s">
        <v>288</v>
      </c>
      <c r="U492" s="19" t="s">
        <v>290</v>
      </c>
      <c r="V492" s="19" t="s">
        <v>241</v>
      </c>
      <c r="W492" s="34" t="s">
        <v>300</v>
      </c>
      <c r="X492" s="128" t="s">
        <v>386</v>
      </c>
      <c r="Y492" s="19" t="s">
        <v>203</v>
      </c>
      <c r="Z492" s="19" t="s">
        <v>204</v>
      </c>
    </row>
    <row r="493" spans="1:26" s="80" customFormat="1" x14ac:dyDescent="0.2">
      <c r="A493" s="196"/>
      <c r="B493" s="196"/>
      <c r="C493" s="52" t="s">
        <v>223</v>
      </c>
      <c r="D493" s="28">
        <v>41766</v>
      </c>
      <c r="E493" s="9">
        <v>0.54861111111111105</v>
      </c>
      <c r="F493" s="5">
        <v>19.7</v>
      </c>
      <c r="G493" s="5"/>
      <c r="H493" s="5">
        <v>10.99</v>
      </c>
      <c r="I493" s="5" t="s">
        <v>312</v>
      </c>
      <c r="J493" s="153">
        <v>14.3</v>
      </c>
      <c r="K493" s="5" t="s">
        <v>230</v>
      </c>
      <c r="L493" s="5" t="s">
        <v>312</v>
      </c>
      <c r="M493" s="5">
        <v>8.8000000000000007</v>
      </c>
      <c r="N493" s="5">
        <v>1.76</v>
      </c>
      <c r="O493" s="5" t="s">
        <v>312</v>
      </c>
      <c r="P493" s="13">
        <v>554</v>
      </c>
      <c r="Q493" s="13" t="s">
        <v>312</v>
      </c>
      <c r="R493" s="5"/>
      <c r="S493" s="5" t="s">
        <v>312</v>
      </c>
      <c r="T493" s="5" t="s">
        <v>345</v>
      </c>
      <c r="U493" s="5"/>
      <c r="V493" s="5"/>
      <c r="W493" s="17" t="s">
        <v>136</v>
      </c>
      <c r="X493" s="197"/>
      <c r="Y493" s="5"/>
      <c r="Z493" s="5"/>
    </row>
    <row r="494" spans="1:26" s="80" customFormat="1" x14ac:dyDescent="0.2">
      <c r="A494" s="196"/>
      <c r="B494" s="196"/>
      <c r="C494" s="52" t="s">
        <v>223</v>
      </c>
      <c r="D494" s="28">
        <v>41780</v>
      </c>
      <c r="E494" s="9">
        <v>0.51597222222222217</v>
      </c>
      <c r="F494" s="5">
        <v>36.799999999999997</v>
      </c>
      <c r="G494" s="5"/>
      <c r="H494" s="5">
        <v>9.08</v>
      </c>
      <c r="I494" s="5" t="s">
        <v>312</v>
      </c>
      <c r="J494" s="5">
        <v>15.05</v>
      </c>
      <c r="K494" s="5" t="s">
        <v>371</v>
      </c>
      <c r="L494" s="5" t="s">
        <v>312</v>
      </c>
      <c r="M494" s="5">
        <v>8.1999999999999993</v>
      </c>
      <c r="N494" s="5">
        <v>13.4</v>
      </c>
      <c r="O494" s="5" t="s">
        <v>312</v>
      </c>
      <c r="P494" s="13">
        <v>433</v>
      </c>
      <c r="Q494" s="13" t="s">
        <v>312</v>
      </c>
      <c r="R494" s="5"/>
      <c r="S494" s="5" t="s">
        <v>312</v>
      </c>
      <c r="T494" s="5" t="s">
        <v>346</v>
      </c>
      <c r="U494" s="5"/>
      <c r="V494" s="5"/>
      <c r="W494" s="17" t="s">
        <v>139</v>
      </c>
      <c r="X494" s="197"/>
      <c r="Y494" s="5"/>
      <c r="Z494" s="5"/>
    </row>
    <row r="495" spans="1:26" s="80" customFormat="1" x14ac:dyDescent="0.2">
      <c r="A495" s="196"/>
      <c r="B495" s="196"/>
      <c r="C495" s="52" t="s">
        <v>223</v>
      </c>
      <c r="D495" s="28">
        <v>41794</v>
      </c>
      <c r="E495" s="9">
        <v>0.51597222222222217</v>
      </c>
      <c r="F495" s="5">
        <v>31.3</v>
      </c>
      <c r="G495" s="5"/>
      <c r="H495" s="5">
        <v>8.5500000000000007</v>
      </c>
      <c r="I495" s="5" t="s">
        <v>312</v>
      </c>
      <c r="J495" s="5">
        <v>17.829999999999998</v>
      </c>
      <c r="K495" s="5" t="s">
        <v>371</v>
      </c>
      <c r="L495" s="5" t="s">
        <v>312</v>
      </c>
      <c r="M495" s="5">
        <v>8.02</v>
      </c>
      <c r="N495" s="5">
        <v>9.61</v>
      </c>
      <c r="O495" s="5" t="s">
        <v>312</v>
      </c>
      <c r="P495" s="13">
        <v>295</v>
      </c>
      <c r="Q495" s="13" t="s">
        <v>312</v>
      </c>
      <c r="R495" s="5"/>
      <c r="S495" s="5" t="s">
        <v>312</v>
      </c>
      <c r="T495" s="5" t="s">
        <v>345</v>
      </c>
      <c r="U495" s="5"/>
      <c r="V495" s="5"/>
      <c r="W495" s="17" t="s">
        <v>99</v>
      </c>
      <c r="X495" s="197"/>
      <c r="Y495" s="5"/>
      <c r="Z495" s="5"/>
    </row>
    <row r="496" spans="1:26" s="80" customFormat="1" x14ac:dyDescent="0.2">
      <c r="A496" s="196"/>
      <c r="B496" s="196"/>
      <c r="C496" s="52" t="s">
        <v>223</v>
      </c>
      <c r="D496" s="28">
        <v>41808</v>
      </c>
      <c r="E496" s="9">
        <v>0.48194444444444445</v>
      </c>
      <c r="F496" s="5">
        <v>43.5</v>
      </c>
      <c r="G496" s="5"/>
      <c r="H496" s="5">
        <v>8.7899999999999991</v>
      </c>
      <c r="I496" s="5" t="s">
        <v>312</v>
      </c>
      <c r="J496" s="5">
        <v>18.190000000000001</v>
      </c>
      <c r="K496" s="5" t="s">
        <v>230</v>
      </c>
      <c r="L496" s="5" t="s">
        <v>312</v>
      </c>
      <c r="M496" s="5">
        <v>8.0500000000000007</v>
      </c>
      <c r="N496" s="5">
        <v>6.26</v>
      </c>
      <c r="O496" s="5" t="s">
        <v>312</v>
      </c>
      <c r="P496" s="13">
        <v>329</v>
      </c>
      <c r="Q496" s="13" t="s">
        <v>312</v>
      </c>
      <c r="R496" s="5"/>
      <c r="S496" s="5" t="s">
        <v>312</v>
      </c>
      <c r="T496" s="5" t="s">
        <v>345</v>
      </c>
      <c r="U496" s="5"/>
      <c r="V496" s="5"/>
      <c r="W496" s="17" t="s">
        <v>100</v>
      </c>
      <c r="X496" s="197"/>
      <c r="Y496" s="5"/>
      <c r="Z496" s="5"/>
    </row>
    <row r="497" spans="1:26" s="80" customFormat="1" x14ac:dyDescent="0.2">
      <c r="A497" s="196"/>
      <c r="B497" s="196"/>
      <c r="C497" s="52" t="s">
        <v>223</v>
      </c>
      <c r="D497" s="28">
        <v>41829</v>
      </c>
      <c r="E497" s="9">
        <v>0.50347222222222221</v>
      </c>
      <c r="F497" s="5">
        <v>228</v>
      </c>
      <c r="G497" s="5"/>
      <c r="H497" s="5">
        <v>8.02</v>
      </c>
      <c r="I497" s="5" t="s">
        <v>312</v>
      </c>
      <c r="J497" s="5">
        <v>22.4</v>
      </c>
      <c r="K497" s="5" t="s">
        <v>230</v>
      </c>
      <c r="L497" s="5" t="s">
        <v>312</v>
      </c>
      <c r="M497" s="5">
        <v>8.2200000000000006</v>
      </c>
      <c r="N497" s="150">
        <v>28</v>
      </c>
      <c r="O497" s="5" t="s">
        <v>312</v>
      </c>
      <c r="P497" s="13">
        <v>380</v>
      </c>
      <c r="Q497" s="13" t="s">
        <v>312</v>
      </c>
      <c r="R497" s="5"/>
      <c r="S497" s="5" t="s">
        <v>312</v>
      </c>
      <c r="T497" s="5" t="s">
        <v>345</v>
      </c>
      <c r="U497" s="5"/>
      <c r="V497" s="5"/>
      <c r="W497" s="17" t="s">
        <v>104</v>
      </c>
      <c r="X497" s="197"/>
      <c r="Y497" s="5"/>
      <c r="Z497" s="5"/>
    </row>
    <row r="498" spans="1:26" s="80" customFormat="1" x14ac:dyDescent="0.2">
      <c r="A498" s="196"/>
      <c r="B498" s="196"/>
      <c r="C498" s="52" t="s">
        <v>223</v>
      </c>
      <c r="D498" s="28">
        <v>41843</v>
      </c>
      <c r="E498" s="9">
        <v>0.50624999999999998</v>
      </c>
      <c r="F498" s="5">
        <v>68.900000000000006</v>
      </c>
      <c r="G498" s="5"/>
      <c r="H498" s="5">
        <v>9.89</v>
      </c>
      <c r="I498" s="5" t="s">
        <v>312</v>
      </c>
      <c r="J498" s="5">
        <v>22.21</v>
      </c>
      <c r="K498" s="5" t="s">
        <v>230</v>
      </c>
      <c r="L498" s="5" t="s">
        <v>312</v>
      </c>
      <c r="M498" s="5">
        <v>8.6</v>
      </c>
      <c r="N498" s="5">
        <v>10.3</v>
      </c>
      <c r="O498" s="5" t="s">
        <v>312</v>
      </c>
      <c r="P498" s="13">
        <v>388</v>
      </c>
      <c r="Q498" s="13" t="s">
        <v>312</v>
      </c>
      <c r="R498" s="5"/>
      <c r="S498" s="5" t="s">
        <v>312</v>
      </c>
      <c r="T498" s="5" t="s">
        <v>345</v>
      </c>
      <c r="U498" s="5"/>
      <c r="V498" s="5"/>
      <c r="W498" s="17" t="s">
        <v>105</v>
      </c>
      <c r="X498" s="197"/>
      <c r="Y498" s="5"/>
      <c r="Z498" s="5"/>
    </row>
    <row r="499" spans="1:26" s="80" customFormat="1" x14ac:dyDescent="0.2">
      <c r="A499" s="196"/>
      <c r="B499" s="196"/>
      <c r="C499" s="52" t="s">
        <v>223</v>
      </c>
      <c r="D499" s="28">
        <v>41857</v>
      </c>
      <c r="E499" s="9">
        <v>0.52777777777777779</v>
      </c>
      <c r="F499" s="5">
        <v>75.900000000000006</v>
      </c>
      <c r="G499" s="5"/>
      <c r="H499" s="153">
        <v>7.6</v>
      </c>
      <c r="I499" s="5" t="s">
        <v>312</v>
      </c>
      <c r="J499" s="5">
        <v>21.29</v>
      </c>
      <c r="K499" s="5" t="s">
        <v>230</v>
      </c>
      <c r="L499" s="5" t="s">
        <v>312</v>
      </c>
      <c r="M499" s="5">
        <v>8.27</v>
      </c>
      <c r="N499" s="5">
        <v>12.5</v>
      </c>
      <c r="O499" s="5" t="s">
        <v>312</v>
      </c>
      <c r="P499" s="13">
        <v>356</v>
      </c>
      <c r="Q499" s="13" t="s">
        <v>312</v>
      </c>
      <c r="R499" s="5"/>
      <c r="S499" s="5" t="s">
        <v>312</v>
      </c>
      <c r="T499" s="5" t="s">
        <v>345</v>
      </c>
      <c r="U499" s="5"/>
      <c r="V499" s="5"/>
      <c r="W499" s="17" t="s">
        <v>106</v>
      </c>
      <c r="X499" s="197"/>
      <c r="Y499" s="5"/>
      <c r="Z499" s="5"/>
    </row>
    <row r="500" spans="1:26" s="80" customFormat="1" x14ac:dyDescent="0.2">
      <c r="A500" s="196"/>
      <c r="B500" s="196"/>
      <c r="C500" s="52" t="s">
        <v>223</v>
      </c>
      <c r="D500" s="28">
        <v>41871</v>
      </c>
      <c r="E500" s="9">
        <v>0.50347222222222221</v>
      </c>
      <c r="F500" s="5">
        <v>64.400000000000006</v>
      </c>
      <c r="G500" s="5"/>
      <c r="H500" s="5">
        <v>9.32</v>
      </c>
      <c r="I500" s="5" t="s">
        <v>312</v>
      </c>
      <c r="J500" s="5">
        <v>20.5</v>
      </c>
      <c r="K500" s="5" t="s">
        <v>230</v>
      </c>
      <c r="L500" s="5" t="s">
        <v>312</v>
      </c>
      <c r="M500" s="153">
        <v>8.5</v>
      </c>
      <c r="N500" s="153">
        <v>9.1</v>
      </c>
      <c r="O500" s="5" t="s">
        <v>312</v>
      </c>
      <c r="P500" s="13">
        <v>380</v>
      </c>
      <c r="Q500" s="13" t="s">
        <v>312</v>
      </c>
      <c r="R500" s="5"/>
      <c r="S500" s="5" t="s">
        <v>312</v>
      </c>
      <c r="T500" s="5" t="s">
        <v>345</v>
      </c>
      <c r="U500" s="5"/>
      <c r="V500" s="5"/>
      <c r="W500" s="17" t="s">
        <v>107</v>
      </c>
      <c r="X500" s="197"/>
      <c r="Y500" s="5"/>
      <c r="Z500" s="5"/>
    </row>
    <row r="501" spans="1:26" s="80" customFormat="1" x14ac:dyDescent="0.2">
      <c r="A501" s="196"/>
      <c r="B501" s="196"/>
      <c r="C501" s="52" t="s">
        <v>223</v>
      </c>
      <c r="D501" s="28">
        <v>41885</v>
      </c>
      <c r="E501" s="9">
        <v>0.55902777777777779</v>
      </c>
      <c r="F501" s="150">
        <v>35</v>
      </c>
      <c r="G501" s="5"/>
      <c r="H501" s="5" t="s">
        <v>134</v>
      </c>
      <c r="I501" s="5" t="s">
        <v>134</v>
      </c>
      <c r="J501" s="5" t="s">
        <v>134</v>
      </c>
      <c r="K501" s="5" t="s">
        <v>230</v>
      </c>
      <c r="L501" s="5" t="s">
        <v>312</v>
      </c>
      <c r="M501" s="5" t="s">
        <v>110</v>
      </c>
      <c r="N501" s="5">
        <v>7.09</v>
      </c>
      <c r="O501" s="5" t="s">
        <v>312</v>
      </c>
      <c r="P501" s="13" t="s">
        <v>110</v>
      </c>
      <c r="Q501" s="13" t="s">
        <v>312</v>
      </c>
      <c r="R501" s="5"/>
      <c r="S501" s="5" t="s">
        <v>312</v>
      </c>
      <c r="T501" s="5" t="s">
        <v>345</v>
      </c>
      <c r="U501" s="5"/>
      <c r="V501" s="5"/>
      <c r="W501" s="17" t="s">
        <v>108</v>
      </c>
      <c r="X501" s="197"/>
      <c r="Y501" s="5"/>
      <c r="Z501" s="5"/>
    </row>
    <row r="502" spans="1:26" s="80" customFormat="1" x14ac:dyDescent="0.2">
      <c r="A502" s="196"/>
      <c r="B502" s="196"/>
      <c r="C502" s="52" t="s">
        <v>223</v>
      </c>
      <c r="D502" s="28">
        <v>41899</v>
      </c>
      <c r="E502" s="9">
        <v>0.52152777777777781</v>
      </c>
      <c r="F502" s="5">
        <v>214</v>
      </c>
      <c r="G502" s="5"/>
      <c r="H502" s="5">
        <v>9.33</v>
      </c>
      <c r="I502" s="5" t="s">
        <v>312</v>
      </c>
      <c r="J502" s="5">
        <v>18.03</v>
      </c>
      <c r="K502" s="5" t="s">
        <v>233</v>
      </c>
      <c r="L502" s="5" t="s">
        <v>312</v>
      </c>
      <c r="M502" s="5">
        <v>8.23</v>
      </c>
      <c r="N502" s="5">
        <v>4.32</v>
      </c>
      <c r="O502" s="5" t="s">
        <v>312</v>
      </c>
      <c r="P502" s="13">
        <v>485</v>
      </c>
      <c r="Q502" s="13" t="s">
        <v>312</v>
      </c>
      <c r="R502" s="5"/>
      <c r="S502" s="5" t="s">
        <v>312</v>
      </c>
      <c r="T502" s="5" t="s">
        <v>345</v>
      </c>
      <c r="U502" s="5"/>
      <c r="V502" s="5"/>
      <c r="W502" s="17" t="s">
        <v>113</v>
      </c>
      <c r="X502" s="197"/>
      <c r="Y502" s="5"/>
      <c r="Z502" s="5"/>
    </row>
    <row r="503" spans="1:26" hidden="1" x14ac:dyDescent="0.2">
      <c r="A503" s="63">
        <v>39.6544351975</v>
      </c>
      <c r="B503" s="63">
        <v>-105.053991123</v>
      </c>
      <c r="C503" s="5" t="s">
        <v>223</v>
      </c>
      <c r="D503" s="28">
        <v>41916</v>
      </c>
      <c r="E503" s="8">
        <v>0.48958333333333331</v>
      </c>
      <c r="F503" s="5">
        <v>51.2</v>
      </c>
      <c r="G503" s="5">
        <v>816.4</v>
      </c>
      <c r="H503" s="5" t="s">
        <v>312</v>
      </c>
      <c r="I503" s="5" t="s">
        <v>312</v>
      </c>
      <c r="J503" s="5">
        <v>14.2</v>
      </c>
      <c r="K503" s="5" t="s">
        <v>312</v>
      </c>
      <c r="L503" s="5" t="s">
        <v>312</v>
      </c>
      <c r="M503" s="6">
        <v>8.3699999999999992</v>
      </c>
      <c r="N503" s="7">
        <v>6.6</v>
      </c>
      <c r="O503" s="5" t="s">
        <v>312</v>
      </c>
      <c r="P503" s="5"/>
      <c r="Q503" s="13" t="s">
        <v>312</v>
      </c>
      <c r="R503" s="5"/>
      <c r="S503" s="5"/>
      <c r="T503" s="5" t="s">
        <v>345</v>
      </c>
      <c r="U503" s="5"/>
      <c r="V503" s="5"/>
      <c r="W503" s="17" t="s">
        <v>335</v>
      </c>
      <c r="X503" s="61"/>
      <c r="Y503" s="5"/>
      <c r="Z503" s="5"/>
    </row>
    <row r="504" spans="1:26" hidden="1" x14ac:dyDescent="0.2">
      <c r="B504" t="s">
        <v>279</v>
      </c>
      <c r="C504" s="5" t="s">
        <v>223</v>
      </c>
      <c r="D504" s="28">
        <v>41930</v>
      </c>
      <c r="E504" s="9">
        <v>0.48194444444444445</v>
      </c>
      <c r="F504" s="5">
        <v>38.4</v>
      </c>
      <c r="G504" s="5" t="s">
        <v>296</v>
      </c>
      <c r="H504" s="6">
        <v>11.11</v>
      </c>
      <c r="I504" s="5">
        <v>123.8</v>
      </c>
      <c r="J504" s="6">
        <v>11.54</v>
      </c>
      <c r="K504" s="5" t="s">
        <v>312</v>
      </c>
      <c r="L504" s="5" t="s">
        <v>312</v>
      </c>
      <c r="M504" s="6">
        <v>8.61</v>
      </c>
      <c r="N504" s="5"/>
      <c r="O504" s="5" t="s">
        <v>312</v>
      </c>
      <c r="P504" s="5"/>
      <c r="Q504" s="13" t="s">
        <v>312</v>
      </c>
      <c r="R504" s="5"/>
      <c r="S504" s="5"/>
      <c r="T504" s="5" t="s">
        <v>345</v>
      </c>
      <c r="U504" s="5"/>
      <c r="V504" s="5"/>
      <c r="W504" s="17" t="s">
        <v>275</v>
      </c>
      <c r="X504" s="61"/>
      <c r="Y504" s="5"/>
      <c r="Z504" s="5"/>
    </row>
    <row r="505" spans="1:26" hidden="1" x14ac:dyDescent="0.2">
      <c r="B505" t="s">
        <v>279</v>
      </c>
      <c r="C505" s="5" t="s">
        <v>223</v>
      </c>
      <c r="D505" s="28">
        <v>41951</v>
      </c>
      <c r="E505" s="9">
        <v>0.49027777777777781</v>
      </c>
      <c r="F505" s="5">
        <v>613.1</v>
      </c>
      <c r="G505" s="5">
        <v>2419.6</v>
      </c>
      <c r="H505" s="5">
        <v>10.42</v>
      </c>
      <c r="I505" s="5" t="s">
        <v>312</v>
      </c>
      <c r="J505" s="5">
        <v>9.2200000000000006</v>
      </c>
      <c r="K505" s="5" t="s">
        <v>230</v>
      </c>
      <c r="L505" s="5" t="s">
        <v>312</v>
      </c>
      <c r="M505" s="5">
        <v>8.2899999999999991</v>
      </c>
      <c r="N505" s="5">
        <v>2.6</v>
      </c>
      <c r="O505" s="5" t="s">
        <v>312</v>
      </c>
      <c r="P505" s="5"/>
      <c r="Q505" s="13" t="s">
        <v>312</v>
      </c>
      <c r="R505" s="5"/>
      <c r="S505" s="5"/>
      <c r="T505" s="5" t="s">
        <v>345</v>
      </c>
      <c r="U505" s="5"/>
      <c r="V505" s="5"/>
      <c r="W505" s="17" t="s">
        <v>275</v>
      </c>
      <c r="X505" s="61"/>
      <c r="Y505" s="5"/>
      <c r="Z505" s="5"/>
    </row>
    <row r="506" spans="1:26" hidden="1" x14ac:dyDescent="0.2">
      <c r="B506" t="s">
        <v>279</v>
      </c>
      <c r="C506" s="5" t="s">
        <v>223</v>
      </c>
      <c r="D506" s="28">
        <v>41965</v>
      </c>
      <c r="E506" s="9">
        <v>0.47430555555555554</v>
      </c>
      <c r="F506" s="7">
        <v>37.9</v>
      </c>
      <c r="G506" s="7">
        <v>960.9</v>
      </c>
      <c r="H506" s="5">
        <v>11.19</v>
      </c>
      <c r="I506" s="5"/>
      <c r="J506" s="6">
        <v>4.24</v>
      </c>
      <c r="K506" s="5" t="s">
        <v>230</v>
      </c>
      <c r="L506" s="5" t="s">
        <v>312</v>
      </c>
      <c r="M506" s="5">
        <v>8.2200000000000006</v>
      </c>
      <c r="N506" s="7">
        <v>1.8</v>
      </c>
      <c r="O506" s="5" t="s">
        <v>312</v>
      </c>
      <c r="P506" s="5"/>
      <c r="Q506" s="13" t="s">
        <v>312</v>
      </c>
      <c r="R506" s="5"/>
      <c r="S506" s="5"/>
      <c r="T506" s="5" t="s">
        <v>345</v>
      </c>
      <c r="U506" s="5"/>
      <c r="V506" s="5"/>
      <c r="W506" s="17" t="s">
        <v>275</v>
      </c>
      <c r="X506" s="61"/>
      <c r="Y506" s="5"/>
      <c r="Z506" s="5"/>
    </row>
    <row r="507" spans="1:26" hidden="1" x14ac:dyDescent="0.2">
      <c r="B507" t="s">
        <v>279</v>
      </c>
      <c r="C507" s="5" t="s">
        <v>223</v>
      </c>
      <c r="D507" s="28">
        <v>41986</v>
      </c>
      <c r="E507" s="9">
        <v>0.5180555555555556</v>
      </c>
      <c r="F507" s="7">
        <v>18.3</v>
      </c>
      <c r="G507" s="7">
        <v>1732.9</v>
      </c>
      <c r="H507" s="5" t="s">
        <v>312</v>
      </c>
      <c r="I507" s="5" t="s">
        <v>312</v>
      </c>
      <c r="J507" s="6">
        <v>5.32</v>
      </c>
      <c r="K507" s="5" t="s">
        <v>230</v>
      </c>
      <c r="L507" s="5" t="s">
        <v>312</v>
      </c>
      <c r="M507" s="5">
        <v>8.09</v>
      </c>
      <c r="N507" s="7">
        <v>0.9</v>
      </c>
      <c r="O507" s="5" t="s">
        <v>312</v>
      </c>
      <c r="P507" s="5"/>
      <c r="Q507" s="13" t="s">
        <v>312</v>
      </c>
      <c r="R507" s="5"/>
      <c r="S507" s="5"/>
      <c r="T507" s="5" t="s">
        <v>345</v>
      </c>
      <c r="U507" s="5"/>
      <c r="V507" s="5"/>
      <c r="W507" s="17" t="s">
        <v>275</v>
      </c>
      <c r="X507" s="61"/>
      <c r="Y507" s="5"/>
      <c r="Z507" s="5"/>
    </row>
    <row r="508" spans="1:26" x14ac:dyDescent="0.2">
      <c r="C508" s="50" t="s">
        <v>223</v>
      </c>
      <c r="D508" s="28">
        <v>42028</v>
      </c>
      <c r="E508" s="9">
        <v>0.49374999999999997</v>
      </c>
      <c r="F508" s="5">
        <v>23.5</v>
      </c>
      <c r="G508" s="5">
        <v>770.1</v>
      </c>
      <c r="H508" s="6">
        <v>11.41</v>
      </c>
      <c r="I508" s="5">
        <v>103.4</v>
      </c>
      <c r="J508" s="6">
        <v>3.07</v>
      </c>
      <c r="K508" s="5" t="s">
        <v>230</v>
      </c>
      <c r="L508" s="5" t="s">
        <v>312</v>
      </c>
      <c r="M508" s="6">
        <v>7.75</v>
      </c>
      <c r="N508" s="7">
        <v>4.3</v>
      </c>
      <c r="O508" s="5" t="s">
        <v>312</v>
      </c>
      <c r="P508" s="153">
        <v>565</v>
      </c>
      <c r="Q508" s="13" t="s">
        <v>312</v>
      </c>
      <c r="R508" s="5"/>
      <c r="S508" s="5" t="s">
        <v>421</v>
      </c>
      <c r="T508" s="5" t="s">
        <v>345</v>
      </c>
      <c r="U508" s="5"/>
      <c r="V508" s="5"/>
      <c r="W508" s="17" t="s">
        <v>274</v>
      </c>
      <c r="X508" s="17" t="s">
        <v>385</v>
      </c>
      <c r="Y508" s="5"/>
      <c r="Z508" s="5"/>
    </row>
    <row r="509" spans="1:26" x14ac:dyDescent="0.2">
      <c r="C509" s="50" t="s">
        <v>223</v>
      </c>
      <c r="D509" s="28">
        <v>42049</v>
      </c>
      <c r="E509" s="9">
        <v>0.52430555555555558</v>
      </c>
      <c r="F509" s="5">
        <v>16.100000000000001</v>
      </c>
      <c r="G509" s="5">
        <v>613.1</v>
      </c>
      <c r="H509" s="11">
        <v>10.51</v>
      </c>
      <c r="I509" s="5">
        <v>104</v>
      </c>
      <c r="J509" s="6">
        <v>6.62</v>
      </c>
      <c r="K509" s="5" t="s">
        <v>230</v>
      </c>
      <c r="L509" s="5" t="s">
        <v>312</v>
      </c>
      <c r="M509" s="6">
        <v>7.9</v>
      </c>
      <c r="N509" s="6">
        <v>4.18</v>
      </c>
      <c r="O509" s="5" t="s">
        <v>312</v>
      </c>
      <c r="P509" s="153">
        <v>589.20000000000005</v>
      </c>
      <c r="Q509" s="13" t="s">
        <v>312</v>
      </c>
      <c r="R509" s="13" t="s">
        <v>312</v>
      </c>
      <c r="S509" s="13" t="s">
        <v>312</v>
      </c>
      <c r="T509" s="5" t="s">
        <v>345</v>
      </c>
      <c r="U509" s="5"/>
      <c r="V509" s="5"/>
      <c r="W509" s="17" t="s">
        <v>274</v>
      </c>
      <c r="X509" s="17" t="s">
        <v>375</v>
      </c>
      <c r="Y509" s="5"/>
      <c r="Z509" s="5"/>
    </row>
    <row r="510" spans="1:26" x14ac:dyDescent="0.2">
      <c r="C510" s="50" t="s">
        <v>223</v>
      </c>
      <c r="D510" s="28">
        <v>42063</v>
      </c>
      <c r="E510" s="5" t="s">
        <v>312</v>
      </c>
      <c r="F510" s="5" t="s">
        <v>312</v>
      </c>
      <c r="G510" s="5" t="s">
        <v>312</v>
      </c>
      <c r="H510" s="5" t="s">
        <v>312</v>
      </c>
      <c r="I510" s="5" t="s">
        <v>312</v>
      </c>
      <c r="J510" s="5" t="s">
        <v>312</v>
      </c>
      <c r="K510" s="5" t="s">
        <v>312</v>
      </c>
      <c r="L510" s="5" t="s">
        <v>312</v>
      </c>
      <c r="M510" s="5" t="s">
        <v>312</v>
      </c>
      <c r="N510" s="5" t="s">
        <v>312</v>
      </c>
      <c r="O510" s="5" t="s">
        <v>312</v>
      </c>
      <c r="P510" s="5" t="s">
        <v>312</v>
      </c>
      <c r="Q510" s="5" t="s">
        <v>312</v>
      </c>
      <c r="R510" s="5" t="s">
        <v>312</v>
      </c>
      <c r="S510" s="5" t="s">
        <v>312</v>
      </c>
      <c r="T510" s="5" t="s">
        <v>312</v>
      </c>
      <c r="U510" s="5"/>
      <c r="V510" s="5"/>
      <c r="W510" s="17" t="s">
        <v>274</v>
      </c>
      <c r="X510" s="17" t="s">
        <v>301</v>
      </c>
      <c r="Y510" s="5"/>
      <c r="Z510" s="5"/>
    </row>
    <row r="511" spans="1:26" x14ac:dyDescent="0.2">
      <c r="C511" s="50" t="s">
        <v>223</v>
      </c>
      <c r="D511" s="28">
        <v>42084</v>
      </c>
      <c r="E511" s="9">
        <v>0.55555555555555558</v>
      </c>
      <c r="F511" s="7">
        <v>11</v>
      </c>
      <c r="G511" s="5" t="s">
        <v>296</v>
      </c>
      <c r="H511" s="11">
        <v>10.06</v>
      </c>
      <c r="I511" s="5">
        <v>97.8</v>
      </c>
      <c r="J511" s="6">
        <v>12.78</v>
      </c>
      <c r="K511" s="5" t="s">
        <v>230</v>
      </c>
      <c r="L511" s="5" t="s">
        <v>312</v>
      </c>
      <c r="M511" s="6">
        <v>7.97</v>
      </c>
      <c r="N511" s="6">
        <v>3.02</v>
      </c>
      <c r="O511" s="6">
        <v>532.79999999999995</v>
      </c>
      <c r="P511" s="6">
        <v>693.9</v>
      </c>
      <c r="Q511" s="7">
        <v>178.4</v>
      </c>
      <c r="R511" s="5"/>
      <c r="S511" s="5" t="s">
        <v>421</v>
      </c>
      <c r="T511" s="5" t="s">
        <v>345</v>
      </c>
      <c r="U511" s="5"/>
      <c r="V511" s="5"/>
      <c r="W511" s="17" t="s">
        <v>274</v>
      </c>
      <c r="X511" s="18" t="s">
        <v>302</v>
      </c>
      <c r="Y511" s="5"/>
      <c r="Z511" s="5"/>
    </row>
    <row r="512" spans="1:26" x14ac:dyDescent="0.25">
      <c r="C512" s="50" t="s">
        <v>223</v>
      </c>
      <c r="D512" s="28">
        <v>42091</v>
      </c>
      <c r="E512" s="9">
        <v>0.57916666666666672</v>
      </c>
      <c r="F512" s="7">
        <v>13.1</v>
      </c>
      <c r="G512" s="5" t="s">
        <v>296</v>
      </c>
      <c r="H512" s="11">
        <v>9.77</v>
      </c>
      <c r="I512" s="5">
        <v>116.2</v>
      </c>
      <c r="J512" s="6">
        <v>14.13</v>
      </c>
      <c r="K512" s="5" t="s">
        <v>230</v>
      </c>
      <c r="L512" s="5" t="s">
        <v>312</v>
      </c>
      <c r="M512" s="6">
        <v>8.2200000000000006</v>
      </c>
      <c r="N512" s="5">
        <v>6.28</v>
      </c>
      <c r="O512" s="6">
        <v>519.29999999999995</v>
      </c>
      <c r="P512" s="6">
        <v>655.4</v>
      </c>
      <c r="Q512" s="7">
        <v>131.80000000000001</v>
      </c>
      <c r="R512" s="5"/>
      <c r="S512" s="5" t="s">
        <v>421</v>
      </c>
      <c r="T512" s="5" t="s">
        <v>345</v>
      </c>
      <c r="U512" s="5"/>
      <c r="V512" s="5"/>
      <c r="W512" s="36" t="s">
        <v>326</v>
      </c>
      <c r="X512" s="17" t="s">
        <v>303</v>
      </c>
      <c r="Y512" s="5"/>
      <c r="Z512" s="5"/>
    </row>
    <row r="513" spans="1:26" x14ac:dyDescent="0.25">
      <c r="C513" s="50" t="s">
        <v>223</v>
      </c>
      <c r="D513" s="28">
        <v>42111</v>
      </c>
      <c r="E513" s="9">
        <v>0.56736111111111109</v>
      </c>
      <c r="F513" s="7">
        <v>1413.6</v>
      </c>
      <c r="G513" s="5" t="s">
        <v>296</v>
      </c>
      <c r="H513" s="11">
        <v>9.57</v>
      </c>
      <c r="I513" s="5">
        <v>99.7</v>
      </c>
      <c r="J513" s="6">
        <v>8.52</v>
      </c>
      <c r="K513" s="5" t="s">
        <v>371</v>
      </c>
      <c r="L513" s="153" t="s">
        <v>312</v>
      </c>
      <c r="M513" s="6">
        <v>7.73</v>
      </c>
      <c r="N513" s="5" t="s">
        <v>312</v>
      </c>
      <c r="O513" s="6">
        <v>391.1</v>
      </c>
      <c r="P513" s="6">
        <v>572.70000000000005</v>
      </c>
      <c r="Q513" s="7">
        <v>116.4</v>
      </c>
      <c r="R513" s="5" t="s">
        <v>312</v>
      </c>
      <c r="S513" s="5" t="s">
        <v>421</v>
      </c>
      <c r="T513" s="5" t="s">
        <v>346</v>
      </c>
      <c r="U513" s="5" t="s">
        <v>312</v>
      </c>
      <c r="V513" s="5" t="s">
        <v>312</v>
      </c>
      <c r="W513" s="60" t="s">
        <v>195</v>
      </c>
      <c r="X513" s="17" t="s">
        <v>304</v>
      </c>
      <c r="Y513" s="5"/>
      <c r="Z513" s="5"/>
    </row>
    <row r="514" spans="1:26" x14ac:dyDescent="0.2">
      <c r="C514" s="50" t="s">
        <v>223</v>
      </c>
      <c r="D514" s="28">
        <v>42130</v>
      </c>
      <c r="E514" s="9">
        <v>0.53888888888888886</v>
      </c>
      <c r="F514" s="7">
        <v>326</v>
      </c>
      <c r="G514" s="5"/>
      <c r="H514" s="11">
        <v>8.5299999999999994</v>
      </c>
      <c r="I514" s="5">
        <v>97.4</v>
      </c>
      <c r="J514" s="6">
        <v>12.63</v>
      </c>
      <c r="K514" s="5" t="s">
        <v>371</v>
      </c>
      <c r="L514" s="5" t="s">
        <v>312</v>
      </c>
      <c r="M514" s="6">
        <v>7.65</v>
      </c>
      <c r="N514" s="5" t="s">
        <v>312</v>
      </c>
      <c r="O514" s="6">
        <v>316.89999999999998</v>
      </c>
      <c r="P514" s="6">
        <v>236.6</v>
      </c>
      <c r="Q514" s="7">
        <v>82.2</v>
      </c>
      <c r="R514" s="5"/>
      <c r="S514" s="5" t="s">
        <v>312</v>
      </c>
      <c r="T514" s="5" t="s">
        <v>346</v>
      </c>
      <c r="U514" s="5"/>
      <c r="V514" s="5"/>
      <c r="W514" s="17" t="s">
        <v>115</v>
      </c>
      <c r="X514" s="17" t="s">
        <v>305</v>
      </c>
      <c r="Y514" s="5">
        <v>0.67800000000000005</v>
      </c>
      <c r="Z514" s="5">
        <v>6.7100000000000007E-2</v>
      </c>
    </row>
    <row r="515" spans="1:26" x14ac:dyDescent="0.2">
      <c r="C515" s="50" t="s">
        <v>223</v>
      </c>
      <c r="D515" s="28">
        <v>42144</v>
      </c>
      <c r="E515" s="9">
        <v>0.52361111111111114</v>
      </c>
      <c r="F515" s="83">
        <v>205</v>
      </c>
      <c r="G515" s="5"/>
      <c r="H515" s="11">
        <v>9.75</v>
      </c>
      <c r="I515" s="5">
        <v>101.3</v>
      </c>
      <c r="J515" s="6">
        <v>8.7899999999999991</v>
      </c>
      <c r="K515" s="5" t="s">
        <v>371</v>
      </c>
      <c r="L515" s="5" t="s">
        <v>312</v>
      </c>
      <c r="M515" s="6">
        <v>7.64</v>
      </c>
      <c r="N515" s="5" t="s">
        <v>312</v>
      </c>
      <c r="O515" s="6">
        <v>313.2</v>
      </c>
      <c r="P515" s="6">
        <v>216</v>
      </c>
      <c r="Q515" s="7">
        <v>75.099999999999994</v>
      </c>
      <c r="R515" s="5"/>
      <c r="S515" s="5" t="s">
        <v>312</v>
      </c>
      <c r="T515" s="5" t="s">
        <v>346</v>
      </c>
      <c r="U515" s="5"/>
      <c r="V515" s="5"/>
      <c r="W515" s="17" t="s">
        <v>115</v>
      </c>
      <c r="X515" s="17" t="s">
        <v>306</v>
      </c>
      <c r="Y515" s="5">
        <v>0.63400000000000001</v>
      </c>
      <c r="Z515" s="5">
        <v>3.7999999999999999E-2</v>
      </c>
    </row>
    <row r="516" spans="1:26" x14ac:dyDescent="0.2">
      <c r="A516" s="76" t="s">
        <v>250</v>
      </c>
      <c r="B516" s="76"/>
      <c r="C516" s="50" t="s">
        <v>223</v>
      </c>
      <c r="D516" s="28">
        <v>42158</v>
      </c>
      <c r="E516" s="9">
        <v>0.45833333333333331</v>
      </c>
      <c r="F516" s="7">
        <v>14.6</v>
      </c>
      <c r="G516" s="5"/>
      <c r="H516" s="11">
        <v>9.1999999999999993</v>
      </c>
      <c r="I516" s="5">
        <v>103.3</v>
      </c>
      <c r="J516" s="6">
        <v>11.94</v>
      </c>
      <c r="K516" s="5" t="s">
        <v>371</v>
      </c>
      <c r="L516" s="5" t="s">
        <v>312</v>
      </c>
      <c r="M516" s="6">
        <v>7.6</v>
      </c>
      <c r="N516" s="5" t="s">
        <v>312</v>
      </c>
      <c r="O516" s="6">
        <v>208.2</v>
      </c>
      <c r="P516" s="6">
        <v>278.2</v>
      </c>
      <c r="Q516" s="7">
        <v>74.400000000000006</v>
      </c>
      <c r="R516" s="5" t="s">
        <v>312</v>
      </c>
      <c r="S516" s="5" t="s">
        <v>421</v>
      </c>
      <c r="T516" s="5" t="s">
        <v>346</v>
      </c>
      <c r="U516" s="5" t="s">
        <v>312</v>
      </c>
      <c r="V516" s="5" t="s">
        <v>312</v>
      </c>
      <c r="W516" s="17" t="s">
        <v>251</v>
      </c>
      <c r="X516" s="17" t="s">
        <v>422</v>
      </c>
      <c r="Y516" s="13">
        <v>0.55800000000000005</v>
      </c>
      <c r="Z516" s="5">
        <v>3.95E-2</v>
      </c>
    </row>
    <row r="517" spans="1:26" x14ac:dyDescent="0.2">
      <c r="A517" s="76" t="s">
        <v>250</v>
      </c>
      <c r="B517" s="76"/>
      <c r="C517" s="50" t="s">
        <v>223</v>
      </c>
      <c r="D517" s="28">
        <v>42172</v>
      </c>
      <c r="E517" s="9">
        <v>0.54652777777777783</v>
      </c>
      <c r="F517" s="7">
        <v>81.3</v>
      </c>
      <c r="G517" s="5"/>
      <c r="H517" s="11">
        <v>8.01</v>
      </c>
      <c r="I517" s="5">
        <v>100.3</v>
      </c>
      <c r="J517" s="6">
        <v>17.37</v>
      </c>
      <c r="K517" s="5" t="s">
        <v>371</v>
      </c>
      <c r="L517" s="5" t="s">
        <v>312</v>
      </c>
      <c r="M517" s="6">
        <v>7.69</v>
      </c>
      <c r="N517" s="5" t="s">
        <v>312</v>
      </c>
      <c r="O517" s="6">
        <v>191.5</v>
      </c>
      <c r="P517" s="6">
        <v>231.1</v>
      </c>
      <c r="Q517" s="7">
        <v>106.7</v>
      </c>
      <c r="R517" s="5" t="s">
        <v>312</v>
      </c>
      <c r="S517" s="5" t="s">
        <v>298</v>
      </c>
      <c r="T517" s="5" t="s">
        <v>346</v>
      </c>
      <c r="U517" s="5" t="s">
        <v>312</v>
      </c>
      <c r="V517" s="5" t="s">
        <v>312</v>
      </c>
      <c r="W517" s="17" t="s">
        <v>249</v>
      </c>
      <c r="X517" s="17" t="s">
        <v>423</v>
      </c>
      <c r="Y517" s="5">
        <v>0.51700000000000002</v>
      </c>
      <c r="Z517" s="5">
        <v>3.5099999999999999E-2</v>
      </c>
    </row>
    <row r="518" spans="1:26" x14ac:dyDescent="0.2">
      <c r="C518" s="52" t="s">
        <v>223</v>
      </c>
      <c r="D518" s="28">
        <v>42181</v>
      </c>
      <c r="E518" s="9">
        <v>0.3923611111111111</v>
      </c>
      <c r="F518" s="7">
        <v>72.7</v>
      </c>
      <c r="G518" s="5" t="s">
        <v>296</v>
      </c>
      <c r="H518" s="11">
        <v>6.79</v>
      </c>
      <c r="I518" s="5">
        <v>68.900000000000006</v>
      </c>
      <c r="J518" s="6">
        <v>15.83</v>
      </c>
      <c r="K518" s="5" t="s">
        <v>371</v>
      </c>
      <c r="L518" s="5" t="s">
        <v>312</v>
      </c>
      <c r="M518" s="6">
        <v>7.83</v>
      </c>
      <c r="N518" s="5" t="s">
        <v>312</v>
      </c>
      <c r="O518" s="6"/>
      <c r="P518" s="6">
        <v>275</v>
      </c>
      <c r="Q518" s="150" t="s">
        <v>312</v>
      </c>
      <c r="R518" s="5" t="s">
        <v>312</v>
      </c>
      <c r="S518" s="5" t="s">
        <v>298</v>
      </c>
      <c r="T518" s="5" t="s">
        <v>346</v>
      </c>
      <c r="U518" s="5" t="s">
        <v>312</v>
      </c>
      <c r="V518" s="5" t="s">
        <v>312</v>
      </c>
      <c r="W518" s="17" t="s">
        <v>205</v>
      </c>
      <c r="X518" s="17" t="s">
        <v>147</v>
      </c>
      <c r="Y518" s="5"/>
      <c r="Z518" s="5"/>
    </row>
    <row r="519" spans="1:26" x14ac:dyDescent="0.2">
      <c r="C519" s="50" t="s">
        <v>223</v>
      </c>
      <c r="D519" s="28">
        <v>42186</v>
      </c>
      <c r="E519" s="9">
        <v>0.47083333333333338</v>
      </c>
      <c r="F519" s="7">
        <v>74.3</v>
      </c>
      <c r="G519" s="5"/>
      <c r="H519" s="11">
        <v>7.79</v>
      </c>
      <c r="I519" s="5">
        <v>101.8</v>
      </c>
      <c r="J519" s="6">
        <v>19.100000000000001</v>
      </c>
      <c r="K519" s="5" t="s">
        <v>371</v>
      </c>
      <c r="L519" s="5" t="s">
        <v>312</v>
      </c>
      <c r="M519" s="6">
        <v>7.58</v>
      </c>
      <c r="N519" s="5">
        <v>7.27</v>
      </c>
      <c r="O519" s="6">
        <v>261.3</v>
      </c>
      <c r="P519" s="6">
        <v>297.10000000000002</v>
      </c>
      <c r="Q519" s="7">
        <v>77.7</v>
      </c>
      <c r="R519" s="5"/>
      <c r="S519" s="5" t="s">
        <v>312</v>
      </c>
      <c r="T519" s="5" t="s">
        <v>346</v>
      </c>
      <c r="U519" s="5"/>
      <c r="V519" s="5"/>
      <c r="W519" s="17" t="s">
        <v>127</v>
      </c>
      <c r="X519" s="17" t="s">
        <v>148</v>
      </c>
      <c r="Y519" s="5">
        <v>0.504</v>
      </c>
      <c r="Z519" s="5">
        <v>3.3300000000000003E-2</v>
      </c>
    </row>
    <row r="520" spans="1:26" x14ac:dyDescent="0.2">
      <c r="C520" s="52" t="s">
        <v>223</v>
      </c>
      <c r="D520" s="28">
        <v>42195</v>
      </c>
      <c r="E520" s="9">
        <v>0.47916666666666669</v>
      </c>
      <c r="F520" s="7">
        <v>517.20000000000005</v>
      </c>
      <c r="G520" s="5" t="s">
        <v>296</v>
      </c>
      <c r="H520" s="11">
        <v>7.61</v>
      </c>
      <c r="I520" s="5">
        <v>98.8</v>
      </c>
      <c r="J520" s="6">
        <v>18.46</v>
      </c>
      <c r="K520" s="5" t="s">
        <v>312</v>
      </c>
      <c r="L520" s="5" t="s">
        <v>312</v>
      </c>
      <c r="M520" s="6">
        <v>7.8</v>
      </c>
      <c r="N520" s="5">
        <v>18.600000000000001</v>
      </c>
      <c r="O520" s="6">
        <v>302.39999999999998</v>
      </c>
      <c r="P520" s="6">
        <v>346.5</v>
      </c>
      <c r="Q520" s="7">
        <v>70.3</v>
      </c>
      <c r="R520" s="5" t="s">
        <v>312</v>
      </c>
      <c r="S520" s="5" t="s">
        <v>421</v>
      </c>
      <c r="T520" s="5" t="s">
        <v>346</v>
      </c>
      <c r="U520" s="5" t="s">
        <v>312</v>
      </c>
      <c r="V520" s="5" t="s">
        <v>312</v>
      </c>
      <c r="W520" s="17" t="s">
        <v>249</v>
      </c>
      <c r="X520" s="17" t="s">
        <v>149</v>
      </c>
      <c r="Y520" s="5" t="s">
        <v>312</v>
      </c>
      <c r="Z520" s="5" t="s">
        <v>312</v>
      </c>
    </row>
    <row r="521" spans="1:26" x14ac:dyDescent="0.2">
      <c r="C521" s="50" t="s">
        <v>223</v>
      </c>
      <c r="D521" s="28">
        <v>42200</v>
      </c>
      <c r="E521" s="9">
        <v>0.4604166666666667</v>
      </c>
      <c r="F521" s="83">
        <v>228</v>
      </c>
      <c r="G521" s="5"/>
      <c r="H521" s="11">
        <v>7.67</v>
      </c>
      <c r="I521" s="5">
        <v>99.5</v>
      </c>
      <c r="J521" s="6">
        <v>18.48</v>
      </c>
      <c r="K521" s="5" t="s">
        <v>371</v>
      </c>
      <c r="L521" s="5" t="s">
        <v>312</v>
      </c>
      <c r="M521" s="6">
        <v>7.8</v>
      </c>
      <c r="N521" s="5">
        <v>15.3</v>
      </c>
      <c r="O521" s="6">
        <v>274.60000000000002</v>
      </c>
      <c r="P521" s="6">
        <v>314.5</v>
      </c>
      <c r="Q521" s="7">
        <v>62.9</v>
      </c>
      <c r="R521" s="5"/>
      <c r="S521" s="5" t="s">
        <v>421</v>
      </c>
      <c r="T521" s="5" t="s">
        <v>346</v>
      </c>
      <c r="U521" s="5"/>
      <c r="V521" s="5"/>
      <c r="W521" s="17" t="s">
        <v>163</v>
      </c>
      <c r="X521" s="17" t="s">
        <v>150</v>
      </c>
      <c r="Y521" s="5">
        <v>0.45700000000000002</v>
      </c>
      <c r="Z521" s="84">
        <v>0.21</v>
      </c>
    </row>
    <row r="522" spans="1:26" x14ac:dyDescent="0.2">
      <c r="C522" s="52" t="s">
        <v>223</v>
      </c>
      <c r="D522" s="28">
        <v>42209</v>
      </c>
      <c r="E522" s="9">
        <v>0.45069444444444445</v>
      </c>
      <c r="F522" s="7">
        <v>156.5</v>
      </c>
      <c r="G522" s="5" t="s">
        <v>296</v>
      </c>
      <c r="H522" s="11">
        <v>7.48</v>
      </c>
      <c r="I522" s="5">
        <v>98.7</v>
      </c>
      <c r="J522" s="6">
        <v>19.66</v>
      </c>
      <c r="K522" s="5" t="s">
        <v>371</v>
      </c>
      <c r="L522" s="5" t="s">
        <v>312</v>
      </c>
      <c r="M522" s="6">
        <v>7.76</v>
      </c>
      <c r="N522" s="5" t="s">
        <v>312</v>
      </c>
      <c r="O522" s="6">
        <v>281.3</v>
      </c>
      <c r="P522" s="6">
        <v>313.5</v>
      </c>
      <c r="Q522" s="7">
        <v>66.5</v>
      </c>
      <c r="R522" s="5" t="s">
        <v>312</v>
      </c>
      <c r="S522" s="5" t="s">
        <v>421</v>
      </c>
      <c r="T522" s="5" t="s">
        <v>346</v>
      </c>
      <c r="U522" s="5" t="s">
        <v>312</v>
      </c>
      <c r="V522" s="5" t="s">
        <v>312</v>
      </c>
      <c r="W522" s="17" t="s">
        <v>249</v>
      </c>
      <c r="X522" s="17" t="s">
        <v>151</v>
      </c>
      <c r="Y522" s="13"/>
      <c r="Z522" s="13"/>
    </row>
    <row r="523" spans="1:26" x14ac:dyDescent="0.2">
      <c r="C523" s="52" t="s">
        <v>223</v>
      </c>
      <c r="D523" s="28">
        <v>42216</v>
      </c>
      <c r="E523" s="9">
        <v>0.45763888888888887</v>
      </c>
      <c r="F523" s="7">
        <v>186</v>
      </c>
      <c r="G523" s="5" t="s">
        <v>296</v>
      </c>
      <c r="H523" s="11">
        <v>7.63</v>
      </c>
      <c r="I523" s="5">
        <v>102.3</v>
      </c>
      <c r="J523" s="6">
        <v>20.52</v>
      </c>
      <c r="K523" s="5" t="s">
        <v>312</v>
      </c>
      <c r="L523" s="5" t="s">
        <v>312</v>
      </c>
      <c r="M523" s="6">
        <v>7.9</v>
      </c>
      <c r="N523" s="5" t="s">
        <v>312</v>
      </c>
      <c r="O523" s="6">
        <v>365.3</v>
      </c>
      <c r="P523" s="6">
        <v>400.6</v>
      </c>
      <c r="Q523" s="7">
        <v>52.4</v>
      </c>
      <c r="R523" s="5" t="s">
        <v>312</v>
      </c>
      <c r="S523" s="5" t="s">
        <v>421</v>
      </c>
      <c r="T523" s="5" t="s">
        <v>346</v>
      </c>
      <c r="U523" s="5" t="s">
        <v>312</v>
      </c>
      <c r="V523" s="5" t="s">
        <v>312</v>
      </c>
      <c r="W523" s="17" t="s">
        <v>249</v>
      </c>
      <c r="X523" s="17" t="s">
        <v>152</v>
      </c>
      <c r="Y523" s="5"/>
      <c r="Z523" s="5"/>
    </row>
    <row r="524" spans="1:26" x14ac:dyDescent="0.25">
      <c r="C524" s="52" t="s">
        <v>223</v>
      </c>
      <c r="D524" s="28">
        <v>42221</v>
      </c>
      <c r="E524" s="9">
        <v>0.47847222222222219</v>
      </c>
      <c r="F524" s="7">
        <v>127</v>
      </c>
      <c r="G524" s="5"/>
      <c r="H524" s="11">
        <v>8.2200000000000006</v>
      </c>
      <c r="I524" s="5">
        <v>110.6</v>
      </c>
      <c r="J524" s="6">
        <v>20.39</v>
      </c>
      <c r="K524" s="5" t="s">
        <v>312</v>
      </c>
      <c r="L524" s="5" t="s">
        <v>312</v>
      </c>
      <c r="M524" s="6">
        <v>7.71</v>
      </c>
      <c r="N524" s="5" t="s">
        <v>312</v>
      </c>
      <c r="O524" s="6">
        <v>381.7</v>
      </c>
      <c r="P524" s="6">
        <v>419.5</v>
      </c>
      <c r="Q524" s="117" t="s">
        <v>312</v>
      </c>
      <c r="R524" s="5" t="s">
        <v>312</v>
      </c>
      <c r="S524" s="5" t="s">
        <v>421</v>
      </c>
      <c r="T524" s="5" t="s">
        <v>345</v>
      </c>
      <c r="U524" s="5" t="s">
        <v>312</v>
      </c>
      <c r="V524" s="5" t="s">
        <v>312</v>
      </c>
      <c r="W524" s="36" t="s">
        <v>172</v>
      </c>
      <c r="X524" s="17" t="s">
        <v>153</v>
      </c>
      <c r="Y524" s="5">
        <v>0.56200000000000006</v>
      </c>
      <c r="Z524" s="119">
        <v>2.4E-2</v>
      </c>
    </row>
    <row r="525" spans="1:26" x14ac:dyDescent="0.2">
      <c r="C525" s="52" t="s">
        <v>223</v>
      </c>
      <c r="D525" s="28">
        <v>42235</v>
      </c>
      <c r="E525" s="9">
        <v>0.47500000000000003</v>
      </c>
      <c r="F525" s="83">
        <v>1550</v>
      </c>
      <c r="G525" s="5"/>
      <c r="H525" s="11">
        <v>8.08</v>
      </c>
      <c r="I525" s="5">
        <v>105.1</v>
      </c>
      <c r="J525" s="6">
        <v>18.7</v>
      </c>
      <c r="K525" s="5" t="s">
        <v>230</v>
      </c>
      <c r="L525" s="5" t="s">
        <v>312</v>
      </c>
      <c r="M525" s="6">
        <v>7.79</v>
      </c>
      <c r="N525" s="5" t="s">
        <v>312</v>
      </c>
      <c r="O525" s="6">
        <v>444.4</v>
      </c>
      <c r="P525" s="6">
        <v>504.6</v>
      </c>
      <c r="Q525" s="7">
        <v>63.2</v>
      </c>
      <c r="R525" s="5" t="s">
        <v>312</v>
      </c>
      <c r="S525" s="5" t="s">
        <v>312</v>
      </c>
      <c r="T525" s="5" t="s">
        <v>345</v>
      </c>
      <c r="U525" s="5" t="s">
        <v>312</v>
      </c>
      <c r="V525" s="5" t="s">
        <v>312</v>
      </c>
      <c r="W525" s="17" t="s">
        <v>174</v>
      </c>
      <c r="X525" s="17" t="s">
        <v>154</v>
      </c>
      <c r="Y525" s="5">
        <v>0.66600000000000004</v>
      </c>
      <c r="Z525" s="5">
        <v>4.4600000000000001E-2</v>
      </c>
    </row>
    <row r="526" spans="1:26" x14ac:dyDescent="0.2">
      <c r="C526" s="52" t="s">
        <v>223</v>
      </c>
      <c r="D526" s="28">
        <v>42249</v>
      </c>
      <c r="E526" s="9">
        <v>0.49236111111111108</v>
      </c>
      <c r="F526" s="83">
        <v>517</v>
      </c>
      <c r="G526" s="5"/>
      <c r="H526" s="11">
        <v>8.4600000000000009</v>
      </c>
      <c r="I526" s="5">
        <v>114.6</v>
      </c>
      <c r="J526" s="6">
        <v>20.67</v>
      </c>
      <c r="K526" s="5" t="s">
        <v>230</v>
      </c>
      <c r="L526" s="5" t="s">
        <v>312</v>
      </c>
      <c r="M526" s="6">
        <v>7.78</v>
      </c>
      <c r="N526" s="117" t="s">
        <v>312</v>
      </c>
      <c r="O526" s="6">
        <v>554.79999999999995</v>
      </c>
      <c r="P526" s="6">
        <v>606.20000000000005</v>
      </c>
      <c r="Q526" s="7">
        <v>74.400000000000006</v>
      </c>
      <c r="R526" s="5" t="s">
        <v>312</v>
      </c>
      <c r="S526" s="5" t="s">
        <v>379</v>
      </c>
      <c r="T526" s="5" t="s">
        <v>345</v>
      </c>
      <c r="U526" s="5" t="s">
        <v>312</v>
      </c>
      <c r="V526" s="5" t="s">
        <v>312</v>
      </c>
      <c r="W526" s="17" t="s">
        <v>174</v>
      </c>
      <c r="X526" s="17" t="s">
        <v>155</v>
      </c>
      <c r="Y526" s="84">
        <v>0.67</v>
      </c>
      <c r="Z526" s="84">
        <v>2.5000000000000001E-2</v>
      </c>
    </row>
    <row r="527" spans="1:26" x14ac:dyDescent="0.2">
      <c r="C527" s="52" t="s">
        <v>223</v>
      </c>
      <c r="D527" s="28">
        <v>42263</v>
      </c>
      <c r="E527" s="9">
        <v>0.47569444444444442</v>
      </c>
      <c r="F527" s="83">
        <v>435</v>
      </c>
      <c r="G527" s="5"/>
      <c r="H527" s="11">
        <v>8.77</v>
      </c>
      <c r="I527" s="99">
        <v>114</v>
      </c>
      <c r="J527" s="6">
        <v>18.079999999999998</v>
      </c>
      <c r="K527" s="100" t="s">
        <v>247</v>
      </c>
      <c r="L527" s="100" t="s">
        <v>312</v>
      </c>
      <c r="M527" s="6">
        <v>7.65</v>
      </c>
      <c r="N527" s="101">
        <v>3.27</v>
      </c>
      <c r="O527" s="6">
        <v>726</v>
      </c>
      <c r="P527" s="6">
        <v>838.6</v>
      </c>
      <c r="Q527" s="7">
        <v>53.6</v>
      </c>
      <c r="R527" s="100" t="s">
        <v>312</v>
      </c>
      <c r="S527" s="100" t="s">
        <v>217</v>
      </c>
      <c r="T527" s="100" t="s">
        <v>345</v>
      </c>
      <c r="U527" s="100" t="s">
        <v>312</v>
      </c>
      <c r="V527" s="100" t="s">
        <v>312</v>
      </c>
      <c r="W527" s="17" t="s">
        <v>246</v>
      </c>
      <c r="X527" s="17" t="s">
        <v>156</v>
      </c>
      <c r="Y527" s="5">
        <v>1.18</v>
      </c>
      <c r="Z527" s="5">
        <v>2.9000000000000001E-2</v>
      </c>
    </row>
    <row r="528" spans="1:26" x14ac:dyDescent="0.2">
      <c r="C528" s="50" t="s">
        <v>223</v>
      </c>
      <c r="D528" s="28">
        <v>42272</v>
      </c>
      <c r="E528" s="9">
        <v>0.56388888888888888</v>
      </c>
      <c r="F528" s="7">
        <v>488.4</v>
      </c>
      <c r="G528" s="5" t="s">
        <v>296</v>
      </c>
      <c r="H528" s="11">
        <v>9.19</v>
      </c>
      <c r="I528" s="5">
        <v>120.1</v>
      </c>
      <c r="J528" s="6">
        <v>19.170000000000002</v>
      </c>
      <c r="K528" s="100" t="s">
        <v>247</v>
      </c>
      <c r="L528" s="100" t="s">
        <v>312</v>
      </c>
      <c r="M528" s="6">
        <v>7.78</v>
      </c>
      <c r="N528" s="5">
        <v>1.73</v>
      </c>
      <c r="O528" s="6">
        <v>752.4</v>
      </c>
      <c r="P528" s="6">
        <v>851.5</v>
      </c>
      <c r="Q528" s="7">
        <v>42.9</v>
      </c>
      <c r="R528" s="100" t="s">
        <v>312</v>
      </c>
      <c r="S528" s="100" t="s">
        <v>421</v>
      </c>
      <c r="T528" s="100" t="s">
        <v>345</v>
      </c>
      <c r="U528" s="100" t="s">
        <v>312</v>
      </c>
      <c r="V528" s="100" t="s">
        <v>312</v>
      </c>
      <c r="W528" s="17" t="s">
        <v>174</v>
      </c>
      <c r="X528" s="17" t="s">
        <v>157</v>
      </c>
      <c r="Y528" s="5"/>
      <c r="Z528" s="5"/>
    </row>
    <row r="529" spans="1:26" x14ac:dyDescent="0.2">
      <c r="C529" s="133" t="s">
        <v>223</v>
      </c>
      <c r="D529" s="75">
        <v>42286</v>
      </c>
      <c r="E529" s="68">
        <v>0.4993055555555555</v>
      </c>
      <c r="F529" s="148" t="s">
        <v>348</v>
      </c>
      <c r="G529" s="134" t="s">
        <v>348</v>
      </c>
      <c r="H529" s="71">
        <v>8.75</v>
      </c>
      <c r="I529" s="70">
        <v>106.5</v>
      </c>
      <c r="J529" s="72">
        <v>15.98</v>
      </c>
      <c r="K529" s="70" t="s">
        <v>230</v>
      </c>
      <c r="L529" s="134" t="s">
        <v>312</v>
      </c>
      <c r="M529" s="72">
        <v>7.77</v>
      </c>
      <c r="N529" s="70">
        <v>3.68</v>
      </c>
      <c r="O529" s="72">
        <v>620.79999999999995</v>
      </c>
      <c r="P529" s="72">
        <v>753.8</v>
      </c>
      <c r="Q529" s="69">
        <v>23.1</v>
      </c>
      <c r="R529" s="134" t="s">
        <v>312</v>
      </c>
      <c r="S529" s="70" t="s">
        <v>298</v>
      </c>
      <c r="T529" s="70" t="s">
        <v>345</v>
      </c>
      <c r="U529" s="100" t="s">
        <v>312</v>
      </c>
      <c r="V529" s="100" t="s">
        <v>312</v>
      </c>
      <c r="W529" s="17" t="s">
        <v>174</v>
      </c>
      <c r="X529" s="17" t="s">
        <v>158</v>
      </c>
      <c r="Y529" s="5"/>
      <c r="Z529" s="5"/>
    </row>
    <row r="530" spans="1:26" x14ac:dyDescent="0.2">
      <c r="A530" s="1"/>
      <c r="B530" s="1"/>
      <c r="C530" s="50" t="s">
        <v>223</v>
      </c>
      <c r="D530" s="75">
        <v>42307</v>
      </c>
      <c r="E530" s="68">
        <v>0.47916666666666669</v>
      </c>
      <c r="F530" s="148">
        <v>488.4</v>
      </c>
      <c r="G530" s="134" t="s">
        <v>388</v>
      </c>
      <c r="H530" s="71">
        <v>9.33</v>
      </c>
      <c r="I530" s="70">
        <v>99.1</v>
      </c>
      <c r="J530" s="72">
        <v>9.7200000000000006</v>
      </c>
      <c r="K530" s="134" t="s">
        <v>393</v>
      </c>
      <c r="L530" s="134" t="s">
        <v>389</v>
      </c>
      <c r="M530" s="72">
        <v>7.54</v>
      </c>
      <c r="N530" s="70">
        <v>4.2300000000000004</v>
      </c>
      <c r="O530" s="72">
        <v>628.29999999999995</v>
      </c>
      <c r="P530" s="72">
        <v>884.3</v>
      </c>
      <c r="Q530" s="69">
        <v>13.7</v>
      </c>
      <c r="R530" s="134"/>
      <c r="S530" s="134" t="s">
        <v>398</v>
      </c>
      <c r="T530" s="70" t="s">
        <v>345</v>
      </c>
      <c r="U530" s="136"/>
      <c r="V530" s="136"/>
      <c r="W530" s="163" t="s">
        <v>359</v>
      </c>
      <c r="X530" s="46" t="s">
        <v>159</v>
      </c>
      <c r="Y530" s="40"/>
      <c r="Z530" s="40"/>
    </row>
    <row r="531" spans="1:26" x14ac:dyDescent="0.2">
      <c r="A531" s="59"/>
      <c r="B531" s="59"/>
      <c r="C531" s="50" t="s">
        <v>223</v>
      </c>
      <c r="D531" s="28">
        <v>42321</v>
      </c>
      <c r="E531" s="9">
        <v>0.51597222222222217</v>
      </c>
      <c r="F531" s="139" t="s">
        <v>296</v>
      </c>
      <c r="G531" s="100" t="s">
        <v>296</v>
      </c>
      <c r="H531" s="11">
        <v>9.89</v>
      </c>
      <c r="I531" s="5">
        <v>104.2</v>
      </c>
      <c r="J531" s="153">
        <v>9.43</v>
      </c>
      <c r="K531" s="134" t="s">
        <v>390</v>
      </c>
      <c r="L531" s="134" t="s">
        <v>389</v>
      </c>
      <c r="M531" s="153">
        <v>7.72</v>
      </c>
      <c r="N531" s="5">
        <v>1.68</v>
      </c>
      <c r="O531" s="153">
        <v>581.70000000000005</v>
      </c>
      <c r="P531" s="153">
        <v>847.1</v>
      </c>
      <c r="Q531" s="150">
        <v>18.5</v>
      </c>
      <c r="R531" s="100"/>
      <c r="S531" s="100" t="s">
        <v>421</v>
      </c>
      <c r="T531" s="5" t="s">
        <v>345</v>
      </c>
      <c r="U531" s="100"/>
      <c r="V531" s="100"/>
      <c r="W531" s="97" t="s">
        <v>187</v>
      </c>
      <c r="X531" s="17" t="s">
        <v>160</v>
      </c>
      <c r="Y531" s="5"/>
      <c r="Z531" s="5"/>
    </row>
    <row r="532" spans="1:26" x14ac:dyDescent="0.2">
      <c r="A532" s="59"/>
      <c r="B532" s="59"/>
      <c r="C532" s="50" t="s">
        <v>223</v>
      </c>
      <c r="D532" s="28">
        <v>42342</v>
      </c>
      <c r="E532" s="9">
        <v>0.51041666666666663</v>
      </c>
      <c r="F532" s="139">
        <v>135.4</v>
      </c>
      <c r="G532" s="100">
        <v>1553.1</v>
      </c>
      <c r="H532" s="11">
        <v>12.47</v>
      </c>
      <c r="I532" s="5">
        <v>119.2</v>
      </c>
      <c r="J532" s="153">
        <v>4.91</v>
      </c>
      <c r="K532" s="100" t="s">
        <v>230</v>
      </c>
      <c r="L532" s="100" t="s">
        <v>312</v>
      </c>
      <c r="M532" s="153">
        <v>7.56</v>
      </c>
      <c r="N532" s="5">
        <v>1.87</v>
      </c>
      <c r="O532" s="153"/>
      <c r="P532" s="153">
        <v>867.5</v>
      </c>
      <c r="Q532" s="150">
        <v>18.7</v>
      </c>
      <c r="R532" s="100"/>
      <c r="S532" s="100" t="s">
        <v>217</v>
      </c>
      <c r="T532" s="5" t="s">
        <v>345</v>
      </c>
      <c r="U532" s="100"/>
      <c r="V532" s="100"/>
      <c r="W532" s="17" t="s">
        <v>191</v>
      </c>
      <c r="X532" s="17" t="s">
        <v>161</v>
      </c>
      <c r="Y532" s="5"/>
      <c r="Z532" s="5"/>
    </row>
    <row r="533" spans="1:26" x14ac:dyDescent="0.2">
      <c r="A533" s="59"/>
      <c r="B533" s="59"/>
      <c r="C533" s="50" t="s">
        <v>223</v>
      </c>
      <c r="D533" s="28">
        <v>42356</v>
      </c>
      <c r="E533" s="9">
        <v>0.52430555555555558</v>
      </c>
      <c r="F533" s="139">
        <v>613.1</v>
      </c>
      <c r="G533" s="100" t="s">
        <v>296</v>
      </c>
      <c r="H533" s="11">
        <v>12.94</v>
      </c>
      <c r="I533" s="5">
        <v>119.7</v>
      </c>
      <c r="J533" s="153">
        <v>3.86</v>
      </c>
      <c r="K533" s="100" t="s">
        <v>230</v>
      </c>
      <c r="L533" s="100" t="s">
        <v>312</v>
      </c>
      <c r="M533" s="153">
        <v>7.39</v>
      </c>
      <c r="N533" s="153">
        <v>1.8</v>
      </c>
      <c r="O533" s="153">
        <v>427.1</v>
      </c>
      <c r="P533" s="153">
        <v>718.8</v>
      </c>
      <c r="Q533" s="150">
        <v>14.9</v>
      </c>
      <c r="R533" s="100"/>
      <c r="S533" s="100" t="s">
        <v>217</v>
      </c>
      <c r="T533" s="5" t="s">
        <v>345</v>
      </c>
      <c r="U533" s="100"/>
      <c r="V533" s="100"/>
      <c r="W533" s="17" t="s">
        <v>164</v>
      </c>
      <c r="X533" s="61"/>
      <c r="Y533" s="5"/>
      <c r="Z533" s="5"/>
    </row>
    <row r="534" spans="1:26" x14ac:dyDescent="0.2">
      <c r="A534" s="59"/>
      <c r="B534" s="59"/>
      <c r="C534" s="50" t="s">
        <v>223</v>
      </c>
      <c r="D534" s="28">
        <v>42384</v>
      </c>
      <c r="E534" s="9">
        <v>0.55763888888888891</v>
      </c>
      <c r="F534" s="139">
        <v>152.9</v>
      </c>
      <c r="G534" s="100">
        <v>1553.1</v>
      </c>
      <c r="H534" s="11">
        <v>12.48</v>
      </c>
      <c r="I534" s="5">
        <v>113.2</v>
      </c>
      <c r="J534" s="153">
        <v>2.65</v>
      </c>
      <c r="K534" s="100" t="s">
        <v>230</v>
      </c>
      <c r="L534" s="100" t="s">
        <v>312</v>
      </c>
      <c r="M534" s="153">
        <v>7.73</v>
      </c>
      <c r="N534" s="5">
        <v>2.42</v>
      </c>
      <c r="O534" s="153">
        <v>407.7</v>
      </c>
      <c r="P534" s="153">
        <v>711.9</v>
      </c>
      <c r="Q534" s="150">
        <v>14.5</v>
      </c>
      <c r="R534" s="100"/>
      <c r="S534" s="100" t="s">
        <v>421</v>
      </c>
      <c r="T534" s="5" t="s">
        <v>345</v>
      </c>
      <c r="U534" s="100"/>
      <c r="V534" s="100"/>
      <c r="W534" s="17" t="s">
        <v>174</v>
      </c>
      <c r="X534" s="61"/>
      <c r="Y534" s="5"/>
      <c r="Z534" s="5"/>
    </row>
    <row r="535" spans="1:26" x14ac:dyDescent="0.2">
      <c r="A535" s="59"/>
      <c r="B535" s="59"/>
      <c r="C535" s="50" t="s">
        <v>223</v>
      </c>
      <c r="D535" s="28">
        <v>42405</v>
      </c>
      <c r="E535" s="9">
        <v>0.55138888888888882</v>
      </c>
      <c r="F535" s="139">
        <v>119.1</v>
      </c>
      <c r="G535" s="100">
        <v>1986.3</v>
      </c>
      <c r="H535" s="153">
        <v>12.5</v>
      </c>
      <c r="I535" s="5">
        <v>113.5</v>
      </c>
      <c r="J535" s="153">
        <v>3.44</v>
      </c>
      <c r="K535" s="100" t="s">
        <v>230</v>
      </c>
      <c r="L535" s="100" t="s">
        <v>312</v>
      </c>
      <c r="M535" s="153">
        <v>7.92</v>
      </c>
      <c r="N535" s="153">
        <v>2.8</v>
      </c>
      <c r="O535" s="153">
        <v>441.5</v>
      </c>
      <c r="P535" s="153">
        <v>750.4</v>
      </c>
      <c r="Q535" s="150">
        <v>6</v>
      </c>
      <c r="R535" s="100"/>
      <c r="S535" s="100" t="s">
        <v>217</v>
      </c>
      <c r="T535" s="5" t="s">
        <v>345</v>
      </c>
      <c r="U535" s="100"/>
      <c r="V535" s="100"/>
      <c r="W535" s="17" t="s">
        <v>131</v>
      </c>
      <c r="X535" s="61"/>
      <c r="Y535" s="5"/>
      <c r="Z535" s="5"/>
    </row>
    <row r="536" spans="1:26" x14ac:dyDescent="0.2">
      <c r="A536" s="59"/>
      <c r="B536" s="59"/>
      <c r="C536" s="50" t="s">
        <v>223</v>
      </c>
      <c r="D536" s="28">
        <v>42448</v>
      </c>
      <c r="E536" s="9">
        <v>0.58958333333333335</v>
      </c>
      <c r="F536" s="139">
        <v>71.7</v>
      </c>
      <c r="G536" s="100" t="s">
        <v>296</v>
      </c>
      <c r="H536" s="11">
        <v>10.91</v>
      </c>
      <c r="I536" s="5">
        <v>110.2</v>
      </c>
      <c r="J536" s="153">
        <v>7.7</v>
      </c>
      <c r="K536" s="100" t="s">
        <v>230</v>
      </c>
      <c r="L536" s="100" t="s">
        <v>312</v>
      </c>
      <c r="M536" s="153">
        <v>8.11</v>
      </c>
      <c r="N536" s="5">
        <v>2.6</v>
      </c>
      <c r="O536" s="153">
        <v>658.5</v>
      </c>
      <c r="P536" s="153">
        <v>982.6</v>
      </c>
      <c r="Q536" s="150">
        <v>122.6</v>
      </c>
      <c r="R536" s="100"/>
      <c r="S536" s="100" t="s">
        <v>217</v>
      </c>
      <c r="T536" s="5" t="s">
        <v>345</v>
      </c>
      <c r="U536" s="100"/>
      <c r="V536" s="100"/>
      <c r="W536" s="17" t="s">
        <v>174</v>
      </c>
      <c r="X536" s="61"/>
      <c r="Y536" s="5"/>
      <c r="Z536" s="5"/>
    </row>
    <row r="537" spans="1:26" x14ac:dyDescent="0.2">
      <c r="A537" s="59"/>
      <c r="B537" s="59"/>
      <c r="C537" s="50" t="s">
        <v>223</v>
      </c>
      <c r="D537" s="28">
        <v>42468</v>
      </c>
      <c r="E537" s="9">
        <v>0.49791666666666662</v>
      </c>
      <c r="F537" s="139">
        <v>43.5</v>
      </c>
      <c r="G537" s="100">
        <v>2419.6</v>
      </c>
      <c r="H537" s="11">
        <v>11.75</v>
      </c>
      <c r="I537" s="5">
        <v>128.1</v>
      </c>
      <c r="J537" s="153">
        <v>10.85</v>
      </c>
      <c r="K537" s="100" t="s">
        <v>25</v>
      </c>
      <c r="L537" s="100" t="s">
        <v>118</v>
      </c>
      <c r="M537" s="153">
        <v>8.6300000000000008</v>
      </c>
      <c r="N537" s="5">
        <v>4.43</v>
      </c>
      <c r="O537" s="153">
        <v>520.70000000000005</v>
      </c>
      <c r="P537" s="153">
        <v>715.8</v>
      </c>
      <c r="Q537" s="150">
        <v>38.700000000000003</v>
      </c>
      <c r="R537" s="100"/>
      <c r="S537" s="100" t="s">
        <v>93</v>
      </c>
      <c r="T537" s="100" t="s">
        <v>93</v>
      </c>
      <c r="U537" s="100"/>
      <c r="V537" s="100"/>
      <c r="W537" s="17" t="s">
        <v>174</v>
      </c>
      <c r="X537" s="61"/>
      <c r="Y537" s="5"/>
      <c r="Z537" s="5"/>
    </row>
    <row r="538" spans="1:26" x14ac:dyDescent="0.2">
      <c r="A538" s="59"/>
      <c r="B538" s="59"/>
      <c r="C538" s="50" t="s">
        <v>223</v>
      </c>
      <c r="D538" s="28">
        <v>42474</v>
      </c>
      <c r="E538" s="9">
        <v>0.60416666666666663</v>
      </c>
      <c r="F538" s="139">
        <v>20.100000000000001</v>
      </c>
      <c r="G538" s="100" t="s">
        <v>296</v>
      </c>
      <c r="H538" s="11">
        <v>11.76</v>
      </c>
      <c r="I538" s="307">
        <v>141</v>
      </c>
      <c r="J538" s="153">
        <v>14.08</v>
      </c>
      <c r="K538" s="100" t="s">
        <v>4</v>
      </c>
      <c r="L538" s="100" t="s">
        <v>118</v>
      </c>
      <c r="M538" s="153">
        <v>8.9700000000000006</v>
      </c>
      <c r="N538" s="5">
        <v>5.58</v>
      </c>
      <c r="O538" s="153">
        <v>489.7</v>
      </c>
      <c r="P538" s="153">
        <v>618.4</v>
      </c>
      <c r="Q538" s="150">
        <v>45.7</v>
      </c>
      <c r="R538" s="100"/>
      <c r="S538" s="100" t="s">
        <v>5</v>
      </c>
      <c r="T538" s="100" t="s">
        <v>93</v>
      </c>
      <c r="U538" s="100"/>
      <c r="V538" s="100"/>
      <c r="W538" s="142" t="s">
        <v>26</v>
      </c>
      <c r="X538" s="61"/>
      <c r="Y538" s="5"/>
      <c r="Z538" s="5"/>
    </row>
    <row r="539" spans="1:26" x14ac:dyDescent="0.2">
      <c r="A539" s="59"/>
      <c r="B539" s="59"/>
      <c r="C539" s="50" t="s">
        <v>223</v>
      </c>
      <c r="D539" s="28">
        <v>42489</v>
      </c>
      <c r="E539" s="9">
        <v>0.48402777777777778</v>
      </c>
      <c r="F539" s="139">
        <v>193.5</v>
      </c>
      <c r="G539" s="100">
        <v>2419.6</v>
      </c>
      <c r="H539" s="189" t="s">
        <v>93</v>
      </c>
      <c r="I539" s="100" t="s">
        <v>93</v>
      </c>
      <c r="J539" s="153">
        <v>6.64</v>
      </c>
      <c r="K539" s="100" t="s">
        <v>25</v>
      </c>
      <c r="L539" s="100" t="s">
        <v>45</v>
      </c>
      <c r="M539" s="153">
        <v>7.81</v>
      </c>
      <c r="N539" s="5">
        <v>12.8</v>
      </c>
      <c r="O539" s="153">
        <v>247.4</v>
      </c>
      <c r="P539" s="153">
        <v>381.2</v>
      </c>
      <c r="Q539" s="281">
        <v>151.6</v>
      </c>
      <c r="R539" s="100"/>
      <c r="S539" s="100" t="s">
        <v>93</v>
      </c>
      <c r="T539" s="100" t="s">
        <v>93</v>
      </c>
      <c r="U539" s="100"/>
      <c r="V539" s="100"/>
      <c r="W539" s="17" t="s">
        <v>88</v>
      </c>
      <c r="X539" s="61"/>
      <c r="Y539" s="5"/>
      <c r="Z539" s="5"/>
    </row>
    <row r="540" spans="1:26" x14ac:dyDescent="0.2">
      <c r="A540" s="59"/>
      <c r="B540" s="59"/>
      <c r="C540" s="65" t="s">
        <v>223</v>
      </c>
      <c r="D540" s="28">
        <v>42494</v>
      </c>
      <c r="E540" s="9">
        <v>0.5395833333333333</v>
      </c>
      <c r="F540" s="231">
        <v>387</v>
      </c>
      <c r="G540" s="100"/>
      <c r="H540" s="189" t="s">
        <v>93</v>
      </c>
      <c r="I540" s="100" t="s">
        <v>93</v>
      </c>
      <c r="J540" s="153">
        <v>11.15</v>
      </c>
      <c r="K540" s="100" t="s">
        <v>25</v>
      </c>
      <c r="L540" s="100" t="s">
        <v>118</v>
      </c>
      <c r="M540" s="153">
        <v>7.96</v>
      </c>
      <c r="N540" s="5">
        <v>14.5</v>
      </c>
      <c r="O540" s="151" t="s">
        <v>93</v>
      </c>
      <c r="P540" s="153">
        <v>426.9</v>
      </c>
      <c r="Q540" s="150">
        <v>136.5</v>
      </c>
      <c r="R540" s="100"/>
      <c r="S540" s="100" t="s">
        <v>95</v>
      </c>
      <c r="T540" s="100" t="s">
        <v>93</v>
      </c>
      <c r="U540" s="100"/>
      <c r="V540" s="100"/>
      <c r="W540" s="17" t="s">
        <v>88</v>
      </c>
      <c r="X540" s="61"/>
      <c r="Y540" s="5"/>
      <c r="Z540" s="5"/>
    </row>
    <row r="541" spans="1:26" x14ac:dyDescent="0.25">
      <c r="A541" s="59"/>
      <c r="B541" s="59"/>
      <c r="C541" s="50" t="s">
        <v>223</v>
      </c>
      <c r="D541" s="28">
        <v>42499</v>
      </c>
      <c r="E541" s="9">
        <v>0.52708333333333335</v>
      </c>
      <c r="F541" s="139">
        <v>44.1</v>
      </c>
      <c r="G541" s="100">
        <v>866.4</v>
      </c>
      <c r="H541" s="189" t="s">
        <v>93</v>
      </c>
      <c r="I541" s="100" t="s">
        <v>93</v>
      </c>
      <c r="J541" s="153">
        <v>11.03</v>
      </c>
      <c r="K541" s="100" t="s">
        <v>25</v>
      </c>
      <c r="L541" s="100" t="s">
        <v>118</v>
      </c>
      <c r="M541" s="153">
        <v>7.96</v>
      </c>
      <c r="N541" s="5">
        <v>15.4</v>
      </c>
      <c r="O541" s="151" t="s">
        <v>93</v>
      </c>
      <c r="P541" s="153">
        <v>363.6</v>
      </c>
      <c r="Q541" s="150">
        <v>135.1</v>
      </c>
      <c r="R541" s="100"/>
      <c r="S541" s="100" t="s">
        <v>95</v>
      </c>
      <c r="T541" s="100" t="s">
        <v>93</v>
      </c>
      <c r="U541" s="100"/>
      <c r="V541" s="100"/>
      <c r="W541" s="60" t="s">
        <v>125</v>
      </c>
      <c r="X541" s="61"/>
      <c r="Y541" s="5"/>
      <c r="Z541" s="5"/>
    </row>
    <row r="542" spans="1:26" x14ac:dyDescent="0.2">
      <c r="A542" s="59"/>
      <c r="B542" s="59"/>
      <c r="C542" s="65" t="s">
        <v>223</v>
      </c>
      <c r="D542" s="28">
        <v>42508</v>
      </c>
      <c r="E542" s="9">
        <v>0.53819444444444442</v>
      </c>
      <c r="F542" s="231">
        <v>112</v>
      </c>
      <c r="G542" s="100"/>
      <c r="H542" s="11">
        <v>8.92</v>
      </c>
      <c r="I542" s="5">
        <v>102.3</v>
      </c>
      <c r="J542" s="153">
        <v>12.81</v>
      </c>
      <c r="K542" s="100" t="s">
        <v>25</v>
      </c>
      <c r="L542" s="100" t="s">
        <v>118</v>
      </c>
      <c r="M542" s="153">
        <v>8.01</v>
      </c>
      <c r="N542" s="5">
        <v>14.2</v>
      </c>
      <c r="O542" s="151" t="s">
        <v>93</v>
      </c>
      <c r="P542" s="153">
        <v>373</v>
      </c>
      <c r="Q542" s="150">
        <v>143.80000000000001</v>
      </c>
      <c r="R542" s="100"/>
      <c r="S542" s="100" t="s">
        <v>95</v>
      </c>
      <c r="T542" s="100" t="s">
        <v>93</v>
      </c>
      <c r="U542" s="100"/>
      <c r="V542" s="100"/>
      <c r="W542" s="17" t="s">
        <v>88</v>
      </c>
      <c r="X542" s="61"/>
      <c r="Y542" s="5"/>
      <c r="Z542" s="5"/>
    </row>
    <row r="543" spans="1:26" x14ac:dyDescent="0.2">
      <c r="A543" s="59"/>
      <c r="B543" s="59"/>
      <c r="C543" s="50" t="s">
        <v>223</v>
      </c>
      <c r="D543" s="28">
        <v>42517</v>
      </c>
      <c r="E543" s="9">
        <v>0.55277777777777781</v>
      </c>
      <c r="F543" s="139">
        <v>410.6</v>
      </c>
      <c r="G543" s="100">
        <v>1732.9</v>
      </c>
      <c r="H543" s="11">
        <v>8.6300000000000008</v>
      </c>
      <c r="I543" s="5">
        <v>103.3</v>
      </c>
      <c r="J543" s="153">
        <v>14.24</v>
      </c>
      <c r="K543" s="100" t="s">
        <v>92</v>
      </c>
      <c r="L543" s="100" t="s">
        <v>118</v>
      </c>
      <c r="M543" s="153">
        <v>7.9</v>
      </c>
      <c r="N543" s="5">
        <v>12.4</v>
      </c>
      <c r="O543" s="153">
        <v>293.8</v>
      </c>
      <c r="P543" s="153">
        <v>370.5</v>
      </c>
      <c r="Q543" s="150">
        <v>130</v>
      </c>
      <c r="R543" s="100"/>
      <c r="S543" s="100" t="s">
        <v>96</v>
      </c>
      <c r="T543" s="100" t="s">
        <v>93</v>
      </c>
      <c r="U543" s="100"/>
      <c r="V543" s="100"/>
      <c r="W543" s="142" t="s">
        <v>26</v>
      </c>
      <c r="X543" s="61"/>
      <c r="Y543" s="5"/>
      <c r="Z543" s="5"/>
    </row>
    <row r="544" spans="1:26" x14ac:dyDescent="0.2">
      <c r="A544" s="59"/>
      <c r="B544" s="59"/>
      <c r="C544" s="65" t="s">
        <v>223</v>
      </c>
      <c r="D544" s="28">
        <v>42522</v>
      </c>
      <c r="E544" s="9">
        <v>0.58124999999999993</v>
      </c>
      <c r="F544" s="231">
        <v>122</v>
      </c>
      <c r="G544" s="100"/>
      <c r="H544" s="11">
        <v>8.48</v>
      </c>
      <c r="I544" s="5">
        <v>105.6</v>
      </c>
      <c r="J544" s="153">
        <v>16.489999999999998</v>
      </c>
      <c r="K544" s="100" t="s">
        <v>93</v>
      </c>
      <c r="L544" s="100" t="s">
        <v>118</v>
      </c>
      <c r="M544" s="153">
        <v>8.16</v>
      </c>
      <c r="N544" s="5">
        <v>8.6</v>
      </c>
      <c r="O544" s="151" t="s">
        <v>93</v>
      </c>
      <c r="P544" s="153">
        <v>384.4</v>
      </c>
      <c r="Q544" s="150">
        <v>155.69999999999999</v>
      </c>
      <c r="R544" s="100"/>
      <c r="S544" s="100" t="s">
        <v>16</v>
      </c>
      <c r="T544" s="100" t="s">
        <v>93</v>
      </c>
      <c r="U544" s="100"/>
      <c r="V544" s="100"/>
      <c r="W544" s="17" t="s">
        <v>88</v>
      </c>
      <c r="X544" s="61"/>
      <c r="Y544" s="5"/>
      <c r="Z544" s="5"/>
    </row>
    <row r="545" spans="1:26" x14ac:dyDescent="0.2">
      <c r="A545" s="59"/>
      <c r="B545" s="59"/>
      <c r="C545" s="50" t="s">
        <v>223</v>
      </c>
      <c r="D545" s="28">
        <v>42530</v>
      </c>
      <c r="E545" s="9">
        <v>0.55208333333333337</v>
      </c>
      <c r="F545" s="139">
        <v>88.2</v>
      </c>
      <c r="G545" s="100">
        <v>2419.6</v>
      </c>
      <c r="H545" s="11">
        <v>7.21</v>
      </c>
      <c r="I545" s="5">
        <v>99.3</v>
      </c>
      <c r="J545" s="153">
        <v>21.23</v>
      </c>
      <c r="K545" s="100" t="s">
        <v>92</v>
      </c>
      <c r="L545" s="100" t="s">
        <v>118</v>
      </c>
      <c r="M545" s="153">
        <v>8.11</v>
      </c>
      <c r="N545" s="5">
        <v>7.9</v>
      </c>
      <c r="O545" s="153">
        <v>324.2</v>
      </c>
      <c r="P545" s="153">
        <v>348.1</v>
      </c>
      <c r="Q545" s="150">
        <v>118</v>
      </c>
      <c r="R545" s="100"/>
      <c r="S545" s="100" t="s">
        <v>93</v>
      </c>
      <c r="T545" s="100" t="s">
        <v>93</v>
      </c>
      <c r="U545" s="100"/>
      <c r="V545" s="100"/>
      <c r="W545" s="142" t="s">
        <v>15</v>
      </c>
      <c r="X545" s="61"/>
      <c r="Y545" s="5"/>
      <c r="Z545" s="5"/>
    </row>
    <row r="546" spans="1:26" x14ac:dyDescent="0.2">
      <c r="A546" s="59"/>
      <c r="B546" s="59"/>
      <c r="C546" s="65" t="s">
        <v>223</v>
      </c>
      <c r="D546" s="28">
        <v>42536</v>
      </c>
      <c r="E546" s="9">
        <v>0.5493055555555556</v>
      </c>
      <c r="F546" s="231">
        <v>201</v>
      </c>
      <c r="G546" s="100"/>
      <c r="H546" s="11">
        <v>7.58</v>
      </c>
      <c r="I546" s="5">
        <v>103.9</v>
      </c>
      <c r="J546" s="153">
        <v>20.96</v>
      </c>
      <c r="K546" s="100" t="s">
        <v>4</v>
      </c>
      <c r="L546" s="100" t="s">
        <v>118</v>
      </c>
      <c r="M546" s="153">
        <v>8.0399999999999991</v>
      </c>
      <c r="N546" s="5">
        <v>26.7</v>
      </c>
      <c r="O546" s="153">
        <v>342.9</v>
      </c>
      <c r="P546" s="153">
        <v>371.8</v>
      </c>
      <c r="Q546" s="150">
        <v>120.7</v>
      </c>
      <c r="R546" s="100"/>
      <c r="S546" s="100" t="s">
        <v>6</v>
      </c>
      <c r="T546" s="100" t="s">
        <v>93</v>
      </c>
      <c r="U546" s="100"/>
      <c r="V546" s="100"/>
      <c r="W546" s="142" t="s">
        <v>426</v>
      </c>
      <c r="X546" s="61"/>
      <c r="Y546" s="5"/>
      <c r="Z546" s="5"/>
    </row>
    <row r="547" spans="1:26" x14ac:dyDescent="0.2">
      <c r="A547" s="59"/>
      <c r="B547" s="59"/>
      <c r="C547" s="50" t="s">
        <v>223</v>
      </c>
      <c r="D547" s="28">
        <v>42544</v>
      </c>
      <c r="E547" s="9">
        <v>0.53125</v>
      </c>
      <c r="F547" s="139">
        <v>387.3</v>
      </c>
      <c r="G547" s="100" t="s">
        <v>296</v>
      </c>
      <c r="H547" s="284">
        <v>7</v>
      </c>
      <c r="I547" s="283">
        <v>95</v>
      </c>
      <c r="J547" s="153">
        <v>7.89</v>
      </c>
      <c r="K547" s="100" t="s">
        <v>92</v>
      </c>
      <c r="L547" s="100" t="s">
        <v>118</v>
      </c>
      <c r="M547" s="153">
        <v>7.89</v>
      </c>
      <c r="N547" s="5">
        <v>8.1999999999999993</v>
      </c>
      <c r="O547" s="153">
        <v>309</v>
      </c>
      <c r="P547" s="151" t="s">
        <v>93</v>
      </c>
      <c r="Q547" s="150">
        <v>145.6</v>
      </c>
      <c r="R547" s="100"/>
      <c r="S547" s="100" t="s">
        <v>96</v>
      </c>
      <c r="T547" s="100" t="s">
        <v>93</v>
      </c>
      <c r="U547" s="100"/>
      <c r="V547" s="100"/>
      <c r="W547" s="142" t="s">
        <v>94</v>
      </c>
      <c r="X547" s="61"/>
      <c r="Y547" s="5"/>
      <c r="Z547" s="5"/>
    </row>
    <row r="548" spans="1:26" x14ac:dyDescent="0.2">
      <c r="A548" s="59"/>
      <c r="B548" s="59"/>
      <c r="C548" s="50" t="s">
        <v>223</v>
      </c>
      <c r="D548" s="28">
        <v>42551</v>
      </c>
      <c r="E548" s="9">
        <v>0.56527777777777777</v>
      </c>
      <c r="F548" s="139">
        <v>1299.7</v>
      </c>
      <c r="G548" s="100" t="s">
        <v>296</v>
      </c>
      <c r="H548" s="11">
        <v>7.79</v>
      </c>
      <c r="I548" s="5">
        <v>107.5</v>
      </c>
      <c r="J548" s="153">
        <v>21.64</v>
      </c>
      <c r="K548" s="100" t="s">
        <v>439</v>
      </c>
      <c r="L548" s="100" t="s">
        <v>118</v>
      </c>
      <c r="M548" s="153">
        <v>8.18</v>
      </c>
      <c r="N548" s="5">
        <v>7.5</v>
      </c>
      <c r="O548" s="153">
        <v>376.5</v>
      </c>
      <c r="P548" s="153">
        <v>400.9</v>
      </c>
      <c r="Q548" s="150">
        <v>132.5</v>
      </c>
      <c r="R548" s="100"/>
      <c r="S548" s="100" t="s">
        <v>413</v>
      </c>
      <c r="T548" s="100" t="s">
        <v>440</v>
      </c>
      <c r="U548" s="100"/>
      <c r="V548" s="100"/>
      <c r="W548" s="142" t="s">
        <v>426</v>
      </c>
      <c r="X548" s="61"/>
      <c r="Y548" s="5"/>
      <c r="Z548" s="5"/>
    </row>
    <row r="549" spans="1:26" x14ac:dyDescent="0.2">
      <c r="A549" s="59"/>
      <c r="B549" s="59"/>
      <c r="C549" s="65" t="s">
        <v>223</v>
      </c>
      <c r="D549" s="28">
        <v>42557</v>
      </c>
      <c r="E549" s="9">
        <v>0.53819444444444442</v>
      </c>
      <c r="F549" s="231">
        <v>387</v>
      </c>
      <c r="G549" s="100"/>
      <c r="H549" s="11">
        <v>7.47</v>
      </c>
      <c r="I549" s="5">
        <v>105.4</v>
      </c>
      <c r="J549" s="153">
        <v>22.46</v>
      </c>
      <c r="K549" s="100" t="s">
        <v>439</v>
      </c>
      <c r="L549" s="100" t="s">
        <v>118</v>
      </c>
      <c r="M549" s="153">
        <v>8.14</v>
      </c>
      <c r="N549" s="5">
        <v>7.6</v>
      </c>
      <c r="O549" s="153">
        <v>349.6</v>
      </c>
      <c r="P549" s="153">
        <v>368.3</v>
      </c>
      <c r="Q549" s="150">
        <v>155.19999999999999</v>
      </c>
      <c r="R549" s="100"/>
      <c r="S549" s="100" t="s">
        <v>440</v>
      </c>
      <c r="T549" s="100" t="s">
        <v>440</v>
      </c>
      <c r="U549" s="100"/>
      <c r="V549" s="100"/>
      <c r="W549" s="142" t="s">
        <v>408</v>
      </c>
      <c r="X549" s="61"/>
      <c r="Y549" s="5"/>
      <c r="Z549" s="5"/>
    </row>
    <row r="550" spans="1:26" x14ac:dyDescent="0.2">
      <c r="A550" s="59"/>
      <c r="B550" s="59"/>
      <c r="C550" s="50" t="s">
        <v>223</v>
      </c>
      <c r="D550" s="28">
        <v>42565</v>
      </c>
      <c r="E550" s="9">
        <v>0.53194444444444444</v>
      </c>
      <c r="F550" s="139">
        <v>2419.6</v>
      </c>
      <c r="G550" s="100" t="s">
        <v>296</v>
      </c>
      <c r="H550" s="11">
        <v>8.1199999999999992</v>
      </c>
      <c r="I550" s="5">
        <v>113.3</v>
      </c>
      <c r="J550" s="153">
        <v>22.4</v>
      </c>
      <c r="K550" s="100" t="s">
        <v>424</v>
      </c>
      <c r="L550" s="100" t="s">
        <v>118</v>
      </c>
      <c r="M550" s="153">
        <v>8.1300000000000008</v>
      </c>
      <c r="N550" s="5">
        <v>10.199999999999999</v>
      </c>
      <c r="O550" s="153">
        <v>430.7</v>
      </c>
      <c r="P550" s="153">
        <v>453.5</v>
      </c>
      <c r="Q550" s="150">
        <v>174.3</v>
      </c>
      <c r="R550" s="100"/>
      <c r="S550" s="100" t="s">
        <v>448</v>
      </c>
      <c r="T550" s="100" t="s">
        <v>440</v>
      </c>
      <c r="U550" s="100"/>
      <c r="V550" s="100"/>
      <c r="W550" s="142" t="s">
        <v>438</v>
      </c>
      <c r="X550" s="61"/>
      <c r="Y550" s="5"/>
      <c r="Z550" s="5"/>
    </row>
    <row r="551" spans="1:26" x14ac:dyDescent="0.2">
      <c r="A551" s="59"/>
      <c r="B551" s="59"/>
      <c r="C551" s="65" t="s">
        <v>223</v>
      </c>
      <c r="D551" s="28">
        <v>42571</v>
      </c>
      <c r="E551" s="9">
        <v>0.52847222222222223</v>
      </c>
      <c r="F551" s="139"/>
      <c r="G551" s="100"/>
      <c r="H551" s="11">
        <v>7.5</v>
      </c>
      <c r="I551" s="5">
        <v>107.6</v>
      </c>
      <c r="J551" s="153">
        <v>23.7</v>
      </c>
      <c r="K551" s="100" t="s">
        <v>121</v>
      </c>
      <c r="L551" s="100" t="s">
        <v>118</v>
      </c>
      <c r="M551" s="153">
        <v>8.0299999999999994</v>
      </c>
      <c r="N551" s="270">
        <v>15</v>
      </c>
      <c r="O551" s="153">
        <v>446</v>
      </c>
      <c r="P551" s="153">
        <v>457.4</v>
      </c>
      <c r="Q551" s="150">
        <v>158.19999999999999</v>
      </c>
      <c r="R551" s="100"/>
      <c r="S551" s="100" t="s">
        <v>441</v>
      </c>
      <c r="T551" s="100" t="s">
        <v>440</v>
      </c>
      <c r="U551" s="100"/>
      <c r="V551" s="100"/>
      <c r="W551" s="142" t="s">
        <v>438</v>
      </c>
      <c r="X551" s="61"/>
      <c r="Y551" s="5"/>
      <c r="Z551" s="5"/>
    </row>
    <row r="552" spans="1:26" x14ac:dyDescent="0.2">
      <c r="A552" s="59"/>
      <c r="B552" s="59"/>
      <c r="C552" s="50" t="s">
        <v>223</v>
      </c>
      <c r="D552" s="28">
        <v>42579</v>
      </c>
      <c r="E552" s="9">
        <v>0.53194444444444444</v>
      </c>
      <c r="F552" s="139">
        <v>72.8</v>
      </c>
      <c r="G552" s="100" t="s">
        <v>296</v>
      </c>
      <c r="H552" s="267">
        <v>8.5</v>
      </c>
      <c r="I552" s="5">
        <v>119.7</v>
      </c>
      <c r="J552" s="153">
        <v>22.54</v>
      </c>
      <c r="K552" s="100" t="s">
        <v>121</v>
      </c>
      <c r="L552" s="100" t="s">
        <v>118</v>
      </c>
      <c r="M552" s="153">
        <v>8.25</v>
      </c>
      <c r="N552" s="5">
        <v>6.1</v>
      </c>
      <c r="O552" s="268">
        <v>553.29999999999995</v>
      </c>
      <c r="P552" s="268">
        <v>579.1</v>
      </c>
      <c r="Q552" s="150">
        <v>198</v>
      </c>
      <c r="R552" s="100"/>
      <c r="S552" s="100" t="s">
        <v>425</v>
      </c>
      <c r="T552" s="100" t="s">
        <v>120</v>
      </c>
      <c r="U552" s="100"/>
      <c r="V552" s="100"/>
      <c r="W552" s="142" t="s">
        <v>426</v>
      </c>
      <c r="X552" s="61"/>
      <c r="Y552" s="5"/>
      <c r="Z552" s="5"/>
    </row>
    <row r="553" spans="1:26" x14ac:dyDescent="0.2">
      <c r="A553" s="59"/>
      <c r="B553" s="59"/>
      <c r="C553" s="65" t="s">
        <v>223</v>
      </c>
      <c r="D553" s="28">
        <v>42586</v>
      </c>
      <c r="E553" s="9">
        <v>0.4770833333333333</v>
      </c>
      <c r="F553" s="139"/>
      <c r="G553" s="100"/>
      <c r="H553" s="11">
        <v>9.06</v>
      </c>
      <c r="I553" s="5">
        <v>121.3</v>
      </c>
      <c r="J553" s="153">
        <v>20.32</v>
      </c>
      <c r="K553" s="100" t="s">
        <v>121</v>
      </c>
      <c r="L553" s="100" t="s">
        <v>118</v>
      </c>
      <c r="M553" s="153">
        <v>8.24</v>
      </c>
      <c r="N553" s="5">
        <v>5.0999999999999996</v>
      </c>
      <c r="O553" s="253">
        <v>556</v>
      </c>
      <c r="P553" s="253">
        <v>609.29999999999995</v>
      </c>
      <c r="Q553" s="150">
        <v>175.3</v>
      </c>
      <c r="R553" s="100"/>
      <c r="S553" s="100" t="s">
        <v>122</v>
      </c>
      <c r="T553" s="100" t="s">
        <v>120</v>
      </c>
      <c r="U553" s="100"/>
      <c r="V553" s="100"/>
      <c r="W553" s="17" t="s">
        <v>98</v>
      </c>
      <c r="X553" s="61"/>
      <c r="Y553" s="5"/>
      <c r="Z553" s="5"/>
    </row>
    <row r="554" spans="1:26" x14ac:dyDescent="0.2">
      <c r="A554" s="59"/>
      <c r="B554" s="59"/>
      <c r="C554" s="50" t="s">
        <v>223</v>
      </c>
      <c r="D554" s="28">
        <v>42594</v>
      </c>
      <c r="E554" s="9">
        <v>0.55902777777777779</v>
      </c>
      <c r="F554" s="139">
        <v>82.3</v>
      </c>
      <c r="G554" s="100" t="s">
        <v>296</v>
      </c>
      <c r="H554" s="11">
        <v>10.45</v>
      </c>
      <c r="I554" s="5">
        <v>144.6</v>
      </c>
      <c r="J554" s="153">
        <v>21.91</v>
      </c>
      <c r="K554" s="100" t="s">
        <v>233</v>
      </c>
      <c r="L554" s="100" t="s">
        <v>312</v>
      </c>
      <c r="M554" s="153">
        <v>8.56</v>
      </c>
      <c r="N554" s="5">
        <v>3.2</v>
      </c>
      <c r="O554" s="150">
        <v>624.1</v>
      </c>
      <c r="P554" s="150">
        <v>144.6</v>
      </c>
      <c r="Q554" s="150">
        <v>84.8</v>
      </c>
      <c r="R554" s="100"/>
      <c r="S554" s="100" t="s">
        <v>89</v>
      </c>
      <c r="T554" s="5" t="s">
        <v>345</v>
      </c>
      <c r="U554" s="100"/>
      <c r="V554" s="100"/>
      <c r="W554" s="17" t="s">
        <v>97</v>
      </c>
      <c r="X554" s="61"/>
      <c r="Y554" s="5"/>
      <c r="Z554" s="5"/>
    </row>
    <row r="555" spans="1:26" x14ac:dyDescent="0.2">
      <c r="A555" s="59"/>
      <c r="B555" s="59"/>
      <c r="C555" s="65" t="s">
        <v>223</v>
      </c>
      <c r="D555" s="28">
        <v>42599</v>
      </c>
      <c r="E555" s="9">
        <v>0.54375000000000007</v>
      </c>
      <c r="F555" s="139"/>
      <c r="G555" s="100"/>
      <c r="H555" s="11">
        <v>9.61</v>
      </c>
      <c r="I555" s="5">
        <v>134.19999999999999</v>
      </c>
      <c r="J555" s="153">
        <v>21.46</v>
      </c>
      <c r="K555" s="100" t="s">
        <v>230</v>
      </c>
      <c r="L555" s="100" t="s">
        <v>312</v>
      </c>
      <c r="M555" s="153">
        <v>8.36</v>
      </c>
      <c r="N555" s="5" t="s">
        <v>312</v>
      </c>
      <c r="O555" s="150">
        <v>628.70000000000005</v>
      </c>
      <c r="P555" s="150">
        <v>673.7</v>
      </c>
      <c r="Q555" s="150">
        <v>142.9</v>
      </c>
      <c r="R555" s="100"/>
      <c r="S555" s="100" t="s">
        <v>298</v>
      </c>
      <c r="T555" s="5" t="s">
        <v>345</v>
      </c>
      <c r="U555" s="100"/>
      <c r="V555" s="100"/>
      <c r="W555" s="17" t="s">
        <v>85</v>
      </c>
      <c r="X555" s="61"/>
      <c r="Y555" s="5"/>
      <c r="Z555" s="5"/>
    </row>
    <row r="556" spans="1:26" x14ac:dyDescent="0.2">
      <c r="A556" s="59"/>
      <c r="B556" s="59"/>
      <c r="C556" s="50" t="s">
        <v>223</v>
      </c>
      <c r="D556" s="28">
        <v>42607</v>
      </c>
      <c r="E556" s="9">
        <v>0.71527777777777779</v>
      </c>
      <c r="F556" s="139">
        <v>517.20000000000005</v>
      </c>
      <c r="G556" s="100" t="s">
        <v>296</v>
      </c>
      <c r="H556" s="11">
        <v>7.37</v>
      </c>
      <c r="I556" s="5">
        <v>95.8</v>
      </c>
      <c r="J556" s="153">
        <v>18.73</v>
      </c>
      <c r="K556" s="100" t="s">
        <v>233</v>
      </c>
      <c r="L556" s="100" t="s">
        <v>312</v>
      </c>
      <c r="M556" s="153">
        <v>7.99</v>
      </c>
      <c r="N556" s="5" t="s">
        <v>312</v>
      </c>
      <c r="O556" s="150">
        <v>503.5</v>
      </c>
      <c r="P556" s="150">
        <v>571.79999999999995</v>
      </c>
      <c r="Q556" s="150">
        <v>147.6</v>
      </c>
      <c r="R556" s="100"/>
      <c r="S556" s="100" t="s">
        <v>312</v>
      </c>
      <c r="T556" s="5" t="s">
        <v>312</v>
      </c>
      <c r="U556" s="100"/>
      <c r="V556" s="100"/>
      <c r="W556" s="17" t="s">
        <v>85</v>
      </c>
      <c r="X556" s="61"/>
      <c r="Y556" s="5"/>
      <c r="Z556" s="5"/>
    </row>
    <row r="557" spans="1:26" x14ac:dyDescent="0.2">
      <c r="A557" s="59"/>
      <c r="B557" s="59"/>
      <c r="C557" s="50" t="s">
        <v>223</v>
      </c>
      <c r="D557" s="28">
        <v>42620</v>
      </c>
      <c r="E557" s="9">
        <v>0.43124999999999997</v>
      </c>
      <c r="F557" s="139"/>
      <c r="G557" s="100"/>
      <c r="H557" s="11">
        <v>7.86</v>
      </c>
      <c r="I557" s="150">
        <v>101</v>
      </c>
      <c r="J557" s="153">
        <v>18.03</v>
      </c>
      <c r="K557" s="100" t="s">
        <v>233</v>
      </c>
      <c r="L557" s="100" t="s">
        <v>312</v>
      </c>
      <c r="M557" s="153">
        <v>8.0399999999999991</v>
      </c>
      <c r="N557" s="5" t="s">
        <v>312</v>
      </c>
      <c r="O557" s="150">
        <v>521.4</v>
      </c>
      <c r="P557" s="150">
        <v>602.29999999999995</v>
      </c>
      <c r="Q557" s="150">
        <v>172.2</v>
      </c>
      <c r="R557" s="100"/>
      <c r="S557" s="100" t="s">
        <v>298</v>
      </c>
      <c r="T557" s="5" t="s">
        <v>345</v>
      </c>
      <c r="U557" s="100"/>
      <c r="V557" s="100"/>
      <c r="W557" s="17" t="s">
        <v>142</v>
      </c>
      <c r="X557" s="61"/>
      <c r="Y557" s="5"/>
      <c r="Z557" s="5"/>
    </row>
    <row r="558" spans="1:26" x14ac:dyDescent="0.2">
      <c r="A558" s="59"/>
      <c r="B558" s="59"/>
      <c r="C558" s="50" t="s">
        <v>223</v>
      </c>
      <c r="D558" s="28">
        <v>42634</v>
      </c>
      <c r="E558" s="9">
        <v>0.52916666666666667</v>
      </c>
      <c r="F558" s="139"/>
      <c r="G558" s="100"/>
      <c r="H558" s="11">
        <v>9.1300000000000008</v>
      </c>
      <c r="I558" s="5">
        <v>118.6</v>
      </c>
      <c r="J558" s="153">
        <v>18.48</v>
      </c>
      <c r="K558" s="100" t="s">
        <v>233</v>
      </c>
      <c r="L558" s="100" t="s">
        <v>312</v>
      </c>
      <c r="M558" s="153">
        <v>8.25</v>
      </c>
      <c r="N558" s="5" t="s">
        <v>312</v>
      </c>
      <c r="O558" s="150">
        <v>616.20000000000005</v>
      </c>
      <c r="P558" s="150">
        <v>703.9</v>
      </c>
      <c r="Q558" s="150">
        <v>162.9</v>
      </c>
      <c r="R558" s="100"/>
      <c r="S558" s="100" t="s">
        <v>298</v>
      </c>
      <c r="T558" s="5" t="s">
        <v>345</v>
      </c>
      <c r="U558" s="100"/>
      <c r="V558" s="100"/>
      <c r="W558" s="17" t="s">
        <v>141</v>
      </c>
      <c r="X558" s="61"/>
      <c r="Y558" s="5"/>
      <c r="Z558" s="5"/>
    </row>
    <row r="559" spans="1:26" x14ac:dyDescent="0.2">
      <c r="A559" s="59"/>
      <c r="B559" s="59"/>
      <c r="C559" s="50" t="s">
        <v>223</v>
      </c>
      <c r="D559" s="28">
        <v>42641</v>
      </c>
      <c r="E559" s="9">
        <v>0.49652777777777773</v>
      </c>
      <c r="F559" s="139">
        <v>178</v>
      </c>
      <c r="G559" s="100" t="s">
        <v>296</v>
      </c>
      <c r="H559" s="11">
        <v>8.73</v>
      </c>
      <c r="I559" s="5">
        <v>104.9</v>
      </c>
      <c r="J559" s="153">
        <v>15.17</v>
      </c>
      <c r="K559" s="100" t="s">
        <v>233</v>
      </c>
      <c r="L559" s="100" t="s">
        <v>312</v>
      </c>
      <c r="M559" s="153">
        <v>8.08</v>
      </c>
      <c r="N559" s="5" t="s">
        <v>312</v>
      </c>
      <c r="O559" s="150">
        <v>573.9</v>
      </c>
      <c r="P559" s="150">
        <v>706.6</v>
      </c>
      <c r="Q559" s="150">
        <v>148.4</v>
      </c>
      <c r="R559" s="100"/>
      <c r="S559" s="100" t="s">
        <v>89</v>
      </c>
      <c r="T559" s="5" t="s">
        <v>345</v>
      </c>
      <c r="U559" s="100"/>
      <c r="V559" s="100"/>
      <c r="W559" s="17" t="s">
        <v>90</v>
      </c>
      <c r="X559" s="61"/>
      <c r="Y559" s="5"/>
      <c r="Z559" s="5"/>
    </row>
    <row r="560" spans="1:26" x14ac:dyDescent="0.2">
      <c r="A560" s="59"/>
      <c r="B560" s="59"/>
      <c r="C560" s="50" t="s">
        <v>223</v>
      </c>
      <c r="D560" s="28"/>
      <c r="E560" s="9"/>
      <c r="F560" s="139"/>
      <c r="G560" s="100"/>
      <c r="H560" s="11"/>
      <c r="I560" s="5"/>
      <c r="J560" s="153"/>
      <c r="K560" s="100"/>
      <c r="L560" s="100"/>
      <c r="M560" s="153"/>
      <c r="N560" s="5"/>
      <c r="O560" s="153"/>
      <c r="P560" s="153"/>
      <c r="Q560" s="150"/>
      <c r="R560" s="100"/>
      <c r="S560" s="100"/>
      <c r="T560" s="5"/>
      <c r="U560" s="100"/>
      <c r="V560" s="100"/>
      <c r="W560" s="17"/>
      <c r="X560" s="61"/>
      <c r="Y560" s="5"/>
      <c r="Z560" s="5"/>
    </row>
    <row r="561" spans="1:26" x14ac:dyDescent="0.25">
      <c r="C561" s="3"/>
      <c r="D561" s="22"/>
      <c r="E561" s="23"/>
      <c r="F561" s="24"/>
      <c r="G561" s="25"/>
      <c r="H561" s="27"/>
      <c r="I561" s="25"/>
      <c r="J561" s="26"/>
      <c r="K561" s="3"/>
      <c r="L561" s="3"/>
      <c r="M561" s="26"/>
      <c r="N561" s="25"/>
      <c r="O561" s="26"/>
      <c r="P561" s="26"/>
      <c r="Q561" s="24"/>
      <c r="R561" s="3"/>
      <c r="S561" s="3"/>
      <c r="T561" s="3"/>
      <c r="U561" s="3"/>
      <c r="V561" s="3"/>
      <c r="W561" s="35"/>
    </row>
    <row r="562" spans="1:26" x14ac:dyDescent="0.2">
      <c r="A562" s="62" t="s">
        <v>277</v>
      </c>
      <c r="B562" s="62" t="s">
        <v>276</v>
      </c>
      <c r="C562" s="19" t="s">
        <v>238</v>
      </c>
      <c r="D562" s="19" t="s">
        <v>237</v>
      </c>
      <c r="E562" s="19" t="s">
        <v>289</v>
      </c>
      <c r="F562" s="20" t="s">
        <v>313</v>
      </c>
      <c r="G562" s="19" t="s">
        <v>292</v>
      </c>
      <c r="H562" s="19" t="s">
        <v>240</v>
      </c>
      <c r="I562" s="19" t="s">
        <v>239</v>
      </c>
      <c r="J562" s="19" t="s">
        <v>374</v>
      </c>
      <c r="K562" s="19" t="s">
        <v>231</v>
      </c>
      <c r="L562" s="19" t="s">
        <v>405</v>
      </c>
      <c r="M562" s="19" t="s">
        <v>310</v>
      </c>
      <c r="N562" s="19" t="s">
        <v>325</v>
      </c>
      <c r="O562" s="19" t="s">
        <v>309</v>
      </c>
      <c r="P562" s="21" t="s">
        <v>307</v>
      </c>
      <c r="Q562" s="21" t="s">
        <v>308</v>
      </c>
      <c r="R562" s="19" t="s">
        <v>291</v>
      </c>
      <c r="S562" s="19" t="s">
        <v>421</v>
      </c>
      <c r="T562" s="19" t="s">
        <v>288</v>
      </c>
      <c r="U562" s="19" t="s">
        <v>290</v>
      </c>
      <c r="V562" s="19" t="s">
        <v>241</v>
      </c>
      <c r="W562" s="34" t="s">
        <v>300</v>
      </c>
      <c r="X562" s="128" t="s">
        <v>387</v>
      </c>
      <c r="Y562" s="21" t="s">
        <v>254</v>
      </c>
      <c r="Z562" s="21" t="s">
        <v>255</v>
      </c>
    </row>
    <row r="563" spans="1:26" s="80" customFormat="1" x14ac:dyDescent="0.2">
      <c r="A563" s="196"/>
      <c r="B563" s="196"/>
      <c r="C563" s="52" t="s">
        <v>221</v>
      </c>
      <c r="D563" s="28">
        <v>41766</v>
      </c>
      <c r="E563" s="9">
        <v>0.53194444444444444</v>
      </c>
      <c r="F563" s="5">
        <v>43.5</v>
      </c>
      <c r="G563" s="5"/>
      <c r="H563" s="5">
        <v>10.53</v>
      </c>
      <c r="I563" s="5" t="s">
        <v>312</v>
      </c>
      <c r="J563" s="5">
        <v>13.92</v>
      </c>
      <c r="K563" s="5" t="s">
        <v>230</v>
      </c>
      <c r="L563" s="5" t="s">
        <v>312</v>
      </c>
      <c r="M563" s="5">
        <v>8.68</v>
      </c>
      <c r="N563" s="5">
        <v>2.02</v>
      </c>
      <c r="O563" s="5" t="s">
        <v>312</v>
      </c>
      <c r="P563" s="13">
        <v>563</v>
      </c>
      <c r="Q563" s="13" t="s">
        <v>312</v>
      </c>
      <c r="R563" s="5"/>
      <c r="S563" s="5" t="s">
        <v>312</v>
      </c>
      <c r="T563" s="5" t="s">
        <v>345</v>
      </c>
      <c r="U563" s="5"/>
      <c r="V563" s="5"/>
      <c r="W563" s="17" t="s">
        <v>136</v>
      </c>
      <c r="X563" s="197"/>
      <c r="Y563" s="13"/>
      <c r="Z563" s="13"/>
    </row>
    <row r="564" spans="1:26" s="80" customFormat="1" x14ac:dyDescent="0.2">
      <c r="A564" s="196"/>
      <c r="B564" s="196"/>
      <c r="C564" s="52" t="s">
        <v>221</v>
      </c>
      <c r="D564" s="28">
        <v>41780</v>
      </c>
      <c r="E564" s="9">
        <v>0.5</v>
      </c>
      <c r="F564" s="5">
        <v>81.599999999999994</v>
      </c>
      <c r="G564" s="5"/>
      <c r="H564" s="5">
        <v>8.99</v>
      </c>
      <c r="I564" s="5" t="s">
        <v>312</v>
      </c>
      <c r="J564" s="5">
        <v>14.96</v>
      </c>
      <c r="K564" s="5" t="s">
        <v>371</v>
      </c>
      <c r="L564" s="5" t="s">
        <v>312</v>
      </c>
      <c r="M564" s="5">
        <v>8.2200000000000006</v>
      </c>
      <c r="N564" s="5">
        <v>14.2</v>
      </c>
      <c r="O564" s="5" t="s">
        <v>312</v>
      </c>
      <c r="P564" s="13">
        <v>445</v>
      </c>
      <c r="Q564" s="13" t="s">
        <v>312</v>
      </c>
      <c r="R564" s="5"/>
      <c r="S564" s="5" t="s">
        <v>312</v>
      </c>
      <c r="T564" s="5" t="s">
        <v>346</v>
      </c>
      <c r="U564" s="5"/>
      <c r="V564" s="5"/>
      <c r="W564" s="17" t="s">
        <v>139</v>
      </c>
      <c r="X564" s="197"/>
      <c r="Y564" s="13"/>
      <c r="Z564" s="13"/>
    </row>
    <row r="565" spans="1:26" s="80" customFormat="1" x14ac:dyDescent="0.2">
      <c r="A565" s="196"/>
      <c r="B565" s="196"/>
      <c r="C565" s="52" t="s">
        <v>221</v>
      </c>
      <c r="D565" s="28">
        <v>41794</v>
      </c>
      <c r="E565" s="9">
        <v>0.50555555555555554</v>
      </c>
      <c r="F565" s="5">
        <v>34.5</v>
      </c>
      <c r="G565" s="5"/>
      <c r="H565" s="153">
        <v>8.5</v>
      </c>
      <c r="I565" s="5" t="s">
        <v>312</v>
      </c>
      <c r="J565" s="5">
        <v>17.850000000000001</v>
      </c>
      <c r="K565" s="5" t="s">
        <v>371</v>
      </c>
      <c r="L565" s="5" t="s">
        <v>312</v>
      </c>
      <c r="M565" s="5">
        <v>8.09</v>
      </c>
      <c r="N565" s="5">
        <v>10.3</v>
      </c>
      <c r="O565" s="5" t="s">
        <v>312</v>
      </c>
      <c r="P565" s="13">
        <v>298</v>
      </c>
      <c r="Q565" s="13" t="s">
        <v>312</v>
      </c>
      <c r="R565" s="5"/>
      <c r="S565" s="5" t="s">
        <v>312</v>
      </c>
      <c r="T565" s="5" t="s">
        <v>345</v>
      </c>
      <c r="U565" s="5"/>
      <c r="V565" s="5"/>
      <c r="W565" s="17" t="s">
        <v>99</v>
      </c>
      <c r="X565" s="197"/>
      <c r="Y565" s="13"/>
      <c r="Z565" s="13"/>
    </row>
    <row r="566" spans="1:26" s="80" customFormat="1" x14ac:dyDescent="0.2">
      <c r="A566" s="196"/>
      <c r="B566" s="196"/>
      <c r="C566" s="52" t="s">
        <v>221</v>
      </c>
      <c r="D566" s="28">
        <v>41808</v>
      </c>
      <c r="E566" s="9">
        <v>0.47013888888888888</v>
      </c>
      <c r="F566" s="5">
        <v>98.5</v>
      </c>
      <c r="G566" s="5"/>
      <c r="H566" s="5">
        <v>8.7100000000000009</v>
      </c>
      <c r="I566" s="5" t="s">
        <v>312</v>
      </c>
      <c r="J566" s="5">
        <v>17.64</v>
      </c>
      <c r="K566" s="5" t="s">
        <v>230</v>
      </c>
      <c r="L566" s="5" t="s">
        <v>312</v>
      </c>
      <c r="M566" s="5">
        <v>8.1199999999999992</v>
      </c>
      <c r="N566" s="5">
        <v>6.52</v>
      </c>
      <c r="O566" s="5" t="s">
        <v>312</v>
      </c>
      <c r="P566" s="13">
        <v>334</v>
      </c>
      <c r="Q566" s="13" t="s">
        <v>312</v>
      </c>
      <c r="R566" s="5"/>
      <c r="S566" s="5" t="s">
        <v>312</v>
      </c>
      <c r="T566" s="5" t="s">
        <v>345</v>
      </c>
      <c r="U566" s="5"/>
      <c r="V566" s="5"/>
      <c r="W566" s="17" t="s">
        <v>100</v>
      </c>
      <c r="X566" s="197"/>
      <c r="Y566" s="13"/>
      <c r="Z566" s="13"/>
    </row>
    <row r="567" spans="1:26" s="80" customFormat="1" x14ac:dyDescent="0.2">
      <c r="A567" s="196"/>
      <c r="B567" s="196"/>
      <c r="C567" s="52" t="s">
        <v>221</v>
      </c>
      <c r="D567" s="28">
        <v>41829</v>
      </c>
      <c r="E567" s="9">
        <v>0.4861111111111111</v>
      </c>
      <c r="F567" s="5">
        <v>285</v>
      </c>
      <c r="G567" s="5"/>
      <c r="H567" s="5">
        <v>7.67</v>
      </c>
      <c r="I567" s="5" t="s">
        <v>312</v>
      </c>
      <c r="J567" s="5">
        <v>21.73</v>
      </c>
      <c r="K567" s="5" t="s">
        <v>230</v>
      </c>
      <c r="L567" s="5" t="s">
        <v>312</v>
      </c>
      <c r="M567" s="5">
        <v>8.31</v>
      </c>
      <c r="N567" s="5">
        <v>24.5</v>
      </c>
      <c r="O567" s="5" t="s">
        <v>312</v>
      </c>
      <c r="P567" s="13">
        <v>392</v>
      </c>
      <c r="Q567" s="13" t="s">
        <v>312</v>
      </c>
      <c r="R567" s="5"/>
      <c r="S567" s="5" t="s">
        <v>312</v>
      </c>
      <c r="T567" s="5" t="s">
        <v>345</v>
      </c>
      <c r="U567" s="5"/>
      <c r="V567" s="5"/>
      <c r="W567" s="17" t="s">
        <v>104</v>
      </c>
      <c r="X567" s="197"/>
      <c r="Y567" s="13"/>
      <c r="Z567" s="13"/>
    </row>
    <row r="568" spans="1:26" s="80" customFormat="1" x14ac:dyDescent="0.2">
      <c r="A568" s="196"/>
      <c r="B568" s="196"/>
      <c r="C568" s="52" t="s">
        <v>221</v>
      </c>
      <c r="D568" s="28">
        <v>41843</v>
      </c>
      <c r="E568" s="9">
        <v>0.49513888888888885</v>
      </c>
      <c r="F568" s="5">
        <v>219</v>
      </c>
      <c r="G568" s="5"/>
      <c r="H568" s="5">
        <v>8.64</v>
      </c>
      <c r="I568" s="5" t="s">
        <v>312</v>
      </c>
      <c r="J568" s="5">
        <v>22.05</v>
      </c>
      <c r="K568" s="5" t="s">
        <v>230</v>
      </c>
      <c r="L568" s="5" t="s">
        <v>312</v>
      </c>
      <c r="M568" s="5">
        <v>8.57</v>
      </c>
      <c r="N568" s="5">
        <v>12.2</v>
      </c>
      <c r="O568" s="5" t="s">
        <v>312</v>
      </c>
      <c r="P568" s="13">
        <v>373</v>
      </c>
      <c r="Q568" s="13" t="s">
        <v>312</v>
      </c>
      <c r="R568" s="5"/>
      <c r="S568" s="5" t="s">
        <v>312</v>
      </c>
      <c r="T568" s="5" t="s">
        <v>345</v>
      </c>
      <c r="U568" s="5"/>
      <c r="V568" s="5"/>
      <c r="W568" s="17" t="s">
        <v>105</v>
      </c>
      <c r="X568" s="197"/>
      <c r="Y568" s="13"/>
      <c r="Z568" s="13"/>
    </row>
    <row r="569" spans="1:26" s="80" customFormat="1" x14ac:dyDescent="0.2">
      <c r="A569" s="196"/>
      <c r="B569" s="196"/>
      <c r="C569" s="52" t="s">
        <v>221</v>
      </c>
      <c r="D569" s="28">
        <v>41857</v>
      </c>
      <c r="E569" s="9">
        <v>0.51388888888888895</v>
      </c>
      <c r="F569" s="5">
        <v>411</v>
      </c>
      <c r="G569" s="5"/>
      <c r="H569" s="5">
        <v>7.45</v>
      </c>
      <c r="I569" s="5" t="s">
        <v>312</v>
      </c>
      <c r="J569" s="5">
        <v>21.14</v>
      </c>
      <c r="K569" s="5" t="s">
        <v>230</v>
      </c>
      <c r="L569" s="5" t="s">
        <v>312</v>
      </c>
      <c r="M569" s="5">
        <v>8.35</v>
      </c>
      <c r="N569" s="5">
        <v>14.7</v>
      </c>
      <c r="O569" s="5" t="s">
        <v>312</v>
      </c>
      <c r="P569" s="13">
        <v>359</v>
      </c>
      <c r="Q569" s="13" t="s">
        <v>312</v>
      </c>
      <c r="R569" s="5"/>
      <c r="S569" s="5" t="s">
        <v>312</v>
      </c>
      <c r="T569" s="5" t="s">
        <v>345</v>
      </c>
      <c r="U569" s="5"/>
      <c r="V569" s="5"/>
      <c r="W569" s="17" t="s">
        <v>106</v>
      </c>
      <c r="X569" s="197"/>
      <c r="Y569" s="13"/>
      <c r="Z569" s="13"/>
    </row>
    <row r="570" spans="1:26" s="80" customFormat="1" x14ac:dyDescent="0.2">
      <c r="A570" s="196"/>
      <c r="B570" s="196"/>
      <c r="C570" s="52" t="s">
        <v>221</v>
      </c>
      <c r="D570" s="28">
        <v>41871</v>
      </c>
      <c r="E570" s="9">
        <v>0.4861111111111111</v>
      </c>
      <c r="F570" s="5">
        <v>172</v>
      </c>
      <c r="G570" s="5"/>
      <c r="H570" s="5">
        <v>8.42</v>
      </c>
      <c r="I570" s="5" t="s">
        <v>312</v>
      </c>
      <c r="J570" s="5">
        <v>20.059999999999999</v>
      </c>
      <c r="K570" s="5" t="s">
        <v>230</v>
      </c>
      <c r="L570" s="5" t="s">
        <v>312</v>
      </c>
      <c r="M570" s="5">
        <v>8.39</v>
      </c>
      <c r="N570" s="5">
        <v>10.3</v>
      </c>
      <c r="O570" s="5" t="s">
        <v>312</v>
      </c>
      <c r="P570" s="13">
        <v>385</v>
      </c>
      <c r="Q570" s="13" t="s">
        <v>312</v>
      </c>
      <c r="R570" s="5"/>
      <c r="S570" s="5" t="s">
        <v>312</v>
      </c>
      <c r="T570" s="5" t="s">
        <v>345</v>
      </c>
      <c r="U570" s="5"/>
      <c r="V570" s="5"/>
      <c r="W570" s="17" t="s">
        <v>107</v>
      </c>
      <c r="X570" s="197"/>
      <c r="Y570" s="13"/>
      <c r="Z570" s="13"/>
    </row>
    <row r="571" spans="1:26" s="80" customFormat="1" x14ac:dyDescent="0.2">
      <c r="A571" s="196"/>
      <c r="B571" s="196"/>
      <c r="C571" s="52" t="s">
        <v>221</v>
      </c>
      <c r="D571" s="28">
        <v>41885</v>
      </c>
      <c r="E571" s="9">
        <v>0.54861111111111105</v>
      </c>
      <c r="F571" s="5">
        <v>435</v>
      </c>
      <c r="G571" s="5"/>
      <c r="H571" s="5" t="s">
        <v>134</v>
      </c>
      <c r="I571" s="5" t="s">
        <v>134</v>
      </c>
      <c r="J571" s="5" t="s">
        <v>134</v>
      </c>
      <c r="K571" s="5" t="s">
        <v>230</v>
      </c>
      <c r="L571" s="5" t="s">
        <v>312</v>
      </c>
      <c r="M571" s="5" t="s">
        <v>135</v>
      </c>
      <c r="N571" s="5">
        <v>6.12</v>
      </c>
      <c r="O571" s="5" t="s">
        <v>312</v>
      </c>
      <c r="P571" s="13" t="s">
        <v>110</v>
      </c>
      <c r="Q571" s="13" t="s">
        <v>312</v>
      </c>
      <c r="R571" s="5"/>
      <c r="S571" s="5" t="s">
        <v>312</v>
      </c>
      <c r="T571" s="5" t="s">
        <v>345</v>
      </c>
      <c r="U571" s="5"/>
      <c r="V571" s="5"/>
      <c r="W571" s="17" t="s">
        <v>108</v>
      </c>
      <c r="X571" s="197"/>
      <c r="Y571" s="13"/>
      <c r="Z571" s="13"/>
    </row>
    <row r="572" spans="1:26" s="80" customFormat="1" x14ac:dyDescent="0.2">
      <c r="A572" s="196"/>
      <c r="B572" s="196"/>
      <c r="C572" s="52" t="s">
        <v>221</v>
      </c>
      <c r="D572" s="28">
        <v>41899</v>
      </c>
      <c r="E572" s="9">
        <v>0.5083333333333333</v>
      </c>
      <c r="F572" s="5">
        <v>488</v>
      </c>
      <c r="G572" s="5"/>
      <c r="H572" s="5">
        <v>8.9499999999999993</v>
      </c>
      <c r="I572" s="5" t="s">
        <v>312</v>
      </c>
      <c r="J572" s="5">
        <v>17.63</v>
      </c>
      <c r="K572" s="5" t="s">
        <v>230</v>
      </c>
      <c r="L572" s="5" t="s">
        <v>312</v>
      </c>
      <c r="M572" s="5">
        <v>8.41</v>
      </c>
      <c r="N572" s="5">
        <v>9.25</v>
      </c>
      <c r="O572" s="5" t="s">
        <v>312</v>
      </c>
      <c r="P572" s="13">
        <v>469</v>
      </c>
      <c r="Q572" s="13" t="s">
        <v>312</v>
      </c>
      <c r="R572" s="5"/>
      <c r="S572" s="5" t="s">
        <v>312</v>
      </c>
      <c r="T572" s="5" t="s">
        <v>345</v>
      </c>
      <c r="U572" s="5"/>
      <c r="V572" s="5"/>
      <c r="W572" s="17" t="s">
        <v>113</v>
      </c>
      <c r="X572" s="197"/>
      <c r="Y572" s="13"/>
      <c r="Z572" s="13"/>
    </row>
    <row r="573" spans="1:26" hidden="1" x14ac:dyDescent="0.2">
      <c r="A573" s="63">
        <v>39.653439405900002</v>
      </c>
      <c r="B573" s="63">
        <v>-105.041507145</v>
      </c>
      <c r="C573" s="5" t="s">
        <v>221</v>
      </c>
      <c r="D573" s="28">
        <v>41916</v>
      </c>
      <c r="E573" s="8">
        <v>0.46736111111111112</v>
      </c>
      <c r="F573" s="5">
        <v>74.8</v>
      </c>
      <c r="G573" s="5">
        <v>1986.3</v>
      </c>
      <c r="H573" s="5" t="s">
        <v>312</v>
      </c>
      <c r="I573" s="5" t="s">
        <v>312</v>
      </c>
      <c r="J573" s="5">
        <v>13.7</v>
      </c>
      <c r="K573" s="5" t="s">
        <v>312</v>
      </c>
      <c r="L573" s="5" t="s">
        <v>312</v>
      </c>
      <c r="M573" s="6">
        <v>8.24</v>
      </c>
      <c r="N573" s="7">
        <v>6.8</v>
      </c>
      <c r="O573" s="5" t="s">
        <v>312</v>
      </c>
      <c r="P573" s="5"/>
      <c r="Q573" s="13" t="s">
        <v>312</v>
      </c>
      <c r="R573" s="5"/>
      <c r="S573" s="5"/>
      <c r="T573" s="5" t="s">
        <v>345</v>
      </c>
      <c r="U573" s="5"/>
      <c r="V573" s="5"/>
      <c r="W573" s="17" t="s">
        <v>335</v>
      </c>
      <c r="X573" s="61"/>
      <c r="Y573" s="5"/>
      <c r="Z573" s="5"/>
    </row>
    <row r="574" spans="1:26" hidden="1" x14ac:dyDescent="0.2">
      <c r="B574" t="s">
        <v>279</v>
      </c>
      <c r="C574" s="5" t="s">
        <v>221</v>
      </c>
      <c r="D574" s="28">
        <v>41930</v>
      </c>
      <c r="E574" s="9">
        <v>0.4604166666666667</v>
      </c>
      <c r="F574" s="5">
        <v>43.5</v>
      </c>
      <c r="G574" s="5" t="s">
        <v>296</v>
      </c>
      <c r="H574" s="6">
        <v>9.9600000000000009</v>
      </c>
      <c r="I574" s="5">
        <v>109.7</v>
      </c>
      <c r="J574" s="6">
        <v>11.09</v>
      </c>
      <c r="K574" s="5" t="s">
        <v>230</v>
      </c>
      <c r="L574" s="5" t="s">
        <v>312</v>
      </c>
      <c r="M574" s="6">
        <v>8.43</v>
      </c>
      <c r="N574" s="5"/>
      <c r="O574" s="5" t="s">
        <v>312</v>
      </c>
      <c r="P574" s="5"/>
      <c r="Q574" s="13" t="s">
        <v>312</v>
      </c>
      <c r="R574" s="5"/>
      <c r="S574" s="5"/>
      <c r="T574" s="5" t="s">
        <v>345</v>
      </c>
      <c r="U574" s="5"/>
      <c r="V574" s="5"/>
      <c r="W574" s="17" t="s">
        <v>275</v>
      </c>
      <c r="X574" s="61"/>
      <c r="Y574" s="5"/>
      <c r="Z574" s="5"/>
    </row>
    <row r="575" spans="1:26" hidden="1" x14ac:dyDescent="0.2">
      <c r="B575" t="s">
        <v>279</v>
      </c>
      <c r="C575" s="5" t="s">
        <v>221</v>
      </c>
      <c r="D575" s="28">
        <v>41951</v>
      </c>
      <c r="E575" s="9">
        <v>0.46319444444444446</v>
      </c>
      <c r="F575" s="5">
        <v>461.1</v>
      </c>
      <c r="G575" s="5">
        <v>2419.6</v>
      </c>
      <c r="H575" s="5">
        <v>9.81</v>
      </c>
      <c r="I575" s="5" t="s">
        <v>312</v>
      </c>
      <c r="J575" s="5">
        <v>8.66</v>
      </c>
      <c r="K575" s="5" t="s">
        <v>230</v>
      </c>
      <c r="L575" s="5" t="s">
        <v>312</v>
      </c>
      <c r="M575" s="5">
        <v>8.2899999999999991</v>
      </c>
      <c r="N575" s="5">
        <v>3.7</v>
      </c>
      <c r="O575" s="5" t="s">
        <v>312</v>
      </c>
      <c r="P575" s="5"/>
      <c r="Q575" s="13" t="s">
        <v>312</v>
      </c>
      <c r="R575" s="5"/>
      <c r="S575" s="5"/>
      <c r="T575" s="5" t="s">
        <v>345</v>
      </c>
      <c r="U575" s="5"/>
      <c r="V575" s="5"/>
      <c r="W575" s="17" t="s">
        <v>275</v>
      </c>
      <c r="X575" s="61"/>
      <c r="Y575" s="5"/>
      <c r="Z575" s="5"/>
    </row>
    <row r="576" spans="1:26" hidden="1" x14ac:dyDescent="0.2">
      <c r="B576" t="s">
        <v>279</v>
      </c>
      <c r="C576" s="5" t="s">
        <v>221</v>
      </c>
      <c r="D576" s="28">
        <v>41965</v>
      </c>
      <c r="E576" s="9">
        <v>0.4548611111111111</v>
      </c>
      <c r="F576" s="7">
        <v>52.9</v>
      </c>
      <c r="G576" s="7">
        <v>1732.9</v>
      </c>
      <c r="H576" s="5">
        <v>11.12</v>
      </c>
      <c r="I576" s="5"/>
      <c r="J576" s="6">
        <v>3.39</v>
      </c>
      <c r="K576" s="5" t="s">
        <v>230</v>
      </c>
      <c r="L576" s="5" t="s">
        <v>312</v>
      </c>
      <c r="M576" s="5">
        <v>8.26</v>
      </c>
      <c r="N576" s="7">
        <v>2.8</v>
      </c>
      <c r="O576" s="5" t="s">
        <v>312</v>
      </c>
      <c r="P576" s="5"/>
      <c r="Q576" s="13" t="s">
        <v>312</v>
      </c>
      <c r="R576" s="5"/>
      <c r="S576" s="5"/>
      <c r="T576" s="5" t="s">
        <v>345</v>
      </c>
      <c r="U576" s="5"/>
      <c r="V576" s="5"/>
      <c r="W576" s="17" t="s">
        <v>275</v>
      </c>
      <c r="X576" s="61"/>
      <c r="Y576" s="5"/>
      <c r="Z576" s="5"/>
    </row>
    <row r="577" spans="1:26" hidden="1" x14ac:dyDescent="0.2">
      <c r="B577" t="s">
        <v>279</v>
      </c>
      <c r="C577" s="5" t="s">
        <v>221</v>
      </c>
      <c r="D577" s="28">
        <v>41986</v>
      </c>
      <c r="E577" s="9">
        <v>0.4916666666666667</v>
      </c>
      <c r="F577" s="7">
        <v>36.4</v>
      </c>
      <c r="G577" s="7">
        <v>2419.6</v>
      </c>
      <c r="H577" s="5" t="s">
        <v>312</v>
      </c>
      <c r="I577" s="5" t="s">
        <v>312</v>
      </c>
      <c r="J577" s="6">
        <v>4.37</v>
      </c>
      <c r="K577" s="5" t="s">
        <v>230</v>
      </c>
      <c r="L577" s="5" t="s">
        <v>312</v>
      </c>
      <c r="M577" s="5">
        <v>7.97</v>
      </c>
      <c r="N577" s="7">
        <v>1.3</v>
      </c>
      <c r="O577" s="5" t="s">
        <v>312</v>
      </c>
      <c r="P577" s="5"/>
      <c r="Q577" s="13" t="s">
        <v>312</v>
      </c>
      <c r="R577" s="5"/>
      <c r="S577" s="5"/>
      <c r="T577" s="5" t="s">
        <v>345</v>
      </c>
      <c r="U577" s="5"/>
      <c r="V577" s="5"/>
      <c r="W577" s="17" t="s">
        <v>275</v>
      </c>
      <c r="X577" s="61"/>
      <c r="Y577" s="5"/>
      <c r="Z577" s="5"/>
    </row>
    <row r="578" spans="1:26" x14ac:dyDescent="0.2">
      <c r="C578" s="50" t="s">
        <v>221</v>
      </c>
      <c r="D578" s="28">
        <v>42028</v>
      </c>
      <c r="E578" s="9">
        <v>0.4680555555555555</v>
      </c>
      <c r="F578" s="5">
        <v>18.899999999999999</v>
      </c>
      <c r="G578" s="5">
        <v>920.8</v>
      </c>
      <c r="H578" s="6">
        <v>11.84</v>
      </c>
      <c r="I578" s="5">
        <v>103.6</v>
      </c>
      <c r="J578" s="6">
        <v>1.9</v>
      </c>
      <c r="K578" s="5" t="s">
        <v>230</v>
      </c>
      <c r="L578" s="5" t="s">
        <v>312</v>
      </c>
      <c r="M578" s="6">
        <v>7.42</v>
      </c>
      <c r="N578" s="7">
        <v>5</v>
      </c>
      <c r="O578" s="5" t="s">
        <v>312</v>
      </c>
      <c r="P578" s="153">
        <v>567.9</v>
      </c>
      <c r="Q578" s="13" t="s">
        <v>312</v>
      </c>
      <c r="R578" s="5"/>
      <c r="S578" s="5" t="s">
        <v>421</v>
      </c>
      <c r="T578" s="5" t="s">
        <v>345</v>
      </c>
      <c r="U578" s="5"/>
      <c r="V578" s="5"/>
      <c r="W578" s="17" t="s">
        <v>274</v>
      </c>
      <c r="X578" s="17" t="s">
        <v>385</v>
      </c>
      <c r="Y578" s="5"/>
      <c r="Z578" s="5"/>
    </row>
    <row r="579" spans="1:26" x14ac:dyDescent="0.2">
      <c r="C579" s="50" t="s">
        <v>221</v>
      </c>
      <c r="D579" s="28">
        <v>42049</v>
      </c>
      <c r="E579" s="9">
        <v>0.48958333333333331</v>
      </c>
      <c r="F579" s="5">
        <v>25.9</v>
      </c>
      <c r="G579" s="5">
        <v>686.7</v>
      </c>
      <c r="H579" s="11">
        <v>10.65</v>
      </c>
      <c r="I579" s="5">
        <v>103.3</v>
      </c>
      <c r="J579" s="6">
        <v>5.85</v>
      </c>
      <c r="K579" s="5" t="s">
        <v>230</v>
      </c>
      <c r="L579" s="5" t="s">
        <v>312</v>
      </c>
      <c r="M579" s="6">
        <v>7.9</v>
      </c>
      <c r="N579" s="6">
        <v>3.36</v>
      </c>
      <c r="O579" s="5" t="s">
        <v>312</v>
      </c>
      <c r="P579" s="153">
        <v>601.79999999999995</v>
      </c>
      <c r="Q579" s="13" t="s">
        <v>312</v>
      </c>
      <c r="R579" s="13" t="s">
        <v>312</v>
      </c>
      <c r="S579" s="13" t="s">
        <v>312</v>
      </c>
      <c r="T579" s="5" t="s">
        <v>345</v>
      </c>
      <c r="U579" s="5"/>
      <c r="V579" s="5"/>
      <c r="W579" s="17" t="s">
        <v>274</v>
      </c>
      <c r="X579" s="17" t="s">
        <v>375</v>
      </c>
      <c r="Y579" s="5"/>
      <c r="Z579" s="5"/>
    </row>
    <row r="580" spans="1:26" x14ac:dyDescent="0.2">
      <c r="C580" s="50" t="s">
        <v>221</v>
      </c>
      <c r="D580" s="28">
        <v>42063</v>
      </c>
      <c r="E580" s="9">
        <v>0.39861111111111108</v>
      </c>
      <c r="F580" s="5">
        <v>26.6</v>
      </c>
      <c r="G580" s="5">
        <v>365.4</v>
      </c>
      <c r="H580" s="11">
        <v>12.01</v>
      </c>
      <c r="I580" s="5">
        <v>102.3</v>
      </c>
      <c r="J580" s="6">
        <v>0.75</v>
      </c>
      <c r="K580" s="5" t="s">
        <v>230</v>
      </c>
      <c r="L580" s="5" t="s">
        <v>312</v>
      </c>
      <c r="M580" s="6">
        <v>7.35</v>
      </c>
      <c r="N580" s="6">
        <v>7.63</v>
      </c>
      <c r="O580" s="5" t="s">
        <v>312</v>
      </c>
      <c r="P580" s="153">
        <v>445.3</v>
      </c>
      <c r="Q580" s="13" t="s">
        <v>312</v>
      </c>
      <c r="R580" s="5"/>
      <c r="S580" s="5" t="s">
        <v>217</v>
      </c>
      <c r="T580" s="5" t="s">
        <v>346</v>
      </c>
      <c r="U580" s="5"/>
      <c r="V580" s="5"/>
      <c r="W580" s="17" t="s">
        <v>274</v>
      </c>
      <c r="X580" s="17" t="s">
        <v>301</v>
      </c>
      <c r="Y580" s="5"/>
      <c r="Z580" s="5"/>
    </row>
    <row r="581" spans="1:26" x14ac:dyDescent="0.2">
      <c r="C581" s="50" t="s">
        <v>221</v>
      </c>
      <c r="D581" s="28">
        <v>42084</v>
      </c>
      <c r="E581" s="9">
        <v>0.5444444444444444</v>
      </c>
      <c r="F581" s="7">
        <v>135.4</v>
      </c>
      <c r="G581" s="5">
        <v>2419.6</v>
      </c>
      <c r="H581" s="11">
        <v>10</v>
      </c>
      <c r="I581" s="5">
        <v>109</v>
      </c>
      <c r="J581" s="6">
        <v>10.5</v>
      </c>
      <c r="K581" s="5" t="s">
        <v>230</v>
      </c>
      <c r="L581" s="5" t="s">
        <v>312</v>
      </c>
      <c r="M581" s="6">
        <v>8.02</v>
      </c>
      <c r="N581" s="6">
        <v>6.43</v>
      </c>
      <c r="O581" s="6">
        <v>587.5</v>
      </c>
      <c r="P581" s="6">
        <v>814.5</v>
      </c>
      <c r="Q581" s="7">
        <v>159.30000000000001</v>
      </c>
      <c r="R581" s="5"/>
      <c r="S581" s="5" t="s">
        <v>217</v>
      </c>
      <c r="T581" s="5" t="s">
        <v>345</v>
      </c>
      <c r="U581" s="5"/>
      <c r="V581" s="5"/>
      <c r="W581" s="17" t="s">
        <v>274</v>
      </c>
      <c r="X581" s="18" t="s">
        <v>302</v>
      </c>
      <c r="Y581" s="5"/>
      <c r="Z581" s="5"/>
    </row>
    <row r="582" spans="1:26" x14ac:dyDescent="0.2">
      <c r="C582" s="50" t="s">
        <v>221</v>
      </c>
      <c r="D582" s="28">
        <v>42091</v>
      </c>
      <c r="E582" s="9">
        <v>0.53472222222222221</v>
      </c>
      <c r="F582" s="7">
        <v>12.2</v>
      </c>
      <c r="G582" s="5" t="s">
        <v>296</v>
      </c>
      <c r="H582" s="11">
        <v>9.08</v>
      </c>
      <c r="I582" s="5">
        <v>106.8</v>
      </c>
      <c r="J582" s="6">
        <v>13.77</v>
      </c>
      <c r="K582" s="5" t="s">
        <v>230</v>
      </c>
      <c r="L582" s="5" t="s">
        <v>312</v>
      </c>
      <c r="M582" s="6">
        <v>7.99</v>
      </c>
      <c r="N582" s="5">
        <v>6.67</v>
      </c>
      <c r="O582" s="6">
        <v>511.7</v>
      </c>
      <c r="P582" s="6">
        <v>646.9</v>
      </c>
      <c r="Q582" s="7">
        <v>165.2</v>
      </c>
      <c r="R582" s="5"/>
      <c r="S582" s="5" t="s">
        <v>217</v>
      </c>
      <c r="T582" s="5" t="s">
        <v>345</v>
      </c>
      <c r="U582" s="5"/>
      <c r="V582" s="5"/>
      <c r="W582" s="17" t="s">
        <v>274</v>
      </c>
      <c r="X582" s="17" t="s">
        <v>303</v>
      </c>
      <c r="Y582" s="5"/>
      <c r="Z582" s="5"/>
    </row>
    <row r="583" spans="1:26" x14ac:dyDescent="0.25">
      <c r="C583" s="50" t="s">
        <v>221</v>
      </c>
      <c r="D583" s="28">
        <v>42111</v>
      </c>
      <c r="E583" s="9">
        <v>0.54722222222222217</v>
      </c>
      <c r="F583" s="7">
        <v>1046.2</v>
      </c>
      <c r="G583" s="5" t="s">
        <v>296</v>
      </c>
      <c r="H583" s="11">
        <v>9.82</v>
      </c>
      <c r="I583" s="5">
        <v>101.3</v>
      </c>
      <c r="J583" s="6">
        <v>8.09</v>
      </c>
      <c r="K583" s="5" t="s">
        <v>371</v>
      </c>
      <c r="L583" s="5" t="s">
        <v>312</v>
      </c>
      <c r="M583" s="6">
        <v>7.79</v>
      </c>
      <c r="N583" s="5" t="s">
        <v>312</v>
      </c>
      <c r="O583" s="6">
        <v>389.8</v>
      </c>
      <c r="P583" s="6">
        <v>646.9</v>
      </c>
      <c r="Q583" s="7">
        <v>110.9</v>
      </c>
      <c r="R583" s="5" t="s">
        <v>312</v>
      </c>
      <c r="S583" s="5" t="s">
        <v>217</v>
      </c>
      <c r="T583" s="5" t="s">
        <v>346</v>
      </c>
      <c r="U583" s="5" t="s">
        <v>312</v>
      </c>
      <c r="V583" s="5" t="s">
        <v>312</v>
      </c>
      <c r="W583" s="60" t="s">
        <v>195</v>
      </c>
      <c r="X583" s="17" t="s">
        <v>304</v>
      </c>
      <c r="Y583" s="5"/>
      <c r="Z583" s="5"/>
    </row>
    <row r="584" spans="1:26" x14ac:dyDescent="0.2">
      <c r="C584" s="50" t="s">
        <v>221</v>
      </c>
      <c r="D584" s="28">
        <v>42130</v>
      </c>
      <c r="E584" s="9">
        <v>0.49236111111111108</v>
      </c>
      <c r="F584" s="7">
        <v>261</v>
      </c>
      <c r="G584" s="5"/>
      <c r="H584" s="11">
        <v>8.98</v>
      </c>
      <c r="I584" s="5">
        <v>99.7</v>
      </c>
      <c r="J584" s="6">
        <v>10.78</v>
      </c>
      <c r="K584" s="5" t="s">
        <v>371</v>
      </c>
      <c r="L584" s="5" t="s">
        <v>312</v>
      </c>
      <c r="M584" s="6">
        <v>7.73</v>
      </c>
      <c r="N584" s="5" t="s">
        <v>312</v>
      </c>
      <c r="O584" s="6">
        <v>335.8</v>
      </c>
      <c r="P584" s="6">
        <v>244.8</v>
      </c>
      <c r="Q584" s="7">
        <v>83.3</v>
      </c>
      <c r="R584" s="5"/>
      <c r="S584" s="5" t="s">
        <v>312</v>
      </c>
      <c r="T584" s="5" t="s">
        <v>346</v>
      </c>
      <c r="U584" s="5"/>
      <c r="V584" s="5"/>
      <c r="W584" s="17" t="s">
        <v>115</v>
      </c>
      <c r="X584" s="17" t="s">
        <v>305</v>
      </c>
      <c r="Y584" s="5">
        <v>0.67</v>
      </c>
      <c r="Z584" s="5">
        <v>7.17E-2</v>
      </c>
    </row>
    <row r="585" spans="1:26" x14ac:dyDescent="0.2">
      <c r="C585" s="50" t="s">
        <v>221</v>
      </c>
      <c r="D585" s="28">
        <v>42144</v>
      </c>
      <c r="E585" s="9">
        <v>0.48958333333333331</v>
      </c>
      <c r="F585" s="83">
        <v>114</v>
      </c>
      <c r="G585" s="5"/>
      <c r="H585" s="11" t="s">
        <v>312</v>
      </c>
      <c r="I585" s="5" t="s">
        <v>312</v>
      </c>
      <c r="J585" s="153" t="s">
        <v>312</v>
      </c>
      <c r="K585" s="5" t="s">
        <v>371</v>
      </c>
      <c r="L585" s="5" t="s">
        <v>312</v>
      </c>
      <c r="M585" s="5" t="s">
        <v>312</v>
      </c>
      <c r="N585" s="5" t="s">
        <v>312</v>
      </c>
      <c r="O585" s="5" t="s">
        <v>312</v>
      </c>
      <c r="P585" s="5" t="s">
        <v>312</v>
      </c>
      <c r="Q585" s="5" t="s">
        <v>312</v>
      </c>
      <c r="R585" s="5" t="s">
        <v>312</v>
      </c>
      <c r="S585" s="5" t="s">
        <v>312</v>
      </c>
      <c r="T585" s="5" t="s">
        <v>346</v>
      </c>
      <c r="U585" s="5"/>
      <c r="V585" s="5"/>
      <c r="W585" s="17" t="s">
        <v>115</v>
      </c>
      <c r="X585" s="17" t="s">
        <v>306</v>
      </c>
      <c r="Y585" s="5">
        <v>0.61699999999999999</v>
      </c>
      <c r="Z585" s="5">
        <v>3.8699999999999998E-2</v>
      </c>
    </row>
    <row r="586" spans="1:26" x14ac:dyDescent="0.2">
      <c r="A586" s="76" t="s">
        <v>250</v>
      </c>
      <c r="B586" s="76"/>
      <c r="C586" s="50" t="s">
        <v>221</v>
      </c>
      <c r="D586" s="28">
        <v>42158</v>
      </c>
      <c r="E586" s="9">
        <v>0.44166666666666665</v>
      </c>
      <c r="F586" s="7">
        <v>18.5</v>
      </c>
      <c r="G586" s="5"/>
      <c r="H586" s="11">
        <v>9.24</v>
      </c>
      <c r="I586" s="5">
        <v>102.8</v>
      </c>
      <c r="J586" s="6">
        <v>11.52</v>
      </c>
      <c r="K586" s="5" t="s">
        <v>371</v>
      </c>
      <c r="L586" s="5" t="s">
        <v>312</v>
      </c>
      <c r="M586" s="6">
        <v>7.6</v>
      </c>
      <c r="N586" s="5" t="s">
        <v>312</v>
      </c>
      <c r="O586" s="6">
        <v>209.9</v>
      </c>
      <c r="P586" s="6">
        <v>282.5</v>
      </c>
      <c r="Q586" s="7">
        <v>71.8</v>
      </c>
      <c r="R586" s="5" t="s">
        <v>312</v>
      </c>
      <c r="S586" s="5" t="s">
        <v>421</v>
      </c>
      <c r="T586" s="5" t="s">
        <v>346</v>
      </c>
      <c r="U586" s="5" t="s">
        <v>312</v>
      </c>
      <c r="V586" s="5" t="s">
        <v>312</v>
      </c>
      <c r="W586" s="17" t="s">
        <v>251</v>
      </c>
      <c r="X586" s="17" t="s">
        <v>422</v>
      </c>
      <c r="Y586" s="5">
        <v>0.58399999999999996</v>
      </c>
      <c r="Z586" s="5">
        <v>4.2200000000000001E-2</v>
      </c>
    </row>
    <row r="587" spans="1:26" x14ac:dyDescent="0.2">
      <c r="A587" s="76" t="s">
        <v>250</v>
      </c>
      <c r="B587" s="76"/>
      <c r="C587" s="50" t="s">
        <v>221</v>
      </c>
      <c r="D587" s="28">
        <v>42172</v>
      </c>
      <c r="E587" s="9">
        <v>0.51527777777777783</v>
      </c>
      <c r="F587" s="7">
        <v>50.4</v>
      </c>
      <c r="G587" s="5"/>
      <c r="H587" s="11">
        <v>8.4</v>
      </c>
      <c r="I587" s="5">
        <v>101.9</v>
      </c>
      <c r="J587" s="6">
        <v>15.61</v>
      </c>
      <c r="K587" s="5" t="s">
        <v>371</v>
      </c>
      <c r="L587" s="5" t="s">
        <v>312</v>
      </c>
      <c r="M587" s="6">
        <v>7.55</v>
      </c>
      <c r="N587" s="5" t="s">
        <v>312</v>
      </c>
      <c r="O587" s="6">
        <v>194</v>
      </c>
      <c r="P587" s="6">
        <v>237.7</v>
      </c>
      <c r="Q587" s="7">
        <v>83.4</v>
      </c>
      <c r="R587" s="5" t="s">
        <v>312</v>
      </c>
      <c r="S587" s="5" t="s">
        <v>421</v>
      </c>
      <c r="T587" s="5" t="s">
        <v>346</v>
      </c>
      <c r="U587" s="5" t="s">
        <v>312</v>
      </c>
      <c r="V587" s="5" t="s">
        <v>312</v>
      </c>
      <c r="W587" s="17" t="s">
        <v>249</v>
      </c>
      <c r="X587" s="17" t="s">
        <v>423</v>
      </c>
      <c r="Y587" s="5">
        <v>0.497</v>
      </c>
      <c r="Z587" s="5">
        <v>3.6600000000000001E-2</v>
      </c>
    </row>
    <row r="588" spans="1:26" x14ac:dyDescent="0.2">
      <c r="C588" s="52" t="s">
        <v>221</v>
      </c>
      <c r="D588" s="28">
        <v>42181</v>
      </c>
      <c r="E588" s="9">
        <v>0.49236111111111108</v>
      </c>
      <c r="F588" s="7">
        <v>103.9</v>
      </c>
      <c r="G588" s="5" t="s">
        <v>296</v>
      </c>
      <c r="H588" s="11">
        <v>8.1</v>
      </c>
      <c r="I588" s="7">
        <v>101</v>
      </c>
      <c r="J588" s="6">
        <v>170.01</v>
      </c>
      <c r="K588" s="5" t="s">
        <v>371</v>
      </c>
      <c r="L588" s="5" t="s">
        <v>312</v>
      </c>
      <c r="M588" s="6">
        <v>7.65</v>
      </c>
      <c r="N588" s="5">
        <v>6.33</v>
      </c>
      <c r="O588" s="6">
        <v>256.3</v>
      </c>
      <c r="P588" s="7">
        <v>304</v>
      </c>
      <c r="Q588" s="7">
        <v>79.8</v>
      </c>
      <c r="R588" s="5" t="s">
        <v>312</v>
      </c>
      <c r="S588" s="5" t="s">
        <v>312</v>
      </c>
      <c r="T588" s="5" t="s">
        <v>346</v>
      </c>
      <c r="U588" s="5" t="s">
        <v>312</v>
      </c>
      <c r="V588" s="5" t="s">
        <v>312</v>
      </c>
      <c r="W588" s="17" t="s">
        <v>207</v>
      </c>
      <c r="X588" s="17" t="s">
        <v>147</v>
      </c>
      <c r="Y588" s="5"/>
      <c r="Z588" s="5"/>
    </row>
    <row r="589" spans="1:26" x14ac:dyDescent="0.2">
      <c r="C589" s="50" t="s">
        <v>221</v>
      </c>
      <c r="D589" s="28">
        <v>42186</v>
      </c>
      <c r="E589" s="9">
        <v>0.43958333333333338</v>
      </c>
      <c r="F589" s="83">
        <v>138</v>
      </c>
      <c r="G589" s="5"/>
      <c r="H589" s="11">
        <v>7.83</v>
      </c>
      <c r="I589" s="5">
        <v>101.6</v>
      </c>
      <c r="J589" s="6">
        <v>18.7</v>
      </c>
      <c r="K589" s="5" t="s">
        <v>371</v>
      </c>
      <c r="L589" s="5" t="s">
        <v>312</v>
      </c>
      <c r="M589" s="6">
        <v>7.55</v>
      </c>
      <c r="N589" s="5">
        <v>7.16</v>
      </c>
      <c r="O589" s="6">
        <v>263.2</v>
      </c>
      <c r="P589" s="6">
        <v>298.60000000000002</v>
      </c>
      <c r="Q589" s="7">
        <v>68.8</v>
      </c>
      <c r="R589" s="5"/>
      <c r="S589" s="5" t="s">
        <v>312</v>
      </c>
      <c r="T589" s="5" t="s">
        <v>346</v>
      </c>
      <c r="U589" s="5"/>
      <c r="V589" s="5"/>
      <c r="W589" s="17" t="s">
        <v>127</v>
      </c>
      <c r="X589" s="17" t="s">
        <v>148</v>
      </c>
      <c r="Y589" s="84">
        <v>0.51</v>
      </c>
      <c r="Z589" s="5">
        <v>3.49E-2</v>
      </c>
    </row>
    <row r="590" spans="1:26" x14ac:dyDescent="0.2">
      <c r="C590" s="52" t="s">
        <v>221</v>
      </c>
      <c r="D590" s="28">
        <v>42195</v>
      </c>
      <c r="E590" s="9">
        <v>0.45416666666666666</v>
      </c>
      <c r="F590" s="7">
        <v>228.2</v>
      </c>
      <c r="G590" s="5" t="s">
        <v>296</v>
      </c>
      <c r="H590" s="11">
        <v>7.82</v>
      </c>
      <c r="I590" s="5">
        <v>100.9</v>
      </c>
      <c r="J590" s="6">
        <v>18.22</v>
      </c>
      <c r="K590" s="5" t="s">
        <v>312</v>
      </c>
      <c r="L590" s="5" t="s">
        <v>312</v>
      </c>
      <c r="M590" s="6">
        <v>7.77</v>
      </c>
      <c r="N590" s="5">
        <v>12.4</v>
      </c>
      <c r="O590" s="150">
        <v>310.10000000000002</v>
      </c>
      <c r="P590" s="150">
        <v>357.1</v>
      </c>
      <c r="Q590" s="7">
        <v>71.099999999999994</v>
      </c>
      <c r="R590" s="5" t="s">
        <v>312</v>
      </c>
      <c r="S590" s="5" t="s">
        <v>421</v>
      </c>
      <c r="T590" s="5" t="s">
        <v>346</v>
      </c>
      <c r="U590" s="5" t="s">
        <v>312</v>
      </c>
      <c r="V590" s="5" t="s">
        <v>312</v>
      </c>
      <c r="W590" s="17" t="s">
        <v>249</v>
      </c>
      <c r="X590" s="17" t="s">
        <v>149</v>
      </c>
      <c r="Y590" s="5" t="s">
        <v>312</v>
      </c>
      <c r="Z590" s="5" t="s">
        <v>312</v>
      </c>
    </row>
    <row r="591" spans="1:26" x14ac:dyDescent="0.2">
      <c r="C591" s="50" t="s">
        <v>221</v>
      </c>
      <c r="D591" s="28">
        <v>42200</v>
      </c>
      <c r="E591" s="9">
        <v>0.43611111111111112</v>
      </c>
      <c r="F591" s="83">
        <v>145</v>
      </c>
      <c r="G591" s="5"/>
      <c r="H591" s="11">
        <v>7.87</v>
      </c>
      <c r="I591" s="5">
        <v>100.8</v>
      </c>
      <c r="J591" s="6">
        <v>17.86</v>
      </c>
      <c r="K591" s="5" t="s">
        <v>371</v>
      </c>
      <c r="L591" s="5" t="s">
        <v>312</v>
      </c>
      <c r="M591" s="6">
        <v>7.79</v>
      </c>
      <c r="N591" s="5">
        <v>16.7</v>
      </c>
      <c r="O591" s="150">
        <v>282</v>
      </c>
      <c r="P591" s="150">
        <v>326.7</v>
      </c>
      <c r="Q591" s="7">
        <v>57.8</v>
      </c>
      <c r="R591" s="5"/>
      <c r="S591" s="5" t="s">
        <v>421</v>
      </c>
      <c r="T591" s="5" t="s">
        <v>346</v>
      </c>
      <c r="U591" s="5"/>
      <c r="V591" s="5"/>
      <c r="W591" s="17" t="s">
        <v>163</v>
      </c>
      <c r="X591" s="17" t="s">
        <v>150</v>
      </c>
      <c r="Y591" s="5">
        <v>0.46100000000000002</v>
      </c>
      <c r="Z591" s="5">
        <v>4.24E-2</v>
      </c>
    </row>
    <row r="592" spans="1:26" x14ac:dyDescent="0.2">
      <c r="C592" s="52" t="s">
        <v>221</v>
      </c>
      <c r="D592" s="28">
        <v>42209</v>
      </c>
      <c r="E592" s="9">
        <v>0.42708333333333331</v>
      </c>
      <c r="F592" s="7">
        <v>82</v>
      </c>
      <c r="G592" s="5" t="s">
        <v>296</v>
      </c>
      <c r="H592" s="11">
        <v>7.65</v>
      </c>
      <c r="I592" s="5">
        <v>100.2</v>
      </c>
      <c r="J592" s="6">
        <v>19.309999999999999</v>
      </c>
      <c r="K592" s="5" t="s">
        <v>371</v>
      </c>
      <c r="L592" s="5" t="s">
        <v>312</v>
      </c>
      <c r="M592" s="6">
        <v>7.85</v>
      </c>
      <c r="N592" s="5" t="s">
        <v>312</v>
      </c>
      <c r="O592" s="150">
        <v>284.10000000000002</v>
      </c>
      <c r="P592" s="150">
        <v>319.60000000000002</v>
      </c>
      <c r="Q592" s="7">
        <v>66.2</v>
      </c>
      <c r="R592" s="5" t="s">
        <v>312</v>
      </c>
      <c r="S592" s="5" t="s">
        <v>421</v>
      </c>
      <c r="T592" s="5" t="s">
        <v>346</v>
      </c>
      <c r="U592" s="5" t="s">
        <v>312</v>
      </c>
      <c r="V592" s="5" t="s">
        <v>312</v>
      </c>
      <c r="W592" s="17" t="s">
        <v>249</v>
      </c>
      <c r="X592" s="17" t="s">
        <v>151</v>
      </c>
      <c r="Y592" s="13"/>
      <c r="Z592" s="13"/>
    </row>
    <row r="593" spans="1:16384" x14ac:dyDescent="0.2">
      <c r="C593" s="52" t="s">
        <v>221</v>
      </c>
      <c r="D593" s="28">
        <v>42216</v>
      </c>
      <c r="E593" s="9">
        <v>0.43402777777777773</v>
      </c>
      <c r="F593" s="7">
        <v>47.3</v>
      </c>
      <c r="G593" s="5" t="s">
        <v>296</v>
      </c>
      <c r="H593" s="11">
        <v>7.82</v>
      </c>
      <c r="I593" s="5">
        <v>102.8</v>
      </c>
      <c r="J593" s="6">
        <v>19.93</v>
      </c>
      <c r="K593" s="5" t="s">
        <v>312</v>
      </c>
      <c r="L593" s="5" t="s">
        <v>312</v>
      </c>
      <c r="M593" s="6">
        <v>7.85</v>
      </c>
      <c r="N593" s="5" t="s">
        <v>312</v>
      </c>
      <c r="O593" s="150">
        <v>366.4</v>
      </c>
      <c r="P593" s="150">
        <v>408.4</v>
      </c>
      <c r="Q593" s="7">
        <v>55.4</v>
      </c>
      <c r="R593" s="5" t="s">
        <v>312</v>
      </c>
      <c r="S593" s="5" t="s">
        <v>421</v>
      </c>
      <c r="T593" s="5" t="s">
        <v>346</v>
      </c>
      <c r="U593" s="5" t="s">
        <v>312</v>
      </c>
      <c r="V593" s="5" t="s">
        <v>312</v>
      </c>
      <c r="W593" s="17" t="s">
        <v>249</v>
      </c>
      <c r="X593" s="17" t="s">
        <v>152</v>
      </c>
      <c r="Y593" s="5"/>
      <c r="Z593" s="5"/>
    </row>
    <row r="594" spans="1:16384" x14ac:dyDescent="0.25">
      <c r="C594" s="52" t="s">
        <v>221</v>
      </c>
      <c r="D594" s="28">
        <v>42221</v>
      </c>
      <c r="E594" s="9">
        <v>0.45416666666666666</v>
      </c>
      <c r="F594" s="83">
        <v>308</v>
      </c>
      <c r="G594" s="5"/>
      <c r="H594" s="11">
        <v>8.07</v>
      </c>
      <c r="I594" s="5">
        <v>106.8</v>
      </c>
      <c r="J594" s="6">
        <v>19.55</v>
      </c>
      <c r="K594" s="5" t="s">
        <v>312</v>
      </c>
      <c r="L594" s="5" t="s">
        <v>312</v>
      </c>
      <c r="M594" s="6">
        <v>7.7</v>
      </c>
      <c r="N594" s="5" t="s">
        <v>312</v>
      </c>
      <c r="O594" s="150">
        <v>382.7</v>
      </c>
      <c r="P594" s="150">
        <v>427.2</v>
      </c>
      <c r="Q594" s="117" t="s">
        <v>312</v>
      </c>
      <c r="R594" s="5" t="s">
        <v>312</v>
      </c>
      <c r="S594" s="5" t="s">
        <v>217</v>
      </c>
      <c r="T594" s="5" t="s">
        <v>345</v>
      </c>
      <c r="U594" s="5" t="s">
        <v>312</v>
      </c>
      <c r="V594" s="5" t="s">
        <v>312</v>
      </c>
      <c r="W594" s="36" t="s">
        <v>172</v>
      </c>
      <c r="X594" s="17" t="s">
        <v>153</v>
      </c>
      <c r="Y594" s="5">
        <v>0.55600000000000005</v>
      </c>
      <c r="Z594" s="5">
        <v>2.41E-2</v>
      </c>
    </row>
    <row r="595" spans="1:16384" x14ac:dyDescent="0.2">
      <c r="C595" s="52" t="s">
        <v>221</v>
      </c>
      <c r="D595" s="28">
        <v>42235</v>
      </c>
      <c r="E595" s="9">
        <v>0.46458333333333335</v>
      </c>
      <c r="F595" s="83">
        <v>457</v>
      </c>
      <c r="G595" s="5"/>
      <c r="H595" s="11">
        <v>8.0500000000000007</v>
      </c>
      <c r="I595" s="5">
        <v>104.8</v>
      </c>
      <c r="J595" s="6">
        <v>18.79</v>
      </c>
      <c r="K595" s="5" t="s">
        <v>230</v>
      </c>
      <c r="L595" s="5" t="s">
        <v>312</v>
      </c>
      <c r="M595" s="6">
        <v>7.81</v>
      </c>
      <c r="N595" s="5" t="s">
        <v>312</v>
      </c>
      <c r="O595" s="150">
        <v>439.4</v>
      </c>
      <c r="P595" s="150">
        <v>498.2</v>
      </c>
      <c r="Q595" s="7">
        <v>62.8</v>
      </c>
      <c r="R595" s="5" t="s">
        <v>312</v>
      </c>
      <c r="S595" s="5" t="s">
        <v>312</v>
      </c>
      <c r="T595" s="5" t="s">
        <v>345</v>
      </c>
      <c r="U595" s="5" t="s">
        <v>312</v>
      </c>
      <c r="V595" s="5" t="s">
        <v>312</v>
      </c>
      <c r="W595" s="17" t="s">
        <v>174</v>
      </c>
      <c r="X595" s="17" t="s">
        <v>154</v>
      </c>
      <c r="Y595" s="5">
        <v>0.59599999999999997</v>
      </c>
      <c r="Z595" s="5">
        <v>4.99E-2</v>
      </c>
    </row>
    <row r="596" spans="1:16384" x14ac:dyDescent="0.2">
      <c r="C596" s="52" t="s">
        <v>221</v>
      </c>
      <c r="D596" s="28">
        <v>42249</v>
      </c>
      <c r="E596" s="9">
        <v>0.45902777777777781</v>
      </c>
      <c r="F596" s="83">
        <v>435</v>
      </c>
      <c r="G596" s="5"/>
      <c r="H596" s="11">
        <v>8.02</v>
      </c>
      <c r="I596" s="5">
        <v>105.4</v>
      </c>
      <c r="J596" s="6">
        <v>19.170000000000002</v>
      </c>
      <c r="K596" s="5" t="s">
        <v>230</v>
      </c>
      <c r="L596" s="5" t="s">
        <v>312</v>
      </c>
      <c r="M596" s="6">
        <v>7.64</v>
      </c>
      <c r="N596" s="117" t="s">
        <v>312</v>
      </c>
      <c r="O596" s="150">
        <v>547.79999999999995</v>
      </c>
      <c r="P596" s="150">
        <v>616.6</v>
      </c>
      <c r="Q596" s="7">
        <v>67.3</v>
      </c>
      <c r="R596" s="5" t="s">
        <v>312</v>
      </c>
      <c r="S596" s="5" t="s">
        <v>217</v>
      </c>
      <c r="T596" s="5" t="s">
        <v>345</v>
      </c>
      <c r="U596" s="5" t="s">
        <v>312</v>
      </c>
      <c r="V596" s="5" t="s">
        <v>312</v>
      </c>
      <c r="W596" s="17" t="s">
        <v>174</v>
      </c>
      <c r="X596" s="17" t="s">
        <v>155</v>
      </c>
      <c r="Y596" s="5">
        <v>0.64500000000000002</v>
      </c>
      <c r="Z596" s="5">
        <v>3.5099999999999999E-2</v>
      </c>
    </row>
    <row r="597" spans="1:16384" x14ac:dyDescent="0.2">
      <c r="C597" s="52" t="s">
        <v>221</v>
      </c>
      <c r="D597" s="28">
        <v>42263</v>
      </c>
      <c r="E597" s="9">
        <v>0.45416666666666666</v>
      </c>
      <c r="F597" s="83">
        <v>225</v>
      </c>
      <c r="G597" s="5"/>
      <c r="H597" s="11">
        <v>8.2899999999999991</v>
      </c>
      <c r="I597" s="5">
        <v>106.3</v>
      </c>
      <c r="J597" s="6">
        <v>17.59</v>
      </c>
      <c r="K597" s="100" t="s">
        <v>247</v>
      </c>
      <c r="L597" s="100" t="s">
        <v>312</v>
      </c>
      <c r="M597" s="6">
        <v>7.65</v>
      </c>
      <c r="N597" s="101">
        <v>5.33</v>
      </c>
      <c r="O597" s="150">
        <v>733.7</v>
      </c>
      <c r="P597" s="150">
        <v>853.8</v>
      </c>
      <c r="Q597" s="7">
        <v>47.8</v>
      </c>
      <c r="R597" s="100" t="s">
        <v>312</v>
      </c>
      <c r="S597" s="100" t="s">
        <v>217</v>
      </c>
      <c r="T597" s="100" t="s">
        <v>345</v>
      </c>
      <c r="U597" s="100" t="s">
        <v>312</v>
      </c>
      <c r="V597" s="100" t="s">
        <v>312</v>
      </c>
      <c r="W597" s="17" t="s">
        <v>246</v>
      </c>
      <c r="X597" s="17" t="s">
        <v>156</v>
      </c>
      <c r="Y597" s="5">
        <v>0.95699999999999996</v>
      </c>
      <c r="Z597" s="5">
        <v>2.7300000000000001E-2</v>
      </c>
    </row>
    <row r="598" spans="1:16384" x14ac:dyDescent="0.2">
      <c r="C598" s="50" t="s">
        <v>221</v>
      </c>
      <c r="D598" s="28">
        <v>42272</v>
      </c>
      <c r="E598" s="9">
        <v>0.53402777777777777</v>
      </c>
      <c r="F598" s="7">
        <v>307.60000000000002</v>
      </c>
      <c r="G598" s="5" t="s">
        <v>296</v>
      </c>
      <c r="H598" s="11">
        <v>8.91</v>
      </c>
      <c r="I598" s="5">
        <v>112.7</v>
      </c>
      <c r="J598" s="6">
        <v>17.59</v>
      </c>
      <c r="K598" s="100" t="s">
        <v>247</v>
      </c>
      <c r="L598" s="100" t="s">
        <v>312</v>
      </c>
      <c r="M598" s="6">
        <v>7.76</v>
      </c>
      <c r="N598" s="5">
        <v>1.53</v>
      </c>
      <c r="O598" s="150">
        <v>757.1</v>
      </c>
      <c r="P598" s="150">
        <v>881</v>
      </c>
      <c r="Q598" s="7">
        <v>33.5</v>
      </c>
      <c r="R598" s="100" t="s">
        <v>312</v>
      </c>
      <c r="S598" s="100" t="s">
        <v>217</v>
      </c>
      <c r="T598" s="100" t="s">
        <v>345</v>
      </c>
      <c r="U598" s="100" t="s">
        <v>312</v>
      </c>
      <c r="V598" s="100" t="s">
        <v>312</v>
      </c>
      <c r="W598" s="17" t="s">
        <v>174</v>
      </c>
      <c r="X598" s="17" t="s">
        <v>157</v>
      </c>
      <c r="Y598" s="5"/>
      <c r="Z598" s="5"/>
    </row>
    <row r="599" spans="1:16384" x14ac:dyDescent="0.2">
      <c r="A599" s="42"/>
      <c r="B599" s="42"/>
      <c r="C599" s="50" t="s">
        <v>221</v>
      </c>
      <c r="D599" s="28">
        <v>42286</v>
      </c>
      <c r="E599" s="9">
        <v>0.48125000000000001</v>
      </c>
      <c r="F599" s="149" t="s">
        <v>348</v>
      </c>
      <c r="G599" s="149" t="s">
        <v>349</v>
      </c>
      <c r="H599" s="11">
        <v>8.5299999999999994</v>
      </c>
      <c r="I599" s="9">
        <v>103.1</v>
      </c>
      <c r="J599" s="9">
        <v>15.52</v>
      </c>
      <c r="K599" s="9" t="s">
        <v>230</v>
      </c>
      <c r="L599" s="9" t="s">
        <v>312</v>
      </c>
      <c r="M599" s="11">
        <v>7.79</v>
      </c>
      <c r="N599" s="11">
        <v>4.68</v>
      </c>
      <c r="O599" s="11">
        <v>628.4</v>
      </c>
      <c r="P599" s="11">
        <v>768.2</v>
      </c>
      <c r="Q599" s="11">
        <v>20.6</v>
      </c>
      <c r="R599" s="11"/>
      <c r="S599" s="11" t="s">
        <v>217</v>
      </c>
      <c r="T599" s="11" t="s">
        <v>345</v>
      </c>
      <c r="U599" s="42"/>
      <c r="V599" s="42"/>
      <c r="W599" s="17" t="s">
        <v>174</v>
      </c>
      <c r="X599" s="17" t="s">
        <v>158</v>
      </c>
      <c r="Y599" s="42"/>
      <c r="Z599" s="42"/>
      <c r="AA599" s="42"/>
      <c r="AB599" s="42"/>
      <c r="AC599" s="42"/>
      <c r="AD599" s="42"/>
      <c r="AE599" s="42"/>
      <c r="AF599" s="42"/>
      <c r="AG599" s="42"/>
      <c r="AH599" s="42"/>
      <c r="AI599" s="42"/>
      <c r="AJ599" s="42"/>
      <c r="AK599" s="42"/>
      <c r="AL599" s="42"/>
      <c r="AM599" s="42"/>
      <c r="AN599" s="42"/>
      <c r="AO599" s="42"/>
      <c r="AP599" s="42"/>
      <c r="AQ599" s="42"/>
      <c r="AR599" s="42"/>
      <c r="AS599" s="42"/>
      <c r="AT599" s="42"/>
      <c r="AU599" s="42"/>
      <c r="AV599" s="42"/>
      <c r="AW599" s="42"/>
      <c r="AX599" s="42"/>
      <c r="AY599" s="42"/>
      <c r="AZ599" s="42"/>
      <c r="BA599" s="42"/>
      <c r="BB599" s="42"/>
      <c r="BC599" s="42"/>
      <c r="BD599" s="42"/>
      <c r="BE599" s="42"/>
      <c r="BF599" s="42"/>
      <c r="BG599" s="42"/>
      <c r="BH599" s="42"/>
      <c r="BI599" s="42"/>
      <c r="BJ599" s="42"/>
      <c r="BK599" s="42"/>
      <c r="BL599" s="42"/>
      <c r="BM599" s="42"/>
      <c r="BN599" s="42"/>
      <c r="BO599" s="42"/>
      <c r="BP599" s="42"/>
      <c r="BQ599" s="42"/>
      <c r="BR599" s="42"/>
      <c r="BS599" s="42"/>
      <c r="BT599" s="42"/>
      <c r="BU599" s="42"/>
      <c r="BV599" s="42"/>
      <c r="BW599" s="42"/>
      <c r="BX599" s="42"/>
      <c r="BY599" s="42"/>
      <c r="BZ599" s="42"/>
      <c r="CA599" s="42"/>
      <c r="CB599" s="42"/>
      <c r="CC599" s="42"/>
      <c r="CD599" s="42"/>
      <c r="CE599" s="42"/>
      <c r="CF599" s="42"/>
      <c r="CG599" s="42"/>
      <c r="CH599" s="42"/>
      <c r="CI599" s="42"/>
      <c r="CJ599" s="42"/>
      <c r="CK599" s="42"/>
      <c r="CL599" s="42"/>
      <c r="CM599" s="42"/>
      <c r="CN599" s="42"/>
      <c r="CO599" s="42"/>
      <c r="CP599" s="42"/>
      <c r="CQ599" s="42"/>
      <c r="CR599" s="42"/>
      <c r="CS599" s="42"/>
      <c r="CT599" s="42"/>
      <c r="CU599" s="42"/>
      <c r="CV599" s="42"/>
      <c r="CW599" s="42"/>
      <c r="CX599" s="42"/>
      <c r="CY599" s="42"/>
      <c r="CZ599" s="42"/>
      <c r="DA599" s="42"/>
      <c r="DB599" s="42"/>
      <c r="DC599" s="42"/>
      <c r="DD599" s="42"/>
      <c r="DE599" s="42"/>
      <c r="DF599" s="42"/>
      <c r="DG599" s="42"/>
      <c r="DH599" s="42"/>
      <c r="DI599" s="42"/>
      <c r="DJ599" s="42"/>
      <c r="DK599" s="42"/>
      <c r="DL599" s="42"/>
      <c r="DM599" s="42"/>
      <c r="DN599" s="42"/>
      <c r="DO599" s="42"/>
      <c r="DP599" s="42"/>
      <c r="DQ599" s="42"/>
      <c r="DR599" s="42"/>
      <c r="DS599" s="42"/>
      <c r="DT599" s="42"/>
      <c r="DU599" s="42"/>
      <c r="DV599" s="42"/>
      <c r="DW599" s="42"/>
      <c r="DX599" s="42"/>
      <c r="DY599" s="42"/>
      <c r="DZ599" s="42"/>
      <c r="EA599" s="42"/>
      <c r="EB599" s="42"/>
      <c r="EC599" s="42"/>
      <c r="ED599" s="42"/>
      <c r="EE599" s="42"/>
      <c r="EF599" s="42"/>
      <c r="EG599" s="42"/>
      <c r="EH599" s="42"/>
      <c r="EI599" s="42"/>
      <c r="EJ599" s="42"/>
      <c r="EK599" s="42"/>
      <c r="EL599" s="42"/>
      <c r="EM599" s="42"/>
      <c r="EN599" s="42"/>
      <c r="EO599" s="42"/>
      <c r="EP599" s="42"/>
      <c r="EQ599" s="42"/>
      <c r="ER599" s="42"/>
      <c r="ES599" s="42"/>
      <c r="ET599" s="42"/>
      <c r="EU599" s="42"/>
      <c r="EV599" s="42"/>
      <c r="EW599" s="42"/>
      <c r="EX599" s="42"/>
      <c r="EY599" s="42"/>
      <c r="EZ599" s="42"/>
      <c r="FA599" s="42"/>
      <c r="FB599" s="42"/>
      <c r="FC599" s="42"/>
      <c r="FD599" s="42"/>
      <c r="FE599" s="42"/>
      <c r="FF599" s="42"/>
      <c r="FG599" s="42"/>
      <c r="FH599" s="42"/>
      <c r="FI599" s="42"/>
      <c r="FJ599" s="42"/>
      <c r="FK599" s="42"/>
      <c r="FL599" s="42"/>
      <c r="FM599" s="42"/>
      <c r="FN599" s="42"/>
      <c r="FO599" s="42"/>
      <c r="FP599" s="42"/>
      <c r="FQ599" s="42"/>
      <c r="FR599" s="42"/>
      <c r="FS599" s="42"/>
      <c r="FT599" s="42"/>
      <c r="FU599" s="42"/>
      <c r="FV599" s="42"/>
      <c r="FW599" s="42"/>
      <c r="FX599" s="42"/>
      <c r="FY599" s="42"/>
      <c r="FZ599" s="42"/>
      <c r="GA599" s="42"/>
      <c r="GB599" s="42"/>
      <c r="GC599" s="42"/>
      <c r="GD599" s="42"/>
      <c r="GE599" s="42"/>
      <c r="GF599" s="42"/>
      <c r="GG599" s="42"/>
      <c r="GH599" s="42"/>
      <c r="GI599" s="42"/>
      <c r="GJ599" s="42"/>
      <c r="GK599" s="42"/>
      <c r="GL599" s="42"/>
      <c r="GM599" s="42"/>
      <c r="GN599" s="42"/>
      <c r="GO599" s="42"/>
      <c r="GP599" s="42"/>
      <c r="GQ599" s="42"/>
      <c r="GR599" s="42"/>
      <c r="GS599" s="42"/>
      <c r="GT599" s="42"/>
      <c r="GU599" s="42"/>
      <c r="GV599" s="42"/>
      <c r="GW599" s="42"/>
      <c r="GX599" s="42"/>
      <c r="GY599" s="42"/>
      <c r="GZ599" s="42"/>
      <c r="HA599" s="42"/>
      <c r="HB599" s="42"/>
      <c r="HC599" s="42"/>
      <c r="HD599" s="42"/>
      <c r="HE599" s="42"/>
      <c r="HF599" s="42"/>
      <c r="HG599" s="42"/>
      <c r="HH599" s="42"/>
      <c r="HI599" s="42"/>
      <c r="HJ599" s="42"/>
      <c r="HK599" s="42"/>
      <c r="HL599" s="42"/>
      <c r="HM599" s="42"/>
      <c r="HN599" s="42"/>
      <c r="HO599" s="42"/>
      <c r="HP599" s="42"/>
      <c r="HQ599" s="42"/>
      <c r="HR599" s="42"/>
      <c r="HS599" s="42"/>
      <c r="HT599" s="42"/>
      <c r="HU599" s="42"/>
      <c r="HV599" s="42"/>
      <c r="HW599" s="42"/>
      <c r="HX599" s="42"/>
      <c r="HY599" s="42"/>
      <c r="HZ599" s="42"/>
      <c r="IA599" s="42"/>
      <c r="IB599" s="42"/>
      <c r="IC599" s="42"/>
      <c r="ID599" s="42"/>
      <c r="IE599" s="42"/>
      <c r="IF599" s="42"/>
      <c r="IG599" s="42"/>
      <c r="IH599" s="42"/>
      <c r="II599" s="42"/>
      <c r="IJ599" s="42"/>
      <c r="IK599" s="42"/>
      <c r="IL599" s="42"/>
      <c r="IM599" s="42"/>
      <c r="IN599" s="42"/>
      <c r="IO599" s="42"/>
      <c r="IP599" s="42"/>
      <c r="IQ599" s="42"/>
      <c r="IR599" s="42"/>
      <c r="IS599" s="42"/>
      <c r="IT599" s="42"/>
      <c r="IU599" s="42"/>
      <c r="IV599" s="42"/>
      <c r="IW599" s="42"/>
      <c r="IX599" s="42"/>
      <c r="IY599" s="42"/>
      <c r="IZ599" s="42"/>
      <c r="JA599" s="42"/>
      <c r="JB599" s="42"/>
      <c r="JC599" s="42"/>
      <c r="JD599" s="42"/>
      <c r="JE599" s="42"/>
      <c r="JF599" s="42"/>
      <c r="JG599" s="42"/>
      <c r="JH599" s="42"/>
      <c r="JI599" s="42"/>
      <c r="JJ599" s="42"/>
      <c r="JK599" s="42"/>
      <c r="JL599" s="42"/>
      <c r="JM599" s="42"/>
      <c r="JN599" s="42"/>
      <c r="JO599" s="42"/>
      <c r="JP599" s="42"/>
      <c r="JQ599" s="42"/>
      <c r="JR599" s="42"/>
      <c r="JS599" s="42"/>
      <c r="JT599" s="42"/>
      <c r="JU599" s="42"/>
      <c r="JV599" s="42"/>
      <c r="JW599" s="42"/>
      <c r="JX599" s="42"/>
      <c r="JY599" s="42"/>
      <c r="JZ599" s="42"/>
      <c r="KA599" s="42"/>
      <c r="KB599" s="42"/>
      <c r="KC599" s="42"/>
      <c r="KD599" s="42"/>
      <c r="KE599" s="42"/>
      <c r="KF599" s="42"/>
      <c r="KG599" s="42"/>
      <c r="KH599" s="42"/>
      <c r="KI599" s="42"/>
      <c r="KJ599" s="42"/>
      <c r="KK599" s="42"/>
      <c r="KL599" s="42"/>
      <c r="KM599" s="42"/>
      <c r="KN599" s="42"/>
      <c r="KO599" s="42"/>
      <c r="KP599" s="42"/>
      <c r="KQ599" s="42"/>
      <c r="KR599" s="42"/>
      <c r="KS599" s="42"/>
      <c r="KT599" s="42"/>
      <c r="KU599" s="42"/>
      <c r="KV599" s="42"/>
      <c r="KW599" s="42"/>
      <c r="KX599" s="42"/>
      <c r="KY599" s="42"/>
      <c r="KZ599" s="42"/>
      <c r="LA599" s="42"/>
      <c r="LB599" s="42"/>
      <c r="LC599" s="42"/>
      <c r="LD599" s="42"/>
      <c r="LE599" s="42"/>
      <c r="LF599" s="42"/>
      <c r="LG599" s="42"/>
      <c r="LH599" s="42"/>
      <c r="LI599" s="42"/>
      <c r="LJ599" s="42"/>
      <c r="LK599" s="42"/>
      <c r="LL599" s="42"/>
      <c r="LM599" s="42"/>
      <c r="LN599" s="42"/>
      <c r="LO599" s="42"/>
      <c r="LP599" s="42"/>
      <c r="LQ599" s="42"/>
      <c r="LR599" s="42"/>
      <c r="LS599" s="42"/>
      <c r="LT599" s="42"/>
      <c r="LU599" s="42"/>
      <c r="LV599" s="42"/>
      <c r="LW599" s="42"/>
      <c r="LX599" s="42"/>
      <c r="LY599" s="42"/>
      <c r="LZ599" s="42"/>
      <c r="MA599" s="42"/>
      <c r="MB599" s="42"/>
      <c r="MC599" s="42"/>
      <c r="MD599" s="42"/>
      <c r="ME599" s="42"/>
      <c r="MF599" s="42"/>
      <c r="MG599" s="42"/>
      <c r="MH599" s="42"/>
      <c r="MI599" s="42"/>
      <c r="MJ599" s="42"/>
      <c r="MK599" s="42"/>
      <c r="ML599" s="42"/>
      <c r="MM599" s="42"/>
      <c r="MN599" s="42"/>
      <c r="MO599" s="42"/>
      <c r="MP599" s="42"/>
      <c r="MQ599" s="42"/>
      <c r="MR599" s="42"/>
      <c r="MS599" s="42"/>
      <c r="MT599" s="42"/>
      <c r="MU599" s="42"/>
      <c r="MV599" s="42"/>
      <c r="MW599" s="42"/>
      <c r="MX599" s="42"/>
      <c r="MY599" s="42"/>
      <c r="MZ599" s="42"/>
      <c r="NA599" s="42"/>
      <c r="NB599" s="42"/>
      <c r="NC599" s="42"/>
      <c r="ND599" s="42"/>
      <c r="NE599" s="42"/>
      <c r="NF599" s="42"/>
      <c r="NG599" s="42"/>
      <c r="NH599" s="42"/>
      <c r="NI599" s="42"/>
      <c r="NJ599" s="42"/>
      <c r="NK599" s="42"/>
      <c r="NL599" s="42"/>
      <c r="NM599" s="42"/>
      <c r="NN599" s="42"/>
      <c r="NO599" s="42"/>
      <c r="NP599" s="42"/>
      <c r="NQ599" s="42"/>
      <c r="NR599" s="42"/>
      <c r="NS599" s="42"/>
      <c r="NT599" s="42"/>
      <c r="NU599" s="42"/>
      <c r="NV599" s="42"/>
      <c r="NW599" s="42"/>
      <c r="NX599" s="42"/>
      <c r="NY599" s="42"/>
      <c r="NZ599" s="42"/>
      <c r="OA599" s="42"/>
      <c r="OB599" s="42"/>
      <c r="OC599" s="42"/>
      <c r="OD599" s="42"/>
      <c r="OE599" s="42"/>
      <c r="OF599" s="42"/>
      <c r="OG599" s="42"/>
      <c r="OH599" s="42"/>
      <c r="OI599" s="42"/>
      <c r="OJ599" s="42"/>
      <c r="OK599" s="42"/>
      <c r="OL599" s="42"/>
      <c r="OM599" s="42"/>
      <c r="ON599" s="42"/>
      <c r="OO599" s="42"/>
      <c r="OP599" s="42"/>
      <c r="OQ599" s="42"/>
      <c r="OR599" s="42"/>
      <c r="OS599" s="42"/>
      <c r="OT599" s="42"/>
      <c r="OU599" s="42"/>
      <c r="OV599" s="42"/>
      <c r="OW599" s="42"/>
      <c r="OX599" s="42"/>
      <c r="OY599" s="42"/>
      <c r="OZ599" s="42"/>
      <c r="PA599" s="42"/>
      <c r="PB599" s="42"/>
      <c r="PC599" s="42"/>
      <c r="PD599" s="42"/>
      <c r="PE599" s="42"/>
      <c r="PF599" s="42"/>
      <c r="PG599" s="42"/>
      <c r="PH599" s="42"/>
      <c r="PI599" s="42"/>
      <c r="PJ599" s="42"/>
      <c r="PK599" s="42"/>
      <c r="PL599" s="42"/>
      <c r="PM599" s="42"/>
      <c r="PN599" s="42"/>
      <c r="PO599" s="42"/>
      <c r="PP599" s="42"/>
      <c r="PQ599" s="42"/>
      <c r="PR599" s="42"/>
      <c r="PS599" s="42"/>
      <c r="PT599" s="42"/>
      <c r="PU599" s="42"/>
      <c r="PV599" s="42"/>
      <c r="PW599" s="42"/>
      <c r="PX599" s="42"/>
      <c r="PY599" s="42"/>
      <c r="PZ599" s="42"/>
      <c r="QA599" s="42"/>
      <c r="QB599" s="42"/>
      <c r="QC599" s="42"/>
      <c r="QD599" s="42"/>
      <c r="QE599" s="42"/>
      <c r="QF599" s="42"/>
      <c r="QG599" s="42"/>
      <c r="QH599" s="42"/>
      <c r="QI599" s="42"/>
      <c r="QJ599" s="42"/>
      <c r="QK599" s="42"/>
      <c r="QL599" s="42"/>
      <c r="QM599" s="42"/>
      <c r="QN599" s="42"/>
      <c r="QO599" s="42"/>
      <c r="QP599" s="42"/>
      <c r="QQ599" s="42"/>
      <c r="QR599" s="42"/>
      <c r="QS599" s="42"/>
      <c r="QT599" s="42"/>
      <c r="QU599" s="42"/>
      <c r="QV599" s="42"/>
      <c r="QW599" s="42"/>
      <c r="QX599" s="42"/>
      <c r="QY599" s="42"/>
      <c r="QZ599" s="42"/>
      <c r="RA599" s="42"/>
      <c r="RB599" s="42"/>
      <c r="RC599" s="42"/>
      <c r="RD599" s="42"/>
      <c r="RE599" s="42"/>
      <c r="RF599" s="42"/>
      <c r="RG599" s="42"/>
      <c r="RH599" s="42"/>
      <c r="RI599" s="42"/>
      <c r="RJ599" s="42"/>
      <c r="RK599" s="42"/>
      <c r="RL599" s="42"/>
      <c r="RM599" s="42"/>
      <c r="RN599" s="42"/>
      <c r="RO599" s="42"/>
      <c r="RP599" s="42"/>
      <c r="RQ599" s="42"/>
      <c r="RR599" s="42"/>
      <c r="RS599" s="42"/>
      <c r="RT599" s="42"/>
      <c r="RU599" s="42"/>
      <c r="RV599" s="42"/>
      <c r="RW599" s="42"/>
      <c r="RX599" s="42"/>
      <c r="RY599" s="42"/>
      <c r="RZ599" s="42"/>
      <c r="SA599" s="42"/>
      <c r="SB599" s="42"/>
      <c r="SC599" s="42"/>
      <c r="SD599" s="42"/>
      <c r="SE599" s="42"/>
      <c r="SF599" s="42"/>
      <c r="SG599" s="42"/>
      <c r="SH599" s="42"/>
      <c r="SI599" s="42"/>
      <c r="SJ599" s="42"/>
      <c r="SK599" s="42"/>
      <c r="SL599" s="42"/>
      <c r="SM599" s="42"/>
      <c r="SN599" s="42"/>
      <c r="SO599" s="42"/>
      <c r="SP599" s="42"/>
      <c r="SQ599" s="42"/>
      <c r="SR599" s="42"/>
      <c r="SS599" s="42"/>
      <c r="ST599" s="42"/>
      <c r="SU599" s="42"/>
      <c r="SV599" s="42"/>
      <c r="SW599" s="42"/>
      <c r="SX599" s="42"/>
      <c r="SY599" s="42"/>
      <c r="SZ599" s="42"/>
      <c r="TA599" s="42"/>
      <c r="TB599" s="42"/>
      <c r="TC599" s="42"/>
      <c r="TD599" s="42"/>
      <c r="TE599" s="42"/>
      <c r="TF599" s="42"/>
      <c r="TG599" s="42"/>
      <c r="TH599" s="42"/>
      <c r="TI599" s="42"/>
      <c r="TJ599" s="42"/>
      <c r="TK599" s="42"/>
      <c r="TL599" s="42"/>
      <c r="TM599" s="42"/>
      <c r="TN599" s="42"/>
      <c r="TO599" s="42"/>
      <c r="TP599" s="42"/>
      <c r="TQ599" s="42"/>
      <c r="TR599" s="42"/>
      <c r="TS599" s="42"/>
      <c r="TT599" s="42"/>
      <c r="TU599" s="42"/>
      <c r="TV599" s="42"/>
      <c r="TW599" s="42"/>
      <c r="TX599" s="42"/>
      <c r="TY599" s="42"/>
      <c r="TZ599" s="42"/>
      <c r="UA599" s="42"/>
      <c r="UB599" s="42"/>
      <c r="UC599" s="42"/>
      <c r="UD599" s="42"/>
      <c r="UE599" s="42"/>
      <c r="UF599" s="42"/>
      <c r="UG599" s="42"/>
      <c r="UH599" s="42"/>
      <c r="UI599" s="42"/>
      <c r="UJ599" s="42"/>
      <c r="UK599" s="42"/>
      <c r="UL599" s="42"/>
      <c r="UM599" s="42"/>
      <c r="UN599" s="42"/>
      <c r="UO599" s="42"/>
      <c r="UP599" s="42"/>
      <c r="UQ599" s="42"/>
      <c r="UR599" s="42"/>
      <c r="US599" s="42"/>
      <c r="UT599" s="42"/>
      <c r="UU599" s="42"/>
      <c r="UV599" s="42"/>
      <c r="UW599" s="42"/>
      <c r="UX599" s="42"/>
      <c r="UY599" s="42"/>
      <c r="UZ599" s="42"/>
      <c r="VA599" s="42"/>
      <c r="VB599" s="42"/>
      <c r="VC599" s="42"/>
      <c r="VD599" s="42"/>
      <c r="VE599" s="42"/>
      <c r="VF599" s="42"/>
      <c r="VG599" s="42"/>
      <c r="VH599" s="42"/>
      <c r="VI599" s="42"/>
      <c r="VJ599" s="42"/>
      <c r="VK599" s="42"/>
      <c r="VL599" s="42"/>
      <c r="VM599" s="42"/>
      <c r="VN599" s="42"/>
      <c r="VO599" s="42"/>
      <c r="VP599" s="42"/>
      <c r="VQ599" s="42"/>
      <c r="VR599" s="42"/>
      <c r="VS599" s="42"/>
      <c r="VT599" s="42"/>
      <c r="VU599" s="42"/>
      <c r="VV599" s="42"/>
      <c r="VW599" s="42"/>
      <c r="VX599" s="42"/>
      <c r="VY599" s="42"/>
      <c r="VZ599" s="42"/>
      <c r="WA599" s="42"/>
      <c r="WB599" s="42"/>
      <c r="WC599" s="42"/>
      <c r="WD599" s="42"/>
      <c r="WE599" s="42"/>
      <c r="WF599" s="42"/>
      <c r="WG599" s="42"/>
      <c r="WH599" s="42"/>
      <c r="WI599" s="42"/>
      <c r="WJ599" s="42"/>
      <c r="WK599" s="42"/>
      <c r="WL599" s="42"/>
      <c r="WM599" s="42"/>
      <c r="WN599" s="42"/>
      <c r="WO599" s="42"/>
      <c r="WP599" s="42"/>
      <c r="WQ599" s="42"/>
      <c r="WR599" s="42"/>
      <c r="WS599" s="42"/>
      <c r="WT599" s="42"/>
      <c r="WU599" s="42"/>
      <c r="WV599" s="42"/>
      <c r="WW599" s="42"/>
      <c r="WX599" s="42"/>
      <c r="WY599" s="42"/>
      <c r="WZ599" s="42"/>
      <c r="XA599" s="42"/>
      <c r="XB599" s="42"/>
      <c r="XC599" s="42"/>
      <c r="XD599" s="42"/>
      <c r="XE599" s="42"/>
      <c r="XF599" s="42"/>
      <c r="XG599" s="42"/>
      <c r="XH599" s="42"/>
      <c r="XI599" s="42"/>
      <c r="XJ599" s="42"/>
      <c r="XK599" s="42"/>
      <c r="XL599" s="42"/>
      <c r="XM599" s="42"/>
      <c r="XN599" s="42"/>
      <c r="XO599" s="42"/>
      <c r="XP599" s="42"/>
      <c r="XQ599" s="42"/>
      <c r="XR599" s="42"/>
      <c r="XS599" s="42"/>
      <c r="XT599" s="42"/>
      <c r="XU599" s="42"/>
      <c r="XV599" s="42"/>
      <c r="XW599" s="42"/>
      <c r="XX599" s="42"/>
      <c r="XY599" s="42"/>
      <c r="XZ599" s="42"/>
      <c r="YA599" s="42"/>
      <c r="YB599" s="42"/>
      <c r="YC599" s="42"/>
      <c r="YD599" s="42"/>
      <c r="YE599" s="42"/>
      <c r="YF599" s="42"/>
      <c r="YG599" s="42"/>
      <c r="YH599" s="42"/>
      <c r="YI599" s="42"/>
      <c r="YJ599" s="42"/>
      <c r="YK599" s="42"/>
      <c r="YL599" s="42"/>
      <c r="YM599" s="42"/>
      <c r="YN599" s="42"/>
      <c r="YO599" s="42"/>
      <c r="YP599" s="42"/>
      <c r="YQ599" s="42"/>
      <c r="YR599" s="42"/>
      <c r="YS599" s="42"/>
      <c r="YT599" s="42"/>
      <c r="YU599" s="42"/>
      <c r="YV599" s="42"/>
      <c r="YW599" s="42"/>
      <c r="YX599" s="42"/>
      <c r="YY599" s="42"/>
      <c r="YZ599" s="42"/>
      <c r="ZA599" s="42"/>
      <c r="ZB599" s="42"/>
      <c r="ZC599" s="42"/>
      <c r="ZD599" s="42"/>
      <c r="ZE599" s="42"/>
      <c r="ZF599" s="42"/>
      <c r="ZG599" s="42"/>
      <c r="ZH599" s="42"/>
      <c r="ZI599" s="42"/>
      <c r="ZJ599" s="42"/>
      <c r="ZK599" s="42"/>
      <c r="ZL599" s="42"/>
      <c r="ZM599" s="42"/>
      <c r="ZN599" s="42"/>
      <c r="ZO599" s="42"/>
      <c r="ZP599" s="42"/>
      <c r="ZQ599" s="42"/>
      <c r="ZR599" s="42"/>
      <c r="ZS599" s="42"/>
      <c r="ZT599" s="42"/>
      <c r="ZU599" s="42"/>
      <c r="ZV599" s="42"/>
      <c r="ZW599" s="42"/>
      <c r="ZX599" s="42"/>
      <c r="ZY599" s="42"/>
      <c r="ZZ599" s="42"/>
      <c r="AAA599" s="42"/>
      <c r="AAB599" s="42"/>
      <c r="AAC599" s="42"/>
      <c r="AAD599" s="42"/>
      <c r="AAE599" s="42"/>
      <c r="AAF599" s="42"/>
      <c r="AAG599" s="42"/>
      <c r="AAH599" s="42"/>
      <c r="AAI599" s="42"/>
      <c r="AAJ599" s="42"/>
      <c r="AAK599" s="42"/>
      <c r="AAL599" s="42"/>
      <c r="AAM599" s="42"/>
      <c r="AAN599" s="42"/>
      <c r="AAO599" s="42"/>
      <c r="AAP599" s="42"/>
      <c r="AAQ599" s="42"/>
      <c r="AAR599" s="42"/>
      <c r="AAS599" s="42"/>
      <c r="AAT599" s="42"/>
      <c r="AAU599" s="42"/>
      <c r="AAV599" s="42"/>
      <c r="AAW599" s="42"/>
      <c r="AAX599" s="42"/>
      <c r="AAY599" s="42"/>
      <c r="AAZ599" s="42"/>
      <c r="ABA599" s="42"/>
      <c r="ABB599" s="42"/>
      <c r="ABC599" s="42"/>
      <c r="ABD599" s="42"/>
      <c r="ABE599" s="42"/>
      <c r="ABF599" s="42"/>
      <c r="ABG599" s="42"/>
      <c r="ABH599" s="42"/>
      <c r="ABI599" s="42"/>
      <c r="ABJ599" s="42"/>
      <c r="ABK599" s="42"/>
      <c r="ABL599" s="42"/>
      <c r="ABM599" s="42"/>
      <c r="ABN599" s="42"/>
      <c r="ABO599" s="42"/>
      <c r="ABP599" s="42"/>
      <c r="ABQ599" s="42"/>
      <c r="ABR599" s="42"/>
      <c r="ABS599" s="42"/>
      <c r="ABT599" s="42"/>
      <c r="ABU599" s="42"/>
      <c r="ABV599" s="42"/>
      <c r="ABW599" s="42"/>
      <c r="ABX599" s="42"/>
      <c r="ABY599" s="42"/>
      <c r="ABZ599" s="42"/>
      <c r="ACA599" s="42"/>
      <c r="ACB599" s="42"/>
      <c r="ACC599" s="42"/>
      <c r="ACD599" s="42"/>
      <c r="ACE599" s="42"/>
      <c r="ACF599" s="42"/>
      <c r="ACG599" s="42"/>
      <c r="ACH599" s="42"/>
      <c r="ACI599" s="42"/>
      <c r="ACJ599" s="42"/>
      <c r="ACK599" s="42"/>
      <c r="ACL599" s="42"/>
      <c r="ACM599" s="42"/>
      <c r="ACN599" s="42"/>
      <c r="ACO599" s="42"/>
      <c r="ACP599" s="42"/>
      <c r="ACQ599" s="42"/>
      <c r="ACR599" s="42"/>
      <c r="ACS599" s="42"/>
      <c r="ACT599" s="42"/>
      <c r="ACU599" s="42"/>
      <c r="ACV599" s="42"/>
      <c r="ACW599" s="42"/>
      <c r="ACX599" s="42"/>
      <c r="ACY599" s="42"/>
      <c r="ACZ599" s="42"/>
      <c r="ADA599" s="42"/>
      <c r="ADB599" s="42"/>
      <c r="ADC599" s="42"/>
      <c r="ADD599" s="42"/>
      <c r="ADE599" s="42"/>
      <c r="ADF599" s="42"/>
      <c r="ADG599" s="42"/>
      <c r="ADH599" s="42"/>
      <c r="ADI599" s="42"/>
      <c r="ADJ599" s="42"/>
      <c r="ADK599" s="42"/>
      <c r="ADL599" s="42"/>
      <c r="ADM599" s="42"/>
      <c r="ADN599" s="42"/>
      <c r="ADO599" s="42"/>
      <c r="ADP599" s="42"/>
      <c r="ADQ599" s="42"/>
      <c r="ADR599" s="42"/>
      <c r="ADS599" s="42"/>
      <c r="ADT599" s="42"/>
      <c r="ADU599" s="42"/>
      <c r="ADV599" s="42"/>
      <c r="ADW599" s="42"/>
      <c r="ADX599" s="42"/>
      <c r="ADY599" s="42"/>
      <c r="ADZ599" s="42"/>
      <c r="AEA599" s="42"/>
      <c r="AEB599" s="42"/>
      <c r="AEC599" s="42"/>
      <c r="AED599" s="42"/>
      <c r="AEE599" s="42"/>
      <c r="AEF599" s="42"/>
      <c r="AEG599" s="42"/>
      <c r="AEH599" s="42"/>
      <c r="AEI599" s="42"/>
      <c r="AEJ599" s="42"/>
      <c r="AEK599" s="42"/>
      <c r="AEL599" s="42"/>
      <c r="AEM599" s="42"/>
      <c r="AEN599" s="42"/>
      <c r="AEO599" s="42"/>
      <c r="AEP599" s="42"/>
      <c r="AEQ599" s="42"/>
      <c r="AER599" s="42"/>
      <c r="AES599" s="42"/>
      <c r="AET599" s="42"/>
      <c r="AEU599" s="42"/>
      <c r="AEV599" s="42"/>
      <c r="AEW599" s="42"/>
      <c r="AEX599" s="42"/>
      <c r="AEY599" s="42"/>
      <c r="AEZ599" s="42"/>
      <c r="AFA599" s="42"/>
      <c r="AFB599" s="42"/>
      <c r="AFC599" s="42"/>
      <c r="AFD599" s="42"/>
      <c r="AFE599" s="42"/>
      <c r="AFF599" s="42"/>
      <c r="AFG599" s="42"/>
      <c r="AFH599" s="42"/>
      <c r="AFI599" s="42"/>
      <c r="AFJ599" s="42"/>
      <c r="AFK599" s="42"/>
      <c r="AFL599" s="42"/>
      <c r="AFM599" s="42"/>
      <c r="AFN599" s="42"/>
      <c r="AFO599" s="42"/>
      <c r="AFP599" s="42"/>
      <c r="AFQ599" s="42"/>
      <c r="AFR599" s="42"/>
      <c r="AFS599" s="42"/>
      <c r="AFT599" s="42"/>
      <c r="AFU599" s="42"/>
      <c r="AFV599" s="42"/>
      <c r="AFW599" s="42"/>
      <c r="AFX599" s="42"/>
      <c r="AFY599" s="42"/>
      <c r="AFZ599" s="42"/>
      <c r="AGA599" s="42"/>
      <c r="AGB599" s="42"/>
      <c r="AGC599" s="42"/>
      <c r="AGD599" s="42"/>
      <c r="AGE599" s="42"/>
      <c r="AGF599" s="42"/>
      <c r="AGG599" s="42"/>
      <c r="AGH599" s="42"/>
      <c r="AGI599" s="42"/>
      <c r="AGJ599" s="42"/>
      <c r="AGK599" s="42"/>
      <c r="AGL599" s="42"/>
      <c r="AGM599" s="42"/>
      <c r="AGN599" s="42"/>
      <c r="AGO599" s="42"/>
      <c r="AGP599" s="42"/>
      <c r="AGQ599" s="42"/>
      <c r="AGR599" s="42"/>
      <c r="AGS599" s="42"/>
      <c r="AGT599" s="42"/>
      <c r="AGU599" s="42"/>
      <c r="AGV599" s="42"/>
      <c r="AGW599" s="42"/>
      <c r="AGX599" s="42"/>
      <c r="AGY599" s="42"/>
      <c r="AGZ599" s="42"/>
      <c r="AHA599" s="42"/>
      <c r="AHB599" s="42"/>
      <c r="AHC599" s="42"/>
      <c r="AHD599" s="42"/>
      <c r="AHE599" s="42"/>
      <c r="AHF599" s="42"/>
      <c r="AHG599" s="42"/>
      <c r="AHH599" s="42"/>
      <c r="AHI599" s="42"/>
      <c r="AHJ599" s="42"/>
      <c r="AHK599" s="42"/>
      <c r="AHL599" s="42"/>
      <c r="AHM599" s="42"/>
      <c r="AHN599" s="42"/>
      <c r="AHO599" s="42"/>
      <c r="AHP599" s="42"/>
      <c r="AHQ599" s="42"/>
      <c r="AHR599" s="42"/>
      <c r="AHS599" s="42"/>
      <c r="AHT599" s="42"/>
      <c r="AHU599" s="42"/>
      <c r="AHV599" s="42"/>
      <c r="AHW599" s="42"/>
      <c r="AHX599" s="42"/>
      <c r="AHY599" s="42"/>
      <c r="AHZ599" s="42"/>
      <c r="AIA599" s="42"/>
      <c r="AIB599" s="42"/>
      <c r="AIC599" s="42"/>
      <c r="AID599" s="42"/>
      <c r="AIE599" s="42"/>
      <c r="AIF599" s="42"/>
      <c r="AIG599" s="42"/>
      <c r="AIH599" s="42"/>
      <c r="AII599" s="42"/>
      <c r="AIJ599" s="42"/>
      <c r="AIK599" s="42"/>
      <c r="AIL599" s="42"/>
      <c r="AIM599" s="42"/>
      <c r="AIN599" s="42"/>
      <c r="AIO599" s="42"/>
      <c r="AIP599" s="42"/>
      <c r="AIQ599" s="42"/>
      <c r="AIR599" s="42"/>
      <c r="AIS599" s="42"/>
      <c r="AIT599" s="42"/>
      <c r="AIU599" s="42"/>
      <c r="AIV599" s="42"/>
      <c r="AIW599" s="42"/>
      <c r="AIX599" s="42"/>
      <c r="AIY599" s="42"/>
      <c r="AIZ599" s="42"/>
      <c r="AJA599" s="42"/>
      <c r="AJB599" s="42"/>
      <c r="AJC599" s="42"/>
      <c r="AJD599" s="42"/>
      <c r="AJE599" s="42"/>
      <c r="AJF599" s="42"/>
      <c r="AJG599" s="42"/>
      <c r="AJH599" s="42"/>
      <c r="AJI599" s="42"/>
      <c r="AJJ599" s="42"/>
      <c r="AJK599" s="42"/>
      <c r="AJL599" s="42"/>
      <c r="AJM599" s="42"/>
      <c r="AJN599" s="42"/>
      <c r="AJO599" s="42"/>
      <c r="AJP599" s="42"/>
      <c r="AJQ599" s="42"/>
      <c r="AJR599" s="42"/>
      <c r="AJS599" s="42"/>
      <c r="AJT599" s="42"/>
      <c r="AJU599" s="42"/>
      <c r="AJV599" s="42"/>
      <c r="AJW599" s="42"/>
      <c r="AJX599" s="42"/>
      <c r="AJY599" s="42"/>
      <c r="AJZ599" s="42"/>
      <c r="AKA599" s="42"/>
      <c r="AKB599" s="42"/>
      <c r="AKC599" s="42"/>
      <c r="AKD599" s="42"/>
      <c r="AKE599" s="42"/>
      <c r="AKF599" s="42"/>
      <c r="AKG599" s="42"/>
      <c r="AKH599" s="42"/>
      <c r="AKI599" s="42"/>
      <c r="AKJ599" s="42"/>
      <c r="AKK599" s="42"/>
      <c r="AKL599" s="42"/>
      <c r="AKM599" s="42"/>
      <c r="AKN599" s="42"/>
      <c r="AKO599" s="42"/>
      <c r="AKP599" s="42"/>
      <c r="AKQ599" s="42"/>
      <c r="AKR599" s="42"/>
      <c r="AKS599" s="42"/>
      <c r="AKT599" s="42"/>
      <c r="AKU599" s="42"/>
      <c r="AKV599" s="42"/>
      <c r="AKW599" s="42"/>
      <c r="AKX599" s="42"/>
      <c r="AKY599" s="42"/>
      <c r="AKZ599" s="42"/>
      <c r="ALA599" s="42"/>
      <c r="ALB599" s="42"/>
      <c r="ALC599" s="42"/>
      <c r="ALD599" s="42"/>
      <c r="ALE599" s="42"/>
      <c r="ALF599" s="42"/>
      <c r="ALG599" s="42"/>
      <c r="ALH599" s="42"/>
      <c r="ALI599" s="42"/>
      <c r="ALJ599" s="42"/>
      <c r="ALK599" s="42"/>
      <c r="ALL599" s="42"/>
      <c r="ALM599" s="42"/>
      <c r="ALN599" s="42"/>
      <c r="ALO599" s="42"/>
      <c r="ALP599" s="42"/>
      <c r="ALQ599" s="42"/>
      <c r="ALR599" s="42"/>
      <c r="ALS599" s="42"/>
      <c r="ALT599" s="42"/>
      <c r="ALU599" s="42"/>
      <c r="ALV599" s="42"/>
      <c r="ALW599" s="42"/>
      <c r="ALX599" s="42"/>
      <c r="ALY599" s="42"/>
      <c r="ALZ599" s="42"/>
      <c r="AMA599" s="42"/>
      <c r="AMB599" s="42"/>
      <c r="AMC599" s="42"/>
      <c r="AMD599" s="42"/>
      <c r="AME599" s="42"/>
      <c r="AMF599" s="42"/>
      <c r="AMG599" s="42"/>
      <c r="AMH599" s="42"/>
      <c r="AMI599" s="42"/>
      <c r="AMJ599" s="42"/>
      <c r="AMK599" s="42"/>
      <c r="AML599" s="42"/>
      <c r="AMM599" s="42"/>
      <c r="AMN599" s="42"/>
      <c r="AMO599" s="42"/>
      <c r="AMP599" s="42"/>
      <c r="AMQ599" s="42"/>
      <c r="AMR599" s="42"/>
      <c r="AMS599" s="42"/>
      <c r="AMT599" s="42"/>
      <c r="AMU599" s="42"/>
      <c r="AMV599" s="42"/>
      <c r="AMW599" s="42"/>
      <c r="AMX599" s="42"/>
      <c r="AMY599" s="42"/>
      <c r="AMZ599" s="42"/>
      <c r="ANA599" s="42"/>
      <c r="ANB599" s="42"/>
      <c r="ANC599" s="42"/>
      <c r="AND599" s="42"/>
      <c r="ANE599" s="42"/>
      <c r="ANF599" s="42"/>
      <c r="ANG599" s="42"/>
      <c r="ANH599" s="42"/>
      <c r="ANI599" s="42"/>
      <c r="ANJ599" s="42"/>
      <c r="ANK599" s="42"/>
      <c r="ANL599" s="42"/>
      <c r="ANM599" s="42"/>
      <c r="ANN599" s="42"/>
      <c r="ANO599" s="42"/>
      <c r="ANP599" s="42"/>
      <c r="ANQ599" s="42"/>
      <c r="ANR599" s="42"/>
      <c r="ANS599" s="42"/>
      <c r="ANT599" s="42"/>
      <c r="ANU599" s="42"/>
      <c r="ANV599" s="42"/>
      <c r="ANW599" s="42"/>
      <c r="ANX599" s="42"/>
      <c r="ANY599" s="42"/>
      <c r="ANZ599" s="42"/>
      <c r="AOA599" s="42"/>
      <c r="AOB599" s="42"/>
      <c r="AOC599" s="42"/>
      <c r="AOD599" s="42"/>
      <c r="AOE599" s="42"/>
      <c r="AOF599" s="42"/>
      <c r="AOG599" s="42"/>
      <c r="AOH599" s="42"/>
      <c r="AOI599" s="42"/>
      <c r="AOJ599" s="42"/>
      <c r="AOK599" s="42"/>
      <c r="AOL599" s="42"/>
      <c r="AOM599" s="42"/>
      <c r="AON599" s="42"/>
      <c r="AOO599" s="42"/>
      <c r="AOP599" s="42"/>
      <c r="AOQ599" s="42"/>
      <c r="AOR599" s="42"/>
      <c r="AOS599" s="42"/>
      <c r="AOT599" s="42"/>
      <c r="AOU599" s="42"/>
      <c r="AOV599" s="42"/>
      <c r="AOW599" s="42"/>
      <c r="AOX599" s="42"/>
      <c r="AOY599" s="42"/>
      <c r="AOZ599" s="42"/>
      <c r="APA599" s="42"/>
      <c r="APB599" s="42"/>
      <c r="APC599" s="42"/>
      <c r="APD599" s="42"/>
      <c r="APE599" s="42"/>
      <c r="APF599" s="42"/>
      <c r="APG599" s="42"/>
      <c r="APH599" s="42"/>
      <c r="API599" s="42"/>
      <c r="APJ599" s="42"/>
      <c r="APK599" s="42"/>
      <c r="APL599" s="42"/>
      <c r="APM599" s="42"/>
      <c r="APN599" s="42"/>
      <c r="APO599" s="42"/>
      <c r="APP599" s="42"/>
      <c r="APQ599" s="42"/>
      <c r="APR599" s="42"/>
      <c r="APS599" s="42"/>
      <c r="APT599" s="42"/>
      <c r="APU599" s="42"/>
      <c r="APV599" s="42"/>
      <c r="APW599" s="42"/>
      <c r="APX599" s="42"/>
      <c r="APY599" s="42"/>
      <c r="APZ599" s="42"/>
      <c r="AQA599" s="42"/>
      <c r="AQB599" s="42"/>
      <c r="AQC599" s="42"/>
      <c r="AQD599" s="42"/>
      <c r="AQE599" s="42"/>
      <c r="AQF599" s="42"/>
      <c r="AQG599" s="42"/>
      <c r="AQH599" s="42"/>
      <c r="AQI599" s="42"/>
      <c r="AQJ599" s="42"/>
      <c r="AQK599" s="42"/>
      <c r="AQL599" s="42"/>
      <c r="AQM599" s="42"/>
      <c r="AQN599" s="42"/>
      <c r="AQO599" s="42"/>
      <c r="AQP599" s="42"/>
      <c r="AQQ599" s="42"/>
      <c r="AQR599" s="42"/>
      <c r="AQS599" s="42"/>
      <c r="AQT599" s="42"/>
      <c r="AQU599" s="42"/>
      <c r="AQV599" s="42"/>
      <c r="AQW599" s="42"/>
      <c r="AQX599" s="42"/>
      <c r="AQY599" s="42"/>
      <c r="AQZ599" s="42"/>
      <c r="ARA599" s="42"/>
      <c r="ARB599" s="42"/>
      <c r="ARC599" s="42"/>
      <c r="ARD599" s="42"/>
      <c r="ARE599" s="42"/>
      <c r="ARF599" s="42"/>
      <c r="ARG599" s="42"/>
      <c r="ARH599" s="42"/>
      <c r="ARI599" s="42"/>
      <c r="ARJ599" s="42"/>
      <c r="ARK599" s="42"/>
      <c r="ARL599" s="42"/>
      <c r="ARM599" s="42"/>
      <c r="ARN599" s="42"/>
      <c r="ARO599" s="42"/>
      <c r="ARP599" s="42"/>
      <c r="ARQ599" s="42"/>
      <c r="ARR599" s="42"/>
      <c r="ARS599" s="42"/>
      <c r="ART599" s="42"/>
      <c r="ARU599" s="42"/>
      <c r="ARV599" s="42"/>
      <c r="ARW599" s="42"/>
      <c r="ARX599" s="42"/>
      <c r="ARY599" s="42"/>
      <c r="ARZ599" s="42"/>
      <c r="ASA599" s="42"/>
      <c r="ASB599" s="42"/>
      <c r="ASC599" s="42"/>
      <c r="ASD599" s="42"/>
      <c r="ASE599" s="42"/>
      <c r="ASF599" s="42"/>
      <c r="ASG599" s="42"/>
      <c r="ASH599" s="42"/>
      <c r="ASI599" s="42"/>
      <c r="ASJ599" s="42"/>
      <c r="ASK599" s="42"/>
      <c r="ASL599" s="42"/>
      <c r="ASM599" s="42"/>
      <c r="ASN599" s="42"/>
      <c r="ASO599" s="42"/>
      <c r="ASP599" s="42"/>
      <c r="ASQ599" s="42"/>
      <c r="ASR599" s="42"/>
      <c r="ASS599" s="42"/>
      <c r="AST599" s="42"/>
      <c r="ASU599" s="42"/>
      <c r="ASV599" s="42"/>
      <c r="ASW599" s="42"/>
      <c r="ASX599" s="42"/>
      <c r="ASY599" s="42"/>
      <c r="ASZ599" s="42"/>
      <c r="ATA599" s="42"/>
      <c r="ATB599" s="42"/>
      <c r="ATC599" s="42"/>
      <c r="ATD599" s="42"/>
      <c r="ATE599" s="42"/>
      <c r="ATF599" s="42"/>
      <c r="ATG599" s="42"/>
      <c r="ATH599" s="42"/>
      <c r="ATI599" s="42"/>
      <c r="ATJ599" s="42"/>
      <c r="ATK599" s="42"/>
      <c r="ATL599" s="42"/>
      <c r="ATM599" s="42"/>
      <c r="ATN599" s="42"/>
      <c r="ATO599" s="42"/>
      <c r="ATP599" s="42"/>
      <c r="ATQ599" s="42"/>
      <c r="ATR599" s="42"/>
      <c r="ATS599" s="42"/>
      <c r="ATT599" s="42"/>
      <c r="ATU599" s="42"/>
      <c r="ATV599" s="42"/>
      <c r="ATW599" s="42"/>
      <c r="ATX599" s="42"/>
      <c r="ATY599" s="42"/>
      <c r="ATZ599" s="42"/>
      <c r="AUA599" s="42"/>
      <c r="AUB599" s="42"/>
      <c r="AUC599" s="42"/>
      <c r="AUD599" s="42"/>
      <c r="AUE599" s="42"/>
      <c r="AUF599" s="42"/>
      <c r="AUG599" s="42"/>
      <c r="AUH599" s="42"/>
      <c r="AUI599" s="42"/>
      <c r="AUJ599" s="42"/>
      <c r="AUK599" s="42"/>
      <c r="AUL599" s="42"/>
      <c r="AUM599" s="42"/>
      <c r="AUN599" s="42"/>
      <c r="AUO599" s="42"/>
      <c r="AUP599" s="42"/>
      <c r="AUQ599" s="42"/>
      <c r="AUR599" s="42"/>
      <c r="AUS599" s="42"/>
      <c r="AUT599" s="42"/>
      <c r="AUU599" s="42"/>
      <c r="AUV599" s="42"/>
      <c r="AUW599" s="42"/>
      <c r="AUX599" s="42"/>
      <c r="AUY599" s="42"/>
      <c r="AUZ599" s="42"/>
      <c r="AVA599" s="42"/>
      <c r="AVB599" s="42"/>
      <c r="AVC599" s="42"/>
      <c r="AVD599" s="42"/>
      <c r="AVE599" s="42"/>
      <c r="AVF599" s="42"/>
      <c r="AVG599" s="42"/>
      <c r="AVH599" s="42"/>
      <c r="AVI599" s="42"/>
      <c r="AVJ599" s="42"/>
      <c r="AVK599" s="42"/>
      <c r="AVL599" s="42"/>
      <c r="AVM599" s="42"/>
      <c r="AVN599" s="42"/>
      <c r="AVO599" s="42"/>
      <c r="AVP599" s="42"/>
      <c r="AVQ599" s="42"/>
      <c r="AVR599" s="42"/>
      <c r="AVS599" s="42"/>
      <c r="AVT599" s="42"/>
      <c r="AVU599" s="42"/>
      <c r="AVV599" s="42"/>
      <c r="AVW599" s="42"/>
      <c r="AVX599" s="42"/>
      <c r="AVY599" s="42"/>
      <c r="AVZ599" s="42"/>
      <c r="AWA599" s="42"/>
      <c r="AWB599" s="42"/>
      <c r="AWC599" s="42"/>
      <c r="AWD599" s="42"/>
      <c r="AWE599" s="42"/>
      <c r="AWF599" s="42"/>
      <c r="AWG599" s="42"/>
      <c r="AWH599" s="42"/>
      <c r="AWI599" s="42"/>
      <c r="AWJ599" s="42"/>
      <c r="AWK599" s="42"/>
      <c r="AWL599" s="42"/>
      <c r="AWM599" s="42"/>
      <c r="AWN599" s="42"/>
      <c r="AWO599" s="42"/>
      <c r="AWP599" s="42"/>
      <c r="AWQ599" s="42"/>
      <c r="AWR599" s="42"/>
      <c r="AWS599" s="42"/>
      <c r="AWT599" s="42"/>
      <c r="AWU599" s="42"/>
      <c r="AWV599" s="42"/>
      <c r="AWW599" s="42"/>
      <c r="AWX599" s="42"/>
      <c r="AWY599" s="42"/>
      <c r="AWZ599" s="42"/>
      <c r="AXA599" s="42"/>
      <c r="AXB599" s="42"/>
      <c r="AXC599" s="42"/>
      <c r="AXD599" s="42"/>
      <c r="AXE599" s="42"/>
      <c r="AXF599" s="42"/>
      <c r="AXG599" s="42"/>
      <c r="AXH599" s="42"/>
      <c r="AXI599" s="42"/>
      <c r="AXJ599" s="42"/>
      <c r="AXK599" s="42"/>
      <c r="AXL599" s="42"/>
      <c r="AXM599" s="42"/>
      <c r="AXN599" s="42"/>
      <c r="AXO599" s="42"/>
      <c r="AXP599" s="42"/>
      <c r="AXQ599" s="42"/>
      <c r="AXR599" s="42"/>
      <c r="AXS599" s="42"/>
      <c r="AXT599" s="42"/>
      <c r="AXU599" s="42"/>
      <c r="AXV599" s="42"/>
      <c r="AXW599" s="42"/>
      <c r="AXX599" s="42"/>
      <c r="AXY599" s="42"/>
      <c r="AXZ599" s="42"/>
      <c r="AYA599" s="42"/>
      <c r="AYB599" s="42"/>
      <c r="AYC599" s="42"/>
      <c r="AYD599" s="42"/>
      <c r="AYE599" s="42"/>
      <c r="AYF599" s="42"/>
      <c r="AYG599" s="42"/>
      <c r="AYH599" s="42"/>
      <c r="AYI599" s="42"/>
      <c r="AYJ599" s="42"/>
      <c r="AYK599" s="42"/>
      <c r="AYL599" s="42"/>
      <c r="AYM599" s="42"/>
      <c r="AYN599" s="42"/>
      <c r="AYO599" s="42"/>
      <c r="AYP599" s="42"/>
      <c r="AYQ599" s="42"/>
      <c r="AYR599" s="42"/>
      <c r="AYS599" s="42"/>
      <c r="AYT599" s="42"/>
      <c r="AYU599" s="42"/>
      <c r="AYV599" s="42"/>
      <c r="AYW599" s="42"/>
      <c r="AYX599" s="42"/>
      <c r="AYY599" s="42"/>
      <c r="AYZ599" s="42"/>
      <c r="AZA599" s="42"/>
      <c r="AZB599" s="42"/>
      <c r="AZC599" s="42"/>
      <c r="AZD599" s="42"/>
      <c r="AZE599" s="42"/>
      <c r="AZF599" s="42"/>
      <c r="AZG599" s="42"/>
      <c r="AZH599" s="42"/>
      <c r="AZI599" s="42"/>
      <c r="AZJ599" s="42"/>
      <c r="AZK599" s="42"/>
      <c r="AZL599" s="42"/>
      <c r="AZM599" s="42"/>
      <c r="AZN599" s="42"/>
      <c r="AZO599" s="42"/>
      <c r="AZP599" s="42"/>
      <c r="AZQ599" s="42"/>
      <c r="AZR599" s="42"/>
      <c r="AZS599" s="42"/>
      <c r="AZT599" s="42"/>
      <c r="AZU599" s="42"/>
      <c r="AZV599" s="42"/>
      <c r="AZW599" s="42"/>
      <c r="AZX599" s="42"/>
      <c r="AZY599" s="42"/>
      <c r="AZZ599" s="42"/>
      <c r="BAA599" s="42"/>
      <c r="BAB599" s="42"/>
      <c r="BAC599" s="42"/>
      <c r="BAD599" s="42"/>
      <c r="BAE599" s="42"/>
      <c r="BAF599" s="42"/>
      <c r="BAG599" s="42"/>
      <c r="BAH599" s="42"/>
      <c r="BAI599" s="42"/>
      <c r="BAJ599" s="42"/>
      <c r="BAK599" s="42"/>
      <c r="BAL599" s="42"/>
      <c r="BAM599" s="42"/>
      <c r="BAN599" s="42"/>
      <c r="BAO599" s="42"/>
      <c r="BAP599" s="42"/>
      <c r="BAQ599" s="42"/>
      <c r="BAR599" s="42"/>
      <c r="BAS599" s="42"/>
      <c r="BAT599" s="42"/>
      <c r="BAU599" s="42"/>
      <c r="BAV599" s="42"/>
      <c r="BAW599" s="42"/>
      <c r="BAX599" s="42"/>
      <c r="BAY599" s="42"/>
      <c r="BAZ599" s="42"/>
      <c r="BBA599" s="42"/>
      <c r="BBB599" s="42"/>
      <c r="BBC599" s="42"/>
      <c r="BBD599" s="42"/>
      <c r="BBE599" s="42"/>
      <c r="BBF599" s="42"/>
      <c r="BBG599" s="42"/>
      <c r="BBH599" s="42"/>
      <c r="BBI599" s="42"/>
      <c r="BBJ599" s="42"/>
      <c r="BBK599" s="42"/>
      <c r="BBL599" s="42"/>
      <c r="BBM599" s="42"/>
      <c r="BBN599" s="42"/>
      <c r="BBO599" s="42"/>
      <c r="BBP599" s="42"/>
      <c r="BBQ599" s="42"/>
      <c r="BBR599" s="42"/>
      <c r="BBS599" s="42"/>
      <c r="BBT599" s="42"/>
      <c r="BBU599" s="42"/>
      <c r="BBV599" s="42"/>
      <c r="BBW599" s="42"/>
      <c r="BBX599" s="42"/>
      <c r="BBY599" s="42"/>
      <c r="BBZ599" s="42"/>
      <c r="BCA599" s="42"/>
      <c r="BCB599" s="42"/>
      <c r="BCC599" s="42"/>
      <c r="BCD599" s="42"/>
      <c r="BCE599" s="42"/>
      <c r="BCF599" s="42"/>
      <c r="BCG599" s="42"/>
      <c r="BCH599" s="42"/>
      <c r="BCI599" s="42"/>
      <c r="BCJ599" s="42"/>
      <c r="BCK599" s="42"/>
      <c r="BCL599" s="42"/>
      <c r="BCM599" s="42"/>
      <c r="BCN599" s="42"/>
      <c r="BCO599" s="42"/>
      <c r="BCP599" s="42"/>
      <c r="BCQ599" s="42"/>
      <c r="BCR599" s="42"/>
      <c r="BCS599" s="42"/>
      <c r="BCT599" s="42"/>
      <c r="BCU599" s="42"/>
      <c r="BCV599" s="42"/>
      <c r="BCW599" s="42"/>
      <c r="BCX599" s="42"/>
      <c r="BCY599" s="42"/>
      <c r="BCZ599" s="42"/>
      <c r="BDA599" s="42"/>
      <c r="BDB599" s="42"/>
      <c r="BDC599" s="42"/>
      <c r="BDD599" s="42"/>
      <c r="BDE599" s="42"/>
      <c r="BDF599" s="42"/>
      <c r="BDG599" s="42"/>
      <c r="BDH599" s="42"/>
      <c r="BDI599" s="42"/>
      <c r="BDJ599" s="42"/>
      <c r="BDK599" s="42"/>
      <c r="BDL599" s="42"/>
      <c r="BDM599" s="42"/>
      <c r="BDN599" s="42"/>
      <c r="BDO599" s="42"/>
      <c r="BDP599" s="42"/>
      <c r="BDQ599" s="42"/>
      <c r="BDR599" s="42"/>
      <c r="BDS599" s="42"/>
      <c r="BDT599" s="42"/>
      <c r="BDU599" s="42"/>
      <c r="BDV599" s="42"/>
      <c r="BDW599" s="42"/>
      <c r="BDX599" s="42"/>
      <c r="BDY599" s="42"/>
      <c r="BDZ599" s="42"/>
      <c r="BEA599" s="42"/>
      <c r="BEB599" s="42"/>
      <c r="BEC599" s="42"/>
      <c r="BED599" s="42"/>
      <c r="BEE599" s="42"/>
      <c r="BEF599" s="42"/>
      <c r="BEG599" s="42"/>
      <c r="BEH599" s="42"/>
      <c r="BEI599" s="42"/>
      <c r="BEJ599" s="42"/>
      <c r="BEK599" s="42"/>
      <c r="BEL599" s="42"/>
      <c r="BEM599" s="42"/>
      <c r="BEN599" s="42"/>
      <c r="BEO599" s="42"/>
      <c r="BEP599" s="42"/>
      <c r="BEQ599" s="42"/>
      <c r="BER599" s="42"/>
      <c r="BES599" s="42"/>
      <c r="BET599" s="42"/>
      <c r="BEU599" s="42"/>
      <c r="BEV599" s="42"/>
      <c r="BEW599" s="42"/>
      <c r="BEX599" s="42"/>
      <c r="BEY599" s="42"/>
      <c r="BEZ599" s="42"/>
      <c r="BFA599" s="42"/>
      <c r="BFB599" s="42"/>
      <c r="BFC599" s="42"/>
      <c r="BFD599" s="42"/>
      <c r="BFE599" s="42"/>
      <c r="BFF599" s="42"/>
      <c r="BFG599" s="42"/>
      <c r="BFH599" s="42"/>
      <c r="BFI599" s="42"/>
      <c r="BFJ599" s="42"/>
      <c r="BFK599" s="42"/>
      <c r="BFL599" s="42"/>
      <c r="BFM599" s="42"/>
      <c r="BFN599" s="42"/>
      <c r="BFO599" s="42"/>
      <c r="BFP599" s="42"/>
      <c r="BFQ599" s="42"/>
      <c r="BFR599" s="42"/>
      <c r="BFS599" s="42"/>
      <c r="BFT599" s="42"/>
      <c r="BFU599" s="42"/>
      <c r="BFV599" s="42"/>
      <c r="BFW599" s="42"/>
      <c r="BFX599" s="42"/>
      <c r="BFY599" s="42"/>
      <c r="BFZ599" s="42"/>
      <c r="BGA599" s="42"/>
      <c r="BGB599" s="42"/>
      <c r="BGC599" s="42"/>
      <c r="BGD599" s="42"/>
      <c r="BGE599" s="42"/>
      <c r="BGF599" s="42"/>
      <c r="BGG599" s="42"/>
      <c r="BGH599" s="42"/>
      <c r="BGI599" s="42"/>
      <c r="BGJ599" s="42"/>
      <c r="BGK599" s="42"/>
      <c r="BGL599" s="42"/>
      <c r="BGM599" s="42"/>
      <c r="BGN599" s="42"/>
      <c r="BGO599" s="42"/>
      <c r="BGP599" s="42"/>
      <c r="BGQ599" s="42"/>
      <c r="BGR599" s="42"/>
      <c r="BGS599" s="42"/>
      <c r="BGT599" s="42"/>
      <c r="BGU599" s="42"/>
      <c r="BGV599" s="42"/>
      <c r="BGW599" s="42"/>
      <c r="BGX599" s="42"/>
      <c r="BGY599" s="42"/>
      <c r="BGZ599" s="42"/>
      <c r="BHA599" s="42"/>
      <c r="BHB599" s="42"/>
      <c r="BHC599" s="42"/>
      <c r="BHD599" s="42"/>
      <c r="BHE599" s="42"/>
      <c r="BHF599" s="42"/>
      <c r="BHG599" s="42"/>
      <c r="BHH599" s="42"/>
      <c r="BHI599" s="42"/>
      <c r="BHJ599" s="42"/>
      <c r="BHK599" s="42"/>
      <c r="BHL599" s="42"/>
      <c r="BHM599" s="42"/>
      <c r="BHN599" s="42"/>
      <c r="BHO599" s="42"/>
      <c r="BHP599" s="42"/>
      <c r="BHQ599" s="42"/>
      <c r="BHR599" s="42"/>
      <c r="BHS599" s="42"/>
      <c r="BHT599" s="42"/>
      <c r="BHU599" s="42"/>
      <c r="BHV599" s="42"/>
      <c r="BHW599" s="42"/>
      <c r="BHX599" s="42"/>
      <c r="BHY599" s="42"/>
      <c r="BHZ599" s="42"/>
      <c r="BIA599" s="42"/>
      <c r="BIB599" s="42"/>
      <c r="BIC599" s="42"/>
      <c r="BID599" s="42"/>
      <c r="BIE599" s="42"/>
      <c r="BIF599" s="42"/>
      <c r="BIG599" s="42"/>
      <c r="BIH599" s="42"/>
      <c r="BII599" s="42"/>
      <c r="BIJ599" s="42"/>
      <c r="BIK599" s="42"/>
      <c r="BIL599" s="42"/>
      <c r="BIM599" s="42"/>
      <c r="BIN599" s="42"/>
      <c r="BIO599" s="42"/>
      <c r="BIP599" s="42"/>
      <c r="BIQ599" s="42"/>
      <c r="BIR599" s="42"/>
      <c r="BIS599" s="42"/>
      <c r="BIT599" s="42"/>
      <c r="BIU599" s="42"/>
      <c r="BIV599" s="42"/>
      <c r="BIW599" s="42"/>
      <c r="BIX599" s="42"/>
      <c r="BIY599" s="42"/>
      <c r="BIZ599" s="42"/>
      <c r="BJA599" s="42"/>
      <c r="BJB599" s="42"/>
      <c r="BJC599" s="42"/>
      <c r="BJD599" s="42"/>
      <c r="BJE599" s="42"/>
      <c r="BJF599" s="42"/>
      <c r="BJG599" s="42"/>
      <c r="BJH599" s="42"/>
      <c r="BJI599" s="42"/>
      <c r="BJJ599" s="42"/>
      <c r="BJK599" s="42"/>
      <c r="BJL599" s="42"/>
      <c r="BJM599" s="42"/>
      <c r="BJN599" s="42"/>
      <c r="BJO599" s="42"/>
      <c r="BJP599" s="42"/>
      <c r="BJQ599" s="42"/>
      <c r="BJR599" s="42"/>
      <c r="BJS599" s="42"/>
      <c r="BJT599" s="42"/>
      <c r="BJU599" s="42"/>
      <c r="BJV599" s="42"/>
      <c r="BJW599" s="42"/>
      <c r="BJX599" s="42"/>
      <c r="BJY599" s="42"/>
      <c r="BJZ599" s="42"/>
      <c r="BKA599" s="42"/>
      <c r="BKB599" s="42"/>
      <c r="BKC599" s="42"/>
      <c r="BKD599" s="42"/>
      <c r="BKE599" s="42"/>
      <c r="BKF599" s="42"/>
      <c r="BKG599" s="42"/>
      <c r="BKH599" s="42"/>
      <c r="BKI599" s="42"/>
      <c r="BKJ599" s="42"/>
      <c r="BKK599" s="42"/>
      <c r="BKL599" s="42"/>
      <c r="BKM599" s="42"/>
      <c r="BKN599" s="42"/>
      <c r="BKO599" s="42"/>
      <c r="BKP599" s="42"/>
      <c r="BKQ599" s="42"/>
      <c r="BKR599" s="42"/>
      <c r="BKS599" s="42"/>
      <c r="BKT599" s="42"/>
      <c r="BKU599" s="42"/>
      <c r="BKV599" s="42"/>
      <c r="BKW599" s="42"/>
      <c r="BKX599" s="42"/>
      <c r="BKY599" s="42"/>
      <c r="BKZ599" s="42"/>
      <c r="BLA599" s="42"/>
      <c r="BLB599" s="42"/>
      <c r="BLC599" s="42"/>
      <c r="BLD599" s="42"/>
      <c r="BLE599" s="42"/>
      <c r="BLF599" s="42"/>
      <c r="BLG599" s="42"/>
      <c r="BLH599" s="42"/>
      <c r="BLI599" s="42"/>
      <c r="BLJ599" s="42"/>
      <c r="BLK599" s="42"/>
      <c r="BLL599" s="42"/>
      <c r="BLM599" s="42"/>
      <c r="BLN599" s="42"/>
      <c r="BLO599" s="42"/>
      <c r="BLP599" s="42"/>
      <c r="BLQ599" s="42"/>
      <c r="BLR599" s="42"/>
      <c r="BLS599" s="42"/>
      <c r="BLT599" s="42"/>
      <c r="BLU599" s="42"/>
      <c r="BLV599" s="42"/>
      <c r="BLW599" s="42"/>
      <c r="BLX599" s="42"/>
      <c r="BLY599" s="42"/>
      <c r="BLZ599" s="42"/>
      <c r="BMA599" s="42"/>
      <c r="BMB599" s="42"/>
      <c r="BMC599" s="42"/>
      <c r="BMD599" s="42"/>
      <c r="BME599" s="42"/>
      <c r="BMF599" s="42"/>
      <c r="BMG599" s="42"/>
      <c r="BMH599" s="42"/>
      <c r="BMI599" s="42"/>
      <c r="BMJ599" s="42"/>
      <c r="BMK599" s="42"/>
      <c r="BML599" s="42"/>
      <c r="BMM599" s="42"/>
      <c r="BMN599" s="42"/>
      <c r="BMO599" s="42"/>
      <c r="BMP599" s="42"/>
      <c r="BMQ599" s="42"/>
      <c r="BMR599" s="42"/>
      <c r="BMS599" s="42"/>
      <c r="BMT599" s="42"/>
      <c r="BMU599" s="42"/>
      <c r="BMV599" s="42"/>
      <c r="BMW599" s="42"/>
      <c r="BMX599" s="42"/>
      <c r="BMY599" s="42"/>
      <c r="BMZ599" s="42"/>
      <c r="BNA599" s="42"/>
      <c r="BNB599" s="42"/>
      <c r="BNC599" s="42"/>
      <c r="BND599" s="42"/>
      <c r="BNE599" s="42"/>
      <c r="BNF599" s="42"/>
      <c r="BNG599" s="42"/>
      <c r="BNH599" s="42"/>
      <c r="BNI599" s="42"/>
      <c r="BNJ599" s="42"/>
      <c r="BNK599" s="42"/>
      <c r="BNL599" s="42"/>
      <c r="BNM599" s="42"/>
      <c r="BNN599" s="42"/>
      <c r="BNO599" s="42"/>
      <c r="BNP599" s="42"/>
      <c r="BNQ599" s="42"/>
      <c r="BNR599" s="42"/>
      <c r="BNS599" s="42"/>
      <c r="BNT599" s="42"/>
      <c r="BNU599" s="42"/>
      <c r="BNV599" s="42"/>
      <c r="BNW599" s="42"/>
      <c r="BNX599" s="42"/>
      <c r="BNY599" s="42"/>
      <c r="BNZ599" s="42"/>
      <c r="BOA599" s="42"/>
      <c r="BOB599" s="42"/>
      <c r="BOC599" s="42"/>
      <c r="BOD599" s="42"/>
      <c r="BOE599" s="42"/>
      <c r="BOF599" s="42"/>
      <c r="BOG599" s="42"/>
      <c r="BOH599" s="42"/>
      <c r="BOI599" s="42"/>
      <c r="BOJ599" s="42"/>
      <c r="BOK599" s="42"/>
      <c r="BOL599" s="42"/>
      <c r="BOM599" s="42"/>
      <c r="BON599" s="42"/>
      <c r="BOO599" s="42"/>
      <c r="BOP599" s="42"/>
      <c r="BOQ599" s="42"/>
      <c r="BOR599" s="42"/>
      <c r="BOS599" s="42"/>
      <c r="BOT599" s="42"/>
      <c r="BOU599" s="42"/>
      <c r="BOV599" s="42"/>
      <c r="BOW599" s="42"/>
      <c r="BOX599" s="42"/>
      <c r="BOY599" s="42"/>
      <c r="BOZ599" s="42"/>
      <c r="BPA599" s="42"/>
      <c r="BPB599" s="42"/>
      <c r="BPC599" s="42"/>
      <c r="BPD599" s="42"/>
      <c r="BPE599" s="42"/>
      <c r="BPF599" s="42"/>
      <c r="BPG599" s="42"/>
      <c r="BPH599" s="42"/>
      <c r="BPI599" s="42"/>
      <c r="BPJ599" s="42"/>
      <c r="BPK599" s="42"/>
      <c r="BPL599" s="42"/>
      <c r="BPM599" s="42"/>
      <c r="BPN599" s="42"/>
      <c r="BPO599" s="42"/>
      <c r="BPP599" s="42"/>
      <c r="BPQ599" s="42"/>
      <c r="BPR599" s="42"/>
      <c r="BPS599" s="42"/>
      <c r="BPT599" s="42"/>
      <c r="BPU599" s="42"/>
      <c r="BPV599" s="42"/>
      <c r="BPW599" s="42"/>
      <c r="BPX599" s="42"/>
      <c r="BPY599" s="42"/>
      <c r="BPZ599" s="42"/>
      <c r="BQA599" s="42"/>
      <c r="BQB599" s="42"/>
      <c r="BQC599" s="42"/>
      <c r="BQD599" s="42"/>
      <c r="BQE599" s="42"/>
      <c r="BQF599" s="42"/>
      <c r="BQG599" s="42"/>
      <c r="BQH599" s="42"/>
      <c r="BQI599" s="42"/>
      <c r="BQJ599" s="42"/>
      <c r="BQK599" s="42"/>
      <c r="BQL599" s="42"/>
      <c r="BQM599" s="42"/>
      <c r="BQN599" s="42"/>
      <c r="BQO599" s="42"/>
      <c r="BQP599" s="42"/>
      <c r="BQQ599" s="42"/>
      <c r="BQR599" s="42"/>
      <c r="BQS599" s="42"/>
      <c r="BQT599" s="42"/>
      <c r="BQU599" s="42"/>
      <c r="BQV599" s="42"/>
      <c r="BQW599" s="42"/>
      <c r="BQX599" s="42"/>
      <c r="BQY599" s="42"/>
      <c r="BQZ599" s="42"/>
      <c r="BRA599" s="42"/>
      <c r="BRB599" s="42"/>
      <c r="BRC599" s="42"/>
      <c r="BRD599" s="42"/>
      <c r="BRE599" s="42"/>
      <c r="BRF599" s="42"/>
      <c r="BRG599" s="42"/>
      <c r="BRH599" s="42"/>
      <c r="BRI599" s="42"/>
      <c r="BRJ599" s="42"/>
      <c r="BRK599" s="42"/>
      <c r="BRL599" s="42"/>
      <c r="BRM599" s="42"/>
      <c r="BRN599" s="42"/>
      <c r="BRO599" s="42"/>
      <c r="BRP599" s="42"/>
      <c r="BRQ599" s="42"/>
      <c r="BRR599" s="42"/>
      <c r="BRS599" s="42"/>
      <c r="BRT599" s="42"/>
      <c r="BRU599" s="42"/>
      <c r="BRV599" s="42"/>
      <c r="BRW599" s="42"/>
      <c r="BRX599" s="42"/>
      <c r="BRY599" s="42"/>
      <c r="BRZ599" s="42"/>
      <c r="BSA599" s="42"/>
      <c r="BSB599" s="42"/>
      <c r="BSC599" s="42"/>
      <c r="BSD599" s="42"/>
      <c r="BSE599" s="42"/>
      <c r="BSF599" s="42"/>
      <c r="BSG599" s="42"/>
      <c r="BSH599" s="42"/>
      <c r="BSI599" s="42"/>
      <c r="BSJ599" s="42"/>
      <c r="BSK599" s="42"/>
      <c r="BSL599" s="42"/>
      <c r="BSM599" s="42"/>
      <c r="BSN599" s="42"/>
      <c r="BSO599" s="42"/>
      <c r="BSP599" s="42"/>
      <c r="BSQ599" s="42"/>
      <c r="BSR599" s="42"/>
      <c r="BSS599" s="42"/>
      <c r="BST599" s="42"/>
      <c r="BSU599" s="42"/>
      <c r="BSV599" s="42"/>
      <c r="BSW599" s="42"/>
      <c r="BSX599" s="42"/>
      <c r="BSY599" s="42"/>
      <c r="BSZ599" s="42"/>
      <c r="BTA599" s="42"/>
      <c r="BTB599" s="42"/>
      <c r="BTC599" s="42"/>
      <c r="BTD599" s="42"/>
      <c r="BTE599" s="42"/>
      <c r="BTF599" s="42"/>
      <c r="BTG599" s="42"/>
      <c r="BTH599" s="42"/>
      <c r="BTI599" s="42"/>
      <c r="BTJ599" s="42"/>
      <c r="BTK599" s="42"/>
      <c r="BTL599" s="42"/>
      <c r="BTM599" s="42"/>
      <c r="BTN599" s="42"/>
      <c r="BTO599" s="42"/>
      <c r="BTP599" s="42"/>
      <c r="BTQ599" s="42"/>
      <c r="BTR599" s="42"/>
      <c r="BTS599" s="42"/>
      <c r="BTT599" s="42"/>
      <c r="BTU599" s="42"/>
      <c r="BTV599" s="42"/>
      <c r="BTW599" s="42"/>
      <c r="BTX599" s="42"/>
      <c r="BTY599" s="42"/>
      <c r="BTZ599" s="42"/>
      <c r="BUA599" s="42"/>
      <c r="BUB599" s="42"/>
      <c r="BUC599" s="42"/>
      <c r="BUD599" s="42"/>
      <c r="BUE599" s="42"/>
      <c r="BUF599" s="42"/>
      <c r="BUG599" s="42"/>
      <c r="BUH599" s="42"/>
      <c r="BUI599" s="42"/>
      <c r="BUJ599" s="42"/>
      <c r="BUK599" s="42"/>
      <c r="BUL599" s="42"/>
      <c r="BUM599" s="42"/>
      <c r="BUN599" s="42"/>
      <c r="BUO599" s="42"/>
      <c r="BUP599" s="42"/>
      <c r="BUQ599" s="42"/>
      <c r="BUR599" s="42"/>
      <c r="BUS599" s="42"/>
      <c r="BUT599" s="42"/>
      <c r="BUU599" s="42"/>
      <c r="BUV599" s="42"/>
      <c r="BUW599" s="42"/>
      <c r="BUX599" s="42"/>
      <c r="BUY599" s="42"/>
      <c r="BUZ599" s="42"/>
      <c r="BVA599" s="42"/>
      <c r="BVB599" s="42"/>
      <c r="BVC599" s="42"/>
      <c r="BVD599" s="42"/>
      <c r="BVE599" s="42"/>
      <c r="BVF599" s="42"/>
      <c r="BVG599" s="42"/>
      <c r="BVH599" s="42"/>
      <c r="BVI599" s="42"/>
      <c r="BVJ599" s="42"/>
      <c r="BVK599" s="42"/>
      <c r="BVL599" s="42"/>
      <c r="BVM599" s="42"/>
      <c r="BVN599" s="42"/>
      <c r="BVO599" s="42"/>
      <c r="BVP599" s="42"/>
      <c r="BVQ599" s="42"/>
      <c r="BVR599" s="42"/>
      <c r="BVS599" s="42"/>
      <c r="BVT599" s="42"/>
      <c r="BVU599" s="42"/>
      <c r="BVV599" s="42"/>
      <c r="BVW599" s="42"/>
      <c r="BVX599" s="42"/>
      <c r="BVY599" s="42"/>
      <c r="BVZ599" s="42"/>
      <c r="BWA599" s="42"/>
      <c r="BWB599" s="42"/>
      <c r="BWC599" s="42"/>
      <c r="BWD599" s="42"/>
      <c r="BWE599" s="42"/>
      <c r="BWF599" s="42"/>
      <c r="BWG599" s="42"/>
      <c r="BWH599" s="42"/>
      <c r="BWI599" s="42"/>
      <c r="BWJ599" s="42"/>
      <c r="BWK599" s="42"/>
      <c r="BWL599" s="42"/>
      <c r="BWM599" s="42"/>
      <c r="BWN599" s="42"/>
      <c r="BWO599" s="42"/>
      <c r="BWP599" s="42"/>
      <c r="BWQ599" s="42"/>
      <c r="BWR599" s="42"/>
      <c r="BWS599" s="42"/>
      <c r="BWT599" s="42"/>
      <c r="BWU599" s="42"/>
      <c r="BWV599" s="42"/>
      <c r="BWW599" s="42"/>
      <c r="BWX599" s="42"/>
      <c r="BWY599" s="42"/>
      <c r="BWZ599" s="42"/>
      <c r="BXA599" s="42"/>
      <c r="BXB599" s="42"/>
      <c r="BXC599" s="42"/>
      <c r="BXD599" s="42"/>
      <c r="BXE599" s="42"/>
      <c r="BXF599" s="42"/>
      <c r="BXG599" s="42"/>
      <c r="BXH599" s="42"/>
      <c r="BXI599" s="42"/>
      <c r="BXJ599" s="42"/>
      <c r="BXK599" s="42"/>
      <c r="BXL599" s="42"/>
      <c r="BXM599" s="42"/>
      <c r="BXN599" s="42"/>
      <c r="BXO599" s="42"/>
      <c r="BXP599" s="42"/>
      <c r="BXQ599" s="42"/>
      <c r="BXR599" s="42"/>
      <c r="BXS599" s="42"/>
      <c r="BXT599" s="42"/>
      <c r="BXU599" s="42"/>
      <c r="BXV599" s="42"/>
      <c r="BXW599" s="42"/>
      <c r="BXX599" s="42"/>
      <c r="BXY599" s="42"/>
      <c r="BXZ599" s="42"/>
      <c r="BYA599" s="42"/>
      <c r="BYB599" s="42"/>
      <c r="BYC599" s="42"/>
      <c r="BYD599" s="42"/>
      <c r="BYE599" s="42"/>
      <c r="BYF599" s="42"/>
      <c r="BYG599" s="42"/>
      <c r="BYH599" s="42"/>
      <c r="BYI599" s="42"/>
      <c r="BYJ599" s="42"/>
      <c r="BYK599" s="42"/>
      <c r="BYL599" s="42"/>
      <c r="BYM599" s="42"/>
      <c r="BYN599" s="42"/>
      <c r="BYO599" s="42"/>
      <c r="BYP599" s="42"/>
      <c r="BYQ599" s="42"/>
      <c r="BYR599" s="42"/>
      <c r="BYS599" s="42"/>
      <c r="BYT599" s="42"/>
      <c r="BYU599" s="42"/>
      <c r="BYV599" s="42"/>
      <c r="BYW599" s="42"/>
      <c r="BYX599" s="42"/>
      <c r="BYY599" s="42"/>
      <c r="BYZ599" s="42"/>
      <c r="BZA599" s="42"/>
      <c r="BZB599" s="42"/>
      <c r="BZC599" s="42"/>
      <c r="BZD599" s="42"/>
      <c r="BZE599" s="42"/>
      <c r="BZF599" s="42"/>
      <c r="BZG599" s="42"/>
      <c r="BZH599" s="42"/>
      <c r="BZI599" s="42"/>
      <c r="BZJ599" s="42"/>
      <c r="BZK599" s="42"/>
      <c r="BZL599" s="42"/>
      <c r="BZM599" s="42"/>
      <c r="BZN599" s="42"/>
      <c r="BZO599" s="42"/>
      <c r="BZP599" s="42"/>
      <c r="BZQ599" s="42"/>
      <c r="BZR599" s="42"/>
      <c r="BZS599" s="42"/>
      <c r="BZT599" s="42"/>
      <c r="BZU599" s="42"/>
      <c r="BZV599" s="42"/>
      <c r="BZW599" s="42"/>
      <c r="BZX599" s="42"/>
      <c r="BZY599" s="42"/>
      <c r="BZZ599" s="42"/>
      <c r="CAA599" s="42"/>
      <c r="CAB599" s="42"/>
      <c r="CAC599" s="42"/>
      <c r="CAD599" s="42"/>
      <c r="CAE599" s="42"/>
      <c r="CAF599" s="42"/>
      <c r="CAG599" s="42"/>
      <c r="CAH599" s="42"/>
      <c r="CAI599" s="42"/>
      <c r="CAJ599" s="42"/>
      <c r="CAK599" s="42"/>
      <c r="CAL599" s="42"/>
      <c r="CAM599" s="42"/>
      <c r="CAN599" s="42"/>
      <c r="CAO599" s="42"/>
      <c r="CAP599" s="42"/>
      <c r="CAQ599" s="42"/>
      <c r="CAR599" s="42"/>
      <c r="CAS599" s="42"/>
      <c r="CAT599" s="42"/>
      <c r="CAU599" s="42"/>
      <c r="CAV599" s="42"/>
      <c r="CAW599" s="42"/>
      <c r="CAX599" s="42"/>
      <c r="CAY599" s="42"/>
      <c r="CAZ599" s="42"/>
      <c r="CBA599" s="42"/>
      <c r="CBB599" s="42"/>
      <c r="CBC599" s="42"/>
      <c r="CBD599" s="42"/>
      <c r="CBE599" s="42"/>
      <c r="CBF599" s="42"/>
      <c r="CBG599" s="42"/>
      <c r="CBH599" s="42"/>
      <c r="CBI599" s="42"/>
      <c r="CBJ599" s="42"/>
      <c r="CBK599" s="42"/>
      <c r="CBL599" s="42"/>
      <c r="CBM599" s="42"/>
      <c r="CBN599" s="42"/>
      <c r="CBO599" s="42"/>
      <c r="CBP599" s="42"/>
      <c r="CBQ599" s="42"/>
      <c r="CBR599" s="42"/>
      <c r="CBS599" s="42"/>
      <c r="CBT599" s="42"/>
      <c r="CBU599" s="42"/>
      <c r="CBV599" s="42"/>
      <c r="CBW599" s="42"/>
      <c r="CBX599" s="42"/>
      <c r="CBY599" s="42"/>
      <c r="CBZ599" s="42"/>
      <c r="CCA599" s="42"/>
      <c r="CCB599" s="42"/>
      <c r="CCC599" s="42"/>
      <c r="CCD599" s="42"/>
      <c r="CCE599" s="42"/>
      <c r="CCF599" s="42"/>
      <c r="CCG599" s="42"/>
      <c r="CCH599" s="42"/>
      <c r="CCI599" s="42"/>
      <c r="CCJ599" s="42"/>
      <c r="CCK599" s="42"/>
      <c r="CCL599" s="42"/>
      <c r="CCM599" s="42"/>
      <c r="CCN599" s="42"/>
      <c r="CCO599" s="42"/>
      <c r="CCP599" s="42"/>
      <c r="CCQ599" s="42"/>
      <c r="CCR599" s="42"/>
      <c r="CCS599" s="42"/>
      <c r="CCT599" s="42"/>
      <c r="CCU599" s="42"/>
      <c r="CCV599" s="42"/>
      <c r="CCW599" s="42"/>
      <c r="CCX599" s="42"/>
      <c r="CCY599" s="42"/>
      <c r="CCZ599" s="42"/>
      <c r="CDA599" s="42"/>
      <c r="CDB599" s="42"/>
      <c r="CDC599" s="42"/>
      <c r="CDD599" s="42"/>
      <c r="CDE599" s="42"/>
      <c r="CDF599" s="42"/>
      <c r="CDG599" s="42"/>
      <c r="CDH599" s="42"/>
      <c r="CDI599" s="42"/>
      <c r="CDJ599" s="42"/>
      <c r="CDK599" s="42"/>
      <c r="CDL599" s="42"/>
      <c r="CDM599" s="42"/>
      <c r="CDN599" s="42"/>
      <c r="CDO599" s="42"/>
      <c r="CDP599" s="42"/>
      <c r="CDQ599" s="42"/>
      <c r="CDR599" s="42"/>
      <c r="CDS599" s="42"/>
      <c r="CDT599" s="42"/>
      <c r="CDU599" s="42"/>
      <c r="CDV599" s="42"/>
      <c r="CDW599" s="42"/>
      <c r="CDX599" s="42"/>
      <c r="CDY599" s="42"/>
      <c r="CDZ599" s="42"/>
      <c r="CEA599" s="42"/>
      <c r="CEB599" s="42"/>
      <c r="CEC599" s="42"/>
      <c r="CED599" s="42"/>
      <c r="CEE599" s="42"/>
      <c r="CEF599" s="42"/>
      <c r="CEG599" s="42"/>
      <c r="CEH599" s="42"/>
      <c r="CEI599" s="42"/>
      <c r="CEJ599" s="42"/>
      <c r="CEK599" s="42"/>
      <c r="CEL599" s="42"/>
      <c r="CEM599" s="42"/>
      <c r="CEN599" s="42"/>
      <c r="CEO599" s="42"/>
      <c r="CEP599" s="42"/>
      <c r="CEQ599" s="42"/>
      <c r="CER599" s="42"/>
      <c r="CES599" s="42"/>
      <c r="CET599" s="42"/>
      <c r="CEU599" s="42"/>
      <c r="CEV599" s="42"/>
      <c r="CEW599" s="42"/>
      <c r="CEX599" s="42"/>
      <c r="CEY599" s="42"/>
      <c r="CEZ599" s="42"/>
      <c r="CFA599" s="42"/>
      <c r="CFB599" s="42"/>
      <c r="CFC599" s="42"/>
      <c r="CFD599" s="42"/>
      <c r="CFE599" s="42"/>
      <c r="CFF599" s="42"/>
      <c r="CFG599" s="42"/>
      <c r="CFH599" s="42"/>
      <c r="CFI599" s="42"/>
      <c r="CFJ599" s="42"/>
      <c r="CFK599" s="42"/>
      <c r="CFL599" s="42"/>
      <c r="CFM599" s="42"/>
      <c r="CFN599" s="42"/>
      <c r="CFO599" s="42"/>
      <c r="CFP599" s="42"/>
      <c r="CFQ599" s="42"/>
      <c r="CFR599" s="42"/>
      <c r="CFS599" s="42"/>
      <c r="CFT599" s="42"/>
      <c r="CFU599" s="42"/>
      <c r="CFV599" s="42"/>
      <c r="CFW599" s="42"/>
      <c r="CFX599" s="42"/>
      <c r="CFY599" s="42"/>
      <c r="CFZ599" s="42"/>
      <c r="CGA599" s="42"/>
      <c r="CGB599" s="42"/>
      <c r="CGC599" s="42"/>
      <c r="CGD599" s="42"/>
      <c r="CGE599" s="42"/>
      <c r="CGF599" s="42"/>
      <c r="CGG599" s="42"/>
      <c r="CGH599" s="42"/>
      <c r="CGI599" s="42"/>
      <c r="CGJ599" s="42"/>
      <c r="CGK599" s="42"/>
      <c r="CGL599" s="42"/>
      <c r="CGM599" s="42"/>
      <c r="CGN599" s="42"/>
      <c r="CGO599" s="42"/>
      <c r="CGP599" s="42"/>
      <c r="CGQ599" s="42"/>
      <c r="CGR599" s="42"/>
      <c r="CGS599" s="42"/>
      <c r="CGT599" s="42"/>
      <c r="CGU599" s="42"/>
      <c r="CGV599" s="42"/>
      <c r="CGW599" s="42"/>
      <c r="CGX599" s="42"/>
      <c r="CGY599" s="42"/>
      <c r="CGZ599" s="42"/>
      <c r="CHA599" s="42"/>
      <c r="CHB599" s="42"/>
      <c r="CHC599" s="42"/>
      <c r="CHD599" s="42"/>
      <c r="CHE599" s="42"/>
      <c r="CHF599" s="42"/>
      <c r="CHG599" s="42"/>
      <c r="CHH599" s="42"/>
      <c r="CHI599" s="42"/>
      <c r="CHJ599" s="42"/>
      <c r="CHK599" s="42"/>
      <c r="CHL599" s="42"/>
      <c r="CHM599" s="42"/>
      <c r="CHN599" s="42"/>
      <c r="CHO599" s="42"/>
      <c r="CHP599" s="42"/>
      <c r="CHQ599" s="42"/>
      <c r="CHR599" s="42"/>
      <c r="CHS599" s="42"/>
      <c r="CHT599" s="42"/>
      <c r="CHU599" s="42"/>
      <c r="CHV599" s="42"/>
      <c r="CHW599" s="42"/>
      <c r="CHX599" s="42"/>
      <c r="CHY599" s="42"/>
      <c r="CHZ599" s="42"/>
      <c r="CIA599" s="42"/>
      <c r="CIB599" s="42"/>
      <c r="CIC599" s="42"/>
      <c r="CID599" s="42"/>
      <c r="CIE599" s="42"/>
      <c r="CIF599" s="42"/>
      <c r="CIG599" s="42"/>
      <c r="CIH599" s="42"/>
      <c r="CII599" s="42"/>
      <c r="CIJ599" s="42"/>
      <c r="CIK599" s="42"/>
      <c r="CIL599" s="42"/>
      <c r="CIM599" s="42"/>
      <c r="CIN599" s="42"/>
      <c r="CIO599" s="42"/>
      <c r="CIP599" s="42"/>
      <c r="CIQ599" s="42"/>
      <c r="CIR599" s="42"/>
      <c r="CIS599" s="42"/>
      <c r="CIT599" s="42"/>
      <c r="CIU599" s="42"/>
      <c r="CIV599" s="42"/>
      <c r="CIW599" s="42"/>
      <c r="CIX599" s="42"/>
      <c r="CIY599" s="42"/>
      <c r="CIZ599" s="42"/>
      <c r="CJA599" s="42"/>
      <c r="CJB599" s="42"/>
      <c r="CJC599" s="42"/>
      <c r="CJD599" s="42"/>
      <c r="CJE599" s="42"/>
      <c r="CJF599" s="42"/>
      <c r="CJG599" s="42"/>
      <c r="CJH599" s="42"/>
      <c r="CJI599" s="42"/>
      <c r="CJJ599" s="42"/>
      <c r="CJK599" s="42"/>
      <c r="CJL599" s="42"/>
      <c r="CJM599" s="42"/>
      <c r="CJN599" s="42"/>
      <c r="CJO599" s="42"/>
      <c r="CJP599" s="42"/>
      <c r="CJQ599" s="42"/>
      <c r="CJR599" s="42"/>
      <c r="CJS599" s="42"/>
      <c r="CJT599" s="42"/>
      <c r="CJU599" s="42"/>
      <c r="CJV599" s="42"/>
      <c r="CJW599" s="42"/>
      <c r="CJX599" s="42"/>
      <c r="CJY599" s="42"/>
      <c r="CJZ599" s="42"/>
      <c r="CKA599" s="42"/>
      <c r="CKB599" s="42"/>
      <c r="CKC599" s="42"/>
      <c r="CKD599" s="42"/>
      <c r="CKE599" s="42"/>
      <c r="CKF599" s="42"/>
      <c r="CKG599" s="42"/>
      <c r="CKH599" s="42"/>
      <c r="CKI599" s="42"/>
      <c r="CKJ599" s="42"/>
      <c r="CKK599" s="42"/>
      <c r="CKL599" s="42"/>
      <c r="CKM599" s="42"/>
      <c r="CKN599" s="42"/>
      <c r="CKO599" s="42"/>
      <c r="CKP599" s="42"/>
      <c r="CKQ599" s="42"/>
      <c r="CKR599" s="42"/>
      <c r="CKS599" s="42"/>
      <c r="CKT599" s="42"/>
      <c r="CKU599" s="42"/>
      <c r="CKV599" s="42"/>
      <c r="CKW599" s="42"/>
      <c r="CKX599" s="42"/>
      <c r="CKY599" s="42"/>
      <c r="CKZ599" s="42"/>
      <c r="CLA599" s="42"/>
      <c r="CLB599" s="42"/>
      <c r="CLC599" s="42"/>
      <c r="CLD599" s="42"/>
      <c r="CLE599" s="42"/>
      <c r="CLF599" s="42"/>
      <c r="CLG599" s="42"/>
      <c r="CLH599" s="42"/>
      <c r="CLI599" s="42"/>
      <c r="CLJ599" s="42"/>
      <c r="CLK599" s="42"/>
      <c r="CLL599" s="42"/>
      <c r="CLM599" s="42"/>
      <c r="CLN599" s="42"/>
      <c r="CLO599" s="42"/>
      <c r="CLP599" s="42"/>
      <c r="CLQ599" s="42"/>
      <c r="CLR599" s="42"/>
      <c r="CLS599" s="42"/>
      <c r="CLT599" s="42"/>
      <c r="CLU599" s="42"/>
      <c r="CLV599" s="42"/>
      <c r="CLW599" s="42"/>
      <c r="CLX599" s="42"/>
      <c r="CLY599" s="42"/>
      <c r="CLZ599" s="42"/>
      <c r="CMA599" s="42"/>
      <c r="CMB599" s="42"/>
      <c r="CMC599" s="42"/>
      <c r="CMD599" s="42"/>
      <c r="CME599" s="42"/>
      <c r="CMF599" s="42"/>
      <c r="CMG599" s="42"/>
      <c r="CMH599" s="42"/>
      <c r="CMI599" s="42"/>
      <c r="CMJ599" s="42"/>
      <c r="CMK599" s="42"/>
      <c r="CML599" s="42"/>
      <c r="CMM599" s="42"/>
      <c r="CMN599" s="42"/>
      <c r="CMO599" s="42"/>
      <c r="CMP599" s="42"/>
      <c r="CMQ599" s="42"/>
      <c r="CMR599" s="42"/>
      <c r="CMS599" s="42"/>
      <c r="CMT599" s="42"/>
      <c r="CMU599" s="42"/>
      <c r="CMV599" s="42"/>
      <c r="CMW599" s="42"/>
      <c r="CMX599" s="42"/>
      <c r="CMY599" s="42"/>
      <c r="CMZ599" s="42"/>
      <c r="CNA599" s="42"/>
      <c r="CNB599" s="42"/>
      <c r="CNC599" s="42"/>
      <c r="CND599" s="42"/>
      <c r="CNE599" s="42"/>
      <c r="CNF599" s="42"/>
      <c r="CNG599" s="42"/>
      <c r="CNH599" s="42"/>
      <c r="CNI599" s="42"/>
      <c r="CNJ599" s="42"/>
      <c r="CNK599" s="42"/>
      <c r="CNL599" s="42"/>
      <c r="CNM599" s="42"/>
      <c r="CNN599" s="42"/>
      <c r="CNO599" s="42"/>
      <c r="CNP599" s="42"/>
      <c r="CNQ599" s="42"/>
      <c r="CNR599" s="42"/>
      <c r="CNS599" s="42"/>
      <c r="CNT599" s="42"/>
      <c r="CNU599" s="42"/>
      <c r="CNV599" s="42"/>
      <c r="CNW599" s="42"/>
      <c r="CNX599" s="42"/>
      <c r="CNY599" s="42"/>
      <c r="CNZ599" s="42"/>
      <c r="COA599" s="42"/>
      <c r="COB599" s="42"/>
      <c r="COC599" s="42"/>
      <c r="COD599" s="42"/>
      <c r="COE599" s="42"/>
      <c r="COF599" s="42"/>
      <c r="COG599" s="42"/>
      <c r="COH599" s="42"/>
      <c r="COI599" s="42"/>
      <c r="COJ599" s="42"/>
      <c r="COK599" s="42"/>
      <c r="COL599" s="42"/>
      <c r="COM599" s="42"/>
      <c r="CON599" s="42"/>
      <c r="COO599" s="42"/>
      <c r="COP599" s="42"/>
      <c r="COQ599" s="42"/>
      <c r="COR599" s="42"/>
      <c r="COS599" s="42"/>
      <c r="COT599" s="42"/>
      <c r="COU599" s="42"/>
      <c r="COV599" s="42"/>
      <c r="COW599" s="42"/>
      <c r="COX599" s="42"/>
      <c r="COY599" s="42"/>
      <c r="COZ599" s="42"/>
      <c r="CPA599" s="42"/>
      <c r="CPB599" s="42"/>
      <c r="CPC599" s="42"/>
      <c r="CPD599" s="42"/>
      <c r="CPE599" s="42"/>
      <c r="CPF599" s="42"/>
      <c r="CPG599" s="42"/>
      <c r="CPH599" s="42"/>
      <c r="CPI599" s="42"/>
      <c r="CPJ599" s="42"/>
      <c r="CPK599" s="42"/>
      <c r="CPL599" s="42"/>
      <c r="CPM599" s="42"/>
      <c r="CPN599" s="42"/>
      <c r="CPO599" s="42"/>
      <c r="CPP599" s="42"/>
      <c r="CPQ599" s="42"/>
      <c r="CPR599" s="42"/>
      <c r="CPS599" s="42"/>
      <c r="CPT599" s="42"/>
      <c r="CPU599" s="42"/>
      <c r="CPV599" s="42"/>
      <c r="CPW599" s="42"/>
      <c r="CPX599" s="42"/>
      <c r="CPY599" s="42"/>
      <c r="CPZ599" s="42"/>
      <c r="CQA599" s="42"/>
      <c r="CQB599" s="42"/>
      <c r="CQC599" s="42"/>
      <c r="CQD599" s="42"/>
      <c r="CQE599" s="42"/>
      <c r="CQF599" s="42"/>
      <c r="CQG599" s="42"/>
      <c r="CQH599" s="42"/>
      <c r="CQI599" s="42"/>
      <c r="CQJ599" s="42"/>
      <c r="CQK599" s="42"/>
      <c r="CQL599" s="42"/>
      <c r="CQM599" s="42"/>
      <c r="CQN599" s="42"/>
      <c r="CQO599" s="42"/>
      <c r="CQP599" s="42"/>
      <c r="CQQ599" s="42"/>
      <c r="CQR599" s="42"/>
      <c r="CQS599" s="42"/>
      <c r="CQT599" s="42"/>
      <c r="CQU599" s="42"/>
      <c r="CQV599" s="42"/>
      <c r="CQW599" s="42"/>
      <c r="CQX599" s="42"/>
      <c r="CQY599" s="42"/>
      <c r="CQZ599" s="42"/>
      <c r="CRA599" s="42"/>
      <c r="CRB599" s="42"/>
      <c r="CRC599" s="42"/>
      <c r="CRD599" s="42"/>
      <c r="CRE599" s="42"/>
      <c r="CRF599" s="42"/>
      <c r="CRG599" s="42"/>
      <c r="CRH599" s="42"/>
      <c r="CRI599" s="42"/>
      <c r="CRJ599" s="42"/>
      <c r="CRK599" s="42"/>
      <c r="CRL599" s="42"/>
      <c r="CRM599" s="42"/>
      <c r="CRN599" s="42"/>
      <c r="CRO599" s="42"/>
      <c r="CRP599" s="42"/>
      <c r="CRQ599" s="42"/>
      <c r="CRR599" s="42"/>
      <c r="CRS599" s="42"/>
      <c r="CRT599" s="42"/>
      <c r="CRU599" s="42"/>
      <c r="CRV599" s="42"/>
      <c r="CRW599" s="42"/>
      <c r="CRX599" s="42"/>
      <c r="CRY599" s="42"/>
      <c r="CRZ599" s="42"/>
      <c r="CSA599" s="42"/>
      <c r="CSB599" s="42"/>
      <c r="CSC599" s="42"/>
      <c r="CSD599" s="42"/>
      <c r="CSE599" s="42"/>
      <c r="CSF599" s="42"/>
      <c r="CSG599" s="42"/>
      <c r="CSH599" s="42"/>
      <c r="CSI599" s="42"/>
      <c r="CSJ599" s="42"/>
      <c r="CSK599" s="42"/>
      <c r="CSL599" s="42"/>
      <c r="CSM599" s="42"/>
      <c r="CSN599" s="42"/>
      <c r="CSO599" s="42"/>
      <c r="CSP599" s="42"/>
      <c r="CSQ599" s="42"/>
      <c r="CSR599" s="42"/>
      <c r="CSS599" s="42"/>
      <c r="CST599" s="42"/>
      <c r="CSU599" s="42"/>
      <c r="CSV599" s="42"/>
      <c r="CSW599" s="42"/>
      <c r="CSX599" s="42"/>
      <c r="CSY599" s="42"/>
      <c r="CSZ599" s="42"/>
      <c r="CTA599" s="42"/>
      <c r="CTB599" s="42"/>
      <c r="CTC599" s="42"/>
      <c r="CTD599" s="42"/>
      <c r="CTE599" s="42"/>
      <c r="CTF599" s="42"/>
      <c r="CTG599" s="42"/>
      <c r="CTH599" s="42"/>
      <c r="CTI599" s="42"/>
      <c r="CTJ599" s="42"/>
      <c r="CTK599" s="42"/>
      <c r="CTL599" s="42"/>
      <c r="CTM599" s="42"/>
      <c r="CTN599" s="42"/>
      <c r="CTO599" s="42"/>
      <c r="CTP599" s="42"/>
      <c r="CTQ599" s="42"/>
      <c r="CTR599" s="42"/>
      <c r="CTS599" s="42"/>
      <c r="CTT599" s="42"/>
      <c r="CTU599" s="42"/>
      <c r="CTV599" s="42"/>
      <c r="CTW599" s="42"/>
      <c r="CTX599" s="42"/>
      <c r="CTY599" s="42"/>
      <c r="CTZ599" s="42"/>
      <c r="CUA599" s="42"/>
      <c r="CUB599" s="42"/>
      <c r="CUC599" s="42"/>
      <c r="CUD599" s="42"/>
      <c r="CUE599" s="42"/>
      <c r="CUF599" s="42"/>
      <c r="CUG599" s="42"/>
      <c r="CUH599" s="42"/>
      <c r="CUI599" s="42"/>
      <c r="CUJ599" s="42"/>
      <c r="CUK599" s="42"/>
      <c r="CUL599" s="42"/>
      <c r="CUM599" s="42"/>
      <c r="CUN599" s="42"/>
      <c r="CUO599" s="42"/>
      <c r="CUP599" s="42"/>
      <c r="CUQ599" s="42"/>
      <c r="CUR599" s="42"/>
      <c r="CUS599" s="42"/>
      <c r="CUT599" s="42"/>
      <c r="CUU599" s="42"/>
      <c r="CUV599" s="42"/>
      <c r="CUW599" s="42"/>
      <c r="CUX599" s="42"/>
      <c r="CUY599" s="42"/>
      <c r="CUZ599" s="42"/>
      <c r="CVA599" s="42"/>
      <c r="CVB599" s="42"/>
      <c r="CVC599" s="42"/>
      <c r="CVD599" s="42"/>
      <c r="CVE599" s="42"/>
      <c r="CVF599" s="42"/>
      <c r="CVG599" s="42"/>
      <c r="CVH599" s="42"/>
      <c r="CVI599" s="42"/>
      <c r="CVJ599" s="42"/>
      <c r="CVK599" s="42"/>
      <c r="CVL599" s="42"/>
      <c r="CVM599" s="42"/>
      <c r="CVN599" s="42"/>
      <c r="CVO599" s="42"/>
      <c r="CVP599" s="42"/>
      <c r="CVQ599" s="42"/>
      <c r="CVR599" s="42"/>
      <c r="CVS599" s="42"/>
      <c r="CVT599" s="42"/>
      <c r="CVU599" s="42"/>
      <c r="CVV599" s="42"/>
      <c r="CVW599" s="42"/>
      <c r="CVX599" s="42"/>
      <c r="CVY599" s="42"/>
      <c r="CVZ599" s="42"/>
      <c r="CWA599" s="42"/>
      <c r="CWB599" s="42"/>
      <c r="CWC599" s="42"/>
      <c r="CWD599" s="42"/>
      <c r="CWE599" s="42"/>
      <c r="CWF599" s="42"/>
      <c r="CWG599" s="42"/>
      <c r="CWH599" s="42"/>
      <c r="CWI599" s="42"/>
      <c r="CWJ599" s="42"/>
      <c r="CWK599" s="42"/>
      <c r="CWL599" s="42"/>
      <c r="CWM599" s="42"/>
      <c r="CWN599" s="42"/>
      <c r="CWO599" s="42"/>
      <c r="CWP599" s="42"/>
      <c r="CWQ599" s="42"/>
      <c r="CWR599" s="42"/>
      <c r="CWS599" s="42"/>
      <c r="CWT599" s="42"/>
      <c r="CWU599" s="42"/>
      <c r="CWV599" s="42"/>
      <c r="CWW599" s="42"/>
      <c r="CWX599" s="42"/>
      <c r="CWY599" s="42"/>
      <c r="CWZ599" s="42"/>
      <c r="CXA599" s="42"/>
      <c r="CXB599" s="42"/>
      <c r="CXC599" s="42"/>
      <c r="CXD599" s="42"/>
      <c r="CXE599" s="42"/>
      <c r="CXF599" s="42"/>
      <c r="CXG599" s="42"/>
      <c r="CXH599" s="42"/>
      <c r="CXI599" s="42"/>
      <c r="CXJ599" s="42"/>
      <c r="CXK599" s="42"/>
      <c r="CXL599" s="42"/>
      <c r="CXM599" s="42"/>
      <c r="CXN599" s="42"/>
      <c r="CXO599" s="42"/>
      <c r="CXP599" s="42"/>
      <c r="CXQ599" s="42"/>
      <c r="CXR599" s="42"/>
      <c r="CXS599" s="42"/>
      <c r="CXT599" s="42"/>
      <c r="CXU599" s="42"/>
      <c r="CXV599" s="42"/>
      <c r="CXW599" s="42"/>
      <c r="CXX599" s="42"/>
      <c r="CXY599" s="42"/>
      <c r="CXZ599" s="42"/>
      <c r="CYA599" s="42"/>
      <c r="CYB599" s="42"/>
      <c r="CYC599" s="42"/>
      <c r="CYD599" s="42"/>
      <c r="CYE599" s="42"/>
      <c r="CYF599" s="42"/>
      <c r="CYG599" s="42"/>
      <c r="CYH599" s="42"/>
      <c r="CYI599" s="42"/>
      <c r="CYJ599" s="42"/>
      <c r="CYK599" s="42"/>
      <c r="CYL599" s="42"/>
      <c r="CYM599" s="42"/>
      <c r="CYN599" s="42"/>
      <c r="CYO599" s="42"/>
      <c r="CYP599" s="42"/>
      <c r="CYQ599" s="42"/>
      <c r="CYR599" s="42"/>
      <c r="CYS599" s="42"/>
      <c r="CYT599" s="42"/>
      <c r="CYU599" s="42"/>
      <c r="CYV599" s="42"/>
      <c r="CYW599" s="42"/>
      <c r="CYX599" s="42"/>
      <c r="CYY599" s="42"/>
      <c r="CYZ599" s="42"/>
      <c r="CZA599" s="42"/>
      <c r="CZB599" s="42"/>
      <c r="CZC599" s="42"/>
      <c r="CZD599" s="42"/>
      <c r="CZE599" s="42"/>
      <c r="CZF599" s="42"/>
      <c r="CZG599" s="42"/>
      <c r="CZH599" s="42"/>
      <c r="CZI599" s="42"/>
      <c r="CZJ599" s="42"/>
      <c r="CZK599" s="42"/>
      <c r="CZL599" s="42"/>
      <c r="CZM599" s="42"/>
      <c r="CZN599" s="42"/>
      <c r="CZO599" s="42"/>
      <c r="CZP599" s="42"/>
      <c r="CZQ599" s="42"/>
      <c r="CZR599" s="42"/>
      <c r="CZS599" s="42"/>
      <c r="CZT599" s="42"/>
      <c r="CZU599" s="42"/>
      <c r="CZV599" s="42"/>
      <c r="CZW599" s="42"/>
      <c r="CZX599" s="42"/>
      <c r="CZY599" s="42"/>
      <c r="CZZ599" s="42"/>
      <c r="DAA599" s="42"/>
      <c r="DAB599" s="42"/>
      <c r="DAC599" s="42"/>
      <c r="DAD599" s="42"/>
      <c r="DAE599" s="42"/>
      <c r="DAF599" s="42"/>
      <c r="DAG599" s="42"/>
      <c r="DAH599" s="42"/>
      <c r="DAI599" s="42"/>
      <c r="DAJ599" s="42"/>
      <c r="DAK599" s="42"/>
      <c r="DAL599" s="42"/>
      <c r="DAM599" s="42"/>
      <c r="DAN599" s="42"/>
      <c r="DAO599" s="42"/>
      <c r="DAP599" s="42"/>
      <c r="DAQ599" s="42"/>
      <c r="DAR599" s="42"/>
      <c r="DAS599" s="42"/>
      <c r="DAT599" s="42"/>
      <c r="DAU599" s="42"/>
      <c r="DAV599" s="42"/>
      <c r="DAW599" s="42"/>
      <c r="DAX599" s="42"/>
      <c r="DAY599" s="42"/>
      <c r="DAZ599" s="42"/>
      <c r="DBA599" s="42"/>
      <c r="DBB599" s="42"/>
      <c r="DBC599" s="42"/>
      <c r="DBD599" s="42"/>
      <c r="DBE599" s="42"/>
      <c r="DBF599" s="42"/>
      <c r="DBG599" s="42"/>
      <c r="DBH599" s="42"/>
      <c r="DBI599" s="42"/>
      <c r="DBJ599" s="42"/>
      <c r="DBK599" s="42"/>
      <c r="DBL599" s="42"/>
      <c r="DBM599" s="42"/>
      <c r="DBN599" s="42"/>
      <c r="DBO599" s="42"/>
      <c r="DBP599" s="42"/>
      <c r="DBQ599" s="42"/>
      <c r="DBR599" s="42"/>
      <c r="DBS599" s="42"/>
      <c r="DBT599" s="42"/>
      <c r="DBU599" s="42"/>
      <c r="DBV599" s="42"/>
      <c r="DBW599" s="42"/>
      <c r="DBX599" s="42"/>
      <c r="DBY599" s="42"/>
      <c r="DBZ599" s="42"/>
      <c r="DCA599" s="42"/>
      <c r="DCB599" s="42"/>
      <c r="DCC599" s="42"/>
      <c r="DCD599" s="42"/>
      <c r="DCE599" s="42"/>
      <c r="DCF599" s="42"/>
      <c r="DCG599" s="42"/>
      <c r="DCH599" s="42"/>
      <c r="DCI599" s="42"/>
      <c r="DCJ599" s="42"/>
      <c r="DCK599" s="42"/>
      <c r="DCL599" s="42"/>
      <c r="DCM599" s="42"/>
      <c r="DCN599" s="42"/>
      <c r="DCO599" s="42"/>
      <c r="DCP599" s="42"/>
      <c r="DCQ599" s="42"/>
      <c r="DCR599" s="42"/>
      <c r="DCS599" s="42"/>
      <c r="DCT599" s="42"/>
      <c r="DCU599" s="42"/>
      <c r="DCV599" s="42"/>
      <c r="DCW599" s="42"/>
      <c r="DCX599" s="42"/>
      <c r="DCY599" s="42"/>
      <c r="DCZ599" s="42"/>
      <c r="DDA599" s="42"/>
      <c r="DDB599" s="42"/>
      <c r="DDC599" s="42"/>
      <c r="DDD599" s="42"/>
      <c r="DDE599" s="42"/>
      <c r="DDF599" s="42"/>
      <c r="DDG599" s="42"/>
      <c r="DDH599" s="42"/>
      <c r="DDI599" s="42"/>
      <c r="DDJ599" s="42"/>
      <c r="DDK599" s="42"/>
      <c r="DDL599" s="42"/>
      <c r="DDM599" s="42"/>
      <c r="DDN599" s="42"/>
      <c r="DDO599" s="42"/>
      <c r="DDP599" s="42"/>
      <c r="DDQ599" s="42"/>
      <c r="DDR599" s="42"/>
      <c r="DDS599" s="42"/>
      <c r="DDT599" s="42"/>
      <c r="DDU599" s="42"/>
      <c r="DDV599" s="42"/>
      <c r="DDW599" s="42"/>
      <c r="DDX599" s="42"/>
      <c r="DDY599" s="42"/>
      <c r="DDZ599" s="42"/>
      <c r="DEA599" s="42"/>
      <c r="DEB599" s="42"/>
      <c r="DEC599" s="42"/>
      <c r="DED599" s="42"/>
      <c r="DEE599" s="42"/>
      <c r="DEF599" s="42"/>
      <c r="DEG599" s="42"/>
      <c r="DEH599" s="42"/>
      <c r="DEI599" s="42"/>
      <c r="DEJ599" s="42"/>
      <c r="DEK599" s="42"/>
      <c r="DEL599" s="42"/>
      <c r="DEM599" s="42"/>
      <c r="DEN599" s="42"/>
      <c r="DEO599" s="42"/>
      <c r="DEP599" s="42"/>
      <c r="DEQ599" s="42"/>
      <c r="DER599" s="42"/>
      <c r="DES599" s="42"/>
      <c r="DET599" s="42"/>
      <c r="DEU599" s="42"/>
      <c r="DEV599" s="42"/>
      <c r="DEW599" s="42"/>
      <c r="DEX599" s="42"/>
      <c r="DEY599" s="42"/>
      <c r="DEZ599" s="42"/>
      <c r="DFA599" s="42"/>
      <c r="DFB599" s="42"/>
      <c r="DFC599" s="42"/>
      <c r="DFD599" s="42"/>
      <c r="DFE599" s="42"/>
      <c r="DFF599" s="42"/>
      <c r="DFG599" s="42"/>
      <c r="DFH599" s="42"/>
      <c r="DFI599" s="42"/>
      <c r="DFJ599" s="42"/>
      <c r="DFK599" s="42"/>
      <c r="DFL599" s="42"/>
      <c r="DFM599" s="42"/>
      <c r="DFN599" s="42"/>
      <c r="DFO599" s="42"/>
      <c r="DFP599" s="42"/>
      <c r="DFQ599" s="42"/>
      <c r="DFR599" s="42"/>
      <c r="DFS599" s="42"/>
      <c r="DFT599" s="42"/>
      <c r="DFU599" s="42"/>
      <c r="DFV599" s="42"/>
      <c r="DFW599" s="42"/>
      <c r="DFX599" s="42"/>
      <c r="DFY599" s="42"/>
      <c r="DFZ599" s="42"/>
      <c r="DGA599" s="42"/>
      <c r="DGB599" s="42"/>
      <c r="DGC599" s="42"/>
      <c r="DGD599" s="42"/>
      <c r="DGE599" s="42"/>
      <c r="DGF599" s="42"/>
      <c r="DGG599" s="42"/>
      <c r="DGH599" s="42"/>
      <c r="DGI599" s="42"/>
      <c r="DGJ599" s="42"/>
      <c r="DGK599" s="42"/>
      <c r="DGL599" s="42"/>
      <c r="DGM599" s="42"/>
      <c r="DGN599" s="42"/>
      <c r="DGO599" s="42"/>
      <c r="DGP599" s="42"/>
      <c r="DGQ599" s="42"/>
      <c r="DGR599" s="42"/>
      <c r="DGS599" s="42"/>
      <c r="DGT599" s="42"/>
      <c r="DGU599" s="42"/>
      <c r="DGV599" s="42"/>
      <c r="DGW599" s="42"/>
      <c r="DGX599" s="42"/>
      <c r="DGY599" s="42"/>
      <c r="DGZ599" s="42"/>
      <c r="DHA599" s="42"/>
      <c r="DHB599" s="42"/>
      <c r="DHC599" s="42"/>
      <c r="DHD599" s="42"/>
      <c r="DHE599" s="42"/>
      <c r="DHF599" s="42"/>
      <c r="DHG599" s="42"/>
      <c r="DHH599" s="42"/>
      <c r="DHI599" s="42"/>
      <c r="DHJ599" s="42"/>
      <c r="DHK599" s="42"/>
      <c r="DHL599" s="42"/>
      <c r="DHM599" s="42"/>
      <c r="DHN599" s="42"/>
      <c r="DHO599" s="42"/>
      <c r="DHP599" s="42"/>
      <c r="DHQ599" s="42"/>
      <c r="DHR599" s="42"/>
      <c r="DHS599" s="42"/>
      <c r="DHT599" s="42"/>
      <c r="DHU599" s="42"/>
      <c r="DHV599" s="42"/>
      <c r="DHW599" s="42"/>
      <c r="DHX599" s="42"/>
      <c r="DHY599" s="42"/>
      <c r="DHZ599" s="42"/>
      <c r="DIA599" s="42"/>
      <c r="DIB599" s="42"/>
      <c r="DIC599" s="42"/>
      <c r="DID599" s="42"/>
      <c r="DIE599" s="42"/>
      <c r="DIF599" s="42"/>
      <c r="DIG599" s="42"/>
      <c r="DIH599" s="42"/>
      <c r="DII599" s="42"/>
      <c r="DIJ599" s="42"/>
      <c r="DIK599" s="42"/>
      <c r="DIL599" s="42"/>
      <c r="DIM599" s="42"/>
      <c r="DIN599" s="42"/>
      <c r="DIO599" s="42"/>
      <c r="DIP599" s="42"/>
      <c r="DIQ599" s="42"/>
      <c r="DIR599" s="42"/>
      <c r="DIS599" s="42"/>
      <c r="DIT599" s="42"/>
      <c r="DIU599" s="42"/>
      <c r="DIV599" s="42"/>
      <c r="DIW599" s="42"/>
      <c r="DIX599" s="42"/>
      <c r="DIY599" s="42"/>
      <c r="DIZ599" s="42"/>
      <c r="DJA599" s="42"/>
      <c r="DJB599" s="42"/>
      <c r="DJC599" s="42"/>
      <c r="DJD599" s="42"/>
      <c r="DJE599" s="42"/>
      <c r="DJF599" s="42"/>
      <c r="DJG599" s="42"/>
      <c r="DJH599" s="42"/>
      <c r="DJI599" s="42"/>
      <c r="DJJ599" s="42"/>
      <c r="DJK599" s="42"/>
      <c r="DJL599" s="42"/>
      <c r="DJM599" s="42"/>
      <c r="DJN599" s="42"/>
      <c r="DJO599" s="42"/>
      <c r="DJP599" s="42"/>
      <c r="DJQ599" s="42"/>
      <c r="DJR599" s="42"/>
      <c r="DJS599" s="42"/>
      <c r="DJT599" s="42"/>
      <c r="DJU599" s="42"/>
      <c r="DJV599" s="42"/>
      <c r="DJW599" s="42"/>
      <c r="DJX599" s="42"/>
      <c r="DJY599" s="42"/>
      <c r="DJZ599" s="42"/>
      <c r="DKA599" s="42"/>
      <c r="DKB599" s="42"/>
      <c r="DKC599" s="42"/>
      <c r="DKD599" s="42"/>
      <c r="DKE599" s="42"/>
      <c r="DKF599" s="42"/>
      <c r="DKG599" s="42"/>
      <c r="DKH599" s="42"/>
      <c r="DKI599" s="42"/>
      <c r="DKJ599" s="42"/>
      <c r="DKK599" s="42"/>
      <c r="DKL599" s="42"/>
      <c r="DKM599" s="42"/>
      <c r="DKN599" s="42"/>
      <c r="DKO599" s="42"/>
      <c r="DKP599" s="42"/>
      <c r="DKQ599" s="42"/>
      <c r="DKR599" s="42"/>
      <c r="DKS599" s="42"/>
      <c r="DKT599" s="42"/>
      <c r="DKU599" s="42"/>
      <c r="DKV599" s="42"/>
      <c r="DKW599" s="42"/>
      <c r="DKX599" s="42"/>
      <c r="DKY599" s="42"/>
      <c r="DKZ599" s="42"/>
      <c r="DLA599" s="42"/>
      <c r="DLB599" s="42"/>
      <c r="DLC599" s="42"/>
      <c r="DLD599" s="42"/>
      <c r="DLE599" s="42"/>
      <c r="DLF599" s="42"/>
      <c r="DLG599" s="42"/>
      <c r="DLH599" s="42"/>
      <c r="DLI599" s="42"/>
      <c r="DLJ599" s="42"/>
      <c r="DLK599" s="42"/>
      <c r="DLL599" s="42"/>
      <c r="DLM599" s="42"/>
      <c r="DLN599" s="42"/>
      <c r="DLO599" s="42"/>
      <c r="DLP599" s="42"/>
      <c r="DLQ599" s="42"/>
      <c r="DLR599" s="42"/>
      <c r="DLS599" s="42"/>
      <c r="DLT599" s="42"/>
      <c r="DLU599" s="42"/>
      <c r="DLV599" s="42"/>
      <c r="DLW599" s="42"/>
      <c r="DLX599" s="42"/>
      <c r="DLY599" s="42"/>
      <c r="DLZ599" s="42"/>
      <c r="DMA599" s="42"/>
      <c r="DMB599" s="42"/>
      <c r="DMC599" s="42"/>
      <c r="DMD599" s="42"/>
      <c r="DME599" s="42"/>
      <c r="DMF599" s="42"/>
      <c r="DMG599" s="42"/>
      <c r="DMH599" s="42"/>
      <c r="DMI599" s="42"/>
      <c r="DMJ599" s="42"/>
      <c r="DMK599" s="42"/>
      <c r="DML599" s="42"/>
      <c r="DMM599" s="42"/>
      <c r="DMN599" s="42"/>
      <c r="DMO599" s="42"/>
      <c r="DMP599" s="42"/>
      <c r="DMQ599" s="42"/>
      <c r="DMR599" s="42"/>
      <c r="DMS599" s="42"/>
      <c r="DMT599" s="42"/>
      <c r="DMU599" s="42"/>
      <c r="DMV599" s="42"/>
      <c r="DMW599" s="42"/>
      <c r="DMX599" s="42"/>
      <c r="DMY599" s="42"/>
      <c r="DMZ599" s="42"/>
      <c r="DNA599" s="42"/>
      <c r="DNB599" s="42"/>
      <c r="DNC599" s="42"/>
      <c r="DND599" s="42"/>
      <c r="DNE599" s="42"/>
      <c r="DNF599" s="42"/>
      <c r="DNG599" s="42"/>
      <c r="DNH599" s="42"/>
      <c r="DNI599" s="42"/>
      <c r="DNJ599" s="42"/>
      <c r="DNK599" s="42"/>
      <c r="DNL599" s="42"/>
      <c r="DNM599" s="42"/>
      <c r="DNN599" s="42"/>
      <c r="DNO599" s="42"/>
      <c r="DNP599" s="42"/>
      <c r="DNQ599" s="42"/>
      <c r="DNR599" s="42"/>
      <c r="DNS599" s="42"/>
      <c r="DNT599" s="42"/>
      <c r="DNU599" s="42"/>
      <c r="DNV599" s="42"/>
      <c r="DNW599" s="42"/>
      <c r="DNX599" s="42"/>
      <c r="DNY599" s="42"/>
      <c r="DNZ599" s="42"/>
      <c r="DOA599" s="42"/>
      <c r="DOB599" s="42"/>
      <c r="DOC599" s="42"/>
      <c r="DOD599" s="42"/>
      <c r="DOE599" s="42"/>
      <c r="DOF599" s="42"/>
      <c r="DOG599" s="42"/>
      <c r="DOH599" s="42"/>
      <c r="DOI599" s="42"/>
      <c r="DOJ599" s="42"/>
      <c r="DOK599" s="42"/>
      <c r="DOL599" s="42"/>
      <c r="DOM599" s="42"/>
      <c r="DON599" s="42"/>
      <c r="DOO599" s="42"/>
      <c r="DOP599" s="42"/>
      <c r="DOQ599" s="42"/>
      <c r="DOR599" s="42"/>
      <c r="DOS599" s="42"/>
      <c r="DOT599" s="42"/>
      <c r="DOU599" s="42"/>
      <c r="DOV599" s="42"/>
      <c r="DOW599" s="42"/>
      <c r="DOX599" s="42"/>
      <c r="DOY599" s="42"/>
      <c r="DOZ599" s="42"/>
      <c r="DPA599" s="42"/>
      <c r="DPB599" s="42"/>
      <c r="DPC599" s="42"/>
      <c r="DPD599" s="42"/>
      <c r="DPE599" s="42"/>
      <c r="DPF599" s="42"/>
      <c r="DPG599" s="42"/>
      <c r="DPH599" s="42"/>
      <c r="DPI599" s="42"/>
      <c r="DPJ599" s="42"/>
      <c r="DPK599" s="42"/>
      <c r="DPL599" s="42"/>
      <c r="DPM599" s="42"/>
      <c r="DPN599" s="42"/>
      <c r="DPO599" s="42"/>
      <c r="DPP599" s="42"/>
      <c r="DPQ599" s="42"/>
      <c r="DPR599" s="42"/>
      <c r="DPS599" s="42"/>
      <c r="DPT599" s="42"/>
      <c r="DPU599" s="42"/>
      <c r="DPV599" s="42"/>
      <c r="DPW599" s="42"/>
      <c r="DPX599" s="42"/>
      <c r="DPY599" s="42"/>
      <c r="DPZ599" s="42"/>
      <c r="DQA599" s="42"/>
      <c r="DQB599" s="42"/>
      <c r="DQC599" s="42"/>
      <c r="DQD599" s="42"/>
      <c r="DQE599" s="42"/>
      <c r="DQF599" s="42"/>
      <c r="DQG599" s="42"/>
      <c r="DQH599" s="42"/>
      <c r="DQI599" s="42"/>
      <c r="DQJ599" s="42"/>
      <c r="DQK599" s="42"/>
      <c r="DQL599" s="42"/>
      <c r="DQM599" s="42"/>
      <c r="DQN599" s="42"/>
      <c r="DQO599" s="42"/>
      <c r="DQP599" s="42"/>
      <c r="DQQ599" s="42"/>
      <c r="DQR599" s="42"/>
      <c r="DQS599" s="42"/>
      <c r="DQT599" s="42"/>
      <c r="DQU599" s="42"/>
      <c r="DQV599" s="42"/>
      <c r="DQW599" s="42"/>
      <c r="DQX599" s="42"/>
      <c r="DQY599" s="42"/>
      <c r="DQZ599" s="42"/>
      <c r="DRA599" s="42"/>
      <c r="DRB599" s="42"/>
      <c r="DRC599" s="42"/>
      <c r="DRD599" s="42"/>
      <c r="DRE599" s="42"/>
      <c r="DRF599" s="42"/>
      <c r="DRG599" s="42"/>
      <c r="DRH599" s="42"/>
      <c r="DRI599" s="42"/>
      <c r="DRJ599" s="42"/>
      <c r="DRK599" s="42"/>
      <c r="DRL599" s="42"/>
      <c r="DRM599" s="42"/>
      <c r="DRN599" s="42"/>
      <c r="DRO599" s="42"/>
      <c r="DRP599" s="42"/>
      <c r="DRQ599" s="42"/>
      <c r="DRR599" s="42"/>
      <c r="DRS599" s="42"/>
      <c r="DRT599" s="42"/>
      <c r="DRU599" s="42"/>
      <c r="DRV599" s="42"/>
      <c r="DRW599" s="42"/>
      <c r="DRX599" s="42"/>
      <c r="DRY599" s="42"/>
      <c r="DRZ599" s="42"/>
      <c r="DSA599" s="42"/>
      <c r="DSB599" s="42"/>
      <c r="DSC599" s="42"/>
      <c r="DSD599" s="42"/>
      <c r="DSE599" s="42"/>
      <c r="DSF599" s="42"/>
      <c r="DSG599" s="42"/>
      <c r="DSH599" s="42"/>
      <c r="DSI599" s="42"/>
      <c r="DSJ599" s="42"/>
      <c r="DSK599" s="42"/>
      <c r="DSL599" s="42"/>
      <c r="DSM599" s="42"/>
      <c r="DSN599" s="42"/>
      <c r="DSO599" s="42"/>
      <c r="DSP599" s="42"/>
      <c r="DSQ599" s="42"/>
      <c r="DSR599" s="42"/>
      <c r="DSS599" s="42"/>
      <c r="DST599" s="42"/>
      <c r="DSU599" s="42"/>
      <c r="DSV599" s="42"/>
      <c r="DSW599" s="42"/>
      <c r="DSX599" s="42"/>
      <c r="DSY599" s="42"/>
      <c r="DSZ599" s="42"/>
      <c r="DTA599" s="42"/>
      <c r="DTB599" s="42"/>
      <c r="DTC599" s="42"/>
      <c r="DTD599" s="42"/>
      <c r="DTE599" s="42"/>
      <c r="DTF599" s="42"/>
      <c r="DTG599" s="42"/>
      <c r="DTH599" s="42"/>
      <c r="DTI599" s="42"/>
      <c r="DTJ599" s="42"/>
      <c r="DTK599" s="42"/>
      <c r="DTL599" s="42"/>
      <c r="DTM599" s="42"/>
      <c r="DTN599" s="42"/>
      <c r="DTO599" s="42"/>
      <c r="DTP599" s="42"/>
      <c r="DTQ599" s="42"/>
      <c r="DTR599" s="42"/>
      <c r="DTS599" s="42"/>
      <c r="DTT599" s="42"/>
      <c r="DTU599" s="42"/>
      <c r="DTV599" s="42"/>
      <c r="DTW599" s="42"/>
      <c r="DTX599" s="42"/>
      <c r="DTY599" s="42"/>
      <c r="DTZ599" s="42"/>
      <c r="DUA599" s="42"/>
      <c r="DUB599" s="42"/>
      <c r="DUC599" s="42"/>
      <c r="DUD599" s="42"/>
      <c r="DUE599" s="42"/>
      <c r="DUF599" s="42"/>
      <c r="DUG599" s="42"/>
      <c r="DUH599" s="42"/>
      <c r="DUI599" s="42"/>
      <c r="DUJ599" s="42"/>
      <c r="DUK599" s="42"/>
      <c r="DUL599" s="42"/>
      <c r="DUM599" s="42"/>
      <c r="DUN599" s="42"/>
      <c r="DUO599" s="42"/>
      <c r="DUP599" s="42"/>
      <c r="DUQ599" s="42"/>
      <c r="DUR599" s="42"/>
      <c r="DUS599" s="42"/>
      <c r="DUT599" s="42"/>
      <c r="DUU599" s="42"/>
      <c r="DUV599" s="42"/>
      <c r="DUW599" s="42"/>
      <c r="DUX599" s="42"/>
      <c r="DUY599" s="42"/>
      <c r="DUZ599" s="42"/>
      <c r="DVA599" s="42"/>
      <c r="DVB599" s="42"/>
      <c r="DVC599" s="42"/>
      <c r="DVD599" s="42"/>
      <c r="DVE599" s="42"/>
      <c r="DVF599" s="42"/>
      <c r="DVG599" s="42"/>
      <c r="DVH599" s="42"/>
      <c r="DVI599" s="42"/>
      <c r="DVJ599" s="42"/>
      <c r="DVK599" s="42"/>
      <c r="DVL599" s="42"/>
      <c r="DVM599" s="42"/>
      <c r="DVN599" s="42"/>
      <c r="DVO599" s="42"/>
      <c r="DVP599" s="42"/>
      <c r="DVQ599" s="42"/>
      <c r="DVR599" s="42"/>
      <c r="DVS599" s="42"/>
      <c r="DVT599" s="42"/>
      <c r="DVU599" s="42"/>
      <c r="DVV599" s="42"/>
      <c r="DVW599" s="42"/>
      <c r="DVX599" s="42"/>
      <c r="DVY599" s="42"/>
      <c r="DVZ599" s="42"/>
      <c r="DWA599" s="42"/>
      <c r="DWB599" s="42"/>
      <c r="DWC599" s="42"/>
      <c r="DWD599" s="42"/>
      <c r="DWE599" s="42"/>
      <c r="DWF599" s="42"/>
      <c r="DWG599" s="42"/>
      <c r="DWH599" s="42"/>
      <c r="DWI599" s="42"/>
      <c r="DWJ599" s="42"/>
      <c r="DWK599" s="42"/>
      <c r="DWL599" s="42"/>
      <c r="DWM599" s="42"/>
      <c r="DWN599" s="42"/>
      <c r="DWO599" s="42"/>
      <c r="DWP599" s="42"/>
      <c r="DWQ599" s="42"/>
      <c r="DWR599" s="42"/>
      <c r="DWS599" s="42"/>
      <c r="DWT599" s="42"/>
      <c r="DWU599" s="42"/>
      <c r="DWV599" s="42"/>
      <c r="DWW599" s="42"/>
      <c r="DWX599" s="42"/>
      <c r="DWY599" s="42"/>
      <c r="DWZ599" s="42"/>
      <c r="DXA599" s="42"/>
      <c r="DXB599" s="42"/>
      <c r="DXC599" s="42"/>
      <c r="DXD599" s="42"/>
      <c r="DXE599" s="42"/>
      <c r="DXF599" s="42"/>
      <c r="DXG599" s="42"/>
      <c r="DXH599" s="42"/>
      <c r="DXI599" s="42"/>
      <c r="DXJ599" s="42"/>
      <c r="DXK599" s="42"/>
      <c r="DXL599" s="42"/>
      <c r="DXM599" s="42"/>
      <c r="DXN599" s="42"/>
      <c r="DXO599" s="42"/>
      <c r="DXP599" s="42"/>
      <c r="DXQ599" s="42"/>
      <c r="DXR599" s="42"/>
      <c r="DXS599" s="42"/>
      <c r="DXT599" s="42"/>
      <c r="DXU599" s="42"/>
      <c r="DXV599" s="42"/>
      <c r="DXW599" s="42"/>
      <c r="DXX599" s="42"/>
      <c r="DXY599" s="42"/>
      <c r="DXZ599" s="42"/>
      <c r="DYA599" s="42"/>
      <c r="DYB599" s="42"/>
      <c r="DYC599" s="42"/>
      <c r="DYD599" s="42"/>
      <c r="DYE599" s="42"/>
      <c r="DYF599" s="42"/>
      <c r="DYG599" s="42"/>
      <c r="DYH599" s="42"/>
      <c r="DYI599" s="42"/>
      <c r="DYJ599" s="42"/>
      <c r="DYK599" s="42"/>
      <c r="DYL599" s="42"/>
      <c r="DYM599" s="42"/>
      <c r="DYN599" s="42"/>
      <c r="DYO599" s="42"/>
      <c r="DYP599" s="42"/>
      <c r="DYQ599" s="42"/>
      <c r="DYR599" s="42"/>
      <c r="DYS599" s="42"/>
      <c r="DYT599" s="42"/>
      <c r="DYU599" s="42"/>
      <c r="DYV599" s="42"/>
      <c r="DYW599" s="42"/>
      <c r="DYX599" s="42"/>
      <c r="DYY599" s="42"/>
      <c r="DYZ599" s="42"/>
      <c r="DZA599" s="42"/>
      <c r="DZB599" s="42"/>
      <c r="DZC599" s="42"/>
      <c r="DZD599" s="42"/>
      <c r="DZE599" s="42"/>
      <c r="DZF599" s="42"/>
      <c r="DZG599" s="42"/>
      <c r="DZH599" s="42"/>
      <c r="DZI599" s="42"/>
      <c r="DZJ599" s="42"/>
      <c r="DZK599" s="42"/>
      <c r="DZL599" s="42"/>
      <c r="DZM599" s="42"/>
      <c r="DZN599" s="42"/>
      <c r="DZO599" s="42"/>
      <c r="DZP599" s="42"/>
      <c r="DZQ599" s="42"/>
      <c r="DZR599" s="42"/>
      <c r="DZS599" s="42"/>
      <c r="DZT599" s="42"/>
      <c r="DZU599" s="42"/>
      <c r="DZV599" s="42"/>
      <c r="DZW599" s="42"/>
      <c r="DZX599" s="42"/>
      <c r="DZY599" s="42"/>
      <c r="DZZ599" s="42"/>
      <c r="EAA599" s="42"/>
      <c r="EAB599" s="42"/>
      <c r="EAC599" s="42"/>
      <c r="EAD599" s="42"/>
      <c r="EAE599" s="42"/>
      <c r="EAF599" s="42"/>
      <c r="EAG599" s="42"/>
      <c r="EAH599" s="42"/>
      <c r="EAI599" s="42"/>
      <c r="EAJ599" s="42"/>
      <c r="EAK599" s="42"/>
      <c r="EAL599" s="42"/>
      <c r="EAM599" s="42"/>
      <c r="EAN599" s="42"/>
      <c r="EAO599" s="42"/>
      <c r="EAP599" s="42"/>
      <c r="EAQ599" s="42"/>
      <c r="EAR599" s="42"/>
      <c r="EAS599" s="42"/>
      <c r="EAT599" s="42"/>
      <c r="EAU599" s="42"/>
      <c r="EAV599" s="42"/>
      <c r="EAW599" s="42"/>
      <c r="EAX599" s="42"/>
      <c r="EAY599" s="42"/>
      <c r="EAZ599" s="42"/>
      <c r="EBA599" s="42"/>
      <c r="EBB599" s="42"/>
      <c r="EBC599" s="42"/>
      <c r="EBD599" s="42"/>
      <c r="EBE599" s="42"/>
      <c r="EBF599" s="42"/>
      <c r="EBG599" s="42"/>
      <c r="EBH599" s="42"/>
      <c r="EBI599" s="42"/>
      <c r="EBJ599" s="42"/>
      <c r="EBK599" s="42"/>
      <c r="EBL599" s="42"/>
      <c r="EBM599" s="42"/>
      <c r="EBN599" s="42"/>
      <c r="EBO599" s="42"/>
      <c r="EBP599" s="42"/>
      <c r="EBQ599" s="42"/>
      <c r="EBR599" s="42"/>
      <c r="EBS599" s="42"/>
      <c r="EBT599" s="42"/>
      <c r="EBU599" s="42"/>
      <c r="EBV599" s="42"/>
      <c r="EBW599" s="42"/>
      <c r="EBX599" s="42"/>
      <c r="EBY599" s="42"/>
      <c r="EBZ599" s="42"/>
      <c r="ECA599" s="42"/>
      <c r="ECB599" s="42"/>
      <c r="ECC599" s="42"/>
      <c r="ECD599" s="42"/>
      <c r="ECE599" s="42"/>
      <c r="ECF599" s="42"/>
      <c r="ECG599" s="42"/>
      <c r="ECH599" s="42"/>
      <c r="ECI599" s="42"/>
      <c r="ECJ599" s="42"/>
      <c r="ECK599" s="42"/>
      <c r="ECL599" s="42"/>
      <c r="ECM599" s="42"/>
      <c r="ECN599" s="42"/>
      <c r="ECO599" s="42"/>
      <c r="ECP599" s="42"/>
      <c r="ECQ599" s="42"/>
      <c r="ECR599" s="42"/>
      <c r="ECS599" s="42"/>
      <c r="ECT599" s="42"/>
      <c r="ECU599" s="42"/>
      <c r="ECV599" s="42"/>
      <c r="ECW599" s="42"/>
      <c r="ECX599" s="42"/>
      <c r="ECY599" s="42"/>
      <c r="ECZ599" s="42"/>
      <c r="EDA599" s="42"/>
      <c r="EDB599" s="42"/>
      <c r="EDC599" s="42"/>
      <c r="EDD599" s="42"/>
      <c r="EDE599" s="42"/>
      <c r="EDF599" s="42"/>
      <c r="EDG599" s="42"/>
      <c r="EDH599" s="42"/>
      <c r="EDI599" s="42"/>
      <c r="EDJ599" s="42"/>
      <c r="EDK599" s="42"/>
      <c r="EDL599" s="42"/>
      <c r="EDM599" s="42"/>
      <c r="EDN599" s="42"/>
      <c r="EDO599" s="42"/>
      <c r="EDP599" s="42"/>
      <c r="EDQ599" s="42"/>
      <c r="EDR599" s="42"/>
      <c r="EDS599" s="42"/>
      <c r="EDT599" s="42"/>
      <c r="EDU599" s="42"/>
      <c r="EDV599" s="42"/>
      <c r="EDW599" s="42"/>
      <c r="EDX599" s="42"/>
      <c r="EDY599" s="42"/>
      <c r="EDZ599" s="42"/>
      <c r="EEA599" s="42"/>
      <c r="EEB599" s="42"/>
      <c r="EEC599" s="42"/>
      <c r="EED599" s="42"/>
      <c r="EEE599" s="42"/>
      <c r="EEF599" s="42"/>
      <c r="EEG599" s="42"/>
      <c r="EEH599" s="42"/>
      <c r="EEI599" s="42"/>
      <c r="EEJ599" s="42"/>
      <c r="EEK599" s="42"/>
      <c r="EEL599" s="42"/>
      <c r="EEM599" s="42"/>
      <c r="EEN599" s="42"/>
      <c r="EEO599" s="42"/>
      <c r="EEP599" s="42"/>
      <c r="EEQ599" s="42"/>
      <c r="EER599" s="42"/>
      <c r="EES599" s="42"/>
      <c r="EET599" s="42"/>
      <c r="EEU599" s="42"/>
      <c r="EEV599" s="42"/>
      <c r="EEW599" s="42"/>
      <c r="EEX599" s="42"/>
      <c r="EEY599" s="42"/>
      <c r="EEZ599" s="42"/>
      <c r="EFA599" s="42"/>
      <c r="EFB599" s="42"/>
      <c r="EFC599" s="42"/>
      <c r="EFD599" s="42"/>
      <c r="EFE599" s="42"/>
      <c r="EFF599" s="42"/>
      <c r="EFG599" s="42"/>
      <c r="EFH599" s="42"/>
      <c r="EFI599" s="42"/>
      <c r="EFJ599" s="42"/>
      <c r="EFK599" s="42"/>
      <c r="EFL599" s="42"/>
      <c r="EFM599" s="42"/>
      <c r="EFN599" s="42"/>
      <c r="EFO599" s="42"/>
      <c r="EFP599" s="42"/>
      <c r="EFQ599" s="42"/>
      <c r="EFR599" s="42"/>
      <c r="EFS599" s="42"/>
      <c r="EFT599" s="42"/>
      <c r="EFU599" s="42"/>
      <c r="EFV599" s="42"/>
      <c r="EFW599" s="42"/>
      <c r="EFX599" s="42"/>
      <c r="EFY599" s="42"/>
      <c r="EFZ599" s="42"/>
      <c r="EGA599" s="42"/>
      <c r="EGB599" s="42"/>
      <c r="EGC599" s="42"/>
      <c r="EGD599" s="42"/>
      <c r="EGE599" s="42"/>
      <c r="EGF599" s="42"/>
      <c r="EGG599" s="42"/>
      <c r="EGH599" s="42"/>
      <c r="EGI599" s="42"/>
      <c r="EGJ599" s="42"/>
      <c r="EGK599" s="42"/>
      <c r="EGL599" s="42"/>
      <c r="EGM599" s="42"/>
      <c r="EGN599" s="42"/>
      <c r="EGO599" s="42"/>
      <c r="EGP599" s="42"/>
      <c r="EGQ599" s="42"/>
      <c r="EGR599" s="42"/>
      <c r="EGS599" s="42"/>
      <c r="EGT599" s="42"/>
      <c r="EGU599" s="42"/>
      <c r="EGV599" s="42"/>
      <c r="EGW599" s="42"/>
      <c r="EGX599" s="42"/>
      <c r="EGY599" s="42"/>
      <c r="EGZ599" s="42"/>
      <c r="EHA599" s="42"/>
      <c r="EHB599" s="42"/>
      <c r="EHC599" s="42"/>
      <c r="EHD599" s="42"/>
      <c r="EHE599" s="42"/>
      <c r="EHF599" s="42"/>
      <c r="EHG599" s="42"/>
      <c r="EHH599" s="42"/>
      <c r="EHI599" s="42"/>
      <c r="EHJ599" s="42"/>
      <c r="EHK599" s="42"/>
      <c r="EHL599" s="42"/>
      <c r="EHM599" s="42"/>
      <c r="EHN599" s="42"/>
      <c r="EHO599" s="42"/>
      <c r="EHP599" s="42"/>
      <c r="EHQ599" s="42"/>
      <c r="EHR599" s="42"/>
      <c r="EHS599" s="42"/>
      <c r="EHT599" s="42"/>
      <c r="EHU599" s="42"/>
      <c r="EHV599" s="42"/>
      <c r="EHW599" s="42"/>
      <c r="EHX599" s="42"/>
      <c r="EHY599" s="42"/>
      <c r="EHZ599" s="42"/>
      <c r="EIA599" s="42"/>
      <c r="EIB599" s="42"/>
      <c r="EIC599" s="42"/>
      <c r="EID599" s="42"/>
      <c r="EIE599" s="42"/>
      <c r="EIF599" s="42"/>
      <c r="EIG599" s="42"/>
      <c r="EIH599" s="42"/>
      <c r="EII599" s="42"/>
      <c r="EIJ599" s="42"/>
      <c r="EIK599" s="42"/>
      <c r="EIL599" s="42"/>
      <c r="EIM599" s="42"/>
      <c r="EIN599" s="42"/>
      <c r="EIO599" s="42"/>
      <c r="EIP599" s="42"/>
      <c r="EIQ599" s="42"/>
      <c r="EIR599" s="42"/>
      <c r="EIS599" s="42"/>
      <c r="EIT599" s="42"/>
      <c r="EIU599" s="42"/>
      <c r="EIV599" s="42"/>
      <c r="EIW599" s="42"/>
      <c r="EIX599" s="42"/>
      <c r="EIY599" s="42"/>
      <c r="EIZ599" s="42"/>
      <c r="EJA599" s="42"/>
      <c r="EJB599" s="42"/>
      <c r="EJC599" s="42"/>
      <c r="EJD599" s="42"/>
      <c r="EJE599" s="42"/>
      <c r="EJF599" s="42"/>
      <c r="EJG599" s="42"/>
      <c r="EJH599" s="42"/>
      <c r="EJI599" s="42"/>
      <c r="EJJ599" s="42"/>
      <c r="EJK599" s="42"/>
      <c r="EJL599" s="42"/>
      <c r="EJM599" s="42"/>
      <c r="EJN599" s="42"/>
      <c r="EJO599" s="42"/>
      <c r="EJP599" s="42"/>
      <c r="EJQ599" s="42"/>
      <c r="EJR599" s="42"/>
      <c r="EJS599" s="42"/>
      <c r="EJT599" s="42"/>
      <c r="EJU599" s="42"/>
      <c r="EJV599" s="42"/>
      <c r="EJW599" s="42"/>
      <c r="EJX599" s="42"/>
      <c r="EJY599" s="42"/>
      <c r="EJZ599" s="42"/>
      <c r="EKA599" s="42"/>
      <c r="EKB599" s="42"/>
      <c r="EKC599" s="42"/>
      <c r="EKD599" s="42"/>
      <c r="EKE599" s="42"/>
      <c r="EKF599" s="42"/>
      <c r="EKG599" s="42"/>
      <c r="EKH599" s="42"/>
      <c r="EKI599" s="42"/>
      <c r="EKJ599" s="42"/>
      <c r="EKK599" s="42"/>
      <c r="EKL599" s="42"/>
      <c r="EKM599" s="42"/>
      <c r="EKN599" s="42"/>
      <c r="EKO599" s="42"/>
      <c r="EKP599" s="42"/>
      <c r="EKQ599" s="42"/>
      <c r="EKR599" s="42"/>
      <c r="EKS599" s="42"/>
      <c r="EKT599" s="42"/>
      <c r="EKU599" s="42"/>
      <c r="EKV599" s="42"/>
      <c r="EKW599" s="42"/>
      <c r="EKX599" s="42"/>
      <c r="EKY599" s="42"/>
      <c r="EKZ599" s="42"/>
      <c r="ELA599" s="42"/>
      <c r="ELB599" s="42"/>
      <c r="ELC599" s="42"/>
      <c r="ELD599" s="42"/>
      <c r="ELE599" s="42"/>
      <c r="ELF599" s="42"/>
      <c r="ELG599" s="42"/>
      <c r="ELH599" s="42"/>
      <c r="ELI599" s="42"/>
      <c r="ELJ599" s="42"/>
      <c r="ELK599" s="42"/>
      <c r="ELL599" s="42"/>
      <c r="ELM599" s="42"/>
      <c r="ELN599" s="42"/>
      <c r="ELO599" s="42"/>
      <c r="ELP599" s="42"/>
      <c r="ELQ599" s="42"/>
      <c r="ELR599" s="42"/>
      <c r="ELS599" s="42"/>
      <c r="ELT599" s="42"/>
      <c r="ELU599" s="42"/>
      <c r="ELV599" s="42"/>
      <c r="ELW599" s="42"/>
      <c r="ELX599" s="42"/>
      <c r="ELY599" s="42"/>
      <c r="ELZ599" s="42"/>
      <c r="EMA599" s="42"/>
      <c r="EMB599" s="42"/>
      <c r="EMC599" s="42"/>
      <c r="EMD599" s="42"/>
      <c r="EME599" s="42"/>
      <c r="EMF599" s="42"/>
      <c r="EMG599" s="42"/>
      <c r="EMH599" s="42"/>
      <c r="EMI599" s="42"/>
      <c r="EMJ599" s="42"/>
      <c r="EMK599" s="42"/>
      <c r="EML599" s="42"/>
      <c r="EMM599" s="42"/>
      <c r="EMN599" s="42"/>
      <c r="EMO599" s="42"/>
      <c r="EMP599" s="42"/>
      <c r="EMQ599" s="42"/>
      <c r="EMR599" s="42"/>
      <c r="EMS599" s="42"/>
      <c r="EMT599" s="42"/>
      <c r="EMU599" s="42"/>
      <c r="EMV599" s="42"/>
      <c r="EMW599" s="42"/>
      <c r="EMX599" s="42"/>
      <c r="EMY599" s="42"/>
      <c r="EMZ599" s="42"/>
      <c r="ENA599" s="42"/>
      <c r="ENB599" s="42"/>
      <c r="ENC599" s="42"/>
      <c r="END599" s="42"/>
      <c r="ENE599" s="42"/>
      <c r="ENF599" s="42"/>
      <c r="ENG599" s="42"/>
      <c r="ENH599" s="42"/>
      <c r="ENI599" s="42"/>
      <c r="ENJ599" s="42"/>
      <c r="ENK599" s="42"/>
      <c r="ENL599" s="42"/>
      <c r="ENM599" s="42"/>
      <c r="ENN599" s="42"/>
      <c r="ENO599" s="42"/>
      <c r="ENP599" s="42"/>
      <c r="ENQ599" s="42"/>
      <c r="ENR599" s="42"/>
      <c r="ENS599" s="42"/>
      <c r="ENT599" s="42"/>
      <c r="ENU599" s="42"/>
      <c r="ENV599" s="42"/>
      <c r="ENW599" s="42"/>
      <c r="ENX599" s="42"/>
      <c r="ENY599" s="42"/>
      <c r="ENZ599" s="42"/>
      <c r="EOA599" s="42"/>
      <c r="EOB599" s="42"/>
      <c r="EOC599" s="42"/>
      <c r="EOD599" s="42"/>
      <c r="EOE599" s="42"/>
      <c r="EOF599" s="42"/>
      <c r="EOG599" s="42"/>
      <c r="EOH599" s="42"/>
      <c r="EOI599" s="42"/>
      <c r="EOJ599" s="42"/>
      <c r="EOK599" s="42"/>
      <c r="EOL599" s="42"/>
      <c r="EOM599" s="42"/>
      <c r="EON599" s="42"/>
      <c r="EOO599" s="42"/>
      <c r="EOP599" s="42"/>
      <c r="EOQ599" s="42"/>
      <c r="EOR599" s="42"/>
      <c r="EOS599" s="42"/>
      <c r="EOT599" s="42"/>
      <c r="EOU599" s="42"/>
      <c r="EOV599" s="42"/>
      <c r="EOW599" s="42"/>
      <c r="EOX599" s="42"/>
      <c r="EOY599" s="42"/>
      <c r="EOZ599" s="42"/>
      <c r="EPA599" s="42"/>
      <c r="EPB599" s="42"/>
      <c r="EPC599" s="42"/>
      <c r="EPD599" s="42"/>
      <c r="EPE599" s="42"/>
      <c r="EPF599" s="42"/>
      <c r="EPG599" s="42"/>
      <c r="EPH599" s="42"/>
      <c r="EPI599" s="42"/>
      <c r="EPJ599" s="42"/>
      <c r="EPK599" s="42"/>
      <c r="EPL599" s="42"/>
      <c r="EPM599" s="42"/>
      <c r="EPN599" s="42"/>
      <c r="EPO599" s="42"/>
      <c r="EPP599" s="42"/>
      <c r="EPQ599" s="42"/>
      <c r="EPR599" s="42"/>
      <c r="EPS599" s="42"/>
      <c r="EPT599" s="42"/>
      <c r="EPU599" s="42"/>
      <c r="EPV599" s="42"/>
      <c r="EPW599" s="42"/>
      <c r="EPX599" s="42"/>
      <c r="EPY599" s="42"/>
      <c r="EPZ599" s="42"/>
      <c r="EQA599" s="42"/>
      <c r="EQB599" s="42"/>
      <c r="EQC599" s="42"/>
      <c r="EQD599" s="42"/>
      <c r="EQE599" s="42"/>
      <c r="EQF599" s="42"/>
      <c r="EQG599" s="42"/>
      <c r="EQH599" s="42"/>
      <c r="EQI599" s="42"/>
      <c r="EQJ599" s="42"/>
      <c r="EQK599" s="42"/>
      <c r="EQL599" s="42"/>
      <c r="EQM599" s="42"/>
      <c r="EQN599" s="42"/>
      <c r="EQO599" s="42"/>
      <c r="EQP599" s="42"/>
      <c r="EQQ599" s="42"/>
      <c r="EQR599" s="42"/>
      <c r="EQS599" s="42"/>
      <c r="EQT599" s="42"/>
      <c r="EQU599" s="42"/>
      <c r="EQV599" s="42"/>
      <c r="EQW599" s="42"/>
      <c r="EQX599" s="42"/>
      <c r="EQY599" s="42"/>
      <c r="EQZ599" s="42"/>
      <c r="ERA599" s="42"/>
      <c r="ERB599" s="42"/>
      <c r="ERC599" s="42"/>
      <c r="ERD599" s="42"/>
      <c r="ERE599" s="42"/>
      <c r="ERF599" s="42"/>
      <c r="ERG599" s="42"/>
      <c r="ERH599" s="42"/>
      <c r="ERI599" s="42"/>
      <c r="ERJ599" s="42"/>
      <c r="ERK599" s="42"/>
      <c r="ERL599" s="42"/>
      <c r="ERM599" s="42"/>
      <c r="ERN599" s="42"/>
      <c r="ERO599" s="42"/>
      <c r="ERP599" s="42"/>
      <c r="ERQ599" s="42"/>
      <c r="ERR599" s="42"/>
      <c r="ERS599" s="42"/>
      <c r="ERT599" s="42"/>
      <c r="ERU599" s="42"/>
      <c r="ERV599" s="42"/>
      <c r="ERW599" s="42"/>
      <c r="ERX599" s="42"/>
      <c r="ERY599" s="42"/>
      <c r="ERZ599" s="42"/>
      <c r="ESA599" s="42"/>
      <c r="ESB599" s="42"/>
      <c r="ESC599" s="42"/>
      <c r="ESD599" s="42"/>
      <c r="ESE599" s="42"/>
      <c r="ESF599" s="42"/>
      <c r="ESG599" s="42"/>
      <c r="ESH599" s="42"/>
      <c r="ESI599" s="42"/>
      <c r="ESJ599" s="42"/>
      <c r="ESK599" s="42"/>
      <c r="ESL599" s="42"/>
      <c r="ESM599" s="42"/>
      <c r="ESN599" s="42"/>
      <c r="ESO599" s="42"/>
      <c r="ESP599" s="42"/>
      <c r="ESQ599" s="42"/>
      <c r="ESR599" s="42"/>
      <c r="ESS599" s="42"/>
      <c r="EST599" s="42"/>
      <c r="ESU599" s="42"/>
      <c r="ESV599" s="42"/>
      <c r="ESW599" s="42"/>
      <c r="ESX599" s="42"/>
      <c r="ESY599" s="42"/>
      <c r="ESZ599" s="42"/>
      <c r="ETA599" s="42"/>
      <c r="ETB599" s="42"/>
      <c r="ETC599" s="42"/>
      <c r="ETD599" s="42"/>
      <c r="ETE599" s="42"/>
      <c r="ETF599" s="42"/>
      <c r="ETG599" s="42"/>
      <c r="ETH599" s="42"/>
      <c r="ETI599" s="42"/>
      <c r="ETJ599" s="42"/>
      <c r="ETK599" s="42"/>
      <c r="ETL599" s="42"/>
      <c r="ETM599" s="42"/>
      <c r="ETN599" s="42"/>
      <c r="ETO599" s="42"/>
      <c r="ETP599" s="42"/>
      <c r="ETQ599" s="42"/>
      <c r="ETR599" s="42"/>
      <c r="ETS599" s="42"/>
      <c r="ETT599" s="42"/>
      <c r="ETU599" s="42"/>
      <c r="ETV599" s="42"/>
      <c r="ETW599" s="42"/>
      <c r="ETX599" s="42"/>
      <c r="ETY599" s="42"/>
      <c r="ETZ599" s="42"/>
      <c r="EUA599" s="42"/>
      <c r="EUB599" s="42"/>
      <c r="EUC599" s="42"/>
      <c r="EUD599" s="42"/>
      <c r="EUE599" s="42"/>
      <c r="EUF599" s="42"/>
      <c r="EUG599" s="42"/>
      <c r="EUH599" s="42"/>
      <c r="EUI599" s="42"/>
      <c r="EUJ599" s="42"/>
      <c r="EUK599" s="42"/>
      <c r="EUL599" s="42"/>
      <c r="EUM599" s="42"/>
      <c r="EUN599" s="42"/>
      <c r="EUO599" s="42"/>
      <c r="EUP599" s="42"/>
      <c r="EUQ599" s="42"/>
      <c r="EUR599" s="42"/>
      <c r="EUS599" s="42"/>
      <c r="EUT599" s="42"/>
      <c r="EUU599" s="42"/>
      <c r="EUV599" s="42"/>
      <c r="EUW599" s="42"/>
      <c r="EUX599" s="42"/>
      <c r="EUY599" s="42"/>
      <c r="EUZ599" s="42"/>
      <c r="EVA599" s="42"/>
      <c r="EVB599" s="42"/>
      <c r="EVC599" s="42"/>
      <c r="EVD599" s="42"/>
      <c r="EVE599" s="42"/>
      <c r="EVF599" s="42"/>
      <c r="EVG599" s="42"/>
      <c r="EVH599" s="42"/>
      <c r="EVI599" s="42"/>
      <c r="EVJ599" s="42"/>
      <c r="EVK599" s="42"/>
      <c r="EVL599" s="42"/>
      <c r="EVM599" s="42"/>
      <c r="EVN599" s="42"/>
      <c r="EVO599" s="42"/>
      <c r="EVP599" s="42"/>
      <c r="EVQ599" s="42"/>
      <c r="EVR599" s="42"/>
      <c r="EVS599" s="42"/>
      <c r="EVT599" s="42"/>
      <c r="EVU599" s="42"/>
      <c r="EVV599" s="42"/>
      <c r="EVW599" s="42"/>
      <c r="EVX599" s="42"/>
      <c r="EVY599" s="42"/>
      <c r="EVZ599" s="42"/>
      <c r="EWA599" s="42"/>
      <c r="EWB599" s="42"/>
      <c r="EWC599" s="42"/>
      <c r="EWD599" s="42"/>
      <c r="EWE599" s="42"/>
      <c r="EWF599" s="42"/>
      <c r="EWG599" s="42"/>
      <c r="EWH599" s="42"/>
      <c r="EWI599" s="42"/>
      <c r="EWJ599" s="42"/>
      <c r="EWK599" s="42"/>
      <c r="EWL599" s="42"/>
      <c r="EWM599" s="42"/>
      <c r="EWN599" s="42"/>
      <c r="EWO599" s="42"/>
      <c r="EWP599" s="42"/>
      <c r="EWQ599" s="42"/>
      <c r="EWR599" s="42"/>
      <c r="EWS599" s="42"/>
      <c r="EWT599" s="42"/>
      <c r="EWU599" s="42"/>
      <c r="EWV599" s="42"/>
      <c r="EWW599" s="42"/>
      <c r="EWX599" s="42"/>
      <c r="EWY599" s="42"/>
      <c r="EWZ599" s="42"/>
      <c r="EXA599" s="42"/>
      <c r="EXB599" s="42"/>
      <c r="EXC599" s="42"/>
      <c r="EXD599" s="42"/>
      <c r="EXE599" s="42"/>
      <c r="EXF599" s="42"/>
      <c r="EXG599" s="42"/>
      <c r="EXH599" s="42"/>
      <c r="EXI599" s="42"/>
      <c r="EXJ599" s="42"/>
      <c r="EXK599" s="42"/>
      <c r="EXL599" s="42"/>
      <c r="EXM599" s="42"/>
      <c r="EXN599" s="42"/>
      <c r="EXO599" s="42"/>
      <c r="EXP599" s="42"/>
      <c r="EXQ599" s="42"/>
      <c r="EXR599" s="42"/>
      <c r="EXS599" s="42"/>
      <c r="EXT599" s="42"/>
      <c r="EXU599" s="42"/>
      <c r="EXV599" s="42"/>
      <c r="EXW599" s="42"/>
      <c r="EXX599" s="42"/>
      <c r="EXY599" s="42"/>
      <c r="EXZ599" s="42"/>
      <c r="EYA599" s="42"/>
      <c r="EYB599" s="42"/>
      <c r="EYC599" s="42"/>
      <c r="EYD599" s="42"/>
      <c r="EYE599" s="42"/>
      <c r="EYF599" s="42"/>
      <c r="EYG599" s="42"/>
      <c r="EYH599" s="42"/>
      <c r="EYI599" s="42"/>
      <c r="EYJ599" s="42"/>
      <c r="EYK599" s="42"/>
      <c r="EYL599" s="42"/>
      <c r="EYM599" s="42"/>
      <c r="EYN599" s="42"/>
      <c r="EYO599" s="42"/>
      <c r="EYP599" s="42"/>
      <c r="EYQ599" s="42"/>
      <c r="EYR599" s="42"/>
      <c r="EYS599" s="42"/>
      <c r="EYT599" s="42"/>
      <c r="EYU599" s="42"/>
      <c r="EYV599" s="42"/>
      <c r="EYW599" s="42"/>
      <c r="EYX599" s="42"/>
      <c r="EYY599" s="42"/>
      <c r="EYZ599" s="42"/>
      <c r="EZA599" s="42"/>
      <c r="EZB599" s="42"/>
      <c r="EZC599" s="42"/>
      <c r="EZD599" s="42"/>
      <c r="EZE599" s="42"/>
      <c r="EZF599" s="42"/>
      <c r="EZG599" s="42"/>
      <c r="EZH599" s="42"/>
      <c r="EZI599" s="42"/>
      <c r="EZJ599" s="42"/>
      <c r="EZK599" s="42"/>
      <c r="EZL599" s="42"/>
      <c r="EZM599" s="42"/>
      <c r="EZN599" s="42"/>
      <c r="EZO599" s="42"/>
      <c r="EZP599" s="42"/>
      <c r="EZQ599" s="42"/>
      <c r="EZR599" s="42"/>
      <c r="EZS599" s="42"/>
      <c r="EZT599" s="42"/>
      <c r="EZU599" s="42"/>
      <c r="EZV599" s="42"/>
      <c r="EZW599" s="42"/>
      <c r="EZX599" s="42"/>
      <c r="EZY599" s="42"/>
      <c r="EZZ599" s="42"/>
      <c r="FAA599" s="42"/>
      <c r="FAB599" s="42"/>
      <c r="FAC599" s="42"/>
      <c r="FAD599" s="42"/>
      <c r="FAE599" s="42"/>
      <c r="FAF599" s="42"/>
      <c r="FAG599" s="42"/>
      <c r="FAH599" s="42"/>
      <c r="FAI599" s="42"/>
      <c r="FAJ599" s="42"/>
      <c r="FAK599" s="42"/>
      <c r="FAL599" s="42"/>
      <c r="FAM599" s="42"/>
      <c r="FAN599" s="42"/>
      <c r="FAO599" s="42"/>
      <c r="FAP599" s="42"/>
      <c r="FAQ599" s="42"/>
      <c r="FAR599" s="42"/>
      <c r="FAS599" s="42"/>
      <c r="FAT599" s="42"/>
      <c r="FAU599" s="42"/>
      <c r="FAV599" s="42"/>
      <c r="FAW599" s="42"/>
      <c r="FAX599" s="42"/>
      <c r="FAY599" s="42"/>
      <c r="FAZ599" s="42"/>
      <c r="FBA599" s="42"/>
      <c r="FBB599" s="42"/>
      <c r="FBC599" s="42"/>
      <c r="FBD599" s="42"/>
      <c r="FBE599" s="42"/>
      <c r="FBF599" s="42"/>
      <c r="FBG599" s="42"/>
      <c r="FBH599" s="42"/>
      <c r="FBI599" s="42"/>
      <c r="FBJ599" s="42"/>
      <c r="FBK599" s="42"/>
      <c r="FBL599" s="42"/>
      <c r="FBM599" s="42"/>
      <c r="FBN599" s="42"/>
      <c r="FBO599" s="42"/>
      <c r="FBP599" s="42"/>
      <c r="FBQ599" s="42"/>
      <c r="FBR599" s="42"/>
      <c r="FBS599" s="42"/>
      <c r="FBT599" s="42"/>
      <c r="FBU599" s="42"/>
      <c r="FBV599" s="42"/>
      <c r="FBW599" s="42"/>
      <c r="FBX599" s="42"/>
      <c r="FBY599" s="42"/>
      <c r="FBZ599" s="42"/>
      <c r="FCA599" s="42"/>
      <c r="FCB599" s="42"/>
      <c r="FCC599" s="42"/>
      <c r="FCD599" s="42"/>
      <c r="FCE599" s="42"/>
      <c r="FCF599" s="42"/>
      <c r="FCG599" s="42"/>
      <c r="FCH599" s="42"/>
      <c r="FCI599" s="42"/>
      <c r="FCJ599" s="42"/>
      <c r="FCK599" s="42"/>
      <c r="FCL599" s="42"/>
      <c r="FCM599" s="42"/>
      <c r="FCN599" s="42"/>
      <c r="FCO599" s="42"/>
      <c r="FCP599" s="42"/>
      <c r="FCQ599" s="42"/>
      <c r="FCR599" s="42"/>
      <c r="FCS599" s="42"/>
      <c r="FCT599" s="42"/>
      <c r="FCU599" s="42"/>
      <c r="FCV599" s="42"/>
      <c r="FCW599" s="42"/>
      <c r="FCX599" s="42"/>
      <c r="FCY599" s="42"/>
      <c r="FCZ599" s="42"/>
      <c r="FDA599" s="42"/>
      <c r="FDB599" s="42"/>
      <c r="FDC599" s="42"/>
      <c r="FDD599" s="42"/>
      <c r="FDE599" s="42"/>
      <c r="FDF599" s="42"/>
      <c r="FDG599" s="42"/>
      <c r="FDH599" s="42"/>
      <c r="FDI599" s="42"/>
      <c r="FDJ599" s="42"/>
      <c r="FDK599" s="42"/>
      <c r="FDL599" s="42"/>
      <c r="FDM599" s="42"/>
      <c r="FDN599" s="42"/>
      <c r="FDO599" s="42"/>
      <c r="FDP599" s="42"/>
      <c r="FDQ599" s="42"/>
      <c r="FDR599" s="42"/>
      <c r="FDS599" s="42"/>
      <c r="FDT599" s="42"/>
      <c r="FDU599" s="42"/>
      <c r="FDV599" s="42"/>
      <c r="FDW599" s="42"/>
      <c r="FDX599" s="42"/>
      <c r="FDY599" s="42"/>
      <c r="FDZ599" s="42"/>
      <c r="FEA599" s="42"/>
      <c r="FEB599" s="42"/>
      <c r="FEC599" s="42"/>
      <c r="FED599" s="42"/>
      <c r="FEE599" s="42"/>
      <c r="FEF599" s="42"/>
      <c r="FEG599" s="42"/>
      <c r="FEH599" s="42"/>
      <c r="FEI599" s="42"/>
      <c r="FEJ599" s="42"/>
      <c r="FEK599" s="42"/>
      <c r="FEL599" s="42"/>
      <c r="FEM599" s="42"/>
      <c r="FEN599" s="42"/>
      <c r="FEO599" s="42"/>
      <c r="FEP599" s="42"/>
      <c r="FEQ599" s="42"/>
      <c r="FER599" s="42"/>
      <c r="FES599" s="42"/>
      <c r="FET599" s="42"/>
      <c r="FEU599" s="42"/>
      <c r="FEV599" s="42"/>
      <c r="FEW599" s="42"/>
      <c r="FEX599" s="42"/>
      <c r="FEY599" s="42"/>
      <c r="FEZ599" s="42"/>
      <c r="FFA599" s="42"/>
      <c r="FFB599" s="42"/>
      <c r="FFC599" s="42"/>
      <c r="FFD599" s="42"/>
      <c r="FFE599" s="42"/>
      <c r="FFF599" s="42"/>
      <c r="FFG599" s="42"/>
      <c r="FFH599" s="42"/>
      <c r="FFI599" s="42"/>
      <c r="FFJ599" s="42"/>
      <c r="FFK599" s="42"/>
      <c r="FFL599" s="42"/>
      <c r="FFM599" s="42"/>
      <c r="FFN599" s="42"/>
      <c r="FFO599" s="42"/>
      <c r="FFP599" s="42"/>
      <c r="FFQ599" s="42"/>
      <c r="FFR599" s="42"/>
      <c r="FFS599" s="42"/>
      <c r="FFT599" s="42"/>
      <c r="FFU599" s="42"/>
      <c r="FFV599" s="42"/>
      <c r="FFW599" s="42"/>
      <c r="FFX599" s="42"/>
      <c r="FFY599" s="42"/>
      <c r="FFZ599" s="42"/>
      <c r="FGA599" s="42"/>
      <c r="FGB599" s="42"/>
      <c r="FGC599" s="42"/>
      <c r="FGD599" s="42"/>
      <c r="FGE599" s="42"/>
      <c r="FGF599" s="42"/>
      <c r="FGG599" s="42"/>
      <c r="FGH599" s="42"/>
      <c r="FGI599" s="42"/>
      <c r="FGJ599" s="42"/>
      <c r="FGK599" s="42"/>
      <c r="FGL599" s="42"/>
      <c r="FGM599" s="42"/>
      <c r="FGN599" s="42"/>
      <c r="FGO599" s="42"/>
      <c r="FGP599" s="42"/>
      <c r="FGQ599" s="42"/>
      <c r="FGR599" s="42"/>
      <c r="FGS599" s="42"/>
      <c r="FGT599" s="42"/>
      <c r="FGU599" s="42"/>
      <c r="FGV599" s="42"/>
      <c r="FGW599" s="42"/>
      <c r="FGX599" s="42"/>
      <c r="FGY599" s="42"/>
      <c r="FGZ599" s="42"/>
      <c r="FHA599" s="42"/>
      <c r="FHB599" s="42"/>
      <c r="FHC599" s="42"/>
      <c r="FHD599" s="42"/>
      <c r="FHE599" s="42"/>
      <c r="FHF599" s="42"/>
      <c r="FHG599" s="42"/>
      <c r="FHH599" s="42"/>
      <c r="FHI599" s="42"/>
      <c r="FHJ599" s="42"/>
      <c r="FHK599" s="42"/>
      <c r="FHL599" s="42"/>
      <c r="FHM599" s="42"/>
      <c r="FHN599" s="42"/>
      <c r="FHO599" s="42"/>
      <c r="FHP599" s="42"/>
      <c r="FHQ599" s="42"/>
      <c r="FHR599" s="42"/>
      <c r="FHS599" s="42"/>
      <c r="FHT599" s="42"/>
      <c r="FHU599" s="42"/>
      <c r="FHV599" s="42"/>
      <c r="FHW599" s="42"/>
      <c r="FHX599" s="42"/>
      <c r="FHY599" s="42"/>
      <c r="FHZ599" s="42"/>
      <c r="FIA599" s="42"/>
      <c r="FIB599" s="42"/>
      <c r="FIC599" s="42"/>
      <c r="FID599" s="42"/>
      <c r="FIE599" s="42"/>
      <c r="FIF599" s="42"/>
      <c r="FIG599" s="42"/>
      <c r="FIH599" s="42"/>
      <c r="FII599" s="42"/>
      <c r="FIJ599" s="42"/>
      <c r="FIK599" s="42"/>
      <c r="FIL599" s="42"/>
      <c r="FIM599" s="42"/>
      <c r="FIN599" s="42"/>
      <c r="FIO599" s="42"/>
      <c r="FIP599" s="42"/>
      <c r="FIQ599" s="42"/>
      <c r="FIR599" s="42"/>
      <c r="FIS599" s="42"/>
      <c r="FIT599" s="42"/>
      <c r="FIU599" s="42"/>
      <c r="FIV599" s="42"/>
      <c r="FIW599" s="42"/>
      <c r="FIX599" s="42"/>
      <c r="FIY599" s="42"/>
      <c r="FIZ599" s="42"/>
      <c r="FJA599" s="42"/>
      <c r="FJB599" s="42"/>
      <c r="FJC599" s="42"/>
      <c r="FJD599" s="42"/>
      <c r="FJE599" s="42"/>
      <c r="FJF599" s="42"/>
      <c r="FJG599" s="42"/>
      <c r="FJH599" s="42"/>
      <c r="FJI599" s="42"/>
      <c r="FJJ599" s="42"/>
      <c r="FJK599" s="42"/>
      <c r="FJL599" s="42"/>
      <c r="FJM599" s="42"/>
      <c r="FJN599" s="42"/>
      <c r="FJO599" s="42"/>
      <c r="FJP599" s="42"/>
      <c r="FJQ599" s="42"/>
      <c r="FJR599" s="42"/>
      <c r="FJS599" s="42"/>
      <c r="FJT599" s="42"/>
      <c r="FJU599" s="42"/>
      <c r="FJV599" s="42"/>
      <c r="FJW599" s="42"/>
      <c r="FJX599" s="42"/>
      <c r="FJY599" s="42"/>
      <c r="FJZ599" s="42"/>
      <c r="FKA599" s="42"/>
      <c r="FKB599" s="42"/>
      <c r="FKC599" s="42"/>
      <c r="FKD599" s="42"/>
      <c r="FKE599" s="42"/>
      <c r="FKF599" s="42"/>
      <c r="FKG599" s="42"/>
      <c r="FKH599" s="42"/>
      <c r="FKI599" s="42"/>
      <c r="FKJ599" s="42"/>
      <c r="FKK599" s="42"/>
      <c r="FKL599" s="42"/>
      <c r="FKM599" s="42"/>
      <c r="FKN599" s="42"/>
      <c r="FKO599" s="42"/>
      <c r="FKP599" s="42"/>
      <c r="FKQ599" s="42"/>
      <c r="FKR599" s="42"/>
      <c r="FKS599" s="42"/>
      <c r="FKT599" s="42"/>
      <c r="FKU599" s="42"/>
      <c r="FKV599" s="42"/>
      <c r="FKW599" s="42"/>
      <c r="FKX599" s="42"/>
      <c r="FKY599" s="42"/>
      <c r="FKZ599" s="42"/>
      <c r="FLA599" s="42"/>
      <c r="FLB599" s="42"/>
      <c r="FLC599" s="42"/>
      <c r="FLD599" s="42"/>
      <c r="FLE599" s="42"/>
      <c r="FLF599" s="42"/>
      <c r="FLG599" s="42"/>
      <c r="FLH599" s="42"/>
      <c r="FLI599" s="42"/>
      <c r="FLJ599" s="42"/>
      <c r="FLK599" s="42"/>
      <c r="FLL599" s="42"/>
      <c r="FLM599" s="42"/>
      <c r="FLN599" s="42"/>
      <c r="FLO599" s="42"/>
      <c r="FLP599" s="42"/>
      <c r="FLQ599" s="42"/>
      <c r="FLR599" s="42"/>
      <c r="FLS599" s="42"/>
      <c r="FLT599" s="42"/>
      <c r="FLU599" s="42"/>
      <c r="FLV599" s="42"/>
      <c r="FLW599" s="42"/>
      <c r="FLX599" s="42"/>
      <c r="FLY599" s="42"/>
      <c r="FLZ599" s="42"/>
      <c r="FMA599" s="42"/>
      <c r="FMB599" s="42"/>
      <c r="FMC599" s="42"/>
      <c r="FMD599" s="42"/>
      <c r="FME599" s="42"/>
      <c r="FMF599" s="42"/>
      <c r="FMG599" s="42"/>
      <c r="FMH599" s="42"/>
      <c r="FMI599" s="42"/>
      <c r="FMJ599" s="42"/>
      <c r="FMK599" s="42"/>
      <c r="FML599" s="42"/>
      <c r="FMM599" s="42"/>
      <c r="FMN599" s="42"/>
      <c r="FMO599" s="42"/>
      <c r="FMP599" s="42"/>
      <c r="FMQ599" s="42"/>
      <c r="FMR599" s="42"/>
      <c r="FMS599" s="42"/>
      <c r="FMT599" s="42"/>
      <c r="FMU599" s="42"/>
      <c r="FMV599" s="42"/>
      <c r="FMW599" s="42"/>
      <c r="FMX599" s="42"/>
      <c r="FMY599" s="42"/>
      <c r="FMZ599" s="42"/>
      <c r="FNA599" s="42"/>
      <c r="FNB599" s="42"/>
      <c r="FNC599" s="42"/>
      <c r="FND599" s="42"/>
      <c r="FNE599" s="42"/>
      <c r="FNF599" s="42"/>
      <c r="FNG599" s="42"/>
      <c r="FNH599" s="42"/>
      <c r="FNI599" s="42"/>
      <c r="FNJ599" s="42"/>
      <c r="FNK599" s="42"/>
      <c r="FNL599" s="42"/>
      <c r="FNM599" s="42"/>
      <c r="FNN599" s="42"/>
      <c r="FNO599" s="42"/>
      <c r="FNP599" s="42"/>
      <c r="FNQ599" s="42"/>
      <c r="FNR599" s="42"/>
      <c r="FNS599" s="42"/>
      <c r="FNT599" s="42"/>
      <c r="FNU599" s="42"/>
      <c r="FNV599" s="42"/>
      <c r="FNW599" s="42"/>
      <c r="FNX599" s="42"/>
      <c r="FNY599" s="42"/>
      <c r="FNZ599" s="42"/>
      <c r="FOA599" s="42"/>
      <c r="FOB599" s="42"/>
      <c r="FOC599" s="42"/>
      <c r="FOD599" s="42"/>
      <c r="FOE599" s="42"/>
      <c r="FOF599" s="42"/>
      <c r="FOG599" s="42"/>
      <c r="FOH599" s="42"/>
      <c r="FOI599" s="42"/>
      <c r="FOJ599" s="42"/>
      <c r="FOK599" s="42"/>
      <c r="FOL599" s="42"/>
      <c r="FOM599" s="42"/>
      <c r="FON599" s="42"/>
      <c r="FOO599" s="42"/>
      <c r="FOP599" s="42"/>
      <c r="FOQ599" s="42"/>
      <c r="FOR599" s="42"/>
      <c r="FOS599" s="42"/>
      <c r="FOT599" s="42"/>
      <c r="FOU599" s="42"/>
      <c r="FOV599" s="42"/>
      <c r="FOW599" s="42"/>
      <c r="FOX599" s="42"/>
      <c r="FOY599" s="42"/>
      <c r="FOZ599" s="42"/>
      <c r="FPA599" s="42"/>
      <c r="FPB599" s="42"/>
      <c r="FPC599" s="42"/>
      <c r="FPD599" s="42"/>
      <c r="FPE599" s="42"/>
      <c r="FPF599" s="42"/>
      <c r="FPG599" s="42"/>
      <c r="FPH599" s="42"/>
      <c r="FPI599" s="42"/>
      <c r="FPJ599" s="42"/>
      <c r="FPK599" s="42"/>
      <c r="FPL599" s="42"/>
      <c r="FPM599" s="42"/>
      <c r="FPN599" s="42"/>
      <c r="FPO599" s="42"/>
      <c r="FPP599" s="42"/>
      <c r="FPQ599" s="42"/>
      <c r="FPR599" s="42"/>
      <c r="FPS599" s="42"/>
      <c r="FPT599" s="42"/>
      <c r="FPU599" s="42"/>
      <c r="FPV599" s="42"/>
      <c r="FPW599" s="42"/>
      <c r="FPX599" s="42"/>
      <c r="FPY599" s="42"/>
      <c r="FPZ599" s="42"/>
      <c r="FQA599" s="42"/>
      <c r="FQB599" s="42"/>
      <c r="FQC599" s="42"/>
      <c r="FQD599" s="42"/>
      <c r="FQE599" s="42"/>
      <c r="FQF599" s="42"/>
      <c r="FQG599" s="42"/>
      <c r="FQH599" s="42"/>
      <c r="FQI599" s="42"/>
      <c r="FQJ599" s="42"/>
      <c r="FQK599" s="42"/>
      <c r="FQL599" s="42"/>
      <c r="FQM599" s="42"/>
      <c r="FQN599" s="42"/>
      <c r="FQO599" s="42"/>
      <c r="FQP599" s="42"/>
      <c r="FQQ599" s="42"/>
      <c r="FQR599" s="42"/>
      <c r="FQS599" s="42"/>
      <c r="FQT599" s="42"/>
      <c r="FQU599" s="42"/>
      <c r="FQV599" s="42"/>
      <c r="FQW599" s="42"/>
      <c r="FQX599" s="42"/>
      <c r="FQY599" s="42"/>
      <c r="FQZ599" s="42"/>
      <c r="FRA599" s="42"/>
      <c r="FRB599" s="42"/>
      <c r="FRC599" s="42"/>
      <c r="FRD599" s="42"/>
      <c r="FRE599" s="42"/>
      <c r="FRF599" s="42"/>
      <c r="FRG599" s="42"/>
      <c r="FRH599" s="42"/>
      <c r="FRI599" s="42"/>
      <c r="FRJ599" s="42"/>
      <c r="FRK599" s="42"/>
      <c r="FRL599" s="42"/>
      <c r="FRM599" s="42"/>
      <c r="FRN599" s="42"/>
      <c r="FRO599" s="42"/>
      <c r="FRP599" s="42"/>
      <c r="FRQ599" s="42"/>
      <c r="FRR599" s="42"/>
      <c r="FRS599" s="42"/>
      <c r="FRT599" s="42"/>
      <c r="FRU599" s="42"/>
      <c r="FRV599" s="42"/>
      <c r="FRW599" s="42"/>
      <c r="FRX599" s="42"/>
      <c r="FRY599" s="42"/>
      <c r="FRZ599" s="42"/>
      <c r="FSA599" s="42"/>
      <c r="FSB599" s="42"/>
      <c r="FSC599" s="42"/>
      <c r="FSD599" s="42"/>
      <c r="FSE599" s="42"/>
      <c r="FSF599" s="42"/>
      <c r="FSG599" s="42"/>
      <c r="FSH599" s="42"/>
      <c r="FSI599" s="42"/>
      <c r="FSJ599" s="42"/>
      <c r="FSK599" s="42"/>
      <c r="FSL599" s="42"/>
      <c r="FSM599" s="42"/>
      <c r="FSN599" s="42"/>
      <c r="FSO599" s="42"/>
      <c r="FSP599" s="42"/>
      <c r="FSQ599" s="42"/>
      <c r="FSR599" s="42"/>
      <c r="FSS599" s="42"/>
      <c r="FST599" s="42"/>
      <c r="FSU599" s="42"/>
      <c r="FSV599" s="42"/>
      <c r="FSW599" s="42"/>
      <c r="FSX599" s="42"/>
      <c r="FSY599" s="42"/>
      <c r="FSZ599" s="42"/>
      <c r="FTA599" s="42"/>
      <c r="FTB599" s="42"/>
      <c r="FTC599" s="42"/>
      <c r="FTD599" s="42"/>
      <c r="FTE599" s="42"/>
      <c r="FTF599" s="42"/>
      <c r="FTG599" s="42"/>
      <c r="FTH599" s="42"/>
      <c r="FTI599" s="42"/>
      <c r="FTJ599" s="42"/>
      <c r="FTK599" s="42"/>
      <c r="FTL599" s="42"/>
      <c r="FTM599" s="42"/>
      <c r="FTN599" s="42"/>
      <c r="FTO599" s="42"/>
      <c r="FTP599" s="42"/>
      <c r="FTQ599" s="42"/>
      <c r="FTR599" s="42"/>
      <c r="FTS599" s="42"/>
      <c r="FTT599" s="42"/>
      <c r="FTU599" s="42"/>
      <c r="FTV599" s="42"/>
      <c r="FTW599" s="42"/>
      <c r="FTX599" s="42"/>
      <c r="FTY599" s="42"/>
      <c r="FTZ599" s="42"/>
      <c r="FUA599" s="42"/>
      <c r="FUB599" s="42"/>
      <c r="FUC599" s="42"/>
      <c r="FUD599" s="42"/>
      <c r="FUE599" s="42"/>
      <c r="FUF599" s="42"/>
      <c r="FUG599" s="42"/>
      <c r="FUH599" s="42"/>
      <c r="FUI599" s="42"/>
      <c r="FUJ599" s="42"/>
      <c r="FUK599" s="42"/>
      <c r="FUL599" s="42"/>
      <c r="FUM599" s="42"/>
      <c r="FUN599" s="42"/>
      <c r="FUO599" s="42"/>
      <c r="FUP599" s="42"/>
      <c r="FUQ599" s="42"/>
      <c r="FUR599" s="42"/>
      <c r="FUS599" s="42"/>
      <c r="FUT599" s="42"/>
      <c r="FUU599" s="42"/>
      <c r="FUV599" s="42"/>
      <c r="FUW599" s="42"/>
      <c r="FUX599" s="42"/>
      <c r="FUY599" s="42"/>
      <c r="FUZ599" s="42"/>
      <c r="FVA599" s="42"/>
      <c r="FVB599" s="42"/>
      <c r="FVC599" s="42"/>
      <c r="FVD599" s="42"/>
      <c r="FVE599" s="42"/>
      <c r="FVF599" s="42"/>
      <c r="FVG599" s="42"/>
      <c r="FVH599" s="42"/>
      <c r="FVI599" s="42"/>
      <c r="FVJ599" s="42"/>
      <c r="FVK599" s="42"/>
      <c r="FVL599" s="42"/>
      <c r="FVM599" s="42"/>
      <c r="FVN599" s="42"/>
      <c r="FVO599" s="42"/>
      <c r="FVP599" s="42"/>
      <c r="FVQ599" s="42"/>
      <c r="FVR599" s="42"/>
      <c r="FVS599" s="42"/>
      <c r="FVT599" s="42"/>
      <c r="FVU599" s="42"/>
      <c r="FVV599" s="42"/>
      <c r="FVW599" s="42"/>
      <c r="FVX599" s="42"/>
      <c r="FVY599" s="42"/>
      <c r="FVZ599" s="42"/>
      <c r="FWA599" s="42"/>
      <c r="FWB599" s="42"/>
      <c r="FWC599" s="42"/>
      <c r="FWD599" s="42"/>
      <c r="FWE599" s="42"/>
      <c r="FWF599" s="42"/>
      <c r="FWG599" s="42"/>
      <c r="FWH599" s="42"/>
      <c r="FWI599" s="42"/>
      <c r="FWJ599" s="42"/>
      <c r="FWK599" s="42"/>
      <c r="FWL599" s="42"/>
      <c r="FWM599" s="42"/>
      <c r="FWN599" s="42"/>
      <c r="FWO599" s="42"/>
      <c r="FWP599" s="42"/>
      <c r="FWQ599" s="42"/>
      <c r="FWR599" s="42"/>
      <c r="FWS599" s="42"/>
      <c r="FWT599" s="42"/>
      <c r="FWU599" s="42"/>
      <c r="FWV599" s="42"/>
      <c r="FWW599" s="42"/>
      <c r="FWX599" s="42"/>
      <c r="FWY599" s="42"/>
      <c r="FWZ599" s="42"/>
      <c r="FXA599" s="42"/>
      <c r="FXB599" s="42"/>
      <c r="FXC599" s="42"/>
      <c r="FXD599" s="42"/>
      <c r="FXE599" s="42"/>
      <c r="FXF599" s="42"/>
      <c r="FXG599" s="42"/>
      <c r="FXH599" s="42"/>
      <c r="FXI599" s="42"/>
      <c r="FXJ599" s="42"/>
      <c r="FXK599" s="42"/>
      <c r="FXL599" s="42"/>
      <c r="FXM599" s="42"/>
      <c r="FXN599" s="42"/>
      <c r="FXO599" s="42"/>
      <c r="FXP599" s="42"/>
      <c r="FXQ599" s="42"/>
      <c r="FXR599" s="42"/>
      <c r="FXS599" s="42"/>
      <c r="FXT599" s="42"/>
      <c r="FXU599" s="42"/>
      <c r="FXV599" s="42"/>
      <c r="FXW599" s="42"/>
      <c r="FXX599" s="42"/>
      <c r="FXY599" s="42"/>
      <c r="FXZ599" s="42"/>
      <c r="FYA599" s="42"/>
      <c r="FYB599" s="42"/>
      <c r="FYC599" s="42"/>
      <c r="FYD599" s="42"/>
      <c r="FYE599" s="42"/>
      <c r="FYF599" s="42"/>
      <c r="FYG599" s="42"/>
      <c r="FYH599" s="42"/>
      <c r="FYI599" s="42"/>
      <c r="FYJ599" s="42"/>
      <c r="FYK599" s="42"/>
      <c r="FYL599" s="42"/>
      <c r="FYM599" s="42"/>
      <c r="FYN599" s="42"/>
      <c r="FYO599" s="42"/>
      <c r="FYP599" s="42"/>
      <c r="FYQ599" s="42"/>
      <c r="FYR599" s="42"/>
      <c r="FYS599" s="42"/>
      <c r="FYT599" s="42"/>
      <c r="FYU599" s="42"/>
      <c r="FYV599" s="42"/>
      <c r="FYW599" s="42"/>
      <c r="FYX599" s="42"/>
      <c r="FYY599" s="42"/>
      <c r="FYZ599" s="42"/>
      <c r="FZA599" s="42"/>
      <c r="FZB599" s="42"/>
      <c r="FZC599" s="42"/>
      <c r="FZD599" s="42"/>
      <c r="FZE599" s="42"/>
      <c r="FZF599" s="42"/>
      <c r="FZG599" s="42"/>
      <c r="FZH599" s="42"/>
      <c r="FZI599" s="42"/>
      <c r="FZJ599" s="42"/>
      <c r="FZK599" s="42"/>
      <c r="FZL599" s="42"/>
      <c r="FZM599" s="42"/>
      <c r="FZN599" s="42"/>
      <c r="FZO599" s="42"/>
      <c r="FZP599" s="42"/>
      <c r="FZQ599" s="42"/>
      <c r="FZR599" s="42"/>
      <c r="FZS599" s="42"/>
      <c r="FZT599" s="42"/>
      <c r="FZU599" s="42"/>
      <c r="FZV599" s="42"/>
      <c r="FZW599" s="42"/>
      <c r="FZX599" s="42"/>
      <c r="FZY599" s="42"/>
      <c r="FZZ599" s="42"/>
      <c r="GAA599" s="42"/>
      <c r="GAB599" s="42"/>
      <c r="GAC599" s="42"/>
      <c r="GAD599" s="42"/>
      <c r="GAE599" s="42"/>
      <c r="GAF599" s="42"/>
      <c r="GAG599" s="42"/>
      <c r="GAH599" s="42"/>
      <c r="GAI599" s="42"/>
      <c r="GAJ599" s="42"/>
      <c r="GAK599" s="42"/>
      <c r="GAL599" s="42"/>
      <c r="GAM599" s="42"/>
      <c r="GAN599" s="42"/>
      <c r="GAO599" s="42"/>
      <c r="GAP599" s="42"/>
      <c r="GAQ599" s="42"/>
      <c r="GAR599" s="42"/>
      <c r="GAS599" s="42"/>
      <c r="GAT599" s="42"/>
      <c r="GAU599" s="42"/>
      <c r="GAV599" s="42"/>
      <c r="GAW599" s="42"/>
      <c r="GAX599" s="42"/>
      <c r="GAY599" s="42"/>
      <c r="GAZ599" s="42"/>
      <c r="GBA599" s="42"/>
      <c r="GBB599" s="42"/>
      <c r="GBC599" s="42"/>
      <c r="GBD599" s="42"/>
      <c r="GBE599" s="42"/>
      <c r="GBF599" s="42"/>
      <c r="GBG599" s="42"/>
      <c r="GBH599" s="42"/>
      <c r="GBI599" s="42"/>
      <c r="GBJ599" s="42"/>
      <c r="GBK599" s="42"/>
      <c r="GBL599" s="42"/>
      <c r="GBM599" s="42"/>
      <c r="GBN599" s="42"/>
      <c r="GBO599" s="42"/>
      <c r="GBP599" s="42"/>
      <c r="GBQ599" s="42"/>
      <c r="GBR599" s="42"/>
      <c r="GBS599" s="42"/>
      <c r="GBT599" s="42"/>
      <c r="GBU599" s="42"/>
      <c r="GBV599" s="42"/>
      <c r="GBW599" s="42"/>
      <c r="GBX599" s="42"/>
      <c r="GBY599" s="42"/>
      <c r="GBZ599" s="42"/>
      <c r="GCA599" s="42"/>
      <c r="GCB599" s="42"/>
      <c r="GCC599" s="42"/>
      <c r="GCD599" s="42"/>
      <c r="GCE599" s="42"/>
      <c r="GCF599" s="42"/>
      <c r="GCG599" s="42"/>
      <c r="GCH599" s="42"/>
      <c r="GCI599" s="42"/>
      <c r="GCJ599" s="42"/>
      <c r="GCK599" s="42"/>
      <c r="GCL599" s="42"/>
      <c r="GCM599" s="42"/>
      <c r="GCN599" s="42"/>
      <c r="GCO599" s="42"/>
      <c r="GCP599" s="42"/>
      <c r="GCQ599" s="42"/>
      <c r="GCR599" s="42"/>
      <c r="GCS599" s="42"/>
      <c r="GCT599" s="42"/>
      <c r="GCU599" s="42"/>
      <c r="GCV599" s="42"/>
      <c r="GCW599" s="42"/>
      <c r="GCX599" s="42"/>
      <c r="GCY599" s="42"/>
      <c r="GCZ599" s="42"/>
      <c r="GDA599" s="42"/>
      <c r="GDB599" s="42"/>
      <c r="GDC599" s="42"/>
      <c r="GDD599" s="42"/>
      <c r="GDE599" s="42"/>
      <c r="GDF599" s="42"/>
      <c r="GDG599" s="42"/>
      <c r="GDH599" s="42"/>
      <c r="GDI599" s="42"/>
      <c r="GDJ599" s="42"/>
      <c r="GDK599" s="42"/>
      <c r="GDL599" s="42"/>
      <c r="GDM599" s="42"/>
      <c r="GDN599" s="42"/>
      <c r="GDO599" s="42"/>
      <c r="GDP599" s="42"/>
      <c r="GDQ599" s="42"/>
      <c r="GDR599" s="42"/>
      <c r="GDS599" s="42"/>
      <c r="GDT599" s="42"/>
      <c r="GDU599" s="42"/>
      <c r="GDV599" s="42"/>
      <c r="GDW599" s="42"/>
      <c r="GDX599" s="42"/>
      <c r="GDY599" s="42"/>
      <c r="GDZ599" s="42"/>
      <c r="GEA599" s="42"/>
      <c r="GEB599" s="42"/>
      <c r="GEC599" s="42"/>
      <c r="GED599" s="42"/>
      <c r="GEE599" s="42"/>
      <c r="GEF599" s="42"/>
      <c r="GEG599" s="42"/>
      <c r="GEH599" s="42"/>
      <c r="GEI599" s="42"/>
      <c r="GEJ599" s="42"/>
      <c r="GEK599" s="42"/>
      <c r="GEL599" s="42"/>
      <c r="GEM599" s="42"/>
      <c r="GEN599" s="42"/>
      <c r="GEO599" s="42"/>
      <c r="GEP599" s="42"/>
      <c r="GEQ599" s="42"/>
      <c r="GER599" s="42"/>
      <c r="GES599" s="42"/>
      <c r="GET599" s="42"/>
      <c r="GEU599" s="42"/>
      <c r="GEV599" s="42"/>
      <c r="GEW599" s="42"/>
      <c r="GEX599" s="42"/>
      <c r="GEY599" s="42"/>
      <c r="GEZ599" s="42"/>
      <c r="GFA599" s="42"/>
      <c r="GFB599" s="42"/>
      <c r="GFC599" s="42"/>
      <c r="GFD599" s="42"/>
      <c r="GFE599" s="42"/>
      <c r="GFF599" s="42"/>
      <c r="GFG599" s="42"/>
      <c r="GFH599" s="42"/>
      <c r="GFI599" s="42"/>
      <c r="GFJ599" s="42"/>
      <c r="GFK599" s="42"/>
      <c r="GFL599" s="42"/>
      <c r="GFM599" s="42"/>
      <c r="GFN599" s="42"/>
      <c r="GFO599" s="42"/>
      <c r="GFP599" s="42"/>
      <c r="GFQ599" s="42"/>
      <c r="GFR599" s="42"/>
      <c r="GFS599" s="42"/>
      <c r="GFT599" s="42"/>
      <c r="GFU599" s="42"/>
      <c r="GFV599" s="42"/>
      <c r="GFW599" s="42"/>
      <c r="GFX599" s="42"/>
      <c r="GFY599" s="42"/>
      <c r="GFZ599" s="42"/>
      <c r="GGA599" s="42"/>
      <c r="GGB599" s="42"/>
      <c r="GGC599" s="42"/>
      <c r="GGD599" s="42"/>
      <c r="GGE599" s="42"/>
      <c r="GGF599" s="42"/>
      <c r="GGG599" s="42"/>
      <c r="GGH599" s="42"/>
      <c r="GGI599" s="42"/>
      <c r="GGJ599" s="42"/>
      <c r="GGK599" s="42"/>
      <c r="GGL599" s="42"/>
      <c r="GGM599" s="42"/>
      <c r="GGN599" s="42"/>
      <c r="GGO599" s="42"/>
      <c r="GGP599" s="42"/>
      <c r="GGQ599" s="42"/>
      <c r="GGR599" s="42"/>
      <c r="GGS599" s="42"/>
      <c r="GGT599" s="42"/>
      <c r="GGU599" s="42"/>
      <c r="GGV599" s="42"/>
      <c r="GGW599" s="42"/>
      <c r="GGX599" s="42"/>
      <c r="GGY599" s="42"/>
      <c r="GGZ599" s="42"/>
      <c r="GHA599" s="42"/>
      <c r="GHB599" s="42"/>
      <c r="GHC599" s="42"/>
      <c r="GHD599" s="42"/>
      <c r="GHE599" s="42"/>
      <c r="GHF599" s="42"/>
      <c r="GHG599" s="42"/>
      <c r="GHH599" s="42"/>
      <c r="GHI599" s="42"/>
      <c r="GHJ599" s="42"/>
      <c r="GHK599" s="42"/>
      <c r="GHL599" s="42"/>
      <c r="GHM599" s="42"/>
      <c r="GHN599" s="42"/>
      <c r="GHO599" s="42"/>
      <c r="GHP599" s="42"/>
      <c r="GHQ599" s="42"/>
      <c r="GHR599" s="42"/>
      <c r="GHS599" s="42"/>
      <c r="GHT599" s="42"/>
      <c r="GHU599" s="42"/>
      <c r="GHV599" s="42"/>
      <c r="GHW599" s="42"/>
      <c r="GHX599" s="42"/>
      <c r="GHY599" s="42"/>
      <c r="GHZ599" s="42"/>
      <c r="GIA599" s="42"/>
      <c r="GIB599" s="42"/>
      <c r="GIC599" s="42"/>
      <c r="GID599" s="42"/>
      <c r="GIE599" s="42"/>
      <c r="GIF599" s="42"/>
      <c r="GIG599" s="42"/>
      <c r="GIH599" s="42"/>
      <c r="GII599" s="42"/>
      <c r="GIJ599" s="42"/>
      <c r="GIK599" s="42"/>
      <c r="GIL599" s="42"/>
      <c r="GIM599" s="42"/>
      <c r="GIN599" s="42"/>
      <c r="GIO599" s="42"/>
      <c r="GIP599" s="42"/>
      <c r="GIQ599" s="42"/>
      <c r="GIR599" s="42"/>
      <c r="GIS599" s="42"/>
      <c r="GIT599" s="42"/>
      <c r="GIU599" s="42"/>
      <c r="GIV599" s="42"/>
      <c r="GIW599" s="42"/>
      <c r="GIX599" s="42"/>
      <c r="GIY599" s="42"/>
      <c r="GIZ599" s="42"/>
      <c r="GJA599" s="42"/>
      <c r="GJB599" s="42"/>
      <c r="GJC599" s="42"/>
      <c r="GJD599" s="42"/>
      <c r="GJE599" s="42"/>
      <c r="GJF599" s="42"/>
      <c r="GJG599" s="42"/>
      <c r="GJH599" s="42"/>
      <c r="GJI599" s="42"/>
      <c r="GJJ599" s="42"/>
      <c r="GJK599" s="42"/>
      <c r="GJL599" s="42"/>
      <c r="GJM599" s="42"/>
      <c r="GJN599" s="42"/>
      <c r="GJO599" s="42"/>
      <c r="GJP599" s="42"/>
      <c r="GJQ599" s="42"/>
      <c r="GJR599" s="42"/>
      <c r="GJS599" s="42"/>
      <c r="GJT599" s="42"/>
      <c r="GJU599" s="42"/>
      <c r="GJV599" s="42"/>
      <c r="GJW599" s="42"/>
      <c r="GJX599" s="42"/>
      <c r="GJY599" s="42"/>
      <c r="GJZ599" s="42"/>
      <c r="GKA599" s="42"/>
      <c r="GKB599" s="42"/>
      <c r="GKC599" s="42"/>
      <c r="GKD599" s="42"/>
      <c r="GKE599" s="42"/>
      <c r="GKF599" s="42"/>
      <c r="GKG599" s="42"/>
      <c r="GKH599" s="42"/>
      <c r="GKI599" s="42"/>
      <c r="GKJ599" s="42"/>
      <c r="GKK599" s="42"/>
      <c r="GKL599" s="42"/>
      <c r="GKM599" s="42"/>
      <c r="GKN599" s="42"/>
      <c r="GKO599" s="42"/>
      <c r="GKP599" s="42"/>
      <c r="GKQ599" s="42"/>
      <c r="GKR599" s="42"/>
      <c r="GKS599" s="42"/>
      <c r="GKT599" s="42"/>
      <c r="GKU599" s="42"/>
      <c r="GKV599" s="42"/>
      <c r="GKW599" s="42"/>
      <c r="GKX599" s="42"/>
      <c r="GKY599" s="42"/>
      <c r="GKZ599" s="42"/>
      <c r="GLA599" s="42"/>
      <c r="GLB599" s="42"/>
      <c r="GLC599" s="42"/>
      <c r="GLD599" s="42"/>
      <c r="GLE599" s="42"/>
      <c r="GLF599" s="42"/>
      <c r="GLG599" s="42"/>
      <c r="GLH599" s="42"/>
      <c r="GLI599" s="42"/>
      <c r="GLJ599" s="42"/>
      <c r="GLK599" s="42"/>
      <c r="GLL599" s="42"/>
      <c r="GLM599" s="42"/>
      <c r="GLN599" s="42"/>
      <c r="GLO599" s="42"/>
      <c r="GLP599" s="42"/>
      <c r="GLQ599" s="42"/>
      <c r="GLR599" s="42"/>
      <c r="GLS599" s="42"/>
      <c r="GLT599" s="42"/>
      <c r="GLU599" s="42"/>
      <c r="GLV599" s="42"/>
      <c r="GLW599" s="42"/>
      <c r="GLX599" s="42"/>
      <c r="GLY599" s="42"/>
      <c r="GLZ599" s="42"/>
      <c r="GMA599" s="42"/>
      <c r="GMB599" s="42"/>
      <c r="GMC599" s="42"/>
      <c r="GMD599" s="42"/>
      <c r="GME599" s="42"/>
      <c r="GMF599" s="42"/>
      <c r="GMG599" s="42"/>
      <c r="GMH599" s="42"/>
      <c r="GMI599" s="42"/>
      <c r="GMJ599" s="42"/>
      <c r="GMK599" s="42"/>
      <c r="GML599" s="42"/>
      <c r="GMM599" s="42"/>
      <c r="GMN599" s="42"/>
      <c r="GMO599" s="42"/>
      <c r="GMP599" s="42"/>
      <c r="GMQ599" s="42"/>
      <c r="GMR599" s="42"/>
      <c r="GMS599" s="42"/>
      <c r="GMT599" s="42"/>
      <c r="GMU599" s="42"/>
      <c r="GMV599" s="42"/>
      <c r="GMW599" s="42"/>
      <c r="GMX599" s="42"/>
      <c r="GMY599" s="42"/>
      <c r="GMZ599" s="42"/>
      <c r="GNA599" s="42"/>
      <c r="GNB599" s="42"/>
      <c r="GNC599" s="42"/>
      <c r="GND599" s="42"/>
      <c r="GNE599" s="42"/>
      <c r="GNF599" s="42"/>
      <c r="GNG599" s="42"/>
      <c r="GNH599" s="42"/>
      <c r="GNI599" s="42"/>
      <c r="GNJ599" s="42"/>
      <c r="GNK599" s="42"/>
      <c r="GNL599" s="42"/>
      <c r="GNM599" s="42"/>
      <c r="GNN599" s="42"/>
      <c r="GNO599" s="42"/>
      <c r="GNP599" s="42"/>
      <c r="GNQ599" s="42"/>
      <c r="GNR599" s="42"/>
      <c r="GNS599" s="42"/>
      <c r="GNT599" s="42"/>
      <c r="GNU599" s="42"/>
      <c r="GNV599" s="42"/>
      <c r="GNW599" s="42"/>
      <c r="GNX599" s="42"/>
      <c r="GNY599" s="42"/>
      <c r="GNZ599" s="42"/>
      <c r="GOA599" s="42"/>
      <c r="GOB599" s="42"/>
      <c r="GOC599" s="42"/>
      <c r="GOD599" s="42"/>
      <c r="GOE599" s="42"/>
      <c r="GOF599" s="42"/>
      <c r="GOG599" s="42"/>
      <c r="GOH599" s="42"/>
      <c r="GOI599" s="42"/>
      <c r="GOJ599" s="42"/>
      <c r="GOK599" s="42"/>
      <c r="GOL599" s="42"/>
      <c r="GOM599" s="42"/>
      <c r="GON599" s="42"/>
      <c r="GOO599" s="42"/>
      <c r="GOP599" s="42"/>
      <c r="GOQ599" s="42"/>
      <c r="GOR599" s="42"/>
      <c r="GOS599" s="42"/>
      <c r="GOT599" s="42"/>
      <c r="GOU599" s="42"/>
      <c r="GOV599" s="42"/>
      <c r="GOW599" s="42"/>
      <c r="GOX599" s="42"/>
      <c r="GOY599" s="42"/>
      <c r="GOZ599" s="42"/>
      <c r="GPA599" s="42"/>
      <c r="GPB599" s="42"/>
      <c r="GPC599" s="42"/>
      <c r="GPD599" s="42"/>
      <c r="GPE599" s="42"/>
      <c r="GPF599" s="42"/>
      <c r="GPG599" s="42"/>
      <c r="GPH599" s="42"/>
      <c r="GPI599" s="42"/>
      <c r="GPJ599" s="42"/>
      <c r="GPK599" s="42"/>
      <c r="GPL599" s="42"/>
      <c r="GPM599" s="42"/>
      <c r="GPN599" s="42"/>
      <c r="GPO599" s="42"/>
      <c r="GPP599" s="42"/>
      <c r="GPQ599" s="42"/>
      <c r="GPR599" s="42"/>
      <c r="GPS599" s="42"/>
      <c r="GPT599" s="42"/>
      <c r="GPU599" s="42"/>
      <c r="GPV599" s="42"/>
      <c r="GPW599" s="42"/>
      <c r="GPX599" s="42"/>
      <c r="GPY599" s="42"/>
      <c r="GPZ599" s="42"/>
      <c r="GQA599" s="42"/>
      <c r="GQB599" s="42"/>
      <c r="GQC599" s="42"/>
      <c r="GQD599" s="42"/>
      <c r="GQE599" s="42"/>
      <c r="GQF599" s="42"/>
      <c r="GQG599" s="42"/>
      <c r="GQH599" s="42"/>
      <c r="GQI599" s="42"/>
      <c r="GQJ599" s="42"/>
      <c r="GQK599" s="42"/>
      <c r="GQL599" s="42"/>
      <c r="GQM599" s="42"/>
      <c r="GQN599" s="42"/>
      <c r="GQO599" s="42"/>
      <c r="GQP599" s="42"/>
      <c r="GQQ599" s="42"/>
      <c r="GQR599" s="42"/>
      <c r="GQS599" s="42"/>
      <c r="GQT599" s="42"/>
      <c r="GQU599" s="42"/>
      <c r="GQV599" s="42"/>
      <c r="GQW599" s="42"/>
      <c r="GQX599" s="42"/>
      <c r="GQY599" s="42"/>
      <c r="GQZ599" s="42"/>
      <c r="GRA599" s="42"/>
      <c r="GRB599" s="42"/>
      <c r="GRC599" s="42"/>
      <c r="GRD599" s="42"/>
      <c r="GRE599" s="42"/>
      <c r="GRF599" s="42"/>
      <c r="GRG599" s="42"/>
      <c r="GRH599" s="42"/>
      <c r="GRI599" s="42"/>
      <c r="GRJ599" s="42"/>
      <c r="GRK599" s="42"/>
      <c r="GRL599" s="42"/>
      <c r="GRM599" s="42"/>
      <c r="GRN599" s="42"/>
      <c r="GRO599" s="42"/>
      <c r="GRP599" s="42"/>
      <c r="GRQ599" s="42"/>
      <c r="GRR599" s="42"/>
      <c r="GRS599" s="42"/>
      <c r="GRT599" s="42"/>
      <c r="GRU599" s="42"/>
      <c r="GRV599" s="42"/>
      <c r="GRW599" s="42"/>
      <c r="GRX599" s="42"/>
      <c r="GRY599" s="42"/>
      <c r="GRZ599" s="42"/>
      <c r="GSA599" s="42"/>
      <c r="GSB599" s="42"/>
      <c r="GSC599" s="42"/>
      <c r="GSD599" s="42"/>
      <c r="GSE599" s="42"/>
      <c r="GSF599" s="42"/>
      <c r="GSG599" s="42"/>
      <c r="GSH599" s="42"/>
      <c r="GSI599" s="42"/>
      <c r="GSJ599" s="42"/>
      <c r="GSK599" s="42"/>
      <c r="GSL599" s="42"/>
      <c r="GSM599" s="42"/>
      <c r="GSN599" s="42"/>
      <c r="GSO599" s="42"/>
      <c r="GSP599" s="42"/>
      <c r="GSQ599" s="42"/>
      <c r="GSR599" s="42"/>
      <c r="GSS599" s="42"/>
      <c r="GST599" s="42"/>
      <c r="GSU599" s="42"/>
      <c r="GSV599" s="42"/>
      <c r="GSW599" s="42"/>
      <c r="GSX599" s="42"/>
      <c r="GSY599" s="42"/>
      <c r="GSZ599" s="42"/>
      <c r="GTA599" s="42"/>
      <c r="GTB599" s="42"/>
      <c r="GTC599" s="42"/>
      <c r="GTD599" s="42"/>
      <c r="GTE599" s="42"/>
      <c r="GTF599" s="42"/>
      <c r="GTG599" s="42"/>
      <c r="GTH599" s="42"/>
      <c r="GTI599" s="42"/>
      <c r="GTJ599" s="42"/>
      <c r="GTK599" s="42"/>
      <c r="GTL599" s="42"/>
      <c r="GTM599" s="42"/>
      <c r="GTN599" s="42"/>
      <c r="GTO599" s="42"/>
      <c r="GTP599" s="42"/>
      <c r="GTQ599" s="42"/>
      <c r="GTR599" s="42"/>
      <c r="GTS599" s="42"/>
      <c r="GTT599" s="42"/>
      <c r="GTU599" s="42"/>
      <c r="GTV599" s="42"/>
      <c r="GTW599" s="42"/>
      <c r="GTX599" s="42"/>
      <c r="GTY599" s="42"/>
      <c r="GTZ599" s="42"/>
      <c r="GUA599" s="42"/>
      <c r="GUB599" s="42"/>
      <c r="GUC599" s="42"/>
      <c r="GUD599" s="42"/>
      <c r="GUE599" s="42"/>
      <c r="GUF599" s="42"/>
      <c r="GUG599" s="42"/>
      <c r="GUH599" s="42"/>
      <c r="GUI599" s="42"/>
      <c r="GUJ599" s="42"/>
      <c r="GUK599" s="42"/>
      <c r="GUL599" s="42"/>
      <c r="GUM599" s="42"/>
      <c r="GUN599" s="42"/>
      <c r="GUO599" s="42"/>
      <c r="GUP599" s="42"/>
      <c r="GUQ599" s="42"/>
      <c r="GUR599" s="42"/>
      <c r="GUS599" s="42"/>
      <c r="GUT599" s="42"/>
      <c r="GUU599" s="42"/>
      <c r="GUV599" s="42"/>
      <c r="GUW599" s="42"/>
      <c r="GUX599" s="42"/>
      <c r="GUY599" s="42"/>
      <c r="GUZ599" s="42"/>
      <c r="GVA599" s="42"/>
      <c r="GVB599" s="42"/>
      <c r="GVC599" s="42"/>
      <c r="GVD599" s="42"/>
      <c r="GVE599" s="42"/>
      <c r="GVF599" s="42"/>
      <c r="GVG599" s="42"/>
      <c r="GVH599" s="42"/>
      <c r="GVI599" s="42"/>
      <c r="GVJ599" s="42"/>
      <c r="GVK599" s="42"/>
      <c r="GVL599" s="42"/>
      <c r="GVM599" s="42"/>
      <c r="GVN599" s="42"/>
      <c r="GVO599" s="42"/>
      <c r="GVP599" s="42"/>
      <c r="GVQ599" s="42"/>
      <c r="GVR599" s="42"/>
      <c r="GVS599" s="42"/>
      <c r="GVT599" s="42"/>
      <c r="GVU599" s="42"/>
      <c r="GVV599" s="42"/>
      <c r="GVW599" s="42"/>
      <c r="GVX599" s="42"/>
      <c r="GVY599" s="42"/>
      <c r="GVZ599" s="42"/>
      <c r="GWA599" s="42"/>
      <c r="GWB599" s="42"/>
      <c r="GWC599" s="42"/>
      <c r="GWD599" s="42"/>
      <c r="GWE599" s="42"/>
      <c r="GWF599" s="42"/>
      <c r="GWG599" s="42"/>
      <c r="GWH599" s="42"/>
      <c r="GWI599" s="42"/>
      <c r="GWJ599" s="42"/>
      <c r="GWK599" s="42"/>
      <c r="GWL599" s="42"/>
      <c r="GWM599" s="42"/>
      <c r="GWN599" s="42"/>
      <c r="GWO599" s="42"/>
      <c r="GWP599" s="42"/>
      <c r="GWQ599" s="42"/>
      <c r="GWR599" s="42"/>
      <c r="GWS599" s="42"/>
      <c r="GWT599" s="42"/>
      <c r="GWU599" s="42"/>
      <c r="GWV599" s="42"/>
      <c r="GWW599" s="42"/>
      <c r="GWX599" s="42"/>
      <c r="GWY599" s="42"/>
      <c r="GWZ599" s="42"/>
      <c r="GXA599" s="42"/>
      <c r="GXB599" s="42"/>
      <c r="GXC599" s="42"/>
      <c r="GXD599" s="42"/>
      <c r="GXE599" s="42"/>
      <c r="GXF599" s="42"/>
      <c r="GXG599" s="42"/>
      <c r="GXH599" s="42"/>
      <c r="GXI599" s="42"/>
      <c r="GXJ599" s="42"/>
      <c r="GXK599" s="42"/>
      <c r="GXL599" s="42"/>
      <c r="GXM599" s="42"/>
      <c r="GXN599" s="42"/>
      <c r="GXO599" s="42"/>
      <c r="GXP599" s="42"/>
      <c r="GXQ599" s="42"/>
      <c r="GXR599" s="42"/>
      <c r="GXS599" s="42"/>
      <c r="GXT599" s="42"/>
      <c r="GXU599" s="42"/>
      <c r="GXV599" s="42"/>
      <c r="GXW599" s="42"/>
      <c r="GXX599" s="42"/>
      <c r="GXY599" s="42"/>
      <c r="GXZ599" s="42"/>
      <c r="GYA599" s="42"/>
      <c r="GYB599" s="42"/>
      <c r="GYC599" s="42"/>
      <c r="GYD599" s="42"/>
      <c r="GYE599" s="42"/>
      <c r="GYF599" s="42"/>
      <c r="GYG599" s="42"/>
      <c r="GYH599" s="42"/>
      <c r="GYI599" s="42"/>
      <c r="GYJ599" s="42"/>
      <c r="GYK599" s="42"/>
      <c r="GYL599" s="42"/>
      <c r="GYM599" s="42"/>
      <c r="GYN599" s="42"/>
      <c r="GYO599" s="42"/>
      <c r="GYP599" s="42"/>
      <c r="GYQ599" s="42"/>
      <c r="GYR599" s="42"/>
      <c r="GYS599" s="42"/>
      <c r="GYT599" s="42"/>
      <c r="GYU599" s="42"/>
      <c r="GYV599" s="42"/>
      <c r="GYW599" s="42"/>
      <c r="GYX599" s="42"/>
      <c r="GYY599" s="42"/>
      <c r="GYZ599" s="42"/>
      <c r="GZA599" s="42"/>
      <c r="GZB599" s="42"/>
      <c r="GZC599" s="42"/>
      <c r="GZD599" s="42"/>
      <c r="GZE599" s="42"/>
      <c r="GZF599" s="42"/>
      <c r="GZG599" s="42"/>
      <c r="GZH599" s="42"/>
      <c r="GZI599" s="42"/>
      <c r="GZJ599" s="42"/>
      <c r="GZK599" s="42"/>
      <c r="GZL599" s="42"/>
      <c r="GZM599" s="42"/>
      <c r="GZN599" s="42"/>
      <c r="GZO599" s="42"/>
      <c r="GZP599" s="42"/>
      <c r="GZQ599" s="42"/>
      <c r="GZR599" s="42"/>
      <c r="GZS599" s="42"/>
      <c r="GZT599" s="42"/>
      <c r="GZU599" s="42"/>
      <c r="GZV599" s="42"/>
      <c r="GZW599" s="42"/>
      <c r="GZX599" s="42"/>
      <c r="GZY599" s="42"/>
      <c r="GZZ599" s="42"/>
      <c r="HAA599" s="42"/>
      <c r="HAB599" s="42"/>
      <c r="HAC599" s="42"/>
      <c r="HAD599" s="42"/>
      <c r="HAE599" s="42"/>
      <c r="HAF599" s="42"/>
      <c r="HAG599" s="42"/>
      <c r="HAH599" s="42"/>
      <c r="HAI599" s="42"/>
      <c r="HAJ599" s="42"/>
      <c r="HAK599" s="42"/>
      <c r="HAL599" s="42"/>
      <c r="HAM599" s="42"/>
      <c r="HAN599" s="42"/>
      <c r="HAO599" s="42"/>
      <c r="HAP599" s="42"/>
      <c r="HAQ599" s="42"/>
      <c r="HAR599" s="42"/>
      <c r="HAS599" s="42"/>
      <c r="HAT599" s="42"/>
      <c r="HAU599" s="42"/>
      <c r="HAV599" s="42"/>
      <c r="HAW599" s="42"/>
      <c r="HAX599" s="42"/>
      <c r="HAY599" s="42"/>
      <c r="HAZ599" s="42"/>
      <c r="HBA599" s="42"/>
      <c r="HBB599" s="42"/>
      <c r="HBC599" s="42"/>
      <c r="HBD599" s="42"/>
      <c r="HBE599" s="42"/>
      <c r="HBF599" s="42"/>
      <c r="HBG599" s="42"/>
      <c r="HBH599" s="42"/>
      <c r="HBI599" s="42"/>
      <c r="HBJ599" s="42"/>
      <c r="HBK599" s="42"/>
      <c r="HBL599" s="42"/>
      <c r="HBM599" s="42"/>
      <c r="HBN599" s="42"/>
      <c r="HBO599" s="42"/>
      <c r="HBP599" s="42"/>
      <c r="HBQ599" s="42"/>
      <c r="HBR599" s="42"/>
      <c r="HBS599" s="42"/>
      <c r="HBT599" s="42"/>
      <c r="HBU599" s="42"/>
      <c r="HBV599" s="42"/>
      <c r="HBW599" s="42"/>
      <c r="HBX599" s="42"/>
      <c r="HBY599" s="42"/>
      <c r="HBZ599" s="42"/>
      <c r="HCA599" s="42"/>
      <c r="HCB599" s="42"/>
      <c r="HCC599" s="42"/>
      <c r="HCD599" s="42"/>
      <c r="HCE599" s="42"/>
      <c r="HCF599" s="42"/>
      <c r="HCG599" s="42"/>
      <c r="HCH599" s="42"/>
      <c r="HCI599" s="42"/>
      <c r="HCJ599" s="42"/>
      <c r="HCK599" s="42"/>
      <c r="HCL599" s="42"/>
      <c r="HCM599" s="42"/>
      <c r="HCN599" s="42"/>
      <c r="HCO599" s="42"/>
      <c r="HCP599" s="42"/>
      <c r="HCQ599" s="42"/>
      <c r="HCR599" s="42"/>
      <c r="HCS599" s="42"/>
      <c r="HCT599" s="42"/>
      <c r="HCU599" s="42"/>
      <c r="HCV599" s="42"/>
      <c r="HCW599" s="42"/>
      <c r="HCX599" s="42"/>
      <c r="HCY599" s="42"/>
      <c r="HCZ599" s="42"/>
      <c r="HDA599" s="42"/>
      <c r="HDB599" s="42"/>
      <c r="HDC599" s="42"/>
      <c r="HDD599" s="42"/>
      <c r="HDE599" s="42"/>
      <c r="HDF599" s="42"/>
      <c r="HDG599" s="42"/>
      <c r="HDH599" s="42"/>
      <c r="HDI599" s="42"/>
      <c r="HDJ599" s="42"/>
      <c r="HDK599" s="42"/>
      <c r="HDL599" s="42"/>
      <c r="HDM599" s="42"/>
      <c r="HDN599" s="42"/>
      <c r="HDO599" s="42"/>
      <c r="HDP599" s="42"/>
      <c r="HDQ599" s="42"/>
      <c r="HDR599" s="42"/>
      <c r="HDS599" s="42"/>
      <c r="HDT599" s="42"/>
      <c r="HDU599" s="42"/>
      <c r="HDV599" s="42"/>
      <c r="HDW599" s="42"/>
      <c r="HDX599" s="42"/>
      <c r="HDY599" s="42"/>
      <c r="HDZ599" s="42"/>
      <c r="HEA599" s="42"/>
      <c r="HEB599" s="42"/>
      <c r="HEC599" s="42"/>
      <c r="HED599" s="42"/>
      <c r="HEE599" s="42"/>
      <c r="HEF599" s="42"/>
      <c r="HEG599" s="42"/>
      <c r="HEH599" s="42"/>
      <c r="HEI599" s="42"/>
      <c r="HEJ599" s="42"/>
      <c r="HEK599" s="42"/>
      <c r="HEL599" s="42"/>
      <c r="HEM599" s="42"/>
      <c r="HEN599" s="42"/>
      <c r="HEO599" s="42"/>
      <c r="HEP599" s="42"/>
      <c r="HEQ599" s="42"/>
      <c r="HER599" s="42"/>
      <c r="HES599" s="42"/>
      <c r="HET599" s="42"/>
      <c r="HEU599" s="42"/>
      <c r="HEV599" s="42"/>
      <c r="HEW599" s="42"/>
      <c r="HEX599" s="42"/>
      <c r="HEY599" s="42"/>
      <c r="HEZ599" s="42"/>
      <c r="HFA599" s="42"/>
      <c r="HFB599" s="42"/>
      <c r="HFC599" s="42"/>
      <c r="HFD599" s="42"/>
      <c r="HFE599" s="42"/>
      <c r="HFF599" s="42"/>
      <c r="HFG599" s="42"/>
      <c r="HFH599" s="42"/>
      <c r="HFI599" s="42"/>
      <c r="HFJ599" s="42"/>
      <c r="HFK599" s="42"/>
      <c r="HFL599" s="42"/>
      <c r="HFM599" s="42"/>
      <c r="HFN599" s="42"/>
      <c r="HFO599" s="42"/>
      <c r="HFP599" s="42"/>
      <c r="HFQ599" s="42"/>
      <c r="HFR599" s="42"/>
      <c r="HFS599" s="42"/>
      <c r="HFT599" s="42"/>
      <c r="HFU599" s="42"/>
      <c r="HFV599" s="42"/>
      <c r="HFW599" s="42"/>
      <c r="HFX599" s="42"/>
      <c r="HFY599" s="42"/>
      <c r="HFZ599" s="42"/>
      <c r="HGA599" s="42"/>
      <c r="HGB599" s="42"/>
      <c r="HGC599" s="42"/>
      <c r="HGD599" s="42"/>
      <c r="HGE599" s="42"/>
      <c r="HGF599" s="42"/>
      <c r="HGG599" s="42"/>
      <c r="HGH599" s="42"/>
      <c r="HGI599" s="42"/>
      <c r="HGJ599" s="42"/>
      <c r="HGK599" s="42"/>
      <c r="HGL599" s="42"/>
      <c r="HGM599" s="42"/>
      <c r="HGN599" s="42"/>
      <c r="HGO599" s="42"/>
      <c r="HGP599" s="42"/>
      <c r="HGQ599" s="42"/>
      <c r="HGR599" s="42"/>
      <c r="HGS599" s="42"/>
      <c r="HGT599" s="42"/>
      <c r="HGU599" s="42"/>
      <c r="HGV599" s="42"/>
      <c r="HGW599" s="42"/>
      <c r="HGX599" s="42"/>
      <c r="HGY599" s="42"/>
      <c r="HGZ599" s="42"/>
      <c r="HHA599" s="42"/>
      <c r="HHB599" s="42"/>
      <c r="HHC599" s="42"/>
      <c r="HHD599" s="42"/>
      <c r="HHE599" s="42"/>
      <c r="HHF599" s="42"/>
      <c r="HHG599" s="42"/>
      <c r="HHH599" s="42"/>
      <c r="HHI599" s="42"/>
      <c r="HHJ599" s="42"/>
      <c r="HHK599" s="42"/>
      <c r="HHL599" s="42"/>
      <c r="HHM599" s="42"/>
      <c r="HHN599" s="42"/>
      <c r="HHO599" s="42"/>
      <c r="HHP599" s="42"/>
      <c r="HHQ599" s="42"/>
      <c r="HHR599" s="42"/>
      <c r="HHS599" s="42"/>
      <c r="HHT599" s="42"/>
      <c r="HHU599" s="42"/>
      <c r="HHV599" s="42"/>
      <c r="HHW599" s="42"/>
      <c r="HHX599" s="42"/>
      <c r="HHY599" s="42"/>
      <c r="HHZ599" s="42"/>
      <c r="HIA599" s="42"/>
      <c r="HIB599" s="42"/>
      <c r="HIC599" s="42"/>
      <c r="HID599" s="42"/>
      <c r="HIE599" s="42"/>
      <c r="HIF599" s="42"/>
      <c r="HIG599" s="42"/>
      <c r="HIH599" s="42"/>
      <c r="HII599" s="42"/>
      <c r="HIJ599" s="42"/>
      <c r="HIK599" s="42"/>
      <c r="HIL599" s="42"/>
      <c r="HIM599" s="42"/>
      <c r="HIN599" s="42"/>
      <c r="HIO599" s="42"/>
      <c r="HIP599" s="42"/>
      <c r="HIQ599" s="42"/>
      <c r="HIR599" s="42"/>
      <c r="HIS599" s="42"/>
      <c r="HIT599" s="42"/>
      <c r="HIU599" s="42"/>
      <c r="HIV599" s="42"/>
      <c r="HIW599" s="42"/>
      <c r="HIX599" s="42"/>
      <c r="HIY599" s="42"/>
      <c r="HIZ599" s="42"/>
      <c r="HJA599" s="42"/>
      <c r="HJB599" s="42"/>
      <c r="HJC599" s="42"/>
      <c r="HJD599" s="42"/>
      <c r="HJE599" s="42"/>
      <c r="HJF599" s="42"/>
      <c r="HJG599" s="42"/>
      <c r="HJH599" s="42"/>
      <c r="HJI599" s="42"/>
      <c r="HJJ599" s="42"/>
      <c r="HJK599" s="42"/>
      <c r="HJL599" s="42"/>
      <c r="HJM599" s="42"/>
      <c r="HJN599" s="42"/>
      <c r="HJO599" s="42"/>
      <c r="HJP599" s="42"/>
      <c r="HJQ599" s="42"/>
      <c r="HJR599" s="42"/>
      <c r="HJS599" s="42"/>
      <c r="HJT599" s="42"/>
      <c r="HJU599" s="42"/>
      <c r="HJV599" s="42"/>
      <c r="HJW599" s="42"/>
      <c r="HJX599" s="42"/>
      <c r="HJY599" s="42"/>
      <c r="HJZ599" s="42"/>
      <c r="HKA599" s="42"/>
      <c r="HKB599" s="42"/>
      <c r="HKC599" s="42"/>
      <c r="HKD599" s="42"/>
      <c r="HKE599" s="42"/>
      <c r="HKF599" s="42"/>
      <c r="HKG599" s="42"/>
      <c r="HKH599" s="42"/>
      <c r="HKI599" s="42"/>
      <c r="HKJ599" s="42"/>
      <c r="HKK599" s="42"/>
      <c r="HKL599" s="42"/>
      <c r="HKM599" s="42"/>
      <c r="HKN599" s="42"/>
      <c r="HKO599" s="42"/>
      <c r="HKP599" s="42"/>
      <c r="HKQ599" s="42"/>
      <c r="HKR599" s="42"/>
      <c r="HKS599" s="42"/>
      <c r="HKT599" s="42"/>
      <c r="HKU599" s="42"/>
      <c r="HKV599" s="42"/>
      <c r="HKW599" s="42"/>
      <c r="HKX599" s="42"/>
      <c r="HKY599" s="42"/>
      <c r="HKZ599" s="42"/>
      <c r="HLA599" s="42"/>
      <c r="HLB599" s="42"/>
      <c r="HLC599" s="42"/>
      <c r="HLD599" s="42"/>
      <c r="HLE599" s="42"/>
      <c r="HLF599" s="42"/>
      <c r="HLG599" s="42"/>
      <c r="HLH599" s="42"/>
      <c r="HLI599" s="42"/>
      <c r="HLJ599" s="42"/>
      <c r="HLK599" s="42"/>
      <c r="HLL599" s="42"/>
      <c r="HLM599" s="42"/>
      <c r="HLN599" s="42"/>
      <c r="HLO599" s="42"/>
      <c r="HLP599" s="42"/>
      <c r="HLQ599" s="42"/>
      <c r="HLR599" s="42"/>
      <c r="HLS599" s="42"/>
      <c r="HLT599" s="42"/>
      <c r="HLU599" s="42"/>
      <c r="HLV599" s="42"/>
      <c r="HLW599" s="42"/>
      <c r="HLX599" s="42"/>
      <c r="HLY599" s="42"/>
      <c r="HLZ599" s="42"/>
      <c r="HMA599" s="42"/>
      <c r="HMB599" s="42"/>
      <c r="HMC599" s="42"/>
      <c r="HMD599" s="42"/>
      <c r="HME599" s="42"/>
      <c r="HMF599" s="42"/>
      <c r="HMG599" s="42"/>
      <c r="HMH599" s="42"/>
      <c r="HMI599" s="42"/>
      <c r="HMJ599" s="42"/>
      <c r="HMK599" s="42"/>
      <c r="HML599" s="42"/>
      <c r="HMM599" s="42"/>
      <c r="HMN599" s="42"/>
      <c r="HMO599" s="42"/>
      <c r="HMP599" s="42"/>
      <c r="HMQ599" s="42"/>
      <c r="HMR599" s="42"/>
      <c r="HMS599" s="42"/>
      <c r="HMT599" s="42"/>
      <c r="HMU599" s="42"/>
      <c r="HMV599" s="42"/>
      <c r="HMW599" s="42"/>
      <c r="HMX599" s="42"/>
      <c r="HMY599" s="42"/>
      <c r="HMZ599" s="42"/>
      <c r="HNA599" s="42"/>
      <c r="HNB599" s="42"/>
      <c r="HNC599" s="42"/>
      <c r="HND599" s="42"/>
      <c r="HNE599" s="42"/>
      <c r="HNF599" s="42"/>
      <c r="HNG599" s="42"/>
      <c r="HNH599" s="42"/>
      <c r="HNI599" s="42"/>
      <c r="HNJ599" s="42"/>
      <c r="HNK599" s="42"/>
      <c r="HNL599" s="42"/>
      <c r="HNM599" s="42"/>
      <c r="HNN599" s="42"/>
      <c r="HNO599" s="42"/>
      <c r="HNP599" s="42"/>
      <c r="HNQ599" s="42"/>
      <c r="HNR599" s="42"/>
      <c r="HNS599" s="42"/>
      <c r="HNT599" s="42"/>
      <c r="HNU599" s="42"/>
      <c r="HNV599" s="42"/>
      <c r="HNW599" s="42"/>
      <c r="HNX599" s="42"/>
      <c r="HNY599" s="42"/>
      <c r="HNZ599" s="42"/>
      <c r="HOA599" s="42"/>
      <c r="HOB599" s="42"/>
      <c r="HOC599" s="42"/>
      <c r="HOD599" s="42"/>
      <c r="HOE599" s="42"/>
      <c r="HOF599" s="42"/>
      <c r="HOG599" s="42"/>
      <c r="HOH599" s="42"/>
      <c r="HOI599" s="42"/>
      <c r="HOJ599" s="42"/>
      <c r="HOK599" s="42"/>
      <c r="HOL599" s="42"/>
      <c r="HOM599" s="42"/>
      <c r="HON599" s="42"/>
      <c r="HOO599" s="42"/>
      <c r="HOP599" s="42"/>
      <c r="HOQ599" s="42"/>
      <c r="HOR599" s="42"/>
      <c r="HOS599" s="42"/>
      <c r="HOT599" s="42"/>
      <c r="HOU599" s="42"/>
      <c r="HOV599" s="42"/>
      <c r="HOW599" s="42"/>
      <c r="HOX599" s="42"/>
      <c r="HOY599" s="42"/>
      <c r="HOZ599" s="42"/>
      <c r="HPA599" s="42"/>
      <c r="HPB599" s="42"/>
      <c r="HPC599" s="42"/>
      <c r="HPD599" s="42"/>
      <c r="HPE599" s="42"/>
      <c r="HPF599" s="42"/>
      <c r="HPG599" s="42"/>
      <c r="HPH599" s="42"/>
      <c r="HPI599" s="42"/>
      <c r="HPJ599" s="42"/>
      <c r="HPK599" s="42"/>
      <c r="HPL599" s="42"/>
      <c r="HPM599" s="42"/>
      <c r="HPN599" s="42"/>
      <c r="HPO599" s="42"/>
      <c r="HPP599" s="42"/>
      <c r="HPQ599" s="42"/>
      <c r="HPR599" s="42"/>
      <c r="HPS599" s="42"/>
      <c r="HPT599" s="42"/>
      <c r="HPU599" s="42"/>
      <c r="HPV599" s="42"/>
      <c r="HPW599" s="42"/>
      <c r="HPX599" s="42"/>
      <c r="HPY599" s="42"/>
      <c r="HPZ599" s="42"/>
      <c r="HQA599" s="42"/>
      <c r="HQB599" s="42"/>
      <c r="HQC599" s="42"/>
      <c r="HQD599" s="42"/>
      <c r="HQE599" s="42"/>
      <c r="HQF599" s="42"/>
      <c r="HQG599" s="42"/>
      <c r="HQH599" s="42"/>
      <c r="HQI599" s="42"/>
      <c r="HQJ599" s="42"/>
      <c r="HQK599" s="42"/>
      <c r="HQL599" s="42"/>
      <c r="HQM599" s="42"/>
      <c r="HQN599" s="42"/>
      <c r="HQO599" s="42"/>
      <c r="HQP599" s="42"/>
      <c r="HQQ599" s="42"/>
      <c r="HQR599" s="42"/>
      <c r="HQS599" s="42"/>
      <c r="HQT599" s="42"/>
      <c r="HQU599" s="42"/>
      <c r="HQV599" s="42"/>
      <c r="HQW599" s="42"/>
      <c r="HQX599" s="42"/>
      <c r="HQY599" s="42"/>
      <c r="HQZ599" s="42"/>
      <c r="HRA599" s="42"/>
      <c r="HRB599" s="42"/>
      <c r="HRC599" s="42"/>
      <c r="HRD599" s="42"/>
      <c r="HRE599" s="42"/>
      <c r="HRF599" s="42"/>
      <c r="HRG599" s="42"/>
      <c r="HRH599" s="42"/>
      <c r="HRI599" s="42"/>
      <c r="HRJ599" s="42"/>
      <c r="HRK599" s="42"/>
      <c r="HRL599" s="42"/>
      <c r="HRM599" s="42"/>
      <c r="HRN599" s="42"/>
      <c r="HRO599" s="42"/>
      <c r="HRP599" s="42"/>
      <c r="HRQ599" s="42"/>
      <c r="HRR599" s="42"/>
      <c r="HRS599" s="42"/>
      <c r="HRT599" s="42"/>
      <c r="HRU599" s="42"/>
      <c r="HRV599" s="42"/>
      <c r="HRW599" s="42"/>
      <c r="HRX599" s="42"/>
      <c r="HRY599" s="42"/>
      <c r="HRZ599" s="42"/>
      <c r="HSA599" s="42"/>
      <c r="HSB599" s="42"/>
      <c r="HSC599" s="42"/>
      <c r="HSD599" s="42"/>
      <c r="HSE599" s="42"/>
      <c r="HSF599" s="42"/>
      <c r="HSG599" s="42"/>
      <c r="HSH599" s="42"/>
      <c r="HSI599" s="42"/>
      <c r="HSJ599" s="42"/>
      <c r="HSK599" s="42"/>
      <c r="HSL599" s="42"/>
      <c r="HSM599" s="42"/>
      <c r="HSN599" s="42"/>
      <c r="HSO599" s="42"/>
      <c r="HSP599" s="42"/>
      <c r="HSQ599" s="42"/>
      <c r="HSR599" s="42"/>
      <c r="HSS599" s="42"/>
      <c r="HST599" s="42"/>
      <c r="HSU599" s="42"/>
      <c r="HSV599" s="42"/>
      <c r="HSW599" s="42"/>
      <c r="HSX599" s="42"/>
      <c r="HSY599" s="42"/>
      <c r="HSZ599" s="42"/>
      <c r="HTA599" s="42"/>
      <c r="HTB599" s="42"/>
      <c r="HTC599" s="42"/>
      <c r="HTD599" s="42"/>
      <c r="HTE599" s="42"/>
      <c r="HTF599" s="42"/>
      <c r="HTG599" s="42"/>
      <c r="HTH599" s="42"/>
      <c r="HTI599" s="42"/>
      <c r="HTJ599" s="42"/>
      <c r="HTK599" s="42"/>
      <c r="HTL599" s="42"/>
      <c r="HTM599" s="42"/>
      <c r="HTN599" s="42"/>
      <c r="HTO599" s="42"/>
      <c r="HTP599" s="42"/>
      <c r="HTQ599" s="42"/>
      <c r="HTR599" s="42"/>
      <c r="HTS599" s="42"/>
      <c r="HTT599" s="42"/>
      <c r="HTU599" s="42"/>
      <c r="HTV599" s="42"/>
      <c r="HTW599" s="42"/>
      <c r="HTX599" s="42"/>
      <c r="HTY599" s="42"/>
      <c r="HTZ599" s="42"/>
      <c r="HUA599" s="42"/>
      <c r="HUB599" s="42"/>
      <c r="HUC599" s="42"/>
      <c r="HUD599" s="42"/>
      <c r="HUE599" s="42"/>
      <c r="HUF599" s="42"/>
      <c r="HUG599" s="42"/>
      <c r="HUH599" s="42"/>
      <c r="HUI599" s="42"/>
      <c r="HUJ599" s="42"/>
      <c r="HUK599" s="42"/>
      <c r="HUL599" s="42"/>
      <c r="HUM599" s="42"/>
      <c r="HUN599" s="42"/>
      <c r="HUO599" s="42"/>
      <c r="HUP599" s="42"/>
      <c r="HUQ599" s="42"/>
      <c r="HUR599" s="42"/>
      <c r="HUS599" s="42"/>
      <c r="HUT599" s="42"/>
      <c r="HUU599" s="42"/>
      <c r="HUV599" s="42"/>
      <c r="HUW599" s="42"/>
      <c r="HUX599" s="42"/>
      <c r="HUY599" s="42"/>
      <c r="HUZ599" s="42"/>
      <c r="HVA599" s="42"/>
      <c r="HVB599" s="42"/>
      <c r="HVC599" s="42"/>
      <c r="HVD599" s="42"/>
      <c r="HVE599" s="42"/>
      <c r="HVF599" s="42"/>
      <c r="HVG599" s="42"/>
      <c r="HVH599" s="42"/>
      <c r="HVI599" s="42"/>
      <c r="HVJ599" s="42"/>
      <c r="HVK599" s="42"/>
      <c r="HVL599" s="42"/>
      <c r="HVM599" s="42"/>
      <c r="HVN599" s="42"/>
      <c r="HVO599" s="42"/>
      <c r="HVP599" s="42"/>
      <c r="HVQ599" s="42"/>
      <c r="HVR599" s="42"/>
      <c r="HVS599" s="42"/>
      <c r="HVT599" s="42"/>
      <c r="HVU599" s="42"/>
      <c r="HVV599" s="42"/>
      <c r="HVW599" s="42"/>
      <c r="HVX599" s="42"/>
      <c r="HVY599" s="42"/>
      <c r="HVZ599" s="42"/>
      <c r="HWA599" s="42"/>
      <c r="HWB599" s="42"/>
      <c r="HWC599" s="42"/>
      <c r="HWD599" s="42"/>
      <c r="HWE599" s="42"/>
      <c r="HWF599" s="42"/>
      <c r="HWG599" s="42"/>
      <c r="HWH599" s="42"/>
      <c r="HWI599" s="42"/>
      <c r="HWJ599" s="42"/>
      <c r="HWK599" s="42"/>
      <c r="HWL599" s="42"/>
      <c r="HWM599" s="42"/>
      <c r="HWN599" s="42"/>
      <c r="HWO599" s="42"/>
      <c r="HWP599" s="42"/>
      <c r="HWQ599" s="42"/>
      <c r="HWR599" s="42"/>
      <c r="HWS599" s="42"/>
      <c r="HWT599" s="42"/>
      <c r="HWU599" s="42"/>
      <c r="HWV599" s="42"/>
      <c r="HWW599" s="42"/>
      <c r="HWX599" s="42"/>
      <c r="HWY599" s="42"/>
      <c r="HWZ599" s="42"/>
      <c r="HXA599" s="42"/>
      <c r="HXB599" s="42"/>
      <c r="HXC599" s="42"/>
      <c r="HXD599" s="42"/>
      <c r="HXE599" s="42"/>
      <c r="HXF599" s="42"/>
      <c r="HXG599" s="42"/>
      <c r="HXH599" s="42"/>
      <c r="HXI599" s="42"/>
      <c r="HXJ599" s="42"/>
      <c r="HXK599" s="42"/>
      <c r="HXL599" s="42"/>
      <c r="HXM599" s="42"/>
      <c r="HXN599" s="42"/>
      <c r="HXO599" s="42"/>
      <c r="HXP599" s="42"/>
      <c r="HXQ599" s="42"/>
      <c r="HXR599" s="42"/>
      <c r="HXS599" s="42"/>
      <c r="HXT599" s="42"/>
      <c r="HXU599" s="42"/>
      <c r="HXV599" s="42"/>
      <c r="HXW599" s="42"/>
      <c r="HXX599" s="42"/>
      <c r="HXY599" s="42"/>
      <c r="HXZ599" s="42"/>
      <c r="HYA599" s="42"/>
      <c r="HYB599" s="42"/>
      <c r="HYC599" s="42"/>
      <c r="HYD599" s="42"/>
      <c r="HYE599" s="42"/>
      <c r="HYF599" s="42"/>
      <c r="HYG599" s="42"/>
      <c r="HYH599" s="42"/>
      <c r="HYI599" s="42"/>
      <c r="HYJ599" s="42"/>
      <c r="HYK599" s="42"/>
      <c r="HYL599" s="42"/>
      <c r="HYM599" s="42"/>
      <c r="HYN599" s="42"/>
      <c r="HYO599" s="42"/>
      <c r="HYP599" s="42"/>
      <c r="HYQ599" s="42"/>
      <c r="HYR599" s="42"/>
      <c r="HYS599" s="42"/>
      <c r="HYT599" s="42"/>
      <c r="HYU599" s="42"/>
      <c r="HYV599" s="42"/>
      <c r="HYW599" s="42"/>
      <c r="HYX599" s="42"/>
      <c r="HYY599" s="42"/>
      <c r="HYZ599" s="42"/>
      <c r="HZA599" s="42"/>
      <c r="HZB599" s="42"/>
      <c r="HZC599" s="42"/>
      <c r="HZD599" s="42"/>
      <c r="HZE599" s="42"/>
      <c r="HZF599" s="42"/>
      <c r="HZG599" s="42"/>
      <c r="HZH599" s="42"/>
      <c r="HZI599" s="42"/>
      <c r="HZJ599" s="42"/>
      <c r="HZK599" s="42"/>
      <c r="HZL599" s="42"/>
      <c r="HZM599" s="42"/>
      <c r="HZN599" s="42"/>
      <c r="HZO599" s="42"/>
      <c r="HZP599" s="42"/>
      <c r="HZQ599" s="42"/>
      <c r="HZR599" s="42"/>
      <c r="HZS599" s="42"/>
      <c r="HZT599" s="42"/>
      <c r="HZU599" s="42"/>
      <c r="HZV599" s="42"/>
      <c r="HZW599" s="42"/>
      <c r="HZX599" s="42"/>
      <c r="HZY599" s="42"/>
      <c r="HZZ599" s="42"/>
      <c r="IAA599" s="42"/>
      <c r="IAB599" s="42"/>
      <c r="IAC599" s="42"/>
      <c r="IAD599" s="42"/>
      <c r="IAE599" s="42"/>
      <c r="IAF599" s="42"/>
      <c r="IAG599" s="42"/>
      <c r="IAH599" s="42"/>
      <c r="IAI599" s="42"/>
      <c r="IAJ599" s="42"/>
      <c r="IAK599" s="42"/>
      <c r="IAL599" s="42"/>
      <c r="IAM599" s="42"/>
      <c r="IAN599" s="42"/>
      <c r="IAO599" s="42"/>
      <c r="IAP599" s="42"/>
      <c r="IAQ599" s="42"/>
      <c r="IAR599" s="42"/>
      <c r="IAS599" s="42"/>
      <c r="IAT599" s="42"/>
      <c r="IAU599" s="42"/>
      <c r="IAV599" s="42"/>
      <c r="IAW599" s="42"/>
      <c r="IAX599" s="42"/>
      <c r="IAY599" s="42"/>
      <c r="IAZ599" s="42"/>
      <c r="IBA599" s="42"/>
      <c r="IBB599" s="42"/>
      <c r="IBC599" s="42"/>
      <c r="IBD599" s="42"/>
      <c r="IBE599" s="42"/>
      <c r="IBF599" s="42"/>
      <c r="IBG599" s="42"/>
      <c r="IBH599" s="42"/>
      <c r="IBI599" s="42"/>
      <c r="IBJ599" s="42"/>
      <c r="IBK599" s="42"/>
      <c r="IBL599" s="42"/>
      <c r="IBM599" s="42"/>
      <c r="IBN599" s="42"/>
      <c r="IBO599" s="42"/>
      <c r="IBP599" s="42"/>
      <c r="IBQ599" s="42"/>
      <c r="IBR599" s="42"/>
      <c r="IBS599" s="42"/>
      <c r="IBT599" s="42"/>
      <c r="IBU599" s="42"/>
      <c r="IBV599" s="42"/>
      <c r="IBW599" s="42"/>
      <c r="IBX599" s="42"/>
      <c r="IBY599" s="42"/>
      <c r="IBZ599" s="42"/>
      <c r="ICA599" s="42"/>
      <c r="ICB599" s="42"/>
      <c r="ICC599" s="42"/>
      <c r="ICD599" s="42"/>
      <c r="ICE599" s="42"/>
      <c r="ICF599" s="42"/>
      <c r="ICG599" s="42"/>
      <c r="ICH599" s="42"/>
      <c r="ICI599" s="42"/>
      <c r="ICJ599" s="42"/>
      <c r="ICK599" s="42"/>
      <c r="ICL599" s="42"/>
      <c r="ICM599" s="42"/>
      <c r="ICN599" s="42"/>
      <c r="ICO599" s="42"/>
      <c r="ICP599" s="42"/>
      <c r="ICQ599" s="42"/>
      <c r="ICR599" s="42"/>
      <c r="ICS599" s="42"/>
      <c r="ICT599" s="42"/>
      <c r="ICU599" s="42"/>
      <c r="ICV599" s="42"/>
      <c r="ICW599" s="42"/>
      <c r="ICX599" s="42"/>
      <c r="ICY599" s="42"/>
      <c r="ICZ599" s="42"/>
      <c r="IDA599" s="42"/>
      <c r="IDB599" s="42"/>
      <c r="IDC599" s="42"/>
      <c r="IDD599" s="42"/>
      <c r="IDE599" s="42"/>
      <c r="IDF599" s="42"/>
      <c r="IDG599" s="42"/>
      <c r="IDH599" s="42"/>
      <c r="IDI599" s="42"/>
      <c r="IDJ599" s="42"/>
      <c r="IDK599" s="42"/>
      <c r="IDL599" s="42"/>
      <c r="IDM599" s="42"/>
      <c r="IDN599" s="42"/>
      <c r="IDO599" s="42"/>
      <c r="IDP599" s="42"/>
      <c r="IDQ599" s="42"/>
      <c r="IDR599" s="42"/>
      <c r="IDS599" s="42"/>
      <c r="IDT599" s="42"/>
      <c r="IDU599" s="42"/>
      <c r="IDV599" s="42"/>
      <c r="IDW599" s="42"/>
      <c r="IDX599" s="42"/>
      <c r="IDY599" s="42"/>
      <c r="IDZ599" s="42"/>
      <c r="IEA599" s="42"/>
      <c r="IEB599" s="42"/>
      <c r="IEC599" s="42"/>
      <c r="IED599" s="42"/>
      <c r="IEE599" s="42"/>
      <c r="IEF599" s="42"/>
      <c r="IEG599" s="42"/>
      <c r="IEH599" s="42"/>
      <c r="IEI599" s="42"/>
      <c r="IEJ599" s="42"/>
      <c r="IEK599" s="42"/>
      <c r="IEL599" s="42"/>
      <c r="IEM599" s="42"/>
      <c r="IEN599" s="42"/>
      <c r="IEO599" s="42"/>
      <c r="IEP599" s="42"/>
      <c r="IEQ599" s="42"/>
      <c r="IER599" s="42"/>
      <c r="IES599" s="42"/>
      <c r="IET599" s="42"/>
      <c r="IEU599" s="42"/>
      <c r="IEV599" s="42"/>
      <c r="IEW599" s="42"/>
      <c r="IEX599" s="42"/>
      <c r="IEY599" s="42"/>
      <c r="IEZ599" s="42"/>
      <c r="IFA599" s="42"/>
      <c r="IFB599" s="42"/>
      <c r="IFC599" s="42"/>
      <c r="IFD599" s="42"/>
      <c r="IFE599" s="42"/>
      <c r="IFF599" s="42"/>
      <c r="IFG599" s="42"/>
      <c r="IFH599" s="42"/>
      <c r="IFI599" s="42"/>
      <c r="IFJ599" s="42"/>
      <c r="IFK599" s="42"/>
      <c r="IFL599" s="42"/>
      <c r="IFM599" s="42"/>
      <c r="IFN599" s="42"/>
      <c r="IFO599" s="42"/>
      <c r="IFP599" s="42"/>
      <c r="IFQ599" s="42"/>
      <c r="IFR599" s="42"/>
      <c r="IFS599" s="42"/>
      <c r="IFT599" s="42"/>
      <c r="IFU599" s="42"/>
      <c r="IFV599" s="42"/>
      <c r="IFW599" s="42"/>
      <c r="IFX599" s="42"/>
      <c r="IFY599" s="42"/>
      <c r="IFZ599" s="42"/>
      <c r="IGA599" s="42"/>
      <c r="IGB599" s="42"/>
      <c r="IGC599" s="42"/>
      <c r="IGD599" s="42"/>
      <c r="IGE599" s="42"/>
      <c r="IGF599" s="42"/>
      <c r="IGG599" s="42"/>
      <c r="IGH599" s="42"/>
      <c r="IGI599" s="42"/>
      <c r="IGJ599" s="42"/>
      <c r="IGK599" s="42"/>
      <c r="IGL599" s="42"/>
      <c r="IGM599" s="42"/>
      <c r="IGN599" s="42"/>
      <c r="IGO599" s="42"/>
      <c r="IGP599" s="42"/>
      <c r="IGQ599" s="42"/>
      <c r="IGR599" s="42"/>
      <c r="IGS599" s="42"/>
      <c r="IGT599" s="42"/>
      <c r="IGU599" s="42"/>
      <c r="IGV599" s="42"/>
      <c r="IGW599" s="42"/>
      <c r="IGX599" s="42"/>
      <c r="IGY599" s="42"/>
      <c r="IGZ599" s="42"/>
      <c r="IHA599" s="42"/>
      <c r="IHB599" s="42"/>
      <c r="IHC599" s="42"/>
      <c r="IHD599" s="42"/>
      <c r="IHE599" s="42"/>
      <c r="IHF599" s="42"/>
      <c r="IHG599" s="42"/>
      <c r="IHH599" s="42"/>
      <c r="IHI599" s="42"/>
      <c r="IHJ599" s="42"/>
      <c r="IHK599" s="42"/>
      <c r="IHL599" s="42"/>
      <c r="IHM599" s="42"/>
      <c r="IHN599" s="42"/>
      <c r="IHO599" s="42"/>
      <c r="IHP599" s="42"/>
      <c r="IHQ599" s="42"/>
      <c r="IHR599" s="42"/>
      <c r="IHS599" s="42"/>
      <c r="IHT599" s="42"/>
      <c r="IHU599" s="42"/>
      <c r="IHV599" s="42"/>
      <c r="IHW599" s="42"/>
      <c r="IHX599" s="42"/>
      <c r="IHY599" s="42"/>
      <c r="IHZ599" s="42"/>
      <c r="IIA599" s="42"/>
      <c r="IIB599" s="42"/>
      <c r="IIC599" s="42"/>
      <c r="IID599" s="42"/>
      <c r="IIE599" s="42"/>
      <c r="IIF599" s="42"/>
      <c r="IIG599" s="42"/>
      <c r="IIH599" s="42"/>
      <c r="III599" s="42"/>
      <c r="IIJ599" s="42"/>
      <c r="IIK599" s="42"/>
      <c r="IIL599" s="42"/>
      <c r="IIM599" s="42"/>
      <c r="IIN599" s="42"/>
      <c r="IIO599" s="42"/>
      <c r="IIP599" s="42"/>
      <c r="IIQ599" s="42"/>
      <c r="IIR599" s="42"/>
      <c r="IIS599" s="42"/>
      <c r="IIT599" s="42"/>
      <c r="IIU599" s="42"/>
      <c r="IIV599" s="42"/>
      <c r="IIW599" s="42"/>
      <c r="IIX599" s="42"/>
      <c r="IIY599" s="42"/>
      <c r="IIZ599" s="42"/>
      <c r="IJA599" s="42"/>
      <c r="IJB599" s="42"/>
      <c r="IJC599" s="42"/>
      <c r="IJD599" s="42"/>
      <c r="IJE599" s="42"/>
      <c r="IJF599" s="42"/>
      <c r="IJG599" s="42"/>
      <c r="IJH599" s="42"/>
      <c r="IJI599" s="42"/>
      <c r="IJJ599" s="42"/>
      <c r="IJK599" s="42"/>
      <c r="IJL599" s="42"/>
      <c r="IJM599" s="42"/>
      <c r="IJN599" s="42"/>
      <c r="IJO599" s="42"/>
      <c r="IJP599" s="42"/>
      <c r="IJQ599" s="42"/>
      <c r="IJR599" s="42"/>
      <c r="IJS599" s="42"/>
      <c r="IJT599" s="42"/>
      <c r="IJU599" s="42"/>
      <c r="IJV599" s="42"/>
      <c r="IJW599" s="42"/>
      <c r="IJX599" s="42"/>
      <c r="IJY599" s="42"/>
      <c r="IJZ599" s="42"/>
      <c r="IKA599" s="42"/>
      <c r="IKB599" s="42"/>
      <c r="IKC599" s="42"/>
      <c r="IKD599" s="42"/>
      <c r="IKE599" s="42"/>
      <c r="IKF599" s="42"/>
      <c r="IKG599" s="42"/>
      <c r="IKH599" s="42"/>
      <c r="IKI599" s="42"/>
      <c r="IKJ599" s="42"/>
      <c r="IKK599" s="42"/>
      <c r="IKL599" s="42"/>
      <c r="IKM599" s="42"/>
      <c r="IKN599" s="42"/>
      <c r="IKO599" s="42"/>
      <c r="IKP599" s="42"/>
      <c r="IKQ599" s="42"/>
      <c r="IKR599" s="42"/>
      <c r="IKS599" s="42"/>
      <c r="IKT599" s="42"/>
      <c r="IKU599" s="42"/>
      <c r="IKV599" s="42"/>
      <c r="IKW599" s="42"/>
      <c r="IKX599" s="42"/>
      <c r="IKY599" s="42"/>
      <c r="IKZ599" s="42"/>
      <c r="ILA599" s="42"/>
      <c r="ILB599" s="42"/>
      <c r="ILC599" s="42"/>
      <c r="ILD599" s="42"/>
      <c r="ILE599" s="42"/>
      <c r="ILF599" s="42"/>
      <c r="ILG599" s="42"/>
      <c r="ILH599" s="42"/>
      <c r="ILI599" s="42"/>
      <c r="ILJ599" s="42"/>
      <c r="ILK599" s="42"/>
      <c r="ILL599" s="42"/>
      <c r="ILM599" s="42"/>
      <c r="ILN599" s="42"/>
      <c r="ILO599" s="42"/>
      <c r="ILP599" s="42"/>
      <c r="ILQ599" s="42"/>
      <c r="ILR599" s="42"/>
      <c r="ILS599" s="42"/>
      <c r="ILT599" s="42"/>
      <c r="ILU599" s="42"/>
      <c r="ILV599" s="42"/>
      <c r="ILW599" s="42"/>
      <c r="ILX599" s="42"/>
      <c r="ILY599" s="42"/>
      <c r="ILZ599" s="42"/>
      <c r="IMA599" s="42"/>
      <c r="IMB599" s="42"/>
      <c r="IMC599" s="42"/>
      <c r="IMD599" s="42"/>
      <c r="IME599" s="42"/>
      <c r="IMF599" s="42"/>
      <c r="IMG599" s="42"/>
      <c r="IMH599" s="42"/>
      <c r="IMI599" s="42"/>
      <c r="IMJ599" s="42"/>
      <c r="IMK599" s="42"/>
      <c r="IML599" s="42"/>
      <c r="IMM599" s="42"/>
      <c r="IMN599" s="42"/>
      <c r="IMO599" s="42"/>
      <c r="IMP599" s="42"/>
      <c r="IMQ599" s="42"/>
      <c r="IMR599" s="42"/>
      <c r="IMS599" s="42"/>
      <c r="IMT599" s="42"/>
      <c r="IMU599" s="42"/>
      <c r="IMV599" s="42"/>
      <c r="IMW599" s="42"/>
      <c r="IMX599" s="42"/>
      <c r="IMY599" s="42"/>
      <c r="IMZ599" s="42"/>
      <c r="INA599" s="42"/>
      <c r="INB599" s="42"/>
      <c r="INC599" s="42"/>
      <c r="IND599" s="42"/>
      <c r="INE599" s="42"/>
      <c r="INF599" s="42"/>
      <c r="ING599" s="42"/>
      <c r="INH599" s="42"/>
      <c r="INI599" s="42"/>
      <c r="INJ599" s="42"/>
      <c r="INK599" s="42"/>
      <c r="INL599" s="42"/>
      <c r="INM599" s="42"/>
      <c r="INN599" s="42"/>
      <c r="INO599" s="42"/>
      <c r="INP599" s="42"/>
      <c r="INQ599" s="42"/>
      <c r="INR599" s="42"/>
      <c r="INS599" s="42"/>
      <c r="INT599" s="42"/>
      <c r="INU599" s="42"/>
      <c r="INV599" s="42"/>
      <c r="INW599" s="42"/>
      <c r="INX599" s="42"/>
      <c r="INY599" s="42"/>
      <c r="INZ599" s="42"/>
      <c r="IOA599" s="42"/>
      <c r="IOB599" s="42"/>
      <c r="IOC599" s="42"/>
      <c r="IOD599" s="42"/>
      <c r="IOE599" s="42"/>
      <c r="IOF599" s="42"/>
      <c r="IOG599" s="42"/>
      <c r="IOH599" s="42"/>
      <c r="IOI599" s="42"/>
      <c r="IOJ599" s="42"/>
      <c r="IOK599" s="42"/>
      <c r="IOL599" s="42"/>
      <c r="IOM599" s="42"/>
      <c r="ION599" s="42"/>
      <c r="IOO599" s="42"/>
      <c r="IOP599" s="42"/>
      <c r="IOQ599" s="42"/>
      <c r="IOR599" s="42"/>
      <c r="IOS599" s="42"/>
      <c r="IOT599" s="42"/>
      <c r="IOU599" s="42"/>
      <c r="IOV599" s="42"/>
      <c r="IOW599" s="42"/>
      <c r="IOX599" s="42"/>
      <c r="IOY599" s="42"/>
      <c r="IOZ599" s="42"/>
      <c r="IPA599" s="42"/>
      <c r="IPB599" s="42"/>
      <c r="IPC599" s="42"/>
      <c r="IPD599" s="42"/>
      <c r="IPE599" s="42"/>
      <c r="IPF599" s="42"/>
      <c r="IPG599" s="42"/>
      <c r="IPH599" s="42"/>
      <c r="IPI599" s="42"/>
      <c r="IPJ599" s="42"/>
      <c r="IPK599" s="42"/>
      <c r="IPL599" s="42"/>
      <c r="IPM599" s="42"/>
      <c r="IPN599" s="42"/>
      <c r="IPO599" s="42"/>
      <c r="IPP599" s="42"/>
      <c r="IPQ599" s="42"/>
      <c r="IPR599" s="42"/>
      <c r="IPS599" s="42"/>
      <c r="IPT599" s="42"/>
      <c r="IPU599" s="42"/>
      <c r="IPV599" s="42"/>
      <c r="IPW599" s="42"/>
      <c r="IPX599" s="42"/>
      <c r="IPY599" s="42"/>
      <c r="IPZ599" s="42"/>
      <c r="IQA599" s="42"/>
      <c r="IQB599" s="42"/>
      <c r="IQC599" s="42"/>
      <c r="IQD599" s="42"/>
      <c r="IQE599" s="42"/>
      <c r="IQF599" s="42"/>
      <c r="IQG599" s="42"/>
      <c r="IQH599" s="42"/>
      <c r="IQI599" s="42"/>
      <c r="IQJ599" s="42"/>
      <c r="IQK599" s="42"/>
      <c r="IQL599" s="42"/>
      <c r="IQM599" s="42"/>
      <c r="IQN599" s="42"/>
      <c r="IQO599" s="42"/>
      <c r="IQP599" s="42"/>
      <c r="IQQ599" s="42"/>
      <c r="IQR599" s="42"/>
      <c r="IQS599" s="42"/>
      <c r="IQT599" s="42"/>
      <c r="IQU599" s="42"/>
      <c r="IQV599" s="42"/>
      <c r="IQW599" s="42"/>
      <c r="IQX599" s="42"/>
      <c r="IQY599" s="42"/>
      <c r="IQZ599" s="42"/>
      <c r="IRA599" s="42"/>
      <c r="IRB599" s="42"/>
      <c r="IRC599" s="42"/>
      <c r="IRD599" s="42"/>
      <c r="IRE599" s="42"/>
      <c r="IRF599" s="42"/>
      <c r="IRG599" s="42"/>
      <c r="IRH599" s="42"/>
      <c r="IRI599" s="42"/>
      <c r="IRJ599" s="42"/>
      <c r="IRK599" s="42"/>
      <c r="IRL599" s="42"/>
      <c r="IRM599" s="42"/>
      <c r="IRN599" s="42"/>
      <c r="IRO599" s="42"/>
      <c r="IRP599" s="42"/>
      <c r="IRQ599" s="42"/>
      <c r="IRR599" s="42"/>
      <c r="IRS599" s="42"/>
      <c r="IRT599" s="42"/>
      <c r="IRU599" s="42"/>
      <c r="IRV599" s="42"/>
      <c r="IRW599" s="42"/>
      <c r="IRX599" s="42"/>
      <c r="IRY599" s="42"/>
      <c r="IRZ599" s="42"/>
      <c r="ISA599" s="42"/>
      <c r="ISB599" s="42"/>
      <c r="ISC599" s="42"/>
      <c r="ISD599" s="42"/>
      <c r="ISE599" s="42"/>
      <c r="ISF599" s="42"/>
      <c r="ISG599" s="42"/>
      <c r="ISH599" s="42"/>
      <c r="ISI599" s="42"/>
      <c r="ISJ599" s="42"/>
      <c r="ISK599" s="42"/>
      <c r="ISL599" s="42"/>
      <c r="ISM599" s="42"/>
      <c r="ISN599" s="42"/>
      <c r="ISO599" s="42"/>
      <c r="ISP599" s="42"/>
      <c r="ISQ599" s="42"/>
      <c r="ISR599" s="42"/>
      <c r="ISS599" s="42"/>
      <c r="IST599" s="42"/>
      <c r="ISU599" s="42"/>
      <c r="ISV599" s="42"/>
      <c r="ISW599" s="42"/>
      <c r="ISX599" s="42"/>
      <c r="ISY599" s="42"/>
      <c r="ISZ599" s="42"/>
      <c r="ITA599" s="42"/>
      <c r="ITB599" s="42"/>
      <c r="ITC599" s="42"/>
      <c r="ITD599" s="42"/>
      <c r="ITE599" s="42"/>
      <c r="ITF599" s="42"/>
      <c r="ITG599" s="42"/>
      <c r="ITH599" s="42"/>
      <c r="ITI599" s="42"/>
      <c r="ITJ599" s="42"/>
      <c r="ITK599" s="42"/>
      <c r="ITL599" s="42"/>
      <c r="ITM599" s="42"/>
      <c r="ITN599" s="42"/>
      <c r="ITO599" s="42"/>
      <c r="ITP599" s="42"/>
      <c r="ITQ599" s="42"/>
      <c r="ITR599" s="42"/>
      <c r="ITS599" s="42"/>
      <c r="ITT599" s="42"/>
      <c r="ITU599" s="42"/>
      <c r="ITV599" s="42"/>
      <c r="ITW599" s="42"/>
      <c r="ITX599" s="42"/>
      <c r="ITY599" s="42"/>
      <c r="ITZ599" s="42"/>
      <c r="IUA599" s="42"/>
      <c r="IUB599" s="42"/>
      <c r="IUC599" s="42"/>
      <c r="IUD599" s="42"/>
      <c r="IUE599" s="42"/>
      <c r="IUF599" s="42"/>
      <c r="IUG599" s="42"/>
      <c r="IUH599" s="42"/>
      <c r="IUI599" s="42"/>
      <c r="IUJ599" s="42"/>
      <c r="IUK599" s="42"/>
      <c r="IUL599" s="42"/>
      <c r="IUM599" s="42"/>
      <c r="IUN599" s="42"/>
      <c r="IUO599" s="42"/>
      <c r="IUP599" s="42"/>
      <c r="IUQ599" s="42"/>
      <c r="IUR599" s="42"/>
      <c r="IUS599" s="42"/>
      <c r="IUT599" s="42"/>
      <c r="IUU599" s="42"/>
      <c r="IUV599" s="42"/>
      <c r="IUW599" s="42"/>
      <c r="IUX599" s="42"/>
      <c r="IUY599" s="42"/>
      <c r="IUZ599" s="42"/>
      <c r="IVA599" s="42"/>
      <c r="IVB599" s="42"/>
      <c r="IVC599" s="42"/>
      <c r="IVD599" s="42"/>
      <c r="IVE599" s="42"/>
      <c r="IVF599" s="42"/>
      <c r="IVG599" s="42"/>
      <c r="IVH599" s="42"/>
      <c r="IVI599" s="42"/>
      <c r="IVJ599" s="42"/>
      <c r="IVK599" s="42"/>
      <c r="IVL599" s="42"/>
      <c r="IVM599" s="42"/>
      <c r="IVN599" s="42"/>
      <c r="IVO599" s="42"/>
      <c r="IVP599" s="42"/>
      <c r="IVQ599" s="42"/>
      <c r="IVR599" s="42"/>
      <c r="IVS599" s="42"/>
      <c r="IVT599" s="42"/>
      <c r="IVU599" s="42"/>
      <c r="IVV599" s="42"/>
      <c r="IVW599" s="42"/>
      <c r="IVX599" s="42"/>
      <c r="IVY599" s="42"/>
      <c r="IVZ599" s="42"/>
      <c r="IWA599" s="42"/>
      <c r="IWB599" s="42"/>
      <c r="IWC599" s="42"/>
      <c r="IWD599" s="42"/>
      <c r="IWE599" s="42"/>
      <c r="IWF599" s="42"/>
      <c r="IWG599" s="42"/>
      <c r="IWH599" s="42"/>
      <c r="IWI599" s="42"/>
      <c r="IWJ599" s="42"/>
      <c r="IWK599" s="42"/>
      <c r="IWL599" s="42"/>
      <c r="IWM599" s="42"/>
      <c r="IWN599" s="42"/>
      <c r="IWO599" s="42"/>
      <c r="IWP599" s="42"/>
      <c r="IWQ599" s="42"/>
      <c r="IWR599" s="42"/>
      <c r="IWS599" s="42"/>
      <c r="IWT599" s="42"/>
      <c r="IWU599" s="42"/>
      <c r="IWV599" s="42"/>
      <c r="IWW599" s="42"/>
      <c r="IWX599" s="42"/>
      <c r="IWY599" s="42"/>
      <c r="IWZ599" s="42"/>
      <c r="IXA599" s="42"/>
      <c r="IXB599" s="42"/>
      <c r="IXC599" s="42"/>
      <c r="IXD599" s="42"/>
      <c r="IXE599" s="42"/>
      <c r="IXF599" s="42"/>
      <c r="IXG599" s="42"/>
      <c r="IXH599" s="42"/>
      <c r="IXI599" s="42"/>
      <c r="IXJ599" s="42"/>
      <c r="IXK599" s="42"/>
      <c r="IXL599" s="42"/>
      <c r="IXM599" s="42"/>
      <c r="IXN599" s="42"/>
      <c r="IXO599" s="42"/>
      <c r="IXP599" s="42"/>
      <c r="IXQ599" s="42"/>
      <c r="IXR599" s="42"/>
      <c r="IXS599" s="42"/>
      <c r="IXT599" s="42"/>
      <c r="IXU599" s="42"/>
      <c r="IXV599" s="42"/>
      <c r="IXW599" s="42"/>
      <c r="IXX599" s="42"/>
      <c r="IXY599" s="42"/>
      <c r="IXZ599" s="42"/>
      <c r="IYA599" s="42"/>
      <c r="IYB599" s="42"/>
      <c r="IYC599" s="42"/>
      <c r="IYD599" s="42"/>
      <c r="IYE599" s="42"/>
      <c r="IYF599" s="42"/>
      <c r="IYG599" s="42"/>
      <c r="IYH599" s="42"/>
      <c r="IYI599" s="42"/>
      <c r="IYJ599" s="42"/>
      <c r="IYK599" s="42"/>
      <c r="IYL599" s="42"/>
      <c r="IYM599" s="42"/>
      <c r="IYN599" s="42"/>
      <c r="IYO599" s="42"/>
      <c r="IYP599" s="42"/>
      <c r="IYQ599" s="42"/>
      <c r="IYR599" s="42"/>
      <c r="IYS599" s="42"/>
      <c r="IYT599" s="42"/>
      <c r="IYU599" s="42"/>
      <c r="IYV599" s="42"/>
      <c r="IYW599" s="42"/>
      <c r="IYX599" s="42"/>
      <c r="IYY599" s="42"/>
      <c r="IYZ599" s="42"/>
      <c r="IZA599" s="42"/>
      <c r="IZB599" s="42"/>
      <c r="IZC599" s="42"/>
      <c r="IZD599" s="42"/>
      <c r="IZE599" s="42"/>
      <c r="IZF599" s="42"/>
      <c r="IZG599" s="42"/>
      <c r="IZH599" s="42"/>
      <c r="IZI599" s="42"/>
      <c r="IZJ599" s="42"/>
      <c r="IZK599" s="42"/>
      <c r="IZL599" s="42"/>
      <c r="IZM599" s="42"/>
      <c r="IZN599" s="42"/>
      <c r="IZO599" s="42"/>
      <c r="IZP599" s="42"/>
      <c r="IZQ599" s="42"/>
      <c r="IZR599" s="42"/>
      <c r="IZS599" s="42"/>
      <c r="IZT599" s="42"/>
      <c r="IZU599" s="42"/>
      <c r="IZV599" s="42"/>
      <c r="IZW599" s="42"/>
      <c r="IZX599" s="42"/>
      <c r="IZY599" s="42"/>
      <c r="IZZ599" s="42"/>
      <c r="JAA599" s="42"/>
      <c r="JAB599" s="42"/>
      <c r="JAC599" s="42"/>
      <c r="JAD599" s="42"/>
      <c r="JAE599" s="42"/>
      <c r="JAF599" s="42"/>
      <c r="JAG599" s="42"/>
      <c r="JAH599" s="42"/>
      <c r="JAI599" s="42"/>
      <c r="JAJ599" s="42"/>
      <c r="JAK599" s="42"/>
      <c r="JAL599" s="42"/>
      <c r="JAM599" s="42"/>
      <c r="JAN599" s="42"/>
      <c r="JAO599" s="42"/>
      <c r="JAP599" s="42"/>
      <c r="JAQ599" s="42"/>
      <c r="JAR599" s="42"/>
      <c r="JAS599" s="42"/>
      <c r="JAT599" s="42"/>
      <c r="JAU599" s="42"/>
      <c r="JAV599" s="42"/>
      <c r="JAW599" s="42"/>
      <c r="JAX599" s="42"/>
      <c r="JAY599" s="42"/>
      <c r="JAZ599" s="42"/>
      <c r="JBA599" s="42"/>
      <c r="JBB599" s="42"/>
      <c r="JBC599" s="42"/>
      <c r="JBD599" s="42"/>
      <c r="JBE599" s="42"/>
      <c r="JBF599" s="42"/>
      <c r="JBG599" s="42"/>
      <c r="JBH599" s="42"/>
      <c r="JBI599" s="42"/>
      <c r="JBJ599" s="42"/>
      <c r="JBK599" s="42"/>
      <c r="JBL599" s="42"/>
      <c r="JBM599" s="42"/>
      <c r="JBN599" s="42"/>
      <c r="JBO599" s="42"/>
      <c r="JBP599" s="42"/>
      <c r="JBQ599" s="42"/>
      <c r="JBR599" s="42"/>
      <c r="JBS599" s="42"/>
      <c r="JBT599" s="42"/>
      <c r="JBU599" s="42"/>
      <c r="JBV599" s="42"/>
      <c r="JBW599" s="42"/>
      <c r="JBX599" s="42"/>
      <c r="JBY599" s="42"/>
      <c r="JBZ599" s="42"/>
      <c r="JCA599" s="42"/>
      <c r="JCB599" s="42"/>
      <c r="JCC599" s="42"/>
      <c r="JCD599" s="42"/>
      <c r="JCE599" s="42"/>
      <c r="JCF599" s="42"/>
      <c r="JCG599" s="42"/>
      <c r="JCH599" s="42"/>
      <c r="JCI599" s="42"/>
      <c r="JCJ599" s="42"/>
      <c r="JCK599" s="42"/>
      <c r="JCL599" s="42"/>
      <c r="JCM599" s="42"/>
      <c r="JCN599" s="42"/>
      <c r="JCO599" s="42"/>
      <c r="JCP599" s="42"/>
      <c r="JCQ599" s="42"/>
      <c r="JCR599" s="42"/>
      <c r="JCS599" s="42"/>
      <c r="JCT599" s="42"/>
      <c r="JCU599" s="42"/>
      <c r="JCV599" s="42"/>
      <c r="JCW599" s="42"/>
      <c r="JCX599" s="42"/>
      <c r="JCY599" s="42"/>
      <c r="JCZ599" s="42"/>
      <c r="JDA599" s="42"/>
      <c r="JDB599" s="42"/>
      <c r="JDC599" s="42"/>
      <c r="JDD599" s="42"/>
      <c r="JDE599" s="42"/>
      <c r="JDF599" s="42"/>
      <c r="JDG599" s="42"/>
      <c r="JDH599" s="42"/>
      <c r="JDI599" s="42"/>
      <c r="JDJ599" s="42"/>
      <c r="JDK599" s="42"/>
      <c r="JDL599" s="42"/>
      <c r="JDM599" s="42"/>
      <c r="JDN599" s="42"/>
      <c r="JDO599" s="42"/>
      <c r="JDP599" s="42"/>
      <c r="JDQ599" s="42"/>
      <c r="JDR599" s="42"/>
      <c r="JDS599" s="42"/>
      <c r="JDT599" s="42"/>
      <c r="JDU599" s="42"/>
      <c r="JDV599" s="42"/>
      <c r="JDW599" s="42"/>
      <c r="JDX599" s="42"/>
      <c r="JDY599" s="42"/>
      <c r="JDZ599" s="42"/>
      <c r="JEA599" s="42"/>
      <c r="JEB599" s="42"/>
      <c r="JEC599" s="42"/>
      <c r="JED599" s="42"/>
      <c r="JEE599" s="42"/>
      <c r="JEF599" s="42"/>
      <c r="JEG599" s="42"/>
      <c r="JEH599" s="42"/>
      <c r="JEI599" s="42"/>
      <c r="JEJ599" s="42"/>
      <c r="JEK599" s="42"/>
      <c r="JEL599" s="42"/>
      <c r="JEM599" s="42"/>
      <c r="JEN599" s="42"/>
      <c r="JEO599" s="42"/>
      <c r="JEP599" s="42"/>
      <c r="JEQ599" s="42"/>
      <c r="JER599" s="42"/>
      <c r="JES599" s="42"/>
      <c r="JET599" s="42"/>
      <c r="JEU599" s="42"/>
      <c r="JEV599" s="42"/>
      <c r="JEW599" s="42"/>
      <c r="JEX599" s="42"/>
      <c r="JEY599" s="42"/>
      <c r="JEZ599" s="42"/>
      <c r="JFA599" s="42"/>
      <c r="JFB599" s="42"/>
      <c r="JFC599" s="42"/>
      <c r="JFD599" s="42"/>
      <c r="JFE599" s="42"/>
      <c r="JFF599" s="42"/>
      <c r="JFG599" s="42"/>
      <c r="JFH599" s="42"/>
      <c r="JFI599" s="42"/>
      <c r="JFJ599" s="42"/>
      <c r="JFK599" s="42"/>
      <c r="JFL599" s="42"/>
      <c r="JFM599" s="42"/>
      <c r="JFN599" s="42"/>
      <c r="JFO599" s="42"/>
      <c r="JFP599" s="42"/>
      <c r="JFQ599" s="42"/>
      <c r="JFR599" s="42"/>
      <c r="JFS599" s="42"/>
      <c r="JFT599" s="42"/>
      <c r="JFU599" s="42"/>
      <c r="JFV599" s="42"/>
      <c r="JFW599" s="42"/>
      <c r="JFX599" s="42"/>
      <c r="JFY599" s="42"/>
      <c r="JFZ599" s="42"/>
      <c r="JGA599" s="42"/>
      <c r="JGB599" s="42"/>
      <c r="JGC599" s="42"/>
      <c r="JGD599" s="42"/>
      <c r="JGE599" s="42"/>
      <c r="JGF599" s="42"/>
      <c r="JGG599" s="42"/>
      <c r="JGH599" s="42"/>
      <c r="JGI599" s="42"/>
      <c r="JGJ599" s="42"/>
      <c r="JGK599" s="42"/>
      <c r="JGL599" s="42"/>
      <c r="JGM599" s="42"/>
      <c r="JGN599" s="42"/>
      <c r="JGO599" s="42"/>
      <c r="JGP599" s="42"/>
      <c r="JGQ599" s="42"/>
      <c r="JGR599" s="42"/>
      <c r="JGS599" s="42"/>
      <c r="JGT599" s="42"/>
      <c r="JGU599" s="42"/>
      <c r="JGV599" s="42"/>
      <c r="JGW599" s="42"/>
      <c r="JGX599" s="42"/>
      <c r="JGY599" s="42"/>
      <c r="JGZ599" s="42"/>
      <c r="JHA599" s="42"/>
      <c r="JHB599" s="42"/>
      <c r="JHC599" s="42"/>
      <c r="JHD599" s="42"/>
      <c r="JHE599" s="42"/>
      <c r="JHF599" s="42"/>
      <c r="JHG599" s="42"/>
      <c r="JHH599" s="42"/>
      <c r="JHI599" s="42"/>
      <c r="JHJ599" s="42"/>
      <c r="JHK599" s="42"/>
      <c r="JHL599" s="42"/>
      <c r="JHM599" s="42"/>
      <c r="JHN599" s="42"/>
      <c r="JHO599" s="42"/>
      <c r="JHP599" s="42"/>
      <c r="JHQ599" s="42"/>
      <c r="JHR599" s="42"/>
      <c r="JHS599" s="42"/>
      <c r="JHT599" s="42"/>
      <c r="JHU599" s="42"/>
      <c r="JHV599" s="42"/>
      <c r="JHW599" s="42"/>
      <c r="JHX599" s="42"/>
      <c r="JHY599" s="42"/>
      <c r="JHZ599" s="42"/>
      <c r="JIA599" s="42"/>
      <c r="JIB599" s="42"/>
      <c r="JIC599" s="42"/>
      <c r="JID599" s="42"/>
      <c r="JIE599" s="42"/>
      <c r="JIF599" s="42"/>
      <c r="JIG599" s="42"/>
      <c r="JIH599" s="42"/>
      <c r="JII599" s="42"/>
      <c r="JIJ599" s="42"/>
      <c r="JIK599" s="42"/>
      <c r="JIL599" s="42"/>
      <c r="JIM599" s="42"/>
      <c r="JIN599" s="42"/>
      <c r="JIO599" s="42"/>
      <c r="JIP599" s="42"/>
      <c r="JIQ599" s="42"/>
      <c r="JIR599" s="42"/>
      <c r="JIS599" s="42"/>
      <c r="JIT599" s="42"/>
      <c r="JIU599" s="42"/>
      <c r="JIV599" s="42"/>
      <c r="JIW599" s="42"/>
      <c r="JIX599" s="42"/>
      <c r="JIY599" s="42"/>
      <c r="JIZ599" s="42"/>
      <c r="JJA599" s="42"/>
      <c r="JJB599" s="42"/>
      <c r="JJC599" s="42"/>
      <c r="JJD599" s="42"/>
      <c r="JJE599" s="42"/>
      <c r="JJF599" s="42"/>
      <c r="JJG599" s="42"/>
      <c r="JJH599" s="42"/>
      <c r="JJI599" s="42"/>
      <c r="JJJ599" s="42"/>
      <c r="JJK599" s="42"/>
      <c r="JJL599" s="42"/>
      <c r="JJM599" s="42"/>
      <c r="JJN599" s="42"/>
      <c r="JJO599" s="42"/>
      <c r="JJP599" s="42"/>
      <c r="JJQ599" s="42"/>
      <c r="JJR599" s="42"/>
      <c r="JJS599" s="42"/>
      <c r="JJT599" s="42"/>
      <c r="JJU599" s="42"/>
      <c r="JJV599" s="42"/>
      <c r="JJW599" s="42"/>
      <c r="JJX599" s="42"/>
      <c r="JJY599" s="42"/>
      <c r="JJZ599" s="42"/>
      <c r="JKA599" s="42"/>
      <c r="JKB599" s="42"/>
      <c r="JKC599" s="42"/>
      <c r="JKD599" s="42"/>
      <c r="JKE599" s="42"/>
      <c r="JKF599" s="42"/>
      <c r="JKG599" s="42"/>
      <c r="JKH599" s="42"/>
      <c r="JKI599" s="42"/>
      <c r="JKJ599" s="42"/>
      <c r="JKK599" s="42"/>
      <c r="JKL599" s="42"/>
      <c r="JKM599" s="42"/>
      <c r="JKN599" s="42"/>
      <c r="JKO599" s="42"/>
      <c r="JKP599" s="42"/>
      <c r="JKQ599" s="42"/>
      <c r="JKR599" s="42"/>
      <c r="JKS599" s="42"/>
      <c r="JKT599" s="42"/>
      <c r="JKU599" s="42"/>
      <c r="JKV599" s="42"/>
      <c r="JKW599" s="42"/>
      <c r="JKX599" s="42"/>
      <c r="JKY599" s="42"/>
      <c r="JKZ599" s="42"/>
      <c r="JLA599" s="42"/>
      <c r="JLB599" s="42"/>
      <c r="JLC599" s="42"/>
      <c r="JLD599" s="42"/>
      <c r="JLE599" s="42"/>
      <c r="JLF599" s="42"/>
      <c r="JLG599" s="42"/>
      <c r="JLH599" s="42"/>
      <c r="JLI599" s="42"/>
      <c r="JLJ599" s="42"/>
      <c r="JLK599" s="42"/>
      <c r="JLL599" s="42"/>
      <c r="JLM599" s="42"/>
      <c r="JLN599" s="42"/>
      <c r="JLO599" s="42"/>
      <c r="JLP599" s="42"/>
      <c r="JLQ599" s="42"/>
      <c r="JLR599" s="42"/>
      <c r="JLS599" s="42"/>
      <c r="JLT599" s="42"/>
      <c r="JLU599" s="42"/>
      <c r="JLV599" s="42"/>
      <c r="JLW599" s="42"/>
      <c r="JLX599" s="42"/>
      <c r="JLY599" s="42"/>
      <c r="JLZ599" s="42"/>
      <c r="JMA599" s="42"/>
      <c r="JMB599" s="42"/>
      <c r="JMC599" s="42"/>
      <c r="JMD599" s="42"/>
      <c r="JME599" s="42"/>
      <c r="JMF599" s="42"/>
      <c r="JMG599" s="42"/>
      <c r="JMH599" s="42"/>
      <c r="JMI599" s="42"/>
      <c r="JMJ599" s="42"/>
      <c r="JMK599" s="42"/>
      <c r="JML599" s="42"/>
      <c r="JMM599" s="42"/>
      <c r="JMN599" s="42"/>
      <c r="JMO599" s="42"/>
      <c r="JMP599" s="42"/>
      <c r="JMQ599" s="42"/>
      <c r="JMR599" s="42"/>
      <c r="JMS599" s="42"/>
      <c r="JMT599" s="42"/>
      <c r="JMU599" s="42"/>
      <c r="JMV599" s="42"/>
      <c r="JMW599" s="42"/>
      <c r="JMX599" s="42"/>
      <c r="JMY599" s="42"/>
      <c r="JMZ599" s="42"/>
      <c r="JNA599" s="42"/>
      <c r="JNB599" s="42"/>
      <c r="JNC599" s="42"/>
      <c r="JND599" s="42"/>
      <c r="JNE599" s="42"/>
      <c r="JNF599" s="42"/>
      <c r="JNG599" s="42"/>
      <c r="JNH599" s="42"/>
      <c r="JNI599" s="42"/>
      <c r="JNJ599" s="42"/>
      <c r="JNK599" s="42"/>
      <c r="JNL599" s="42"/>
      <c r="JNM599" s="42"/>
      <c r="JNN599" s="42"/>
      <c r="JNO599" s="42"/>
      <c r="JNP599" s="42"/>
      <c r="JNQ599" s="42"/>
      <c r="JNR599" s="42"/>
      <c r="JNS599" s="42"/>
      <c r="JNT599" s="42"/>
      <c r="JNU599" s="42"/>
      <c r="JNV599" s="42"/>
      <c r="JNW599" s="42"/>
      <c r="JNX599" s="42"/>
      <c r="JNY599" s="42"/>
      <c r="JNZ599" s="42"/>
      <c r="JOA599" s="42"/>
      <c r="JOB599" s="42"/>
      <c r="JOC599" s="42"/>
      <c r="JOD599" s="42"/>
      <c r="JOE599" s="42"/>
      <c r="JOF599" s="42"/>
      <c r="JOG599" s="42"/>
      <c r="JOH599" s="42"/>
      <c r="JOI599" s="42"/>
      <c r="JOJ599" s="42"/>
      <c r="JOK599" s="42"/>
      <c r="JOL599" s="42"/>
      <c r="JOM599" s="42"/>
      <c r="JON599" s="42"/>
      <c r="JOO599" s="42"/>
      <c r="JOP599" s="42"/>
      <c r="JOQ599" s="42"/>
      <c r="JOR599" s="42"/>
      <c r="JOS599" s="42"/>
      <c r="JOT599" s="42"/>
      <c r="JOU599" s="42"/>
      <c r="JOV599" s="42"/>
      <c r="JOW599" s="42"/>
      <c r="JOX599" s="42"/>
      <c r="JOY599" s="42"/>
      <c r="JOZ599" s="42"/>
      <c r="JPA599" s="42"/>
      <c r="JPB599" s="42"/>
      <c r="JPC599" s="42"/>
      <c r="JPD599" s="42"/>
      <c r="JPE599" s="42"/>
      <c r="JPF599" s="42"/>
      <c r="JPG599" s="42"/>
      <c r="JPH599" s="42"/>
      <c r="JPI599" s="42"/>
      <c r="JPJ599" s="42"/>
      <c r="JPK599" s="42"/>
      <c r="JPL599" s="42"/>
      <c r="JPM599" s="42"/>
      <c r="JPN599" s="42"/>
      <c r="JPO599" s="42"/>
      <c r="JPP599" s="42"/>
      <c r="JPQ599" s="42"/>
      <c r="JPR599" s="42"/>
      <c r="JPS599" s="42"/>
      <c r="JPT599" s="42"/>
      <c r="JPU599" s="42"/>
      <c r="JPV599" s="42"/>
      <c r="JPW599" s="42"/>
      <c r="JPX599" s="42"/>
      <c r="JPY599" s="42"/>
      <c r="JPZ599" s="42"/>
      <c r="JQA599" s="42"/>
      <c r="JQB599" s="42"/>
      <c r="JQC599" s="42"/>
      <c r="JQD599" s="42"/>
      <c r="JQE599" s="42"/>
      <c r="JQF599" s="42"/>
      <c r="JQG599" s="42"/>
      <c r="JQH599" s="42"/>
      <c r="JQI599" s="42"/>
      <c r="JQJ599" s="42"/>
      <c r="JQK599" s="42"/>
      <c r="JQL599" s="42"/>
      <c r="JQM599" s="42"/>
      <c r="JQN599" s="42"/>
      <c r="JQO599" s="42"/>
      <c r="JQP599" s="42"/>
      <c r="JQQ599" s="42"/>
      <c r="JQR599" s="42"/>
      <c r="JQS599" s="42"/>
      <c r="JQT599" s="42"/>
      <c r="JQU599" s="42"/>
      <c r="JQV599" s="42"/>
      <c r="JQW599" s="42"/>
      <c r="JQX599" s="42"/>
      <c r="JQY599" s="42"/>
      <c r="JQZ599" s="42"/>
      <c r="JRA599" s="42"/>
      <c r="JRB599" s="42"/>
      <c r="JRC599" s="42"/>
      <c r="JRD599" s="42"/>
      <c r="JRE599" s="42"/>
      <c r="JRF599" s="42"/>
      <c r="JRG599" s="42"/>
      <c r="JRH599" s="42"/>
      <c r="JRI599" s="42"/>
      <c r="JRJ599" s="42"/>
      <c r="JRK599" s="42"/>
      <c r="JRL599" s="42"/>
      <c r="JRM599" s="42"/>
      <c r="JRN599" s="42"/>
      <c r="JRO599" s="42"/>
      <c r="JRP599" s="42"/>
      <c r="JRQ599" s="42"/>
      <c r="JRR599" s="42"/>
      <c r="JRS599" s="42"/>
      <c r="JRT599" s="42"/>
      <c r="JRU599" s="42"/>
      <c r="JRV599" s="42"/>
      <c r="JRW599" s="42"/>
      <c r="JRX599" s="42"/>
      <c r="JRY599" s="42"/>
      <c r="JRZ599" s="42"/>
      <c r="JSA599" s="42"/>
      <c r="JSB599" s="42"/>
      <c r="JSC599" s="42"/>
      <c r="JSD599" s="42"/>
      <c r="JSE599" s="42"/>
      <c r="JSF599" s="42"/>
      <c r="JSG599" s="42"/>
      <c r="JSH599" s="42"/>
      <c r="JSI599" s="42"/>
      <c r="JSJ599" s="42"/>
      <c r="JSK599" s="42"/>
      <c r="JSL599" s="42"/>
      <c r="JSM599" s="42"/>
      <c r="JSN599" s="42"/>
      <c r="JSO599" s="42"/>
      <c r="JSP599" s="42"/>
      <c r="JSQ599" s="42"/>
      <c r="JSR599" s="42"/>
      <c r="JSS599" s="42"/>
      <c r="JST599" s="42"/>
      <c r="JSU599" s="42"/>
      <c r="JSV599" s="42"/>
      <c r="JSW599" s="42"/>
      <c r="JSX599" s="42"/>
      <c r="JSY599" s="42"/>
      <c r="JSZ599" s="42"/>
      <c r="JTA599" s="42"/>
      <c r="JTB599" s="42"/>
      <c r="JTC599" s="42"/>
      <c r="JTD599" s="42"/>
      <c r="JTE599" s="42"/>
      <c r="JTF599" s="42"/>
      <c r="JTG599" s="42"/>
      <c r="JTH599" s="42"/>
      <c r="JTI599" s="42"/>
      <c r="JTJ599" s="42"/>
      <c r="JTK599" s="42"/>
      <c r="JTL599" s="42"/>
      <c r="JTM599" s="42"/>
      <c r="JTN599" s="42"/>
      <c r="JTO599" s="42"/>
      <c r="JTP599" s="42"/>
      <c r="JTQ599" s="42"/>
      <c r="JTR599" s="42"/>
      <c r="JTS599" s="42"/>
      <c r="JTT599" s="42"/>
      <c r="JTU599" s="42"/>
      <c r="JTV599" s="42"/>
      <c r="JTW599" s="42"/>
      <c r="JTX599" s="42"/>
      <c r="JTY599" s="42"/>
      <c r="JTZ599" s="42"/>
      <c r="JUA599" s="42"/>
      <c r="JUB599" s="42"/>
      <c r="JUC599" s="42"/>
      <c r="JUD599" s="42"/>
      <c r="JUE599" s="42"/>
      <c r="JUF599" s="42"/>
      <c r="JUG599" s="42"/>
      <c r="JUH599" s="42"/>
      <c r="JUI599" s="42"/>
      <c r="JUJ599" s="42"/>
      <c r="JUK599" s="42"/>
      <c r="JUL599" s="42"/>
      <c r="JUM599" s="42"/>
      <c r="JUN599" s="42"/>
      <c r="JUO599" s="42"/>
      <c r="JUP599" s="42"/>
      <c r="JUQ599" s="42"/>
      <c r="JUR599" s="42"/>
      <c r="JUS599" s="42"/>
      <c r="JUT599" s="42"/>
      <c r="JUU599" s="42"/>
      <c r="JUV599" s="42"/>
      <c r="JUW599" s="42"/>
      <c r="JUX599" s="42"/>
      <c r="JUY599" s="42"/>
      <c r="JUZ599" s="42"/>
      <c r="JVA599" s="42"/>
      <c r="JVB599" s="42"/>
      <c r="JVC599" s="42"/>
      <c r="JVD599" s="42"/>
      <c r="JVE599" s="42"/>
      <c r="JVF599" s="42"/>
      <c r="JVG599" s="42"/>
      <c r="JVH599" s="42"/>
      <c r="JVI599" s="42"/>
      <c r="JVJ599" s="42"/>
      <c r="JVK599" s="42"/>
      <c r="JVL599" s="42"/>
      <c r="JVM599" s="42"/>
      <c r="JVN599" s="42"/>
      <c r="JVO599" s="42"/>
      <c r="JVP599" s="42"/>
      <c r="JVQ599" s="42"/>
      <c r="JVR599" s="42"/>
      <c r="JVS599" s="42"/>
      <c r="JVT599" s="42"/>
      <c r="JVU599" s="42"/>
      <c r="JVV599" s="42"/>
      <c r="JVW599" s="42"/>
      <c r="JVX599" s="42"/>
      <c r="JVY599" s="42"/>
      <c r="JVZ599" s="42"/>
      <c r="JWA599" s="42"/>
      <c r="JWB599" s="42"/>
      <c r="JWC599" s="42"/>
      <c r="JWD599" s="42"/>
      <c r="JWE599" s="42"/>
      <c r="JWF599" s="42"/>
      <c r="JWG599" s="42"/>
      <c r="JWH599" s="42"/>
      <c r="JWI599" s="42"/>
      <c r="JWJ599" s="42"/>
      <c r="JWK599" s="42"/>
      <c r="JWL599" s="42"/>
      <c r="JWM599" s="42"/>
      <c r="JWN599" s="42"/>
      <c r="JWO599" s="42"/>
      <c r="JWP599" s="42"/>
      <c r="JWQ599" s="42"/>
      <c r="JWR599" s="42"/>
      <c r="JWS599" s="42"/>
      <c r="JWT599" s="42"/>
      <c r="JWU599" s="42"/>
      <c r="JWV599" s="42"/>
      <c r="JWW599" s="42"/>
      <c r="JWX599" s="42"/>
      <c r="JWY599" s="42"/>
      <c r="JWZ599" s="42"/>
      <c r="JXA599" s="42"/>
      <c r="JXB599" s="42"/>
      <c r="JXC599" s="42"/>
      <c r="JXD599" s="42"/>
      <c r="JXE599" s="42"/>
      <c r="JXF599" s="42"/>
      <c r="JXG599" s="42"/>
      <c r="JXH599" s="42"/>
      <c r="JXI599" s="42"/>
      <c r="JXJ599" s="42"/>
      <c r="JXK599" s="42"/>
      <c r="JXL599" s="42"/>
      <c r="JXM599" s="42"/>
      <c r="JXN599" s="42"/>
      <c r="JXO599" s="42"/>
      <c r="JXP599" s="42"/>
      <c r="JXQ599" s="42"/>
      <c r="JXR599" s="42"/>
      <c r="JXS599" s="42"/>
      <c r="JXT599" s="42"/>
      <c r="JXU599" s="42"/>
      <c r="JXV599" s="42"/>
      <c r="JXW599" s="42"/>
      <c r="JXX599" s="42"/>
      <c r="JXY599" s="42"/>
      <c r="JXZ599" s="42"/>
      <c r="JYA599" s="42"/>
      <c r="JYB599" s="42"/>
      <c r="JYC599" s="42"/>
      <c r="JYD599" s="42"/>
      <c r="JYE599" s="42"/>
      <c r="JYF599" s="42"/>
      <c r="JYG599" s="42"/>
      <c r="JYH599" s="42"/>
      <c r="JYI599" s="42"/>
      <c r="JYJ599" s="42"/>
      <c r="JYK599" s="42"/>
      <c r="JYL599" s="42"/>
      <c r="JYM599" s="42"/>
      <c r="JYN599" s="42"/>
      <c r="JYO599" s="42"/>
      <c r="JYP599" s="42"/>
      <c r="JYQ599" s="42"/>
      <c r="JYR599" s="42"/>
      <c r="JYS599" s="42"/>
      <c r="JYT599" s="42"/>
      <c r="JYU599" s="42"/>
      <c r="JYV599" s="42"/>
      <c r="JYW599" s="42"/>
      <c r="JYX599" s="42"/>
      <c r="JYY599" s="42"/>
      <c r="JYZ599" s="42"/>
      <c r="JZA599" s="42"/>
      <c r="JZB599" s="42"/>
      <c r="JZC599" s="42"/>
      <c r="JZD599" s="42"/>
      <c r="JZE599" s="42"/>
      <c r="JZF599" s="42"/>
      <c r="JZG599" s="42"/>
      <c r="JZH599" s="42"/>
      <c r="JZI599" s="42"/>
      <c r="JZJ599" s="42"/>
      <c r="JZK599" s="42"/>
      <c r="JZL599" s="42"/>
      <c r="JZM599" s="42"/>
      <c r="JZN599" s="42"/>
      <c r="JZO599" s="42"/>
      <c r="JZP599" s="42"/>
      <c r="JZQ599" s="42"/>
      <c r="JZR599" s="42"/>
      <c r="JZS599" s="42"/>
      <c r="JZT599" s="42"/>
      <c r="JZU599" s="42"/>
      <c r="JZV599" s="42"/>
      <c r="JZW599" s="42"/>
      <c r="JZX599" s="42"/>
      <c r="JZY599" s="42"/>
      <c r="JZZ599" s="42"/>
      <c r="KAA599" s="42"/>
      <c r="KAB599" s="42"/>
      <c r="KAC599" s="42"/>
      <c r="KAD599" s="42"/>
      <c r="KAE599" s="42"/>
      <c r="KAF599" s="42"/>
      <c r="KAG599" s="42"/>
      <c r="KAH599" s="42"/>
      <c r="KAI599" s="42"/>
      <c r="KAJ599" s="42"/>
      <c r="KAK599" s="42"/>
      <c r="KAL599" s="42"/>
      <c r="KAM599" s="42"/>
      <c r="KAN599" s="42"/>
      <c r="KAO599" s="42"/>
      <c r="KAP599" s="42"/>
      <c r="KAQ599" s="42"/>
      <c r="KAR599" s="42"/>
      <c r="KAS599" s="42"/>
      <c r="KAT599" s="42"/>
      <c r="KAU599" s="42"/>
      <c r="KAV599" s="42"/>
      <c r="KAW599" s="42"/>
      <c r="KAX599" s="42"/>
      <c r="KAY599" s="42"/>
      <c r="KAZ599" s="42"/>
      <c r="KBA599" s="42"/>
      <c r="KBB599" s="42"/>
      <c r="KBC599" s="42"/>
      <c r="KBD599" s="42"/>
      <c r="KBE599" s="42"/>
      <c r="KBF599" s="42"/>
      <c r="KBG599" s="42"/>
      <c r="KBH599" s="42"/>
      <c r="KBI599" s="42"/>
      <c r="KBJ599" s="42"/>
      <c r="KBK599" s="42"/>
      <c r="KBL599" s="42"/>
      <c r="KBM599" s="42"/>
      <c r="KBN599" s="42"/>
      <c r="KBO599" s="42"/>
      <c r="KBP599" s="42"/>
      <c r="KBQ599" s="42"/>
      <c r="KBR599" s="42"/>
      <c r="KBS599" s="42"/>
      <c r="KBT599" s="42"/>
      <c r="KBU599" s="42"/>
      <c r="KBV599" s="42"/>
      <c r="KBW599" s="42"/>
      <c r="KBX599" s="42"/>
      <c r="KBY599" s="42"/>
      <c r="KBZ599" s="42"/>
      <c r="KCA599" s="42"/>
      <c r="KCB599" s="42"/>
      <c r="KCC599" s="42"/>
      <c r="KCD599" s="42"/>
      <c r="KCE599" s="42"/>
      <c r="KCF599" s="42"/>
      <c r="KCG599" s="42"/>
      <c r="KCH599" s="42"/>
      <c r="KCI599" s="42"/>
      <c r="KCJ599" s="42"/>
      <c r="KCK599" s="42"/>
      <c r="KCL599" s="42"/>
      <c r="KCM599" s="42"/>
      <c r="KCN599" s="42"/>
      <c r="KCO599" s="42"/>
      <c r="KCP599" s="42"/>
      <c r="KCQ599" s="42"/>
      <c r="KCR599" s="42"/>
      <c r="KCS599" s="42"/>
      <c r="KCT599" s="42"/>
      <c r="KCU599" s="42"/>
      <c r="KCV599" s="42"/>
      <c r="KCW599" s="42"/>
      <c r="KCX599" s="42"/>
      <c r="KCY599" s="42"/>
      <c r="KCZ599" s="42"/>
      <c r="KDA599" s="42"/>
      <c r="KDB599" s="42"/>
      <c r="KDC599" s="42"/>
      <c r="KDD599" s="42"/>
      <c r="KDE599" s="42"/>
      <c r="KDF599" s="42"/>
      <c r="KDG599" s="42"/>
      <c r="KDH599" s="42"/>
      <c r="KDI599" s="42"/>
      <c r="KDJ599" s="42"/>
      <c r="KDK599" s="42"/>
      <c r="KDL599" s="42"/>
      <c r="KDM599" s="42"/>
      <c r="KDN599" s="42"/>
      <c r="KDO599" s="42"/>
      <c r="KDP599" s="42"/>
      <c r="KDQ599" s="42"/>
      <c r="KDR599" s="42"/>
      <c r="KDS599" s="42"/>
      <c r="KDT599" s="42"/>
      <c r="KDU599" s="42"/>
      <c r="KDV599" s="42"/>
      <c r="KDW599" s="42"/>
      <c r="KDX599" s="42"/>
      <c r="KDY599" s="42"/>
      <c r="KDZ599" s="42"/>
      <c r="KEA599" s="42"/>
      <c r="KEB599" s="42"/>
      <c r="KEC599" s="42"/>
      <c r="KED599" s="42"/>
      <c r="KEE599" s="42"/>
      <c r="KEF599" s="42"/>
      <c r="KEG599" s="42"/>
      <c r="KEH599" s="42"/>
      <c r="KEI599" s="42"/>
      <c r="KEJ599" s="42"/>
      <c r="KEK599" s="42"/>
      <c r="KEL599" s="42"/>
      <c r="KEM599" s="42"/>
      <c r="KEN599" s="42"/>
      <c r="KEO599" s="42"/>
      <c r="KEP599" s="42"/>
      <c r="KEQ599" s="42"/>
      <c r="KER599" s="42"/>
      <c r="KES599" s="42"/>
      <c r="KET599" s="42"/>
      <c r="KEU599" s="42"/>
      <c r="KEV599" s="42"/>
      <c r="KEW599" s="42"/>
      <c r="KEX599" s="42"/>
      <c r="KEY599" s="42"/>
      <c r="KEZ599" s="42"/>
      <c r="KFA599" s="42"/>
      <c r="KFB599" s="42"/>
      <c r="KFC599" s="42"/>
      <c r="KFD599" s="42"/>
      <c r="KFE599" s="42"/>
      <c r="KFF599" s="42"/>
      <c r="KFG599" s="42"/>
      <c r="KFH599" s="42"/>
      <c r="KFI599" s="42"/>
      <c r="KFJ599" s="42"/>
      <c r="KFK599" s="42"/>
      <c r="KFL599" s="42"/>
      <c r="KFM599" s="42"/>
      <c r="KFN599" s="42"/>
      <c r="KFO599" s="42"/>
      <c r="KFP599" s="42"/>
      <c r="KFQ599" s="42"/>
      <c r="KFR599" s="42"/>
      <c r="KFS599" s="42"/>
      <c r="KFT599" s="42"/>
      <c r="KFU599" s="42"/>
      <c r="KFV599" s="42"/>
      <c r="KFW599" s="42"/>
      <c r="KFX599" s="42"/>
      <c r="KFY599" s="42"/>
      <c r="KFZ599" s="42"/>
      <c r="KGA599" s="42"/>
      <c r="KGB599" s="42"/>
      <c r="KGC599" s="42"/>
      <c r="KGD599" s="42"/>
      <c r="KGE599" s="42"/>
      <c r="KGF599" s="42"/>
      <c r="KGG599" s="42"/>
      <c r="KGH599" s="42"/>
      <c r="KGI599" s="42"/>
      <c r="KGJ599" s="42"/>
      <c r="KGK599" s="42"/>
      <c r="KGL599" s="42"/>
      <c r="KGM599" s="42"/>
      <c r="KGN599" s="42"/>
      <c r="KGO599" s="42"/>
      <c r="KGP599" s="42"/>
      <c r="KGQ599" s="42"/>
      <c r="KGR599" s="42"/>
      <c r="KGS599" s="42"/>
      <c r="KGT599" s="42"/>
      <c r="KGU599" s="42"/>
      <c r="KGV599" s="42"/>
      <c r="KGW599" s="42"/>
      <c r="KGX599" s="42"/>
      <c r="KGY599" s="42"/>
      <c r="KGZ599" s="42"/>
      <c r="KHA599" s="42"/>
      <c r="KHB599" s="42"/>
      <c r="KHC599" s="42"/>
      <c r="KHD599" s="42"/>
      <c r="KHE599" s="42"/>
      <c r="KHF599" s="42"/>
      <c r="KHG599" s="42"/>
      <c r="KHH599" s="42"/>
      <c r="KHI599" s="42"/>
      <c r="KHJ599" s="42"/>
      <c r="KHK599" s="42"/>
      <c r="KHL599" s="42"/>
      <c r="KHM599" s="42"/>
      <c r="KHN599" s="42"/>
      <c r="KHO599" s="42"/>
      <c r="KHP599" s="42"/>
      <c r="KHQ599" s="42"/>
      <c r="KHR599" s="42"/>
      <c r="KHS599" s="42"/>
      <c r="KHT599" s="42"/>
      <c r="KHU599" s="42"/>
      <c r="KHV599" s="42"/>
      <c r="KHW599" s="42"/>
      <c r="KHX599" s="42"/>
      <c r="KHY599" s="42"/>
      <c r="KHZ599" s="42"/>
      <c r="KIA599" s="42"/>
      <c r="KIB599" s="42"/>
      <c r="KIC599" s="42"/>
      <c r="KID599" s="42"/>
      <c r="KIE599" s="42"/>
      <c r="KIF599" s="42"/>
      <c r="KIG599" s="42"/>
      <c r="KIH599" s="42"/>
      <c r="KII599" s="42"/>
      <c r="KIJ599" s="42"/>
      <c r="KIK599" s="42"/>
      <c r="KIL599" s="42"/>
      <c r="KIM599" s="42"/>
      <c r="KIN599" s="42"/>
      <c r="KIO599" s="42"/>
      <c r="KIP599" s="42"/>
      <c r="KIQ599" s="42"/>
      <c r="KIR599" s="42"/>
      <c r="KIS599" s="42"/>
      <c r="KIT599" s="42"/>
      <c r="KIU599" s="42"/>
      <c r="KIV599" s="42"/>
      <c r="KIW599" s="42"/>
      <c r="KIX599" s="42"/>
      <c r="KIY599" s="42"/>
      <c r="KIZ599" s="42"/>
      <c r="KJA599" s="42"/>
      <c r="KJB599" s="42"/>
      <c r="KJC599" s="42"/>
      <c r="KJD599" s="42"/>
      <c r="KJE599" s="42"/>
      <c r="KJF599" s="42"/>
      <c r="KJG599" s="42"/>
      <c r="KJH599" s="42"/>
      <c r="KJI599" s="42"/>
      <c r="KJJ599" s="42"/>
      <c r="KJK599" s="42"/>
      <c r="KJL599" s="42"/>
      <c r="KJM599" s="42"/>
      <c r="KJN599" s="42"/>
      <c r="KJO599" s="42"/>
      <c r="KJP599" s="42"/>
      <c r="KJQ599" s="42"/>
      <c r="KJR599" s="42"/>
      <c r="KJS599" s="42"/>
      <c r="KJT599" s="42"/>
      <c r="KJU599" s="42"/>
      <c r="KJV599" s="42"/>
      <c r="KJW599" s="42"/>
      <c r="KJX599" s="42"/>
      <c r="KJY599" s="42"/>
      <c r="KJZ599" s="42"/>
      <c r="KKA599" s="42"/>
      <c r="KKB599" s="42"/>
      <c r="KKC599" s="42"/>
      <c r="KKD599" s="42"/>
      <c r="KKE599" s="42"/>
      <c r="KKF599" s="42"/>
      <c r="KKG599" s="42"/>
      <c r="KKH599" s="42"/>
      <c r="KKI599" s="42"/>
      <c r="KKJ599" s="42"/>
      <c r="KKK599" s="42"/>
      <c r="KKL599" s="42"/>
      <c r="KKM599" s="42"/>
      <c r="KKN599" s="42"/>
      <c r="KKO599" s="42"/>
      <c r="KKP599" s="42"/>
      <c r="KKQ599" s="42"/>
      <c r="KKR599" s="42"/>
      <c r="KKS599" s="42"/>
      <c r="KKT599" s="42"/>
      <c r="KKU599" s="42"/>
      <c r="KKV599" s="42"/>
      <c r="KKW599" s="42"/>
      <c r="KKX599" s="42"/>
      <c r="KKY599" s="42"/>
      <c r="KKZ599" s="42"/>
      <c r="KLA599" s="42"/>
      <c r="KLB599" s="42"/>
      <c r="KLC599" s="42"/>
      <c r="KLD599" s="42"/>
      <c r="KLE599" s="42"/>
      <c r="KLF599" s="42"/>
      <c r="KLG599" s="42"/>
      <c r="KLH599" s="42"/>
      <c r="KLI599" s="42"/>
      <c r="KLJ599" s="42"/>
      <c r="KLK599" s="42"/>
      <c r="KLL599" s="42"/>
      <c r="KLM599" s="42"/>
      <c r="KLN599" s="42"/>
      <c r="KLO599" s="42"/>
      <c r="KLP599" s="42"/>
      <c r="KLQ599" s="42"/>
      <c r="KLR599" s="42"/>
      <c r="KLS599" s="42"/>
      <c r="KLT599" s="42"/>
      <c r="KLU599" s="42"/>
      <c r="KLV599" s="42"/>
      <c r="KLW599" s="42"/>
      <c r="KLX599" s="42"/>
      <c r="KLY599" s="42"/>
      <c r="KLZ599" s="42"/>
      <c r="KMA599" s="42"/>
      <c r="KMB599" s="42"/>
      <c r="KMC599" s="42"/>
      <c r="KMD599" s="42"/>
      <c r="KME599" s="42"/>
      <c r="KMF599" s="42"/>
      <c r="KMG599" s="42"/>
      <c r="KMH599" s="42"/>
      <c r="KMI599" s="42"/>
      <c r="KMJ599" s="42"/>
      <c r="KMK599" s="42"/>
      <c r="KML599" s="42"/>
      <c r="KMM599" s="42"/>
      <c r="KMN599" s="42"/>
      <c r="KMO599" s="42"/>
      <c r="KMP599" s="42"/>
      <c r="KMQ599" s="42"/>
      <c r="KMR599" s="42"/>
      <c r="KMS599" s="42"/>
      <c r="KMT599" s="42"/>
      <c r="KMU599" s="42"/>
      <c r="KMV599" s="42"/>
      <c r="KMW599" s="42"/>
      <c r="KMX599" s="42"/>
      <c r="KMY599" s="42"/>
      <c r="KMZ599" s="42"/>
      <c r="KNA599" s="42"/>
      <c r="KNB599" s="42"/>
      <c r="KNC599" s="42"/>
      <c r="KND599" s="42"/>
      <c r="KNE599" s="42"/>
      <c r="KNF599" s="42"/>
      <c r="KNG599" s="42"/>
      <c r="KNH599" s="42"/>
      <c r="KNI599" s="42"/>
      <c r="KNJ599" s="42"/>
      <c r="KNK599" s="42"/>
      <c r="KNL599" s="42"/>
      <c r="KNM599" s="42"/>
      <c r="KNN599" s="42"/>
      <c r="KNO599" s="42"/>
      <c r="KNP599" s="42"/>
      <c r="KNQ599" s="42"/>
      <c r="KNR599" s="42"/>
      <c r="KNS599" s="42"/>
      <c r="KNT599" s="42"/>
      <c r="KNU599" s="42"/>
      <c r="KNV599" s="42"/>
      <c r="KNW599" s="42"/>
      <c r="KNX599" s="42"/>
      <c r="KNY599" s="42"/>
      <c r="KNZ599" s="42"/>
      <c r="KOA599" s="42"/>
      <c r="KOB599" s="42"/>
      <c r="KOC599" s="42"/>
      <c r="KOD599" s="42"/>
      <c r="KOE599" s="42"/>
      <c r="KOF599" s="42"/>
      <c r="KOG599" s="42"/>
      <c r="KOH599" s="42"/>
      <c r="KOI599" s="42"/>
      <c r="KOJ599" s="42"/>
      <c r="KOK599" s="42"/>
      <c r="KOL599" s="42"/>
      <c r="KOM599" s="42"/>
      <c r="KON599" s="42"/>
      <c r="KOO599" s="42"/>
      <c r="KOP599" s="42"/>
      <c r="KOQ599" s="42"/>
      <c r="KOR599" s="42"/>
      <c r="KOS599" s="42"/>
      <c r="KOT599" s="42"/>
      <c r="KOU599" s="42"/>
      <c r="KOV599" s="42"/>
      <c r="KOW599" s="42"/>
      <c r="KOX599" s="42"/>
      <c r="KOY599" s="42"/>
      <c r="KOZ599" s="42"/>
      <c r="KPA599" s="42"/>
      <c r="KPB599" s="42"/>
      <c r="KPC599" s="42"/>
      <c r="KPD599" s="42"/>
      <c r="KPE599" s="42"/>
      <c r="KPF599" s="42"/>
      <c r="KPG599" s="42"/>
      <c r="KPH599" s="42"/>
      <c r="KPI599" s="42"/>
      <c r="KPJ599" s="42"/>
      <c r="KPK599" s="42"/>
      <c r="KPL599" s="42"/>
      <c r="KPM599" s="42"/>
      <c r="KPN599" s="42"/>
      <c r="KPO599" s="42"/>
      <c r="KPP599" s="42"/>
      <c r="KPQ599" s="42"/>
      <c r="KPR599" s="42"/>
      <c r="KPS599" s="42"/>
      <c r="KPT599" s="42"/>
      <c r="KPU599" s="42"/>
      <c r="KPV599" s="42"/>
      <c r="KPW599" s="42"/>
      <c r="KPX599" s="42"/>
      <c r="KPY599" s="42"/>
      <c r="KPZ599" s="42"/>
      <c r="KQA599" s="42"/>
      <c r="KQB599" s="42"/>
      <c r="KQC599" s="42"/>
      <c r="KQD599" s="42"/>
      <c r="KQE599" s="42"/>
      <c r="KQF599" s="42"/>
      <c r="KQG599" s="42"/>
      <c r="KQH599" s="42"/>
      <c r="KQI599" s="42"/>
      <c r="KQJ599" s="42"/>
      <c r="KQK599" s="42"/>
      <c r="KQL599" s="42"/>
      <c r="KQM599" s="42"/>
      <c r="KQN599" s="42"/>
      <c r="KQO599" s="42"/>
      <c r="KQP599" s="42"/>
      <c r="KQQ599" s="42"/>
      <c r="KQR599" s="42"/>
      <c r="KQS599" s="42"/>
      <c r="KQT599" s="42"/>
      <c r="KQU599" s="42"/>
      <c r="KQV599" s="42"/>
      <c r="KQW599" s="42"/>
      <c r="KQX599" s="42"/>
      <c r="KQY599" s="42"/>
      <c r="KQZ599" s="42"/>
      <c r="KRA599" s="42"/>
      <c r="KRB599" s="42"/>
      <c r="KRC599" s="42"/>
      <c r="KRD599" s="42"/>
      <c r="KRE599" s="42"/>
      <c r="KRF599" s="42"/>
      <c r="KRG599" s="42"/>
      <c r="KRH599" s="42"/>
      <c r="KRI599" s="42"/>
      <c r="KRJ599" s="42"/>
      <c r="KRK599" s="42"/>
      <c r="KRL599" s="42"/>
      <c r="KRM599" s="42"/>
      <c r="KRN599" s="42"/>
      <c r="KRO599" s="42"/>
      <c r="KRP599" s="42"/>
      <c r="KRQ599" s="42"/>
      <c r="KRR599" s="42"/>
      <c r="KRS599" s="42"/>
      <c r="KRT599" s="42"/>
      <c r="KRU599" s="42"/>
      <c r="KRV599" s="42"/>
      <c r="KRW599" s="42"/>
      <c r="KRX599" s="42"/>
      <c r="KRY599" s="42"/>
      <c r="KRZ599" s="42"/>
      <c r="KSA599" s="42"/>
      <c r="KSB599" s="42"/>
      <c r="KSC599" s="42"/>
      <c r="KSD599" s="42"/>
      <c r="KSE599" s="42"/>
      <c r="KSF599" s="42"/>
      <c r="KSG599" s="42"/>
      <c r="KSH599" s="42"/>
      <c r="KSI599" s="42"/>
      <c r="KSJ599" s="42"/>
      <c r="KSK599" s="42"/>
      <c r="KSL599" s="42"/>
      <c r="KSM599" s="42"/>
      <c r="KSN599" s="42"/>
      <c r="KSO599" s="42"/>
      <c r="KSP599" s="42"/>
      <c r="KSQ599" s="42"/>
      <c r="KSR599" s="42"/>
      <c r="KSS599" s="42"/>
      <c r="KST599" s="42"/>
      <c r="KSU599" s="42"/>
      <c r="KSV599" s="42"/>
      <c r="KSW599" s="42"/>
      <c r="KSX599" s="42"/>
      <c r="KSY599" s="42"/>
      <c r="KSZ599" s="42"/>
      <c r="KTA599" s="42"/>
      <c r="KTB599" s="42"/>
      <c r="KTC599" s="42"/>
      <c r="KTD599" s="42"/>
      <c r="KTE599" s="42"/>
      <c r="KTF599" s="42"/>
      <c r="KTG599" s="42"/>
      <c r="KTH599" s="42"/>
      <c r="KTI599" s="42"/>
      <c r="KTJ599" s="42"/>
      <c r="KTK599" s="42"/>
      <c r="KTL599" s="42"/>
      <c r="KTM599" s="42"/>
      <c r="KTN599" s="42"/>
      <c r="KTO599" s="42"/>
      <c r="KTP599" s="42"/>
      <c r="KTQ599" s="42"/>
      <c r="KTR599" s="42"/>
      <c r="KTS599" s="42"/>
      <c r="KTT599" s="42"/>
      <c r="KTU599" s="42"/>
      <c r="KTV599" s="42"/>
      <c r="KTW599" s="42"/>
      <c r="KTX599" s="42"/>
      <c r="KTY599" s="42"/>
      <c r="KTZ599" s="42"/>
      <c r="KUA599" s="42"/>
      <c r="KUB599" s="42"/>
      <c r="KUC599" s="42"/>
      <c r="KUD599" s="42"/>
      <c r="KUE599" s="42"/>
      <c r="KUF599" s="42"/>
      <c r="KUG599" s="42"/>
      <c r="KUH599" s="42"/>
      <c r="KUI599" s="42"/>
      <c r="KUJ599" s="42"/>
      <c r="KUK599" s="42"/>
      <c r="KUL599" s="42"/>
      <c r="KUM599" s="42"/>
      <c r="KUN599" s="42"/>
      <c r="KUO599" s="42"/>
      <c r="KUP599" s="42"/>
      <c r="KUQ599" s="42"/>
      <c r="KUR599" s="42"/>
      <c r="KUS599" s="42"/>
      <c r="KUT599" s="42"/>
      <c r="KUU599" s="42"/>
      <c r="KUV599" s="42"/>
      <c r="KUW599" s="42"/>
      <c r="KUX599" s="42"/>
      <c r="KUY599" s="42"/>
      <c r="KUZ599" s="42"/>
      <c r="KVA599" s="42"/>
      <c r="KVB599" s="42"/>
      <c r="KVC599" s="42"/>
      <c r="KVD599" s="42"/>
      <c r="KVE599" s="42"/>
      <c r="KVF599" s="42"/>
      <c r="KVG599" s="42"/>
      <c r="KVH599" s="42"/>
      <c r="KVI599" s="42"/>
      <c r="KVJ599" s="42"/>
      <c r="KVK599" s="42"/>
      <c r="KVL599" s="42"/>
      <c r="KVM599" s="42"/>
      <c r="KVN599" s="42"/>
      <c r="KVO599" s="42"/>
      <c r="KVP599" s="42"/>
      <c r="KVQ599" s="42"/>
      <c r="KVR599" s="42"/>
      <c r="KVS599" s="42"/>
      <c r="KVT599" s="42"/>
      <c r="KVU599" s="42"/>
      <c r="KVV599" s="42"/>
      <c r="KVW599" s="42"/>
      <c r="KVX599" s="42"/>
      <c r="KVY599" s="42"/>
      <c r="KVZ599" s="42"/>
      <c r="KWA599" s="42"/>
      <c r="KWB599" s="42"/>
      <c r="KWC599" s="42"/>
      <c r="KWD599" s="42"/>
      <c r="KWE599" s="42"/>
      <c r="KWF599" s="42"/>
      <c r="KWG599" s="42"/>
      <c r="KWH599" s="42"/>
      <c r="KWI599" s="42"/>
      <c r="KWJ599" s="42"/>
      <c r="KWK599" s="42"/>
      <c r="KWL599" s="42"/>
      <c r="KWM599" s="42"/>
      <c r="KWN599" s="42"/>
      <c r="KWO599" s="42"/>
      <c r="KWP599" s="42"/>
      <c r="KWQ599" s="42"/>
      <c r="KWR599" s="42"/>
      <c r="KWS599" s="42"/>
      <c r="KWT599" s="42"/>
      <c r="KWU599" s="42"/>
      <c r="KWV599" s="42"/>
      <c r="KWW599" s="42"/>
      <c r="KWX599" s="42"/>
      <c r="KWY599" s="42"/>
      <c r="KWZ599" s="42"/>
      <c r="KXA599" s="42"/>
      <c r="KXB599" s="42"/>
      <c r="KXC599" s="42"/>
      <c r="KXD599" s="42"/>
      <c r="KXE599" s="42"/>
      <c r="KXF599" s="42"/>
      <c r="KXG599" s="42"/>
      <c r="KXH599" s="42"/>
      <c r="KXI599" s="42"/>
      <c r="KXJ599" s="42"/>
      <c r="KXK599" s="42"/>
      <c r="KXL599" s="42"/>
      <c r="KXM599" s="42"/>
      <c r="KXN599" s="42"/>
      <c r="KXO599" s="42"/>
      <c r="KXP599" s="42"/>
      <c r="KXQ599" s="42"/>
      <c r="KXR599" s="42"/>
      <c r="KXS599" s="42"/>
      <c r="KXT599" s="42"/>
      <c r="KXU599" s="42"/>
      <c r="KXV599" s="42"/>
      <c r="KXW599" s="42"/>
      <c r="KXX599" s="42"/>
      <c r="KXY599" s="42"/>
      <c r="KXZ599" s="42"/>
      <c r="KYA599" s="42"/>
      <c r="KYB599" s="42"/>
      <c r="KYC599" s="42"/>
      <c r="KYD599" s="42"/>
      <c r="KYE599" s="42"/>
      <c r="KYF599" s="42"/>
      <c r="KYG599" s="42"/>
      <c r="KYH599" s="42"/>
      <c r="KYI599" s="42"/>
      <c r="KYJ599" s="42"/>
      <c r="KYK599" s="42"/>
      <c r="KYL599" s="42"/>
      <c r="KYM599" s="42"/>
      <c r="KYN599" s="42"/>
      <c r="KYO599" s="42"/>
      <c r="KYP599" s="42"/>
      <c r="KYQ599" s="42"/>
      <c r="KYR599" s="42"/>
      <c r="KYS599" s="42"/>
      <c r="KYT599" s="42"/>
      <c r="KYU599" s="42"/>
      <c r="KYV599" s="42"/>
      <c r="KYW599" s="42"/>
      <c r="KYX599" s="42"/>
      <c r="KYY599" s="42"/>
      <c r="KYZ599" s="42"/>
      <c r="KZA599" s="42"/>
      <c r="KZB599" s="42"/>
      <c r="KZC599" s="42"/>
      <c r="KZD599" s="42"/>
      <c r="KZE599" s="42"/>
      <c r="KZF599" s="42"/>
      <c r="KZG599" s="42"/>
      <c r="KZH599" s="42"/>
      <c r="KZI599" s="42"/>
      <c r="KZJ599" s="42"/>
      <c r="KZK599" s="42"/>
      <c r="KZL599" s="42"/>
      <c r="KZM599" s="42"/>
      <c r="KZN599" s="42"/>
      <c r="KZO599" s="42"/>
      <c r="KZP599" s="42"/>
      <c r="KZQ599" s="42"/>
      <c r="KZR599" s="42"/>
      <c r="KZS599" s="42"/>
      <c r="KZT599" s="42"/>
      <c r="KZU599" s="42"/>
      <c r="KZV599" s="42"/>
      <c r="KZW599" s="42"/>
      <c r="KZX599" s="42"/>
      <c r="KZY599" s="42"/>
      <c r="KZZ599" s="42"/>
      <c r="LAA599" s="42"/>
      <c r="LAB599" s="42"/>
      <c r="LAC599" s="42"/>
      <c r="LAD599" s="42"/>
      <c r="LAE599" s="42"/>
      <c r="LAF599" s="42"/>
      <c r="LAG599" s="42"/>
      <c r="LAH599" s="42"/>
      <c r="LAI599" s="42"/>
      <c r="LAJ599" s="42"/>
      <c r="LAK599" s="42"/>
      <c r="LAL599" s="42"/>
      <c r="LAM599" s="42"/>
      <c r="LAN599" s="42"/>
      <c r="LAO599" s="42"/>
      <c r="LAP599" s="42"/>
      <c r="LAQ599" s="42"/>
      <c r="LAR599" s="42"/>
      <c r="LAS599" s="42"/>
      <c r="LAT599" s="42"/>
      <c r="LAU599" s="42"/>
      <c r="LAV599" s="42"/>
      <c r="LAW599" s="42"/>
      <c r="LAX599" s="42"/>
      <c r="LAY599" s="42"/>
      <c r="LAZ599" s="42"/>
      <c r="LBA599" s="42"/>
      <c r="LBB599" s="42"/>
      <c r="LBC599" s="42"/>
      <c r="LBD599" s="42"/>
      <c r="LBE599" s="42"/>
      <c r="LBF599" s="42"/>
      <c r="LBG599" s="42"/>
      <c r="LBH599" s="42"/>
      <c r="LBI599" s="42"/>
      <c r="LBJ599" s="42"/>
      <c r="LBK599" s="42"/>
      <c r="LBL599" s="42"/>
      <c r="LBM599" s="42"/>
      <c r="LBN599" s="42"/>
      <c r="LBO599" s="42"/>
      <c r="LBP599" s="42"/>
      <c r="LBQ599" s="42"/>
      <c r="LBR599" s="42"/>
      <c r="LBS599" s="42"/>
      <c r="LBT599" s="42"/>
      <c r="LBU599" s="42"/>
      <c r="LBV599" s="42"/>
      <c r="LBW599" s="42"/>
      <c r="LBX599" s="42"/>
      <c r="LBY599" s="42"/>
      <c r="LBZ599" s="42"/>
      <c r="LCA599" s="42"/>
      <c r="LCB599" s="42"/>
      <c r="LCC599" s="42"/>
      <c r="LCD599" s="42"/>
      <c r="LCE599" s="42"/>
      <c r="LCF599" s="42"/>
      <c r="LCG599" s="42"/>
      <c r="LCH599" s="42"/>
      <c r="LCI599" s="42"/>
      <c r="LCJ599" s="42"/>
      <c r="LCK599" s="42"/>
      <c r="LCL599" s="42"/>
      <c r="LCM599" s="42"/>
      <c r="LCN599" s="42"/>
      <c r="LCO599" s="42"/>
      <c r="LCP599" s="42"/>
      <c r="LCQ599" s="42"/>
      <c r="LCR599" s="42"/>
      <c r="LCS599" s="42"/>
      <c r="LCT599" s="42"/>
      <c r="LCU599" s="42"/>
      <c r="LCV599" s="42"/>
      <c r="LCW599" s="42"/>
      <c r="LCX599" s="42"/>
      <c r="LCY599" s="42"/>
      <c r="LCZ599" s="42"/>
      <c r="LDA599" s="42"/>
      <c r="LDB599" s="42"/>
      <c r="LDC599" s="42"/>
      <c r="LDD599" s="42"/>
      <c r="LDE599" s="42"/>
      <c r="LDF599" s="42"/>
      <c r="LDG599" s="42"/>
      <c r="LDH599" s="42"/>
      <c r="LDI599" s="42"/>
      <c r="LDJ599" s="42"/>
      <c r="LDK599" s="42"/>
      <c r="LDL599" s="42"/>
      <c r="LDM599" s="42"/>
      <c r="LDN599" s="42"/>
      <c r="LDO599" s="42"/>
      <c r="LDP599" s="42"/>
      <c r="LDQ599" s="42"/>
      <c r="LDR599" s="42"/>
      <c r="LDS599" s="42"/>
      <c r="LDT599" s="42"/>
      <c r="LDU599" s="42"/>
      <c r="LDV599" s="42"/>
      <c r="LDW599" s="42"/>
      <c r="LDX599" s="42"/>
      <c r="LDY599" s="42"/>
      <c r="LDZ599" s="42"/>
      <c r="LEA599" s="42"/>
      <c r="LEB599" s="42"/>
      <c r="LEC599" s="42"/>
      <c r="LED599" s="42"/>
      <c r="LEE599" s="42"/>
      <c r="LEF599" s="42"/>
      <c r="LEG599" s="42"/>
      <c r="LEH599" s="42"/>
      <c r="LEI599" s="42"/>
      <c r="LEJ599" s="42"/>
      <c r="LEK599" s="42"/>
      <c r="LEL599" s="42"/>
      <c r="LEM599" s="42"/>
      <c r="LEN599" s="42"/>
      <c r="LEO599" s="42"/>
      <c r="LEP599" s="42"/>
      <c r="LEQ599" s="42"/>
      <c r="LER599" s="42"/>
      <c r="LES599" s="42"/>
      <c r="LET599" s="42"/>
      <c r="LEU599" s="42"/>
      <c r="LEV599" s="42"/>
      <c r="LEW599" s="42"/>
      <c r="LEX599" s="42"/>
      <c r="LEY599" s="42"/>
      <c r="LEZ599" s="42"/>
      <c r="LFA599" s="42"/>
      <c r="LFB599" s="42"/>
      <c r="LFC599" s="42"/>
      <c r="LFD599" s="42"/>
      <c r="LFE599" s="42"/>
      <c r="LFF599" s="42"/>
      <c r="LFG599" s="42"/>
      <c r="LFH599" s="42"/>
      <c r="LFI599" s="42"/>
      <c r="LFJ599" s="42"/>
      <c r="LFK599" s="42"/>
      <c r="LFL599" s="42"/>
      <c r="LFM599" s="42"/>
      <c r="LFN599" s="42"/>
      <c r="LFO599" s="42"/>
      <c r="LFP599" s="42"/>
      <c r="LFQ599" s="42"/>
      <c r="LFR599" s="42"/>
      <c r="LFS599" s="42"/>
      <c r="LFT599" s="42"/>
      <c r="LFU599" s="42"/>
      <c r="LFV599" s="42"/>
      <c r="LFW599" s="42"/>
      <c r="LFX599" s="42"/>
      <c r="LFY599" s="42"/>
      <c r="LFZ599" s="42"/>
      <c r="LGA599" s="42"/>
      <c r="LGB599" s="42"/>
      <c r="LGC599" s="42"/>
      <c r="LGD599" s="42"/>
      <c r="LGE599" s="42"/>
      <c r="LGF599" s="42"/>
      <c r="LGG599" s="42"/>
      <c r="LGH599" s="42"/>
      <c r="LGI599" s="42"/>
      <c r="LGJ599" s="42"/>
      <c r="LGK599" s="42"/>
      <c r="LGL599" s="42"/>
      <c r="LGM599" s="42"/>
      <c r="LGN599" s="42"/>
      <c r="LGO599" s="42"/>
      <c r="LGP599" s="42"/>
      <c r="LGQ599" s="42"/>
      <c r="LGR599" s="42"/>
      <c r="LGS599" s="42"/>
      <c r="LGT599" s="42"/>
      <c r="LGU599" s="42"/>
      <c r="LGV599" s="42"/>
      <c r="LGW599" s="42"/>
      <c r="LGX599" s="42"/>
      <c r="LGY599" s="42"/>
      <c r="LGZ599" s="42"/>
      <c r="LHA599" s="42"/>
      <c r="LHB599" s="42"/>
      <c r="LHC599" s="42"/>
      <c r="LHD599" s="42"/>
      <c r="LHE599" s="42"/>
      <c r="LHF599" s="42"/>
      <c r="LHG599" s="42"/>
      <c r="LHH599" s="42"/>
      <c r="LHI599" s="42"/>
      <c r="LHJ599" s="42"/>
      <c r="LHK599" s="42"/>
      <c r="LHL599" s="42"/>
      <c r="LHM599" s="42"/>
      <c r="LHN599" s="42"/>
      <c r="LHO599" s="42"/>
      <c r="LHP599" s="42"/>
      <c r="LHQ599" s="42"/>
      <c r="LHR599" s="42"/>
      <c r="LHS599" s="42"/>
      <c r="LHT599" s="42"/>
      <c r="LHU599" s="42"/>
      <c r="LHV599" s="42"/>
      <c r="LHW599" s="42"/>
      <c r="LHX599" s="42"/>
      <c r="LHY599" s="42"/>
      <c r="LHZ599" s="42"/>
      <c r="LIA599" s="42"/>
      <c r="LIB599" s="42"/>
      <c r="LIC599" s="42"/>
      <c r="LID599" s="42"/>
      <c r="LIE599" s="42"/>
      <c r="LIF599" s="42"/>
      <c r="LIG599" s="42"/>
      <c r="LIH599" s="42"/>
      <c r="LII599" s="42"/>
      <c r="LIJ599" s="42"/>
      <c r="LIK599" s="42"/>
      <c r="LIL599" s="42"/>
      <c r="LIM599" s="42"/>
      <c r="LIN599" s="42"/>
      <c r="LIO599" s="42"/>
      <c r="LIP599" s="42"/>
      <c r="LIQ599" s="42"/>
      <c r="LIR599" s="42"/>
      <c r="LIS599" s="42"/>
      <c r="LIT599" s="42"/>
      <c r="LIU599" s="42"/>
      <c r="LIV599" s="42"/>
      <c r="LIW599" s="42"/>
      <c r="LIX599" s="42"/>
      <c r="LIY599" s="42"/>
      <c r="LIZ599" s="42"/>
      <c r="LJA599" s="42"/>
      <c r="LJB599" s="42"/>
      <c r="LJC599" s="42"/>
      <c r="LJD599" s="42"/>
      <c r="LJE599" s="42"/>
      <c r="LJF599" s="42"/>
      <c r="LJG599" s="42"/>
      <c r="LJH599" s="42"/>
      <c r="LJI599" s="42"/>
      <c r="LJJ599" s="42"/>
      <c r="LJK599" s="42"/>
      <c r="LJL599" s="42"/>
      <c r="LJM599" s="42"/>
      <c r="LJN599" s="42"/>
      <c r="LJO599" s="42"/>
      <c r="LJP599" s="42"/>
      <c r="LJQ599" s="42"/>
      <c r="LJR599" s="42"/>
      <c r="LJS599" s="42"/>
      <c r="LJT599" s="42"/>
      <c r="LJU599" s="42"/>
      <c r="LJV599" s="42"/>
      <c r="LJW599" s="42"/>
      <c r="LJX599" s="42"/>
      <c r="LJY599" s="42"/>
      <c r="LJZ599" s="42"/>
      <c r="LKA599" s="42"/>
      <c r="LKB599" s="42"/>
      <c r="LKC599" s="42"/>
      <c r="LKD599" s="42"/>
      <c r="LKE599" s="42"/>
      <c r="LKF599" s="42"/>
      <c r="LKG599" s="42"/>
      <c r="LKH599" s="42"/>
      <c r="LKI599" s="42"/>
      <c r="LKJ599" s="42"/>
      <c r="LKK599" s="42"/>
      <c r="LKL599" s="42"/>
      <c r="LKM599" s="42"/>
      <c r="LKN599" s="42"/>
      <c r="LKO599" s="42"/>
      <c r="LKP599" s="42"/>
      <c r="LKQ599" s="42"/>
      <c r="LKR599" s="42"/>
      <c r="LKS599" s="42"/>
      <c r="LKT599" s="42"/>
      <c r="LKU599" s="42"/>
      <c r="LKV599" s="42"/>
      <c r="LKW599" s="42"/>
      <c r="LKX599" s="42"/>
      <c r="LKY599" s="42"/>
      <c r="LKZ599" s="42"/>
      <c r="LLA599" s="42"/>
      <c r="LLB599" s="42"/>
      <c r="LLC599" s="42"/>
      <c r="LLD599" s="42"/>
      <c r="LLE599" s="42"/>
      <c r="LLF599" s="42"/>
      <c r="LLG599" s="42"/>
      <c r="LLH599" s="42"/>
      <c r="LLI599" s="42"/>
      <c r="LLJ599" s="42"/>
      <c r="LLK599" s="42"/>
      <c r="LLL599" s="42"/>
      <c r="LLM599" s="42"/>
      <c r="LLN599" s="42"/>
      <c r="LLO599" s="42"/>
      <c r="LLP599" s="42"/>
      <c r="LLQ599" s="42"/>
      <c r="LLR599" s="42"/>
      <c r="LLS599" s="42"/>
      <c r="LLT599" s="42"/>
      <c r="LLU599" s="42"/>
      <c r="LLV599" s="42"/>
      <c r="LLW599" s="42"/>
      <c r="LLX599" s="42"/>
      <c r="LLY599" s="42"/>
      <c r="LLZ599" s="42"/>
      <c r="LMA599" s="42"/>
      <c r="LMB599" s="42"/>
      <c r="LMC599" s="42"/>
      <c r="LMD599" s="42"/>
      <c r="LME599" s="42"/>
      <c r="LMF599" s="42"/>
      <c r="LMG599" s="42"/>
      <c r="LMH599" s="42"/>
      <c r="LMI599" s="42"/>
      <c r="LMJ599" s="42"/>
      <c r="LMK599" s="42"/>
      <c r="LML599" s="42"/>
      <c r="LMM599" s="42"/>
      <c r="LMN599" s="42"/>
      <c r="LMO599" s="42"/>
      <c r="LMP599" s="42"/>
      <c r="LMQ599" s="42"/>
      <c r="LMR599" s="42"/>
      <c r="LMS599" s="42"/>
      <c r="LMT599" s="42"/>
      <c r="LMU599" s="42"/>
      <c r="LMV599" s="42"/>
      <c r="LMW599" s="42"/>
      <c r="LMX599" s="42"/>
      <c r="LMY599" s="42"/>
      <c r="LMZ599" s="42"/>
      <c r="LNA599" s="42"/>
      <c r="LNB599" s="42"/>
      <c r="LNC599" s="42"/>
      <c r="LND599" s="42"/>
      <c r="LNE599" s="42"/>
      <c r="LNF599" s="42"/>
      <c r="LNG599" s="42"/>
      <c r="LNH599" s="42"/>
      <c r="LNI599" s="42"/>
      <c r="LNJ599" s="42"/>
      <c r="LNK599" s="42"/>
      <c r="LNL599" s="42"/>
      <c r="LNM599" s="42"/>
      <c r="LNN599" s="42"/>
      <c r="LNO599" s="42"/>
      <c r="LNP599" s="42"/>
      <c r="LNQ599" s="42"/>
      <c r="LNR599" s="42"/>
      <c r="LNS599" s="42"/>
      <c r="LNT599" s="42"/>
      <c r="LNU599" s="42"/>
      <c r="LNV599" s="42"/>
      <c r="LNW599" s="42"/>
      <c r="LNX599" s="42"/>
      <c r="LNY599" s="42"/>
      <c r="LNZ599" s="42"/>
      <c r="LOA599" s="42"/>
      <c r="LOB599" s="42"/>
      <c r="LOC599" s="42"/>
      <c r="LOD599" s="42"/>
      <c r="LOE599" s="42"/>
      <c r="LOF599" s="42"/>
      <c r="LOG599" s="42"/>
      <c r="LOH599" s="42"/>
      <c r="LOI599" s="42"/>
      <c r="LOJ599" s="42"/>
      <c r="LOK599" s="42"/>
      <c r="LOL599" s="42"/>
      <c r="LOM599" s="42"/>
      <c r="LON599" s="42"/>
      <c r="LOO599" s="42"/>
      <c r="LOP599" s="42"/>
      <c r="LOQ599" s="42"/>
      <c r="LOR599" s="42"/>
      <c r="LOS599" s="42"/>
      <c r="LOT599" s="42"/>
      <c r="LOU599" s="42"/>
      <c r="LOV599" s="42"/>
      <c r="LOW599" s="42"/>
      <c r="LOX599" s="42"/>
      <c r="LOY599" s="42"/>
      <c r="LOZ599" s="42"/>
      <c r="LPA599" s="42"/>
      <c r="LPB599" s="42"/>
      <c r="LPC599" s="42"/>
      <c r="LPD599" s="42"/>
      <c r="LPE599" s="42"/>
      <c r="LPF599" s="42"/>
      <c r="LPG599" s="42"/>
      <c r="LPH599" s="42"/>
      <c r="LPI599" s="42"/>
      <c r="LPJ599" s="42"/>
      <c r="LPK599" s="42"/>
      <c r="LPL599" s="42"/>
      <c r="LPM599" s="42"/>
      <c r="LPN599" s="42"/>
      <c r="LPO599" s="42"/>
      <c r="LPP599" s="42"/>
      <c r="LPQ599" s="42"/>
      <c r="LPR599" s="42"/>
      <c r="LPS599" s="42"/>
      <c r="LPT599" s="42"/>
      <c r="LPU599" s="42"/>
      <c r="LPV599" s="42"/>
      <c r="LPW599" s="42"/>
      <c r="LPX599" s="42"/>
      <c r="LPY599" s="42"/>
      <c r="LPZ599" s="42"/>
      <c r="LQA599" s="42"/>
      <c r="LQB599" s="42"/>
      <c r="LQC599" s="42"/>
      <c r="LQD599" s="42"/>
      <c r="LQE599" s="42"/>
      <c r="LQF599" s="42"/>
      <c r="LQG599" s="42"/>
      <c r="LQH599" s="42"/>
      <c r="LQI599" s="42"/>
      <c r="LQJ599" s="42"/>
      <c r="LQK599" s="42"/>
      <c r="LQL599" s="42"/>
      <c r="LQM599" s="42"/>
      <c r="LQN599" s="42"/>
      <c r="LQO599" s="42"/>
      <c r="LQP599" s="42"/>
      <c r="LQQ599" s="42"/>
      <c r="LQR599" s="42"/>
      <c r="LQS599" s="42"/>
      <c r="LQT599" s="42"/>
      <c r="LQU599" s="42"/>
      <c r="LQV599" s="42"/>
      <c r="LQW599" s="42"/>
      <c r="LQX599" s="42"/>
      <c r="LQY599" s="42"/>
      <c r="LQZ599" s="42"/>
      <c r="LRA599" s="42"/>
      <c r="LRB599" s="42"/>
      <c r="LRC599" s="42"/>
      <c r="LRD599" s="42"/>
      <c r="LRE599" s="42"/>
      <c r="LRF599" s="42"/>
      <c r="LRG599" s="42"/>
      <c r="LRH599" s="42"/>
      <c r="LRI599" s="42"/>
      <c r="LRJ599" s="42"/>
      <c r="LRK599" s="42"/>
      <c r="LRL599" s="42"/>
      <c r="LRM599" s="42"/>
      <c r="LRN599" s="42"/>
      <c r="LRO599" s="42"/>
      <c r="LRP599" s="42"/>
      <c r="LRQ599" s="42"/>
      <c r="LRR599" s="42"/>
      <c r="LRS599" s="42"/>
      <c r="LRT599" s="42"/>
      <c r="LRU599" s="42"/>
      <c r="LRV599" s="42"/>
      <c r="LRW599" s="42"/>
      <c r="LRX599" s="42"/>
      <c r="LRY599" s="42"/>
      <c r="LRZ599" s="42"/>
      <c r="LSA599" s="42"/>
      <c r="LSB599" s="42"/>
      <c r="LSC599" s="42"/>
      <c r="LSD599" s="42"/>
      <c r="LSE599" s="42"/>
      <c r="LSF599" s="42"/>
      <c r="LSG599" s="42"/>
      <c r="LSH599" s="42"/>
      <c r="LSI599" s="42"/>
      <c r="LSJ599" s="42"/>
      <c r="LSK599" s="42"/>
      <c r="LSL599" s="42"/>
      <c r="LSM599" s="42"/>
      <c r="LSN599" s="42"/>
      <c r="LSO599" s="42"/>
      <c r="LSP599" s="42"/>
      <c r="LSQ599" s="42"/>
      <c r="LSR599" s="42"/>
      <c r="LSS599" s="42"/>
      <c r="LST599" s="42"/>
      <c r="LSU599" s="42"/>
      <c r="LSV599" s="42"/>
      <c r="LSW599" s="42"/>
      <c r="LSX599" s="42"/>
      <c r="LSY599" s="42"/>
      <c r="LSZ599" s="42"/>
      <c r="LTA599" s="42"/>
      <c r="LTB599" s="42"/>
      <c r="LTC599" s="42"/>
      <c r="LTD599" s="42"/>
      <c r="LTE599" s="42"/>
      <c r="LTF599" s="42"/>
      <c r="LTG599" s="42"/>
      <c r="LTH599" s="42"/>
      <c r="LTI599" s="42"/>
      <c r="LTJ599" s="42"/>
      <c r="LTK599" s="42"/>
      <c r="LTL599" s="42"/>
      <c r="LTM599" s="42"/>
      <c r="LTN599" s="42"/>
      <c r="LTO599" s="42"/>
      <c r="LTP599" s="42"/>
      <c r="LTQ599" s="42"/>
      <c r="LTR599" s="42"/>
      <c r="LTS599" s="42"/>
      <c r="LTT599" s="42"/>
      <c r="LTU599" s="42"/>
      <c r="LTV599" s="42"/>
      <c r="LTW599" s="42"/>
      <c r="LTX599" s="42"/>
      <c r="LTY599" s="42"/>
      <c r="LTZ599" s="42"/>
      <c r="LUA599" s="42"/>
      <c r="LUB599" s="42"/>
      <c r="LUC599" s="42"/>
      <c r="LUD599" s="42"/>
      <c r="LUE599" s="42"/>
      <c r="LUF599" s="42"/>
      <c r="LUG599" s="42"/>
      <c r="LUH599" s="42"/>
      <c r="LUI599" s="42"/>
      <c r="LUJ599" s="42"/>
      <c r="LUK599" s="42"/>
      <c r="LUL599" s="42"/>
      <c r="LUM599" s="42"/>
      <c r="LUN599" s="42"/>
      <c r="LUO599" s="42"/>
      <c r="LUP599" s="42"/>
      <c r="LUQ599" s="42"/>
      <c r="LUR599" s="42"/>
      <c r="LUS599" s="42"/>
      <c r="LUT599" s="42"/>
      <c r="LUU599" s="42"/>
      <c r="LUV599" s="42"/>
      <c r="LUW599" s="42"/>
      <c r="LUX599" s="42"/>
      <c r="LUY599" s="42"/>
      <c r="LUZ599" s="42"/>
      <c r="LVA599" s="42"/>
      <c r="LVB599" s="42"/>
      <c r="LVC599" s="42"/>
      <c r="LVD599" s="42"/>
      <c r="LVE599" s="42"/>
      <c r="LVF599" s="42"/>
      <c r="LVG599" s="42"/>
      <c r="LVH599" s="42"/>
      <c r="LVI599" s="42"/>
      <c r="LVJ599" s="42"/>
      <c r="LVK599" s="42"/>
      <c r="LVL599" s="42"/>
      <c r="LVM599" s="42"/>
      <c r="LVN599" s="42"/>
      <c r="LVO599" s="42"/>
      <c r="LVP599" s="42"/>
      <c r="LVQ599" s="42"/>
      <c r="LVR599" s="42"/>
      <c r="LVS599" s="42"/>
      <c r="LVT599" s="42"/>
      <c r="LVU599" s="42"/>
      <c r="LVV599" s="42"/>
      <c r="LVW599" s="42"/>
      <c r="LVX599" s="42"/>
      <c r="LVY599" s="42"/>
      <c r="LVZ599" s="42"/>
      <c r="LWA599" s="42"/>
      <c r="LWB599" s="42"/>
      <c r="LWC599" s="42"/>
      <c r="LWD599" s="42"/>
      <c r="LWE599" s="42"/>
      <c r="LWF599" s="42"/>
      <c r="LWG599" s="42"/>
      <c r="LWH599" s="42"/>
      <c r="LWI599" s="42"/>
      <c r="LWJ599" s="42"/>
      <c r="LWK599" s="42"/>
      <c r="LWL599" s="42"/>
      <c r="LWM599" s="42"/>
      <c r="LWN599" s="42"/>
      <c r="LWO599" s="42"/>
      <c r="LWP599" s="42"/>
      <c r="LWQ599" s="42"/>
      <c r="LWR599" s="42"/>
      <c r="LWS599" s="42"/>
      <c r="LWT599" s="42"/>
      <c r="LWU599" s="42"/>
      <c r="LWV599" s="42"/>
      <c r="LWW599" s="42"/>
      <c r="LWX599" s="42"/>
      <c r="LWY599" s="42"/>
      <c r="LWZ599" s="42"/>
      <c r="LXA599" s="42"/>
      <c r="LXB599" s="42"/>
      <c r="LXC599" s="42"/>
      <c r="LXD599" s="42"/>
      <c r="LXE599" s="42"/>
      <c r="LXF599" s="42"/>
      <c r="LXG599" s="42"/>
      <c r="LXH599" s="42"/>
      <c r="LXI599" s="42"/>
      <c r="LXJ599" s="42"/>
      <c r="LXK599" s="42"/>
      <c r="LXL599" s="42"/>
      <c r="LXM599" s="42"/>
      <c r="LXN599" s="42"/>
      <c r="LXO599" s="42"/>
      <c r="LXP599" s="42"/>
      <c r="LXQ599" s="42"/>
      <c r="LXR599" s="42"/>
      <c r="LXS599" s="42"/>
      <c r="LXT599" s="42"/>
      <c r="LXU599" s="42"/>
      <c r="LXV599" s="42"/>
      <c r="LXW599" s="42"/>
      <c r="LXX599" s="42"/>
      <c r="LXY599" s="42"/>
      <c r="LXZ599" s="42"/>
      <c r="LYA599" s="42"/>
      <c r="LYB599" s="42"/>
      <c r="LYC599" s="42"/>
      <c r="LYD599" s="42"/>
      <c r="LYE599" s="42"/>
      <c r="LYF599" s="42"/>
      <c r="LYG599" s="42"/>
      <c r="LYH599" s="42"/>
      <c r="LYI599" s="42"/>
      <c r="LYJ599" s="42"/>
      <c r="LYK599" s="42"/>
      <c r="LYL599" s="42"/>
      <c r="LYM599" s="42"/>
      <c r="LYN599" s="42"/>
      <c r="LYO599" s="42"/>
      <c r="LYP599" s="42"/>
      <c r="LYQ599" s="42"/>
      <c r="LYR599" s="42"/>
      <c r="LYS599" s="42"/>
      <c r="LYT599" s="42"/>
      <c r="LYU599" s="42"/>
      <c r="LYV599" s="42"/>
      <c r="LYW599" s="42"/>
      <c r="LYX599" s="42"/>
      <c r="LYY599" s="42"/>
      <c r="LYZ599" s="42"/>
      <c r="LZA599" s="42"/>
      <c r="LZB599" s="42"/>
      <c r="LZC599" s="42"/>
      <c r="LZD599" s="42"/>
      <c r="LZE599" s="42"/>
      <c r="LZF599" s="42"/>
      <c r="LZG599" s="42"/>
      <c r="LZH599" s="42"/>
      <c r="LZI599" s="42"/>
      <c r="LZJ599" s="42"/>
      <c r="LZK599" s="42"/>
      <c r="LZL599" s="42"/>
      <c r="LZM599" s="42"/>
      <c r="LZN599" s="42"/>
      <c r="LZO599" s="42"/>
      <c r="LZP599" s="42"/>
      <c r="LZQ599" s="42"/>
      <c r="LZR599" s="42"/>
      <c r="LZS599" s="42"/>
      <c r="LZT599" s="42"/>
      <c r="LZU599" s="42"/>
      <c r="LZV599" s="42"/>
      <c r="LZW599" s="42"/>
      <c r="LZX599" s="42"/>
      <c r="LZY599" s="42"/>
      <c r="LZZ599" s="42"/>
      <c r="MAA599" s="42"/>
      <c r="MAB599" s="42"/>
      <c r="MAC599" s="42"/>
      <c r="MAD599" s="42"/>
      <c r="MAE599" s="42"/>
      <c r="MAF599" s="42"/>
      <c r="MAG599" s="42"/>
      <c r="MAH599" s="42"/>
      <c r="MAI599" s="42"/>
      <c r="MAJ599" s="42"/>
      <c r="MAK599" s="42"/>
      <c r="MAL599" s="42"/>
      <c r="MAM599" s="42"/>
      <c r="MAN599" s="42"/>
      <c r="MAO599" s="42"/>
      <c r="MAP599" s="42"/>
      <c r="MAQ599" s="42"/>
      <c r="MAR599" s="42"/>
      <c r="MAS599" s="42"/>
      <c r="MAT599" s="42"/>
      <c r="MAU599" s="42"/>
      <c r="MAV599" s="42"/>
      <c r="MAW599" s="42"/>
      <c r="MAX599" s="42"/>
      <c r="MAY599" s="42"/>
      <c r="MAZ599" s="42"/>
      <c r="MBA599" s="42"/>
      <c r="MBB599" s="42"/>
      <c r="MBC599" s="42"/>
      <c r="MBD599" s="42"/>
      <c r="MBE599" s="42"/>
      <c r="MBF599" s="42"/>
      <c r="MBG599" s="42"/>
      <c r="MBH599" s="42"/>
      <c r="MBI599" s="42"/>
      <c r="MBJ599" s="42"/>
      <c r="MBK599" s="42"/>
      <c r="MBL599" s="42"/>
      <c r="MBM599" s="42"/>
      <c r="MBN599" s="42"/>
      <c r="MBO599" s="42"/>
      <c r="MBP599" s="42"/>
      <c r="MBQ599" s="42"/>
      <c r="MBR599" s="42"/>
      <c r="MBS599" s="42"/>
      <c r="MBT599" s="42"/>
      <c r="MBU599" s="42"/>
      <c r="MBV599" s="42"/>
      <c r="MBW599" s="42"/>
      <c r="MBX599" s="42"/>
      <c r="MBY599" s="42"/>
      <c r="MBZ599" s="42"/>
      <c r="MCA599" s="42"/>
      <c r="MCB599" s="42"/>
      <c r="MCC599" s="42"/>
      <c r="MCD599" s="42"/>
      <c r="MCE599" s="42"/>
      <c r="MCF599" s="42"/>
      <c r="MCG599" s="42"/>
      <c r="MCH599" s="42"/>
      <c r="MCI599" s="42"/>
      <c r="MCJ599" s="42"/>
      <c r="MCK599" s="42"/>
      <c r="MCL599" s="42"/>
      <c r="MCM599" s="42"/>
      <c r="MCN599" s="42"/>
      <c r="MCO599" s="42"/>
      <c r="MCP599" s="42"/>
      <c r="MCQ599" s="42"/>
      <c r="MCR599" s="42"/>
      <c r="MCS599" s="42"/>
      <c r="MCT599" s="42"/>
      <c r="MCU599" s="42"/>
      <c r="MCV599" s="42"/>
      <c r="MCW599" s="42"/>
      <c r="MCX599" s="42"/>
      <c r="MCY599" s="42"/>
      <c r="MCZ599" s="42"/>
      <c r="MDA599" s="42"/>
      <c r="MDB599" s="42"/>
      <c r="MDC599" s="42"/>
      <c r="MDD599" s="42"/>
      <c r="MDE599" s="42"/>
      <c r="MDF599" s="42"/>
      <c r="MDG599" s="42"/>
      <c r="MDH599" s="42"/>
      <c r="MDI599" s="42"/>
      <c r="MDJ599" s="42"/>
      <c r="MDK599" s="42"/>
      <c r="MDL599" s="42"/>
      <c r="MDM599" s="42"/>
      <c r="MDN599" s="42"/>
      <c r="MDO599" s="42"/>
      <c r="MDP599" s="42"/>
      <c r="MDQ599" s="42"/>
      <c r="MDR599" s="42"/>
      <c r="MDS599" s="42"/>
      <c r="MDT599" s="42"/>
      <c r="MDU599" s="42"/>
      <c r="MDV599" s="42"/>
      <c r="MDW599" s="42"/>
      <c r="MDX599" s="42"/>
      <c r="MDY599" s="42"/>
      <c r="MDZ599" s="42"/>
      <c r="MEA599" s="42"/>
      <c r="MEB599" s="42"/>
      <c r="MEC599" s="42"/>
      <c r="MED599" s="42"/>
      <c r="MEE599" s="42"/>
      <c r="MEF599" s="42"/>
      <c r="MEG599" s="42"/>
      <c r="MEH599" s="42"/>
      <c r="MEI599" s="42"/>
      <c r="MEJ599" s="42"/>
      <c r="MEK599" s="42"/>
      <c r="MEL599" s="42"/>
      <c r="MEM599" s="42"/>
      <c r="MEN599" s="42"/>
      <c r="MEO599" s="42"/>
      <c r="MEP599" s="42"/>
      <c r="MEQ599" s="42"/>
      <c r="MER599" s="42"/>
      <c r="MES599" s="42"/>
      <c r="MET599" s="42"/>
      <c r="MEU599" s="42"/>
      <c r="MEV599" s="42"/>
      <c r="MEW599" s="42"/>
      <c r="MEX599" s="42"/>
      <c r="MEY599" s="42"/>
      <c r="MEZ599" s="42"/>
      <c r="MFA599" s="42"/>
      <c r="MFB599" s="42"/>
      <c r="MFC599" s="42"/>
      <c r="MFD599" s="42"/>
      <c r="MFE599" s="42"/>
      <c r="MFF599" s="42"/>
      <c r="MFG599" s="42"/>
      <c r="MFH599" s="42"/>
      <c r="MFI599" s="42"/>
      <c r="MFJ599" s="42"/>
      <c r="MFK599" s="42"/>
      <c r="MFL599" s="42"/>
      <c r="MFM599" s="42"/>
      <c r="MFN599" s="42"/>
      <c r="MFO599" s="42"/>
      <c r="MFP599" s="42"/>
      <c r="MFQ599" s="42"/>
      <c r="MFR599" s="42"/>
      <c r="MFS599" s="42"/>
      <c r="MFT599" s="42"/>
      <c r="MFU599" s="42"/>
      <c r="MFV599" s="42"/>
      <c r="MFW599" s="42"/>
      <c r="MFX599" s="42"/>
      <c r="MFY599" s="42"/>
      <c r="MFZ599" s="42"/>
      <c r="MGA599" s="42"/>
      <c r="MGB599" s="42"/>
      <c r="MGC599" s="42"/>
      <c r="MGD599" s="42"/>
      <c r="MGE599" s="42"/>
      <c r="MGF599" s="42"/>
      <c r="MGG599" s="42"/>
      <c r="MGH599" s="42"/>
      <c r="MGI599" s="42"/>
      <c r="MGJ599" s="42"/>
      <c r="MGK599" s="42"/>
      <c r="MGL599" s="42"/>
      <c r="MGM599" s="42"/>
      <c r="MGN599" s="42"/>
      <c r="MGO599" s="42"/>
      <c r="MGP599" s="42"/>
      <c r="MGQ599" s="42"/>
      <c r="MGR599" s="42"/>
      <c r="MGS599" s="42"/>
      <c r="MGT599" s="42"/>
      <c r="MGU599" s="42"/>
      <c r="MGV599" s="42"/>
      <c r="MGW599" s="42"/>
      <c r="MGX599" s="42"/>
      <c r="MGY599" s="42"/>
      <c r="MGZ599" s="42"/>
      <c r="MHA599" s="42"/>
      <c r="MHB599" s="42"/>
      <c r="MHC599" s="42"/>
      <c r="MHD599" s="42"/>
      <c r="MHE599" s="42"/>
      <c r="MHF599" s="42"/>
      <c r="MHG599" s="42"/>
      <c r="MHH599" s="42"/>
      <c r="MHI599" s="42"/>
      <c r="MHJ599" s="42"/>
      <c r="MHK599" s="42"/>
      <c r="MHL599" s="42"/>
      <c r="MHM599" s="42"/>
      <c r="MHN599" s="42"/>
      <c r="MHO599" s="42"/>
      <c r="MHP599" s="42"/>
      <c r="MHQ599" s="42"/>
      <c r="MHR599" s="42"/>
      <c r="MHS599" s="42"/>
      <c r="MHT599" s="42"/>
      <c r="MHU599" s="42"/>
      <c r="MHV599" s="42"/>
      <c r="MHW599" s="42"/>
      <c r="MHX599" s="42"/>
      <c r="MHY599" s="42"/>
      <c r="MHZ599" s="42"/>
      <c r="MIA599" s="42"/>
      <c r="MIB599" s="42"/>
      <c r="MIC599" s="42"/>
      <c r="MID599" s="42"/>
      <c r="MIE599" s="42"/>
      <c r="MIF599" s="42"/>
      <c r="MIG599" s="42"/>
      <c r="MIH599" s="42"/>
      <c r="MII599" s="42"/>
      <c r="MIJ599" s="42"/>
      <c r="MIK599" s="42"/>
      <c r="MIL599" s="42"/>
      <c r="MIM599" s="42"/>
      <c r="MIN599" s="42"/>
      <c r="MIO599" s="42"/>
      <c r="MIP599" s="42"/>
      <c r="MIQ599" s="42"/>
      <c r="MIR599" s="42"/>
      <c r="MIS599" s="42"/>
      <c r="MIT599" s="42"/>
      <c r="MIU599" s="42"/>
      <c r="MIV599" s="42"/>
      <c r="MIW599" s="42"/>
      <c r="MIX599" s="42"/>
      <c r="MIY599" s="42"/>
      <c r="MIZ599" s="42"/>
      <c r="MJA599" s="42"/>
      <c r="MJB599" s="42"/>
      <c r="MJC599" s="42"/>
      <c r="MJD599" s="42"/>
      <c r="MJE599" s="42"/>
      <c r="MJF599" s="42"/>
      <c r="MJG599" s="42"/>
      <c r="MJH599" s="42"/>
      <c r="MJI599" s="42"/>
      <c r="MJJ599" s="42"/>
      <c r="MJK599" s="42"/>
      <c r="MJL599" s="42"/>
      <c r="MJM599" s="42"/>
      <c r="MJN599" s="42"/>
      <c r="MJO599" s="42"/>
      <c r="MJP599" s="42"/>
      <c r="MJQ599" s="42"/>
      <c r="MJR599" s="42"/>
      <c r="MJS599" s="42"/>
      <c r="MJT599" s="42"/>
      <c r="MJU599" s="42"/>
      <c r="MJV599" s="42"/>
      <c r="MJW599" s="42"/>
      <c r="MJX599" s="42"/>
      <c r="MJY599" s="42"/>
      <c r="MJZ599" s="42"/>
      <c r="MKA599" s="42"/>
      <c r="MKB599" s="42"/>
      <c r="MKC599" s="42"/>
      <c r="MKD599" s="42"/>
      <c r="MKE599" s="42"/>
      <c r="MKF599" s="42"/>
      <c r="MKG599" s="42"/>
      <c r="MKH599" s="42"/>
      <c r="MKI599" s="42"/>
      <c r="MKJ599" s="42"/>
      <c r="MKK599" s="42"/>
      <c r="MKL599" s="42"/>
      <c r="MKM599" s="42"/>
      <c r="MKN599" s="42"/>
      <c r="MKO599" s="42"/>
      <c r="MKP599" s="42"/>
      <c r="MKQ599" s="42"/>
      <c r="MKR599" s="42"/>
      <c r="MKS599" s="42"/>
      <c r="MKT599" s="42"/>
      <c r="MKU599" s="42"/>
      <c r="MKV599" s="42"/>
      <c r="MKW599" s="42"/>
      <c r="MKX599" s="42"/>
      <c r="MKY599" s="42"/>
      <c r="MKZ599" s="42"/>
      <c r="MLA599" s="42"/>
      <c r="MLB599" s="42"/>
      <c r="MLC599" s="42"/>
      <c r="MLD599" s="42"/>
      <c r="MLE599" s="42"/>
      <c r="MLF599" s="42"/>
      <c r="MLG599" s="42"/>
      <c r="MLH599" s="42"/>
      <c r="MLI599" s="42"/>
      <c r="MLJ599" s="42"/>
      <c r="MLK599" s="42"/>
      <c r="MLL599" s="42"/>
      <c r="MLM599" s="42"/>
      <c r="MLN599" s="42"/>
      <c r="MLO599" s="42"/>
      <c r="MLP599" s="42"/>
      <c r="MLQ599" s="42"/>
      <c r="MLR599" s="42"/>
      <c r="MLS599" s="42"/>
      <c r="MLT599" s="42"/>
      <c r="MLU599" s="42"/>
      <c r="MLV599" s="42"/>
      <c r="MLW599" s="42"/>
      <c r="MLX599" s="42"/>
      <c r="MLY599" s="42"/>
      <c r="MLZ599" s="42"/>
      <c r="MMA599" s="42"/>
      <c r="MMB599" s="42"/>
      <c r="MMC599" s="42"/>
      <c r="MMD599" s="42"/>
      <c r="MME599" s="42"/>
      <c r="MMF599" s="42"/>
      <c r="MMG599" s="42"/>
      <c r="MMH599" s="42"/>
      <c r="MMI599" s="42"/>
      <c r="MMJ599" s="42"/>
      <c r="MMK599" s="42"/>
      <c r="MML599" s="42"/>
      <c r="MMM599" s="42"/>
      <c r="MMN599" s="42"/>
      <c r="MMO599" s="42"/>
      <c r="MMP599" s="42"/>
      <c r="MMQ599" s="42"/>
      <c r="MMR599" s="42"/>
      <c r="MMS599" s="42"/>
      <c r="MMT599" s="42"/>
      <c r="MMU599" s="42"/>
      <c r="MMV599" s="42"/>
      <c r="MMW599" s="42"/>
      <c r="MMX599" s="42"/>
      <c r="MMY599" s="42"/>
      <c r="MMZ599" s="42"/>
      <c r="MNA599" s="42"/>
      <c r="MNB599" s="42"/>
      <c r="MNC599" s="42"/>
      <c r="MND599" s="42"/>
      <c r="MNE599" s="42"/>
      <c r="MNF599" s="42"/>
      <c r="MNG599" s="42"/>
      <c r="MNH599" s="42"/>
      <c r="MNI599" s="42"/>
      <c r="MNJ599" s="42"/>
      <c r="MNK599" s="42"/>
      <c r="MNL599" s="42"/>
      <c r="MNM599" s="42"/>
      <c r="MNN599" s="42"/>
      <c r="MNO599" s="42"/>
      <c r="MNP599" s="42"/>
      <c r="MNQ599" s="42"/>
      <c r="MNR599" s="42"/>
      <c r="MNS599" s="42"/>
      <c r="MNT599" s="42"/>
      <c r="MNU599" s="42"/>
      <c r="MNV599" s="42"/>
      <c r="MNW599" s="42"/>
      <c r="MNX599" s="42"/>
      <c r="MNY599" s="42"/>
      <c r="MNZ599" s="42"/>
      <c r="MOA599" s="42"/>
      <c r="MOB599" s="42"/>
      <c r="MOC599" s="42"/>
      <c r="MOD599" s="42"/>
      <c r="MOE599" s="42"/>
      <c r="MOF599" s="42"/>
      <c r="MOG599" s="42"/>
      <c r="MOH599" s="42"/>
      <c r="MOI599" s="42"/>
      <c r="MOJ599" s="42"/>
      <c r="MOK599" s="42"/>
      <c r="MOL599" s="42"/>
      <c r="MOM599" s="42"/>
      <c r="MON599" s="42"/>
      <c r="MOO599" s="42"/>
      <c r="MOP599" s="42"/>
      <c r="MOQ599" s="42"/>
      <c r="MOR599" s="42"/>
      <c r="MOS599" s="42"/>
      <c r="MOT599" s="42"/>
      <c r="MOU599" s="42"/>
      <c r="MOV599" s="42"/>
      <c r="MOW599" s="42"/>
      <c r="MOX599" s="42"/>
      <c r="MOY599" s="42"/>
      <c r="MOZ599" s="42"/>
      <c r="MPA599" s="42"/>
      <c r="MPB599" s="42"/>
      <c r="MPC599" s="42"/>
      <c r="MPD599" s="42"/>
      <c r="MPE599" s="42"/>
      <c r="MPF599" s="42"/>
      <c r="MPG599" s="42"/>
      <c r="MPH599" s="42"/>
      <c r="MPI599" s="42"/>
      <c r="MPJ599" s="42"/>
      <c r="MPK599" s="42"/>
      <c r="MPL599" s="42"/>
      <c r="MPM599" s="42"/>
      <c r="MPN599" s="42"/>
      <c r="MPO599" s="42"/>
      <c r="MPP599" s="42"/>
      <c r="MPQ599" s="42"/>
      <c r="MPR599" s="42"/>
      <c r="MPS599" s="42"/>
      <c r="MPT599" s="42"/>
      <c r="MPU599" s="42"/>
      <c r="MPV599" s="42"/>
      <c r="MPW599" s="42"/>
      <c r="MPX599" s="42"/>
      <c r="MPY599" s="42"/>
      <c r="MPZ599" s="42"/>
      <c r="MQA599" s="42"/>
      <c r="MQB599" s="42"/>
      <c r="MQC599" s="42"/>
      <c r="MQD599" s="42"/>
      <c r="MQE599" s="42"/>
      <c r="MQF599" s="42"/>
      <c r="MQG599" s="42"/>
      <c r="MQH599" s="42"/>
      <c r="MQI599" s="42"/>
      <c r="MQJ599" s="42"/>
      <c r="MQK599" s="42"/>
      <c r="MQL599" s="42"/>
      <c r="MQM599" s="42"/>
      <c r="MQN599" s="42"/>
      <c r="MQO599" s="42"/>
      <c r="MQP599" s="42"/>
      <c r="MQQ599" s="42"/>
      <c r="MQR599" s="42"/>
      <c r="MQS599" s="42"/>
      <c r="MQT599" s="42"/>
      <c r="MQU599" s="42"/>
      <c r="MQV599" s="42"/>
      <c r="MQW599" s="42"/>
      <c r="MQX599" s="42"/>
      <c r="MQY599" s="42"/>
      <c r="MQZ599" s="42"/>
      <c r="MRA599" s="42"/>
      <c r="MRB599" s="42"/>
      <c r="MRC599" s="42"/>
      <c r="MRD599" s="42"/>
      <c r="MRE599" s="42"/>
      <c r="MRF599" s="42"/>
      <c r="MRG599" s="42"/>
      <c r="MRH599" s="42"/>
      <c r="MRI599" s="42"/>
      <c r="MRJ599" s="42"/>
      <c r="MRK599" s="42"/>
      <c r="MRL599" s="42"/>
      <c r="MRM599" s="42"/>
      <c r="MRN599" s="42"/>
      <c r="MRO599" s="42"/>
      <c r="MRP599" s="42"/>
      <c r="MRQ599" s="42"/>
      <c r="MRR599" s="42"/>
      <c r="MRS599" s="42"/>
      <c r="MRT599" s="42"/>
      <c r="MRU599" s="42"/>
      <c r="MRV599" s="42"/>
      <c r="MRW599" s="42"/>
      <c r="MRX599" s="42"/>
      <c r="MRY599" s="42"/>
      <c r="MRZ599" s="42"/>
      <c r="MSA599" s="42"/>
      <c r="MSB599" s="42"/>
      <c r="MSC599" s="42"/>
      <c r="MSD599" s="42"/>
      <c r="MSE599" s="42"/>
      <c r="MSF599" s="42"/>
      <c r="MSG599" s="42"/>
      <c r="MSH599" s="42"/>
      <c r="MSI599" s="42"/>
      <c r="MSJ599" s="42"/>
      <c r="MSK599" s="42"/>
      <c r="MSL599" s="42"/>
      <c r="MSM599" s="42"/>
      <c r="MSN599" s="42"/>
      <c r="MSO599" s="42"/>
      <c r="MSP599" s="42"/>
      <c r="MSQ599" s="42"/>
      <c r="MSR599" s="42"/>
      <c r="MSS599" s="42"/>
      <c r="MST599" s="42"/>
      <c r="MSU599" s="42"/>
      <c r="MSV599" s="42"/>
      <c r="MSW599" s="42"/>
      <c r="MSX599" s="42"/>
      <c r="MSY599" s="42"/>
      <c r="MSZ599" s="42"/>
      <c r="MTA599" s="42"/>
      <c r="MTB599" s="42"/>
      <c r="MTC599" s="42"/>
      <c r="MTD599" s="42"/>
      <c r="MTE599" s="42"/>
      <c r="MTF599" s="42"/>
      <c r="MTG599" s="42"/>
      <c r="MTH599" s="42"/>
      <c r="MTI599" s="42"/>
      <c r="MTJ599" s="42"/>
      <c r="MTK599" s="42"/>
      <c r="MTL599" s="42"/>
      <c r="MTM599" s="42"/>
      <c r="MTN599" s="42"/>
      <c r="MTO599" s="42"/>
      <c r="MTP599" s="42"/>
      <c r="MTQ599" s="42"/>
      <c r="MTR599" s="42"/>
      <c r="MTS599" s="42"/>
      <c r="MTT599" s="42"/>
      <c r="MTU599" s="42"/>
      <c r="MTV599" s="42"/>
      <c r="MTW599" s="42"/>
      <c r="MTX599" s="42"/>
      <c r="MTY599" s="42"/>
      <c r="MTZ599" s="42"/>
      <c r="MUA599" s="42"/>
      <c r="MUB599" s="42"/>
      <c r="MUC599" s="42"/>
      <c r="MUD599" s="42"/>
      <c r="MUE599" s="42"/>
      <c r="MUF599" s="42"/>
      <c r="MUG599" s="42"/>
      <c r="MUH599" s="42"/>
      <c r="MUI599" s="42"/>
      <c r="MUJ599" s="42"/>
      <c r="MUK599" s="42"/>
      <c r="MUL599" s="42"/>
      <c r="MUM599" s="42"/>
      <c r="MUN599" s="42"/>
      <c r="MUO599" s="42"/>
      <c r="MUP599" s="42"/>
      <c r="MUQ599" s="42"/>
      <c r="MUR599" s="42"/>
      <c r="MUS599" s="42"/>
      <c r="MUT599" s="42"/>
      <c r="MUU599" s="42"/>
      <c r="MUV599" s="42"/>
      <c r="MUW599" s="42"/>
      <c r="MUX599" s="42"/>
      <c r="MUY599" s="42"/>
      <c r="MUZ599" s="42"/>
      <c r="MVA599" s="42"/>
      <c r="MVB599" s="42"/>
      <c r="MVC599" s="42"/>
      <c r="MVD599" s="42"/>
      <c r="MVE599" s="42"/>
      <c r="MVF599" s="42"/>
      <c r="MVG599" s="42"/>
      <c r="MVH599" s="42"/>
      <c r="MVI599" s="42"/>
      <c r="MVJ599" s="42"/>
      <c r="MVK599" s="42"/>
      <c r="MVL599" s="42"/>
      <c r="MVM599" s="42"/>
      <c r="MVN599" s="42"/>
      <c r="MVO599" s="42"/>
      <c r="MVP599" s="42"/>
      <c r="MVQ599" s="42"/>
      <c r="MVR599" s="42"/>
      <c r="MVS599" s="42"/>
      <c r="MVT599" s="42"/>
      <c r="MVU599" s="42"/>
      <c r="MVV599" s="42"/>
      <c r="MVW599" s="42"/>
      <c r="MVX599" s="42"/>
      <c r="MVY599" s="42"/>
      <c r="MVZ599" s="42"/>
      <c r="MWA599" s="42"/>
      <c r="MWB599" s="42"/>
      <c r="MWC599" s="42"/>
      <c r="MWD599" s="42"/>
      <c r="MWE599" s="42"/>
      <c r="MWF599" s="42"/>
      <c r="MWG599" s="42"/>
      <c r="MWH599" s="42"/>
      <c r="MWI599" s="42"/>
      <c r="MWJ599" s="42"/>
      <c r="MWK599" s="42"/>
      <c r="MWL599" s="42"/>
      <c r="MWM599" s="42"/>
      <c r="MWN599" s="42"/>
      <c r="MWO599" s="42"/>
      <c r="MWP599" s="42"/>
      <c r="MWQ599" s="42"/>
      <c r="MWR599" s="42"/>
      <c r="MWS599" s="42"/>
      <c r="MWT599" s="42"/>
      <c r="MWU599" s="42"/>
      <c r="MWV599" s="42"/>
      <c r="MWW599" s="42"/>
      <c r="MWX599" s="42"/>
      <c r="MWY599" s="42"/>
      <c r="MWZ599" s="42"/>
      <c r="MXA599" s="42"/>
      <c r="MXB599" s="42"/>
      <c r="MXC599" s="42"/>
      <c r="MXD599" s="42"/>
      <c r="MXE599" s="42"/>
      <c r="MXF599" s="42"/>
      <c r="MXG599" s="42"/>
      <c r="MXH599" s="42"/>
      <c r="MXI599" s="42"/>
      <c r="MXJ599" s="42"/>
      <c r="MXK599" s="42"/>
      <c r="MXL599" s="42"/>
      <c r="MXM599" s="42"/>
      <c r="MXN599" s="42"/>
      <c r="MXO599" s="42"/>
      <c r="MXP599" s="42"/>
      <c r="MXQ599" s="42"/>
      <c r="MXR599" s="42"/>
      <c r="MXS599" s="42"/>
      <c r="MXT599" s="42"/>
      <c r="MXU599" s="42"/>
      <c r="MXV599" s="42"/>
      <c r="MXW599" s="42"/>
      <c r="MXX599" s="42"/>
      <c r="MXY599" s="42"/>
      <c r="MXZ599" s="42"/>
      <c r="MYA599" s="42"/>
      <c r="MYB599" s="42"/>
      <c r="MYC599" s="42"/>
      <c r="MYD599" s="42"/>
      <c r="MYE599" s="42"/>
      <c r="MYF599" s="42"/>
      <c r="MYG599" s="42"/>
      <c r="MYH599" s="42"/>
      <c r="MYI599" s="42"/>
      <c r="MYJ599" s="42"/>
      <c r="MYK599" s="42"/>
      <c r="MYL599" s="42"/>
      <c r="MYM599" s="42"/>
      <c r="MYN599" s="42"/>
      <c r="MYO599" s="42"/>
      <c r="MYP599" s="42"/>
      <c r="MYQ599" s="42"/>
      <c r="MYR599" s="42"/>
      <c r="MYS599" s="42"/>
      <c r="MYT599" s="42"/>
      <c r="MYU599" s="42"/>
      <c r="MYV599" s="42"/>
      <c r="MYW599" s="42"/>
      <c r="MYX599" s="42"/>
      <c r="MYY599" s="42"/>
      <c r="MYZ599" s="42"/>
      <c r="MZA599" s="42"/>
      <c r="MZB599" s="42"/>
      <c r="MZC599" s="42"/>
      <c r="MZD599" s="42"/>
      <c r="MZE599" s="42"/>
      <c r="MZF599" s="42"/>
      <c r="MZG599" s="42"/>
      <c r="MZH599" s="42"/>
      <c r="MZI599" s="42"/>
      <c r="MZJ599" s="42"/>
      <c r="MZK599" s="42"/>
      <c r="MZL599" s="42"/>
      <c r="MZM599" s="42"/>
      <c r="MZN599" s="42"/>
      <c r="MZO599" s="42"/>
      <c r="MZP599" s="42"/>
      <c r="MZQ599" s="42"/>
      <c r="MZR599" s="42"/>
      <c r="MZS599" s="42"/>
      <c r="MZT599" s="42"/>
      <c r="MZU599" s="42"/>
      <c r="MZV599" s="42"/>
      <c r="MZW599" s="42"/>
      <c r="MZX599" s="42"/>
      <c r="MZY599" s="42"/>
      <c r="MZZ599" s="42"/>
      <c r="NAA599" s="42"/>
      <c r="NAB599" s="42"/>
      <c r="NAC599" s="42"/>
      <c r="NAD599" s="42"/>
      <c r="NAE599" s="42"/>
      <c r="NAF599" s="42"/>
      <c r="NAG599" s="42"/>
      <c r="NAH599" s="42"/>
      <c r="NAI599" s="42"/>
      <c r="NAJ599" s="42"/>
      <c r="NAK599" s="42"/>
      <c r="NAL599" s="42"/>
      <c r="NAM599" s="42"/>
      <c r="NAN599" s="42"/>
      <c r="NAO599" s="42"/>
      <c r="NAP599" s="42"/>
      <c r="NAQ599" s="42"/>
      <c r="NAR599" s="42"/>
      <c r="NAS599" s="42"/>
      <c r="NAT599" s="42"/>
      <c r="NAU599" s="42"/>
      <c r="NAV599" s="42"/>
      <c r="NAW599" s="42"/>
      <c r="NAX599" s="42"/>
      <c r="NAY599" s="42"/>
      <c r="NAZ599" s="42"/>
      <c r="NBA599" s="42"/>
      <c r="NBB599" s="42"/>
      <c r="NBC599" s="42"/>
      <c r="NBD599" s="42"/>
      <c r="NBE599" s="42"/>
      <c r="NBF599" s="42"/>
      <c r="NBG599" s="42"/>
      <c r="NBH599" s="42"/>
      <c r="NBI599" s="42"/>
      <c r="NBJ599" s="42"/>
      <c r="NBK599" s="42"/>
      <c r="NBL599" s="42"/>
      <c r="NBM599" s="42"/>
      <c r="NBN599" s="42"/>
      <c r="NBO599" s="42"/>
      <c r="NBP599" s="42"/>
      <c r="NBQ599" s="42"/>
      <c r="NBR599" s="42"/>
      <c r="NBS599" s="42"/>
      <c r="NBT599" s="42"/>
      <c r="NBU599" s="42"/>
      <c r="NBV599" s="42"/>
      <c r="NBW599" s="42"/>
      <c r="NBX599" s="42"/>
      <c r="NBY599" s="42"/>
      <c r="NBZ599" s="42"/>
      <c r="NCA599" s="42"/>
      <c r="NCB599" s="42"/>
      <c r="NCC599" s="42"/>
      <c r="NCD599" s="42"/>
      <c r="NCE599" s="42"/>
      <c r="NCF599" s="42"/>
      <c r="NCG599" s="42"/>
      <c r="NCH599" s="42"/>
      <c r="NCI599" s="42"/>
      <c r="NCJ599" s="42"/>
      <c r="NCK599" s="42"/>
      <c r="NCL599" s="42"/>
      <c r="NCM599" s="42"/>
      <c r="NCN599" s="42"/>
      <c r="NCO599" s="42"/>
      <c r="NCP599" s="42"/>
      <c r="NCQ599" s="42"/>
      <c r="NCR599" s="42"/>
      <c r="NCS599" s="42"/>
      <c r="NCT599" s="42"/>
      <c r="NCU599" s="42"/>
      <c r="NCV599" s="42"/>
      <c r="NCW599" s="42"/>
      <c r="NCX599" s="42"/>
      <c r="NCY599" s="42"/>
      <c r="NCZ599" s="42"/>
      <c r="NDA599" s="42"/>
      <c r="NDB599" s="42"/>
      <c r="NDC599" s="42"/>
      <c r="NDD599" s="42"/>
      <c r="NDE599" s="42"/>
      <c r="NDF599" s="42"/>
      <c r="NDG599" s="42"/>
      <c r="NDH599" s="42"/>
      <c r="NDI599" s="42"/>
      <c r="NDJ599" s="42"/>
      <c r="NDK599" s="42"/>
      <c r="NDL599" s="42"/>
      <c r="NDM599" s="42"/>
      <c r="NDN599" s="42"/>
      <c r="NDO599" s="42"/>
      <c r="NDP599" s="42"/>
      <c r="NDQ599" s="42"/>
      <c r="NDR599" s="42"/>
      <c r="NDS599" s="42"/>
      <c r="NDT599" s="42"/>
      <c r="NDU599" s="42"/>
      <c r="NDV599" s="42"/>
      <c r="NDW599" s="42"/>
      <c r="NDX599" s="42"/>
      <c r="NDY599" s="42"/>
      <c r="NDZ599" s="42"/>
      <c r="NEA599" s="42"/>
      <c r="NEB599" s="42"/>
      <c r="NEC599" s="42"/>
      <c r="NED599" s="42"/>
      <c r="NEE599" s="42"/>
      <c r="NEF599" s="42"/>
      <c r="NEG599" s="42"/>
      <c r="NEH599" s="42"/>
      <c r="NEI599" s="42"/>
      <c r="NEJ599" s="42"/>
      <c r="NEK599" s="42"/>
      <c r="NEL599" s="42"/>
      <c r="NEM599" s="42"/>
      <c r="NEN599" s="42"/>
      <c r="NEO599" s="42"/>
      <c r="NEP599" s="42"/>
      <c r="NEQ599" s="42"/>
      <c r="NER599" s="42"/>
      <c r="NES599" s="42"/>
      <c r="NET599" s="42"/>
      <c r="NEU599" s="42"/>
      <c r="NEV599" s="42"/>
      <c r="NEW599" s="42"/>
      <c r="NEX599" s="42"/>
      <c r="NEY599" s="42"/>
      <c r="NEZ599" s="42"/>
      <c r="NFA599" s="42"/>
      <c r="NFB599" s="42"/>
      <c r="NFC599" s="42"/>
      <c r="NFD599" s="42"/>
      <c r="NFE599" s="42"/>
      <c r="NFF599" s="42"/>
      <c r="NFG599" s="42"/>
      <c r="NFH599" s="42"/>
      <c r="NFI599" s="42"/>
      <c r="NFJ599" s="42"/>
      <c r="NFK599" s="42"/>
      <c r="NFL599" s="42"/>
      <c r="NFM599" s="42"/>
      <c r="NFN599" s="42"/>
      <c r="NFO599" s="42"/>
      <c r="NFP599" s="42"/>
      <c r="NFQ599" s="42"/>
      <c r="NFR599" s="42"/>
      <c r="NFS599" s="42"/>
      <c r="NFT599" s="42"/>
      <c r="NFU599" s="42"/>
      <c r="NFV599" s="42"/>
      <c r="NFW599" s="42"/>
      <c r="NFX599" s="42"/>
      <c r="NFY599" s="42"/>
      <c r="NFZ599" s="42"/>
      <c r="NGA599" s="42"/>
      <c r="NGB599" s="42"/>
      <c r="NGC599" s="42"/>
      <c r="NGD599" s="42"/>
      <c r="NGE599" s="42"/>
      <c r="NGF599" s="42"/>
      <c r="NGG599" s="42"/>
      <c r="NGH599" s="42"/>
      <c r="NGI599" s="42"/>
      <c r="NGJ599" s="42"/>
      <c r="NGK599" s="42"/>
      <c r="NGL599" s="42"/>
      <c r="NGM599" s="42"/>
      <c r="NGN599" s="42"/>
      <c r="NGO599" s="42"/>
      <c r="NGP599" s="42"/>
      <c r="NGQ599" s="42"/>
      <c r="NGR599" s="42"/>
      <c r="NGS599" s="42"/>
      <c r="NGT599" s="42"/>
      <c r="NGU599" s="42"/>
      <c r="NGV599" s="42"/>
      <c r="NGW599" s="42"/>
      <c r="NGX599" s="42"/>
      <c r="NGY599" s="42"/>
      <c r="NGZ599" s="42"/>
      <c r="NHA599" s="42"/>
      <c r="NHB599" s="42"/>
      <c r="NHC599" s="42"/>
      <c r="NHD599" s="42"/>
      <c r="NHE599" s="42"/>
      <c r="NHF599" s="42"/>
      <c r="NHG599" s="42"/>
      <c r="NHH599" s="42"/>
      <c r="NHI599" s="42"/>
      <c r="NHJ599" s="42"/>
      <c r="NHK599" s="42"/>
      <c r="NHL599" s="42"/>
      <c r="NHM599" s="42"/>
      <c r="NHN599" s="42"/>
      <c r="NHO599" s="42"/>
      <c r="NHP599" s="42"/>
      <c r="NHQ599" s="42"/>
      <c r="NHR599" s="42"/>
      <c r="NHS599" s="42"/>
      <c r="NHT599" s="42"/>
      <c r="NHU599" s="42"/>
      <c r="NHV599" s="42"/>
      <c r="NHW599" s="42"/>
      <c r="NHX599" s="42"/>
      <c r="NHY599" s="42"/>
      <c r="NHZ599" s="42"/>
      <c r="NIA599" s="42"/>
      <c r="NIB599" s="42"/>
      <c r="NIC599" s="42"/>
      <c r="NID599" s="42"/>
      <c r="NIE599" s="42"/>
      <c r="NIF599" s="42"/>
      <c r="NIG599" s="42"/>
      <c r="NIH599" s="42"/>
      <c r="NII599" s="42"/>
      <c r="NIJ599" s="42"/>
      <c r="NIK599" s="42"/>
      <c r="NIL599" s="42"/>
      <c r="NIM599" s="42"/>
      <c r="NIN599" s="42"/>
      <c r="NIO599" s="42"/>
      <c r="NIP599" s="42"/>
      <c r="NIQ599" s="42"/>
      <c r="NIR599" s="42"/>
      <c r="NIS599" s="42"/>
      <c r="NIT599" s="42"/>
      <c r="NIU599" s="42"/>
      <c r="NIV599" s="42"/>
      <c r="NIW599" s="42"/>
      <c r="NIX599" s="42"/>
      <c r="NIY599" s="42"/>
      <c r="NIZ599" s="42"/>
      <c r="NJA599" s="42"/>
      <c r="NJB599" s="42"/>
      <c r="NJC599" s="42"/>
      <c r="NJD599" s="42"/>
      <c r="NJE599" s="42"/>
      <c r="NJF599" s="42"/>
      <c r="NJG599" s="42"/>
      <c r="NJH599" s="42"/>
      <c r="NJI599" s="42"/>
      <c r="NJJ599" s="42"/>
      <c r="NJK599" s="42"/>
      <c r="NJL599" s="42"/>
      <c r="NJM599" s="42"/>
      <c r="NJN599" s="42"/>
      <c r="NJO599" s="42"/>
      <c r="NJP599" s="42"/>
      <c r="NJQ599" s="42"/>
      <c r="NJR599" s="42"/>
      <c r="NJS599" s="42"/>
      <c r="NJT599" s="42"/>
      <c r="NJU599" s="42"/>
      <c r="NJV599" s="42"/>
      <c r="NJW599" s="42"/>
      <c r="NJX599" s="42"/>
      <c r="NJY599" s="42"/>
      <c r="NJZ599" s="42"/>
      <c r="NKA599" s="42"/>
      <c r="NKB599" s="42"/>
      <c r="NKC599" s="42"/>
      <c r="NKD599" s="42"/>
      <c r="NKE599" s="42"/>
      <c r="NKF599" s="42"/>
      <c r="NKG599" s="42"/>
      <c r="NKH599" s="42"/>
      <c r="NKI599" s="42"/>
      <c r="NKJ599" s="42"/>
      <c r="NKK599" s="42"/>
      <c r="NKL599" s="42"/>
      <c r="NKM599" s="42"/>
      <c r="NKN599" s="42"/>
      <c r="NKO599" s="42"/>
      <c r="NKP599" s="42"/>
      <c r="NKQ599" s="42"/>
      <c r="NKR599" s="42"/>
      <c r="NKS599" s="42"/>
      <c r="NKT599" s="42"/>
      <c r="NKU599" s="42"/>
      <c r="NKV599" s="42"/>
      <c r="NKW599" s="42"/>
      <c r="NKX599" s="42"/>
      <c r="NKY599" s="42"/>
      <c r="NKZ599" s="42"/>
      <c r="NLA599" s="42"/>
      <c r="NLB599" s="42"/>
      <c r="NLC599" s="42"/>
      <c r="NLD599" s="42"/>
      <c r="NLE599" s="42"/>
      <c r="NLF599" s="42"/>
      <c r="NLG599" s="42"/>
      <c r="NLH599" s="42"/>
      <c r="NLI599" s="42"/>
      <c r="NLJ599" s="42"/>
      <c r="NLK599" s="42"/>
      <c r="NLL599" s="42"/>
      <c r="NLM599" s="42"/>
      <c r="NLN599" s="42"/>
      <c r="NLO599" s="42"/>
      <c r="NLP599" s="42"/>
      <c r="NLQ599" s="42"/>
      <c r="NLR599" s="42"/>
      <c r="NLS599" s="42"/>
      <c r="NLT599" s="42"/>
      <c r="NLU599" s="42"/>
      <c r="NLV599" s="42"/>
      <c r="NLW599" s="42"/>
      <c r="NLX599" s="42"/>
      <c r="NLY599" s="42"/>
      <c r="NLZ599" s="42"/>
      <c r="NMA599" s="42"/>
      <c r="NMB599" s="42"/>
      <c r="NMC599" s="42"/>
      <c r="NMD599" s="42"/>
      <c r="NME599" s="42"/>
      <c r="NMF599" s="42"/>
      <c r="NMG599" s="42"/>
      <c r="NMH599" s="42"/>
      <c r="NMI599" s="42"/>
      <c r="NMJ599" s="42"/>
      <c r="NMK599" s="42"/>
      <c r="NML599" s="42"/>
      <c r="NMM599" s="42"/>
      <c r="NMN599" s="42"/>
      <c r="NMO599" s="42"/>
      <c r="NMP599" s="42"/>
      <c r="NMQ599" s="42"/>
      <c r="NMR599" s="42"/>
      <c r="NMS599" s="42"/>
      <c r="NMT599" s="42"/>
      <c r="NMU599" s="42"/>
      <c r="NMV599" s="42"/>
      <c r="NMW599" s="42"/>
      <c r="NMX599" s="42"/>
      <c r="NMY599" s="42"/>
      <c r="NMZ599" s="42"/>
      <c r="NNA599" s="42"/>
      <c r="NNB599" s="42"/>
      <c r="NNC599" s="42"/>
      <c r="NND599" s="42"/>
      <c r="NNE599" s="42"/>
      <c r="NNF599" s="42"/>
      <c r="NNG599" s="42"/>
      <c r="NNH599" s="42"/>
      <c r="NNI599" s="42"/>
      <c r="NNJ599" s="42"/>
      <c r="NNK599" s="42"/>
      <c r="NNL599" s="42"/>
      <c r="NNM599" s="42"/>
      <c r="NNN599" s="42"/>
      <c r="NNO599" s="42"/>
      <c r="NNP599" s="42"/>
      <c r="NNQ599" s="42"/>
      <c r="NNR599" s="42"/>
      <c r="NNS599" s="42"/>
      <c r="NNT599" s="42"/>
      <c r="NNU599" s="42"/>
      <c r="NNV599" s="42"/>
      <c r="NNW599" s="42"/>
      <c r="NNX599" s="42"/>
      <c r="NNY599" s="42"/>
      <c r="NNZ599" s="42"/>
      <c r="NOA599" s="42"/>
      <c r="NOB599" s="42"/>
      <c r="NOC599" s="42"/>
      <c r="NOD599" s="42"/>
      <c r="NOE599" s="42"/>
      <c r="NOF599" s="42"/>
      <c r="NOG599" s="42"/>
      <c r="NOH599" s="42"/>
      <c r="NOI599" s="42"/>
      <c r="NOJ599" s="42"/>
      <c r="NOK599" s="42"/>
      <c r="NOL599" s="42"/>
      <c r="NOM599" s="42"/>
      <c r="NON599" s="42"/>
      <c r="NOO599" s="42"/>
      <c r="NOP599" s="42"/>
      <c r="NOQ599" s="42"/>
      <c r="NOR599" s="42"/>
      <c r="NOS599" s="42"/>
      <c r="NOT599" s="42"/>
      <c r="NOU599" s="42"/>
      <c r="NOV599" s="42"/>
      <c r="NOW599" s="42"/>
      <c r="NOX599" s="42"/>
      <c r="NOY599" s="42"/>
      <c r="NOZ599" s="42"/>
      <c r="NPA599" s="42"/>
      <c r="NPB599" s="42"/>
      <c r="NPC599" s="42"/>
      <c r="NPD599" s="42"/>
      <c r="NPE599" s="42"/>
      <c r="NPF599" s="42"/>
      <c r="NPG599" s="42"/>
      <c r="NPH599" s="42"/>
      <c r="NPI599" s="42"/>
      <c r="NPJ599" s="42"/>
      <c r="NPK599" s="42"/>
      <c r="NPL599" s="42"/>
      <c r="NPM599" s="42"/>
      <c r="NPN599" s="42"/>
      <c r="NPO599" s="42"/>
      <c r="NPP599" s="42"/>
      <c r="NPQ599" s="42"/>
      <c r="NPR599" s="42"/>
      <c r="NPS599" s="42"/>
      <c r="NPT599" s="42"/>
      <c r="NPU599" s="42"/>
      <c r="NPV599" s="42"/>
      <c r="NPW599" s="42"/>
      <c r="NPX599" s="42"/>
      <c r="NPY599" s="42"/>
      <c r="NPZ599" s="42"/>
      <c r="NQA599" s="42"/>
      <c r="NQB599" s="42"/>
      <c r="NQC599" s="42"/>
      <c r="NQD599" s="42"/>
      <c r="NQE599" s="42"/>
      <c r="NQF599" s="42"/>
      <c r="NQG599" s="42"/>
      <c r="NQH599" s="42"/>
      <c r="NQI599" s="42"/>
      <c r="NQJ599" s="42"/>
      <c r="NQK599" s="42"/>
      <c r="NQL599" s="42"/>
      <c r="NQM599" s="42"/>
      <c r="NQN599" s="42"/>
      <c r="NQO599" s="42"/>
      <c r="NQP599" s="42"/>
      <c r="NQQ599" s="42"/>
      <c r="NQR599" s="42"/>
      <c r="NQS599" s="42"/>
      <c r="NQT599" s="42"/>
      <c r="NQU599" s="42"/>
      <c r="NQV599" s="42"/>
      <c r="NQW599" s="42"/>
      <c r="NQX599" s="42"/>
      <c r="NQY599" s="42"/>
      <c r="NQZ599" s="42"/>
      <c r="NRA599" s="42"/>
      <c r="NRB599" s="42"/>
      <c r="NRC599" s="42"/>
      <c r="NRD599" s="42"/>
      <c r="NRE599" s="42"/>
      <c r="NRF599" s="42"/>
      <c r="NRG599" s="42"/>
      <c r="NRH599" s="42"/>
      <c r="NRI599" s="42"/>
      <c r="NRJ599" s="42"/>
      <c r="NRK599" s="42"/>
      <c r="NRL599" s="42"/>
      <c r="NRM599" s="42"/>
      <c r="NRN599" s="42"/>
      <c r="NRO599" s="42"/>
      <c r="NRP599" s="42"/>
      <c r="NRQ599" s="42"/>
      <c r="NRR599" s="42"/>
      <c r="NRS599" s="42"/>
      <c r="NRT599" s="42"/>
      <c r="NRU599" s="42"/>
      <c r="NRV599" s="42"/>
      <c r="NRW599" s="42"/>
      <c r="NRX599" s="42"/>
      <c r="NRY599" s="42"/>
      <c r="NRZ599" s="42"/>
      <c r="NSA599" s="42"/>
      <c r="NSB599" s="42"/>
      <c r="NSC599" s="42"/>
      <c r="NSD599" s="42"/>
      <c r="NSE599" s="42"/>
      <c r="NSF599" s="42"/>
      <c r="NSG599" s="42"/>
      <c r="NSH599" s="42"/>
      <c r="NSI599" s="42"/>
      <c r="NSJ599" s="42"/>
      <c r="NSK599" s="42"/>
      <c r="NSL599" s="42"/>
      <c r="NSM599" s="42"/>
      <c r="NSN599" s="42"/>
      <c r="NSO599" s="42"/>
      <c r="NSP599" s="42"/>
      <c r="NSQ599" s="42"/>
      <c r="NSR599" s="42"/>
      <c r="NSS599" s="42"/>
      <c r="NST599" s="42"/>
      <c r="NSU599" s="42"/>
      <c r="NSV599" s="42"/>
      <c r="NSW599" s="42"/>
      <c r="NSX599" s="42"/>
      <c r="NSY599" s="42"/>
      <c r="NSZ599" s="42"/>
      <c r="NTA599" s="42"/>
      <c r="NTB599" s="42"/>
      <c r="NTC599" s="42"/>
      <c r="NTD599" s="42"/>
      <c r="NTE599" s="42"/>
      <c r="NTF599" s="42"/>
      <c r="NTG599" s="42"/>
      <c r="NTH599" s="42"/>
      <c r="NTI599" s="42"/>
      <c r="NTJ599" s="42"/>
      <c r="NTK599" s="42"/>
      <c r="NTL599" s="42"/>
      <c r="NTM599" s="42"/>
      <c r="NTN599" s="42"/>
      <c r="NTO599" s="42"/>
      <c r="NTP599" s="42"/>
      <c r="NTQ599" s="42"/>
      <c r="NTR599" s="42"/>
      <c r="NTS599" s="42"/>
      <c r="NTT599" s="42"/>
      <c r="NTU599" s="42"/>
      <c r="NTV599" s="42"/>
      <c r="NTW599" s="42"/>
      <c r="NTX599" s="42"/>
      <c r="NTY599" s="42"/>
      <c r="NTZ599" s="42"/>
      <c r="NUA599" s="42"/>
      <c r="NUB599" s="42"/>
      <c r="NUC599" s="42"/>
      <c r="NUD599" s="42"/>
      <c r="NUE599" s="42"/>
      <c r="NUF599" s="42"/>
      <c r="NUG599" s="42"/>
      <c r="NUH599" s="42"/>
      <c r="NUI599" s="42"/>
      <c r="NUJ599" s="42"/>
      <c r="NUK599" s="42"/>
      <c r="NUL599" s="42"/>
      <c r="NUM599" s="42"/>
      <c r="NUN599" s="42"/>
      <c r="NUO599" s="42"/>
      <c r="NUP599" s="42"/>
      <c r="NUQ599" s="42"/>
      <c r="NUR599" s="42"/>
      <c r="NUS599" s="42"/>
      <c r="NUT599" s="42"/>
      <c r="NUU599" s="42"/>
      <c r="NUV599" s="42"/>
      <c r="NUW599" s="42"/>
      <c r="NUX599" s="42"/>
      <c r="NUY599" s="42"/>
      <c r="NUZ599" s="42"/>
      <c r="NVA599" s="42"/>
      <c r="NVB599" s="42"/>
      <c r="NVC599" s="42"/>
      <c r="NVD599" s="42"/>
      <c r="NVE599" s="42"/>
      <c r="NVF599" s="42"/>
      <c r="NVG599" s="42"/>
      <c r="NVH599" s="42"/>
      <c r="NVI599" s="42"/>
      <c r="NVJ599" s="42"/>
      <c r="NVK599" s="42"/>
      <c r="NVL599" s="42"/>
      <c r="NVM599" s="42"/>
      <c r="NVN599" s="42"/>
      <c r="NVO599" s="42"/>
      <c r="NVP599" s="42"/>
      <c r="NVQ599" s="42"/>
      <c r="NVR599" s="42"/>
      <c r="NVS599" s="42"/>
      <c r="NVT599" s="42"/>
      <c r="NVU599" s="42"/>
      <c r="NVV599" s="42"/>
      <c r="NVW599" s="42"/>
      <c r="NVX599" s="42"/>
      <c r="NVY599" s="42"/>
      <c r="NVZ599" s="42"/>
      <c r="NWA599" s="42"/>
      <c r="NWB599" s="42"/>
      <c r="NWC599" s="42"/>
      <c r="NWD599" s="42"/>
      <c r="NWE599" s="42"/>
      <c r="NWF599" s="42"/>
      <c r="NWG599" s="42"/>
      <c r="NWH599" s="42"/>
      <c r="NWI599" s="42"/>
      <c r="NWJ599" s="42"/>
      <c r="NWK599" s="42"/>
      <c r="NWL599" s="42"/>
      <c r="NWM599" s="42"/>
      <c r="NWN599" s="42"/>
      <c r="NWO599" s="42"/>
      <c r="NWP599" s="42"/>
      <c r="NWQ599" s="42"/>
      <c r="NWR599" s="42"/>
      <c r="NWS599" s="42"/>
      <c r="NWT599" s="42"/>
      <c r="NWU599" s="42"/>
      <c r="NWV599" s="42"/>
      <c r="NWW599" s="42"/>
      <c r="NWX599" s="42"/>
      <c r="NWY599" s="42"/>
      <c r="NWZ599" s="42"/>
      <c r="NXA599" s="42"/>
      <c r="NXB599" s="42"/>
      <c r="NXC599" s="42"/>
      <c r="NXD599" s="42"/>
      <c r="NXE599" s="42"/>
      <c r="NXF599" s="42"/>
      <c r="NXG599" s="42"/>
      <c r="NXH599" s="42"/>
      <c r="NXI599" s="42"/>
      <c r="NXJ599" s="42"/>
      <c r="NXK599" s="42"/>
      <c r="NXL599" s="42"/>
      <c r="NXM599" s="42"/>
      <c r="NXN599" s="42"/>
      <c r="NXO599" s="42"/>
      <c r="NXP599" s="42"/>
      <c r="NXQ599" s="42"/>
      <c r="NXR599" s="42"/>
      <c r="NXS599" s="42"/>
      <c r="NXT599" s="42"/>
      <c r="NXU599" s="42"/>
      <c r="NXV599" s="42"/>
      <c r="NXW599" s="42"/>
      <c r="NXX599" s="42"/>
      <c r="NXY599" s="42"/>
      <c r="NXZ599" s="42"/>
      <c r="NYA599" s="42"/>
      <c r="NYB599" s="42"/>
      <c r="NYC599" s="42"/>
      <c r="NYD599" s="42"/>
      <c r="NYE599" s="42"/>
      <c r="NYF599" s="42"/>
      <c r="NYG599" s="42"/>
      <c r="NYH599" s="42"/>
      <c r="NYI599" s="42"/>
      <c r="NYJ599" s="42"/>
      <c r="NYK599" s="42"/>
      <c r="NYL599" s="42"/>
      <c r="NYM599" s="42"/>
      <c r="NYN599" s="42"/>
      <c r="NYO599" s="42"/>
      <c r="NYP599" s="42"/>
      <c r="NYQ599" s="42"/>
      <c r="NYR599" s="42"/>
      <c r="NYS599" s="42"/>
      <c r="NYT599" s="42"/>
      <c r="NYU599" s="42"/>
      <c r="NYV599" s="42"/>
      <c r="NYW599" s="42"/>
      <c r="NYX599" s="42"/>
      <c r="NYY599" s="42"/>
      <c r="NYZ599" s="42"/>
      <c r="NZA599" s="42"/>
      <c r="NZB599" s="42"/>
      <c r="NZC599" s="42"/>
      <c r="NZD599" s="42"/>
      <c r="NZE599" s="42"/>
      <c r="NZF599" s="42"/>
      <c r="NZG599" s="42"/>
      <c r="NZH599" s="42"/>
      <c r="NZI599" s="42"/>
      <c r="NZJ599" s="42"/>
      <c r="NZK599" s="42"/>
      <c r="NZL599" s="42"/>
      <c r="NZM599" s="42"/>
      <c r="NZN599" s="42"/>
      <c r="NZO599" s="42"/>
      <c r="NZP599" s="42"/>
      <c r="NZQ599" s="42"/>
      <c r="NZR599" s="42"/>
      <c r="NZS599" s="42"/>
      <c r="NZT599" s="42"/>
      <c r="NZU599" s="42"/>
      <c r="NZV599" s="42"/>
      <c r="NZW599" s="42"/>
      <c r="NZX599" s="42"/>
      <c r="NZY599" s="42"/>
      <c r="NZZ599" s="42"/>
      <c r="OAA599" s="42"/>
      <c r="OAB599" s="42"/>
      <c r="OAC599" s="42"/>
      <c r="OAD599" s="42"/>
      <c r="OAE599" s="42"/>
      <c r="OAF599" s="42"/>
      <c r="OAG599" s="42"/>
      <c r="OAH599" s="42"/>
      <c r="OAI599" s="42"/>
      <c r="OAJ599" s="42"/>
      <c r="OAK599" s="42"/>
      <c r="OAL599" s="42"/>
      <c r="OAM599" s="42"/>
      <c r="OAN599" s="42"/>
      <c r="OAO599" s="42"/>
      <c r="OAP599" s="42"/>
      <c r="OAQ599" s="42"/>
      <c r="OAR599" s="42"/>
      <c r="OAS599" s="42"/>
      <c r="OAT599" s="42"/>
      <c r="OAU599" s="42"/>
      <c r="OAV599" s="42"/>
      <c r="OAW599" s="42"/>
      <c r="OAX599" s="42"/>
      <c r="OAY599" s="42"/>
      <c r="OAZ599" s="42"/>
      <c r="OBA599" s="42"/>
      <c r="OBB599" s="42"/>
      <c r="OBC599" s="42"/>
      <c r="OBD599" s="42"/>
      <c r="OBE599" s="42"/>
      <c r="OBF599" s="42"/>
      <c r="OBG599" s="42"/>
      <c r="OBH599" s="42"/>
      <c r="OBI599" s="42"/>
      <c r="OBJ599" s="42"/>
      <c r="OBK599" s="42"/>
      <c r="OBL599" s="42"/>
      <c r="OBM599" s="42"/>
      <c r="OBN599" s="42"/>
      <c r="OBO599" s="42"/>
      <c r="OBP599" s="42"/>
      <c r="OBQ599" s="42"/>
      <c r="OBR599" s="42"/>
      <c r="OBS599" s="42"/>
      <c r="OBT599" s="42"/>
      <c r="OBU599" s="42"/>
      <c r="OBV599" s="42"/>
      <c r="OBW599" s="42"/>
      <c r="OBX599" s="42"/>
      <c r="OBY599" s="42"/>
      <c r="OBZ599" s="42"/>
      <c r="OCA599" s="42"/>
      <c r="OCB599" s="42"/>
      <c r="OCC599" s="42"/>
      <c r="OCD599" s="42"/>
      <c r="OCE599" s="42"/>
      <c r="OCF599" s="42"/>
      <c r="OCG599" s="42"/>
      <c r="OCH599" s="42"/>
      <c r="OCI599" s="42"/>
      <c r="OCJ599" s="42"/>
      <c r="OCK599" s="42"/>
      <c r="OCL599" s="42"/>
      <c r="OCM599" s="42"/>
      <c r="OCN599" s="42"/>
      <c r="OCO599" s="42"/>
      <c r="OCP599" s="42"/>
      <c r="OCQ599" s="42"/>
      <c r="OCR599" s="42"/>
      <c r="OCS599" s="42"/>
      <c r="OCT599" s="42"/>
      <c r="OCU599" s="42"/>
      <c r="OCV599" s="42"/>
      <c r="OCW599" s="42"/>
      <c r="OCX599" s="42"/>
      <c r="OCY599" s="42"/>
      <c r="OCZ599" s="42"/>
      <c r="ODA599" s="42"/>
      <c r="ODB599" s="42"/>
      <c r="ODC599" s="42"/>
      <c r="ODD599" s="42"/>
      <c r="ODE599" s="42"/>
      <c r="ODF599" s="42"/>
      <c r="ODG599" s="42"/>
      <c r="ODH599" s="42"/>
      <c r="ODI599" s="42"/>
      <c r="ODJ599" s="42"/>
      <c r="ODK599" s="42"/>
      <c r="ODL599" s="42"/>
      <c r="ODM599" s="42"/>
      <c r="ODN599" s="42"/>
      <c r="ODO599" s="42"/>
      <c r="ODP599" s="42"/>
      <c r="ODQ599" s="42"/>
      <c r="ODR599" s="42"/>
      <c r="ODS599" s="42"/>
      <c r="ODT599" s="42"/>
      <c r="ODU599" s="42"/>
      <c r="ODV599" s="42"/>
      <c r="ODW599" s="42"/>
      <c r="ODX599" s="42"/>
      <c r="ODY599" s="42"/>
      <c r="ODZ599" s="42"/>
      <c r="OEA599" s="42"/>
      <c r="OEB599" s="42"/>
      <c r="OEC599" s="42"/>
      <c r="OED599" s="42"/>
      <c r="OEE599" s="42"/>
      <c r="OEF599" s="42"/>
      <c r="OEG599" s="42"/>
      <c r="OEH599" s="42"/>
      <c r="OEI599" s="42"/>
      <c r="OEJ599" s="42"/>
      <c r="OEK599" s="42"/>
      <c r="OEL599" s="42"/>
      <c r="OEM599" s="42"/>
      <c r="OEN599" s="42"/>
      <c r="OEO599" s="42"/>
      <c r="OEP599" s="42"/>
      <c r="OEQ599" s="42"/>
      <c r="OER599" s="42"/>
      <c r="OES599" s="42"/>
      <c r="OET599" s="42"/>
      <c r="OEU599" s="42"/>
      <c r="OEV599" s="42"/>
      <c r="OEW599" s="42"/>
      <c r="OEX599" s="42"/>
      <c r="OEY599" s="42"/>
      <c r="OEZ599" s="42"/>
      <c r="OFA599" s="42"/>
      <c r="OFB599" s="42"/>
      <c r="OFC599" s="42"/>
      <c r="OFD599" s="42"/>
      <c r="OFE599" s="42"/>
      <c r="OFF599" s="42"/>
      <c r="OFG599" s="42"/>
      <c r="OFH599" s="42"/>
      <c r="OFI599" s="42"/>
      <c r="OFJ599" s="42"/>
      <c r="OFK599" s="42"/>
      <c r="OFL599" s="42"/>
      <c r="OFM599" s="42"/>
      <c r="OFN599" s="42"/>
      <c r="OFO599" s="42"/>
      <c r="OFP599" s="42"/>
      <c r="OFQ599" s="42"/>
      <c r="OFR599" s="42"/>
      <c r="OFS599" s="42"/>
      <c r="OFT599" s="42"/>
      <c r="OFU599" s="42"/>
      <c r="OFV599" s="42"/>
      <c r="OFW599" s="42"/>
      <c r="OFX599" s="42"/>
      <c r="OFY599" s="42"/>
      <c r="OFZ599" s="42"/>
      <c r="OGA599" s="42"/>
      <c r="OGB599" s="42"/>
      <c r="OGC599" s="42"/>
      <c r="OGD599" s="42"/>
      <c r="OGE599" s="42"/>
      <c r="OGF599" s="42"/>
      <c r="OGG599" s="42"/>
      <c r="OGH599" s="42"/>
      <c r="OGI599" s="42"/>
      <c r="OGJ599" s="42"/>
      <c r="OGK599" s="42"/>
      <c r="OGL599" s="42"/>
      <c r="OGM599" s="42"/>
      <c r="OGN599" s="42"/>
      <c r="OGO599" s="42"/>
      <c r="OGP599" s="42"/>
      <c r="OGQ599" s="42"/>
      <c r="OGR599" s="42"/>
      <c r="OGS599" s="42"/>
      <c r="OGT599" s="42"/>
      <c r="OGU599" s="42"/>
      <c r="OGV599" s="42"/>
      <c r="OGW599" s="42"/>
      <c r="OGX599" s="42"/>
      <c r="OGY599" s="42"/>
      <c r="OGZ599" s="42"/>
      <c r="OHA599" s="42"/>
      <c r="OHB599" s="42"/>
      <c r="OHC599" s="42"/>
      <c r="OHD599" s="42"/>
      <c r="OHE599" s="42"/>
      <c r="OHF599" s="42"/>
      <c r="OHG599" s="42"/>
      <c r="OHH599" s="42"/>
      <c r="OHI599" s="42"/>
      <c r="OHJ599" s="42"/>
      <c r="OHK599" s="42"/>
      <c r="OHL599" s="42"/>
      <c r="OHM599" s="42"/>
      <c r="OHN599" s="42"/>
      <c r="OHO599" s="42"/>
      <c r="OHP599" s="42"/>
      <c r="OHQ599" s="42"/>
      <c r="OHR599" s="42"/>
      <c r="OHS599" s="42"/>
      <c r="OHT599" s="42"/>
      <c r="OHU599" s="42"/>
      <c r="OHV599" s="42"/>
      <c r="OHW599" s="42"/>
      <c r="OHX599" s="42"/>
      <c r="OHY599" s="42"/>
      <c r="OHZ599" s="42"/>
      <c r="OIA599" s="42"/>
      <c r="OIB599" s="42"/>
      <c r="OIC599" s="42"/>
      <c r="OID599" s="42"/>
      <c r="OIE599" s="42"/>
      <c r="OIF599" s="42"/>
      <c r="OIG599" s="42"/>
      <c r="OIH599" s="42"/>
      <c r="OII599" s="42"/>
      <c r="OIJ599" s="42"/>
      <c r="OIK599" s="42"/>
      <c r="OIL599" s="42"/>
      <c r="OIM599" s="42"/>
      <c r="OIN599" s="42"/>
      <c r="OIO599" s="42"/>
      <c r="OIP599" s="42"/>
      <c r="OIQ599" s="42"/>
      <c r="OIR599" s="42"/>
      <c r="OIS599" s="42"/>
      <c r="OIT599" s="42"/>
      <c r="OIU599" s="42"/>
      <c r="OIV599" s="42"/>
      <c r="OIW599" s="42"/>
      <c r="OIX599" s="42"/>
      <c r="OIY599" s="42"/>
      <c r="OIZ599" s="42"/>
      <c r="OJA599" s="42"/>
      <c r="OJB599" s="42"/>
      <c r="OJC599" s="42"/>
      <c r="OJD599" s="42"/>
      <c r="OJE599" s="42"/>
      <c r="OJF599" s="42"/>
      <c r="OJG599" s="42"/>
      <c r="OJH599" s="42"/>
      <c r="OJI599" s="42"/>
      <c r="OJJ599" s="42"/>
      <c r="OJK599" s="42"/>
      <c r="OJL599" s="42"/>
      <c r="OJM599" s="42"/>
      <c r="OJN599" s="42"/>
      <c r="OJO599" s="42"/>
      <c r="OJP599" s="42"/>
      <c r="OJQ599" s="42"/>
      <c r="OJR599" s="42"/>
      <c r="OJS599" s="42"/>
      <c r="OJT599" s="42"/>
      <c r="OJU599" s="42"/>
      <c r="OJV599" s="42"/>
      <c r="OJW599" s="42"/>
      <c r="OJX599" s="42"/>
      <c r="OJY599" s="42"/>
      <c r="OJZ599" s="42"/>
      <c r="OKA599" s="42"/>
      <c r="OKB599" s="42"/>
      <c r="OKC599" s="42"/>
      <c r="OKD599" s="42"/>
      <c r="OKE599" s="42"/>
      <c r="OKF599" s="42"/>
      <c r="OKG599" s="42"/>
      <c r="OKH599" s="42"/>
      <c r="OKI599" s="42"/>
      <c r="OKJ599" s="42"/>
      <c r="OKK599" s="42"/>
      <c r="OKL599" s="42"/>
      <c r="OKM599" s="42"/>
      <c r="OKN599" s="42"/>
      <c r="OKO599" s="42"/>
      <c r="OKP599" s="42"/>
      <c r="OKQ599" s="42"/>
      <c r="OKR599" s="42"/>
      <c r="OKS599" s="42"/>
      <c r="OKT599" s="42"/>
      <c r="OKU599" s="42"/>
      <c r="OKV599" s="42"/>
      <c r="OKW599" s="42"/>
      <c r="OKX599" s="42"/>
      <c r="OKY599" s="42"/>
      <c r="OKZ599" s="42"/>
      <c r="OLA599" s="42"/>
      <c r="OLB599" s="42"/>
      <c r="OLC599" s="42"/>
      <c r="OLD599" s="42"/>
      <c r="OLE599" s="42"/>
      <c r="OLF599" s="42"/>
      <c r="OLG599" s="42"/>
      <c r="OLH599" s="42"/>
      <c r="OLI599" s="42"/>
      <c r="OLJ599" s="42"/>
      <c r="OLK599" s="42"/>
      <c r="OLL599" s="42"/>
      <c r="OLM599" s="42"/>
      <c r="OLN599" s="42"/>
      <c r="OLO599" s="42"/>
      <c r="OLP599" s="42"/>
      <c r="OLQ599" s="42"/>
      <c r="OLR599" s="42"/>
      <c r="OLS599" s="42"/>
      <c r="OLT599" s="42"/>
      <c r="OLU599" s="42"/>
      <c r="OLV599" s="42"/>
      <c r="OLW599" s="42"/>
      <c r="OLX599" s="42"/>
      <c r="OLY599" s="42"/>
      <c r="OLZ599" s="42"/>
      <c r="OMA599" s="42"/>
      <c r="OMB599" s="42"/>
      <c r="OMC599" s="42"/>
      <c r="OMD599" s="42"/>
      <c r="OME599" s="42"/>
      <c r="OMF599" s="42"/>
      <c r="OMG599" s="42"/>
      <c r="OMH599" s="42"/>
      <c r="OMI599" s="42"/>
      <c r="OMJ599" s="42"/>
      <c r="OMK599" s="42"/>
      <c r="OML599" s="42"/>
      <c r="OMM599" s="42"/>
      <c r="OMN599" s="42"/>
      <c r="OMO599" s="42"/>
      <c r="OMP599" s="42"/>
      <c r="OMQ599" s="42"/>
      <c r="OMR599" s="42"/>
      <c r="OMS599" s="42"/>
      <c r="OMT599" s="42"/>
      <c r="OMU599" s="42"/>
      <c r="OMV599" s="42"/>
      <c r="OMW599" s="42"/>
      <c r="OMX599" s="42"/>
      <c r="OMY599" s="42"/>
      <c r="OMZ599" s="42"/>
      <c r="ONA599" s="42"/>
      <c r="ONB599" s="42"/>
      <c r="ONC599" s="42"/>
      <c r="OND599" s="42"/>
      <c r="ONE599" s="42"/>
      <c r="ONF599" s="42"/>
      <c r="ONG599" s="42"/>
      <c r="ONH599" s="42"/>
      <c r="ONI599" s="42"/>
      <c r="ONJ599" s="42"/>
      <c r="ONK599" s="42"/>
      <c r="ONL599" s="42"/>
      <c r="ONM599" s="42"/>
      <c r="ONN599" s="42"/>
      <c r="ONO599" s="42"/>
      <c r="ONP599" s="42"/>
      <c r="ONQ599" s="42"/>
      <c r="ONR599" s="42"/>
      <c r="ONS599" s="42"/>
      <c r="ONT599" s="42"/>
      <c r="ONU599" s="42"/>
      <c r="ONV599" s="42"/>
      <c r="ONW599" s="42"/>
      <c r="ONX599" s="42"/>
      <c r="ONY599" s="42"/>
      <c r="ONZ599" s="42"/>
      <c r="OOA599" s="42"/>
      <c r="OOB599" s="42"/>
      <c r="OOC599" s="42"/>
      <c r="OOD599" s="42"/>
      <c r="OOE599" s="42"/>
      <c r="OOF599" s="42"/>
      <c r="OOG599" s="42"/>
      <c r="OOH599" s="42"/>
      <c r="OOI599" s="42"/>
      <c r="OOJ599" s="42"/>
      <c r="OOK599" s="42"/>
      <c r="OOL599" s="42"/>
      <c r="OOM599" s="42"/>
      <c r="OON599" s="42"/>
      <c r="OOO599" s="42"/>
      <c r="OOP599" s="42"/>
      <c r="OOQ599" s="42"/>
      <c r="OOR599" s="42"/>
      <c r="OOS599" s="42"/>
      <c r="OOT599" s="42"/>
      <c r="OOU599" s="42"/>
      <c r="OOV599" s="42"/>
      <c r="OOW599" s="42"/>
      <c r="OOX599" s="42"/>
      <c r="OOY599" s="42"/>
      <c r="OOZ599" s="42"/>
      <c r="OPA599" s="42"/>
      <c r="OPB599" s="42"/>
      <c r="OPC599" s="42"/>
      <c r="OPD599" s="42"/>
      <c r="OPE599" s="42"/>
      <c r="OPF599" s="42"/>
      <c r="OPG599" s="42"/>
      <c r="OPH599" s="42"/>
      <c r="OPI599" s="42"/>
      <c r="OPJ599" s="42"/>
      <c r="OPK599" s="42"/>
      <c r="OPL599" s="42"/>
      <c r="OPM599" s="42"/>
      <c r="OPN599" s="42"/>
      <c r="OPO599" s="42"/>
      <c r="OPP599" s="42"/>
      <c r="OPQ599" s="42"/>
      <c r="OPR599" s="42"/>
      <c r="OPS599" s="42"/>
      <c r="OPT599" s="42"/>
      <c r="OPU599" s="42"/>
      <c r="OPV599" s="42"/>
      <c r="OPW599" s="42"/>
      <c r="OPX599" s="42"/>
      <c r="OPY599" s="42"/>
      <c r="OPZ599" s="42"/>
      <c r="OQA599" s="42"/>
      <c r="OQB599" s="42"/>
      <c r="OQC599" s="42"/>
      <c r="OQD599" s="42"/>
      <c r="OQE599" s="42"/>
      <c r="OQF599" s="42"/>
      <c r="OQG599" s="42"/>
      <c r="OQH599" s="42"/>
      <c r="OQI599" s="42"/>
      <c r="OQJ599" s="42"/>
      <c r="OQK599" s="42"/>
      <c r="OQL599" s="42"/>
      <c r="OQM599" s="42"/>
      <c r="OQN599" s="42"/>
      <c r="OQO599" s="42"/>
      <c r="OQP599" s="42"/>
      <c r="OQQ599" s="42"/>
      <c r="OQR599" s="42"/>
      <c r="OQS599" s="42"/>
      <c r="OQT599" s="42"/>
      <c r="OQU599" s="42"/>
      <c r="OQV599" s="42"/>
      <c r="OQW599" s="42"/>
      <c r="OQX599" s="42"/>
      <c r="OQY599" s="42"/>
      <c r="OQZ599" s="42"/>
      <c r="ORA599" s="42"/>
      <c r="ORB599" s="42"/>
      <c r="ORC599" s="42"/>
      <c r="ORD599" s="42"/>
      <c r="ORE599" s="42"/>
      <c r="ORF599" s="42"/>
      <c r="ORG599" s="42"/>
      <c r="ORH599" s="42"/>
      <c r="ORI599" s="42"/>
      <c r="ORJ599" s="42"/>
      <c r="ORK599" s="42"/>
      <c r="ORL599" s="42"/>
      <c r="ORM599" s="42"/>
      <c r="ORN599" s="42"/>
      <c r="ORO599" s="42"/>
      <c r="ORP599" s="42"/>
      <c r="ORQ599" s="42"/>
      <c r="ORR599" s="42"/>
      <c r="ORS599" s="42"/>
      <c r="ORT599" s="42"/>
      <c r="ORU599" s="42"/>
      <c r="ORV599" s="42"/>
      <c r="ORW599" s="42"/>
      <c r="ORX599" s="42"/>
      <c r="ORY599" s="42"/>
      <c r="ORZ599" s="42"/>
      <c r="OSA599" s="42"/>
      <c r="OSB599" s="42"/>
      <c r="OSC599" s="42"/>
      <c r="OSD599" s="42"/>
      <c r="OSE599" s="42"/>
      <c r="OSF599" s="42"/>
      <c r="OSG599" s="42"/>
      <c r="OSH599" s="42"/>
      <c r="OSI599" s="42"/>
      <c r="OSJ599" s="42"/>
      <c r="OSK599" s="42"/>
      <c r="OSL599" s="42"/>
      <c r="OSM599" s="42"/>
      <c r="OSN599" s="42"/>
      <c r="OSO599" s="42"/>
      <c r="OSP599" s="42"/>
      <c r="OSQ599" s="42"/>
      <c r="OSR599" s="42"/>
      <c r="OSS599" s="42"/>
      <c r="OST599" s="42"/>
      <c r="OSU599" s="42"/>
      <c r="OSV599" s="42"/>
      <c r="OSW599" s="42"/>
      <c r="OSX599" s="42"/>
      <c r="OSY599" s="42"/>
      <c r="OSZ599" s="42"/>
      <c r="OTA599" s="42"/>
      <c r="OTB599" s="42"/>
      <c r="OTC599" s="42"/>
      <c r="OTD599" s="42"/>
      <c r="OTE599" s="42"/>
      <c r="OTF599" s="42"/>
      <c r="OTG599" s="42"/>
      <c r="OTH599" s="42"/>
      <c r="OTI599" s="42"/>
      <c r="OTJ599" s="42"/>
      <c r="OTK599" s="42"/>
      <c r="OTL599" s="42"/>
      <c r="OTM599" s="42"/>
      <c r="OTN599" s="42"/>
      <c r="OTO599" s="42"/>
      <c r="OTP599" s="42"/>
      <c r="OTQ599" s="42"/>
      <c r="OTR599" s="42"/>
      <c r="OTS599" s="42"/>
      <c r="OTT599" s="42"/>
      <c r="OTU599" s="42"/>
      <c r="OTV599" s="42"/>
      <c r="OTW599" s="42"/>
      <c r="OTX599" s="42"/>
      <c r="OTY599" s="42"/>
      <c r="OTZ599" s="42"/>
      <c r="OUA599" s="42"/>
      <c r="OUB599" s="42"/>
      <c r="OUC599" s="42"/>
      <c r="OUD599" s="42"/>
      <c r="OUE599" s="42"/>
      <c r="OUF599" s="42"/>
      <c r="OUG599" s="42"/>
      <c r="OUH599" s="42"/>
      <c r="OUI599" s="42"/>
      <c r="OUJ599" s="42"/>
      <c r="OUK599" s="42"/>
      <c r="OUL599" s="42"/>
      <c r="OUM599" s="42"/>
      <c r="OUN599" s="42"/>
      <c r="OUO599" s="42"/>
      <c r="OUP599" s="42"/>
      <c r="OUQ599" s="42"/>
      <c r="OUR599" s="42"/>
      <c r="OUS599" s="42"/>
      <c r="OUT599" s="42"/>
      <c r="OUU599" s="42"/>
      <c r="OUV599" s="42"/>
      <c r="OUW599" s="42"/>
      <c r="OUX599" s="42"/>
      <c r="OUY599" s="42"/>
      <c r="OUZ599" s="42"/>
      <c r="OVA599" s="42"/>
      <c r="OVB599" s="42"/>
      <c r="OVC599" s="42"/>
      <c r="OVD599" s="42"/>
      <c r="OVE599" s="42"/>
      <c r="OVF599" s="42"/>
      <c r="OVG599" s="42"/>
      <c r="OVH599" s="42"/>
      <c r="OVI599" s="42"/>
      <c r="OVJ599" s="42"/>
      <c r="OVK599" s="42"/>
      <c r="OVL599" s="42"/>
      <c r="OVM599" s="42"/>
      <c r="OVN599" s="42"/>
      <c r="OVO599" s="42"/>
      <c r="OVP599" s="42"/>
      <c r="OVQ599" s="42"/>
      <c r="OVR599" s="42"/>
      <c r="OVS599" s="42"/>
      <c r="OVT599" s="42"/>
      <c r="OVU599" s="42"/>
      <c r="OVV599" s="42"/>
      <c r="OVW599" s="42"/>
      <c r="OVX599" s="42"/>
      <c r="OVY599" s="42"/>
      <c r="OVZ599" s="42"/>
      <c r="OWA599" s="42"/>
      <c r="OWB599" s="42"/>
      <c r="OWC599" s="42"/>
      <c r="OWD599" s="42"/>
      <c r="OWE599" s="42"/>
      <c r="OWF599" s="42"/>
      <c r="OWG599" s="42"/>
      <c r="OWH599" s="42"/>
      <c r="OWI599" s="42"/>
      <c r="OWJ599" s="42"/>
      <c r="OWK599" s="42"/>
      <c r="OWL599" s="42"/>
      <c r="OWM599" s="42"/>
      <c r="OWN599" s="42"/>
      <c r="OWO599" s="42"/>
      <c r="OWP599" s="42"/>
      <c r="OWQ599" s="42"/>
      <c r="OWR599" s="42"/>
      <c r="OWS599" s="42"/>
      <c r="OWT599" s="42"/>
      <c r="OWU599" s="42"/>
      <c r="OWV599" s="42"/>
      <c r="OWW599" s="42"/>
      <c r="OWX599" s="42"/>
      <c r="OWY599" s="42"/>
      <c r="OWZ599" s="42"/>
      <c r="OXA599" s="42"/>
      <c r="OXB599" s="42"/>
      <c r="OXC599" s="42"/>
      <c r="OXD599" s="42"/>
      <c r="OXE599" s="42"/>
      <c r="OXF599" s="42"/>
      <c r="OXG599" s="42"/>
      <c r="OXH599" s="42"/>
      <c r="OXI599" s="42"/>
      <c r="OXJ599" s="42"/>
      <c r="OXK599" s="42"/>
      <c r="OXL599" s="42"/>
      <c r="OXM599" s="42"/>
      <c r="OXN599" s="42"/>
      <c r="OXO599" s="42"/>
      <c r="OXP599" s="42"/>
      <c r="OXQ599" s="42"/>
      <c r="OXR599" s="42"/>
      <c r="OXS599" s="42"/>
      <c r="OXT599" s="42"/>
      <c r="OXU599" s="42"/>
      <c r="OXV599" s="42"/>
      <c r="OXW599" s="42"/>
      <c r="OXX599" s="42"/>
      <c r="OXY599" s="42"/>
      <c r="OXZ599" s="42"/>
      <c r="OYA599" s="42"/>
      <c r="OYB599" s="42"/>
      <c r="OYC599" s="42"/>
      <c r="OYD599" s="42"/>
      <c r="OYE599" s="42"/>
      <c r="OYF599" s="42"/>
      <c r="OYG599" s="42"/>
      <c r="OYH599" s="42"/>
      <c r="OYI599" s="42"/>
      <c r="OYJ599" s="42"/>
      <c r="OYK599" s="42"/>
      <c r="OYL599" s="42"/>
      <c r="OYM599" s="42"/>
      <c r="OYN599" s="42"/>
      <c r="OYO599" s="42"/>
      <c r="OYP599" s="42"/>
      <c r="OYQ599" s="42"/>
      <c r="OYR599" s="42"/>
      <c r="OYS599" s="42"/>
      <c r="OYT599" s="42"/>
      <c r="OYU599" s="42"/>
      <c r="OYV599" s="42"/>
      <c r="OYW599" s="42"/>
      <c r="OYX599" s="42"/>
      <c r="OYY599" s="42"/>
      <c r="OYZ599" s="42"/>
      <c r="OZA599" s="42"/>
      <c r="OZB599" s="42"/>
      <c r="OZC599" s="42"/>
      <c r="OZD599" s="42"/>
      <c r="OZE599" s="42"/>
      <c r="OZF599" s="42"/>
      <c r="OZG599" s="42"/>
      <c r="OZH599" s="42"/>
      <c r="OZI599" s="42"/>
      <c r="OZJ599" s="42"/>
      <c r="OZK599" s="42"/>
      <c r="OZL599" s="42"/>
      <c r="OZM599" s="42"/>
      <c r="OZN599" s="42"/>
      <c r="OZO599" s="42"/>
      <c r="OZP599" s="42"/>
      <c r="OZQ599" s="42"/>
      <c r="OZR599" s="42"/>
      <c r="OZS599" s="42"/>
      <c r="OZT599" s="42"/>
      <c r="OZU599" s="42"/>
      <c r="OZV599" s="42"/>
      <c r="OZW599" s="42"/>
      <c r="OZX599" s="42"/>
      <c r="OZY599" s="42"/>
      <c r="OZZ599" s="42"/>
      <c r="PAA599" s="42"/>
      <c r="PAB599" s="42"/>
      <c r="PAC599" s="42"/>
      <c r="PAD599" s="42"/>
      <c r="PAE599" s="42"/>
      <c r="PAF599" s="42"/>
      <c r="PAG599" s="42"/>
      <c r="PAH599" s="42"/>
      <c r="PAI599" s="42"/>
      <c r="PAJ599" s="42"/>
      <c r="PAK599" s="42"/>
      <c r="PAL599" s="42"/>
      <c r="PAM599" s="42"/>
      <c r="PAN599" s="42"/>
      <c r="PAO599" s="42"/>
      <c r="PAP599" s="42"/>
      <c r="PAQ599" s="42"/>
      <c r="PAR599" s="42"/>
      <c r="PAS599" s="42"/>
      <c r="PAT599" s="42"/>
      <c r="PAU599" s="42"/>
      <c r="PAV599" s="42"/>
      <c r="PAW599" s="42"/>
      <c r="PAX599" s="42"/>
      <c r="PAY599" s="42"/>
      <c r="PAZ599" s="42"/>
      <c r="PBA599" s="42"/>
      <c r="PBB599" s="42"/>
      <c r="PBC599" s="42"/>
      <c r="PBD599" s="42"/>
      <c r="PBE599" s="42"/>
      <c r="PBF599" s="42"/>
      <c r="PBG599" s="42"/>
      <c r="PBH599" s="42"/>
      <c r="PBI599" s="42"/>
      <c r="PBJ599" s="42"/>
      <c r="PBK599" s="42"/>
      <c r="PBL599" s="42"/>
      <c r="PBM599" s="42"/>
      <c r="PBN599" s="42"/>
      <c r="PBO599" s="42"/>
      <c r="PBP599" s="42"/>
      <c r="PBQ599" s="42"/>
      <c r="PBR599" s="42"/>
      <c r="PBS599" s="42"/>
      <c r="PBT599" s="42"/>
      <c r="PBU599" s="42"/>
      <c r="PBV599" s="42"/>
      <c r="PBW599" s="42"/>
      <c r="PBX599" s="42"/>
      <c r="PBY599" s="42"/>
      <c r="PBZ599" s="42"/>
      <c r="PCA599" s="42"/>
      <c r="PCB599" s="42"/>
      <c r="PCC599" s="42"/>
      <c r="PCD599" s="42"/>
      <c r="PCE599" s="42"/>
      <c r="PCF599" s="42"/>
      <c r="PCG599" s="42"/>
      <c r="PCH599" s="42"/>
      <c r="PCI599" s="42"/>
      <c r="PCJ599" s="42"/>
      <c r="PCK599" s="42"/>
      <c r="PCL599" s="42"/>
      <c r="PCM599" s="42"/>
      <c r="PCN599" s="42"/>
      <c r="PCO599" s="42"/>
      <c r="PCP599" s="42"/>
      <c r="PCQ599" s="42"/>
      <c r="PCR599" s="42"/>
      <c r="PCS599" s="42"/>
      <c r="PCT599" s="42"/>
      <c r="PCU599" s="42"/>
      <c r="PCV599" s="42"/>
      <c r="PCW599" s="42"/>
      <c r="PCX599" s="42"/>
      <c r="PCY599" s="42"/>
      <c r="PCZ599" s="42"/>
      <c r="PDA599" s="42"/>
      <c r="PDB599" s="42"/>
      <c r="PDC599" s="42"/>
      <c r="PDD599" s="42"/>
      <c r="PDE599" s="42"/>
      <c r="PDF599" s="42"/>
      <c r="PDG599" s="42"/>
      <c r="PDH599" s="42"/>
      <c r="PDI599" s="42"/>
      <c r="PDJ599" s="42"/>
      <c r="PDK599" s="42"/>
      <c r="PDL599" s="42"/>
      <c r="PDM599" s="42"/>
      <c r="PDN599" s="42"/>
      <c r="PDO599" s="42"/>
      <c r="PDP599" s="42"/>
      <c r="PDQ599" s="42"/>
      <c r="PDR599" s="42"/>
      <c r="PDS599" s="42"/>
      <c r="PDT599" s="42"/>
      <c r="PDU599" s="42"/>
      <c r="PDV599" s="42"/>
      <c r="PDW599" s="42"/>
      <c r="PDX599" s="42"/>
      <c r="PDY599" s="42"/>
      <c r="PDZ599" s="42"/>
      <c r="PEA599" s="42"/>
      <c r="PEB599" s="42"/>
      <c r="PEC599" s="42"/>
      <c r="PED599" s="42"/>
      <c r="PEE599" s="42"/>
      <c r="PEF599" s="42"/>
      <c r="PEG599" s="42"/>
      <c r="PEH599" s="42"/>
      <c r="PEI599" s="42"/>
      <c r="PEJ599" s="42"/>
      <c r="PEK599" s="42"/>
      <c r="PEL599" s="42"/>
      <c r="PEM599" s="42"/>
      <c r="PEN599" s="42"/>
      <c r="PEO599" s="42"/>
      <c r="PEP599" s="42"/>
      <c r="PEQ599" s="42"/>
      <c r="PER599" s="42"/>
      <c r="PES599" s="42"/>
      <c r="PET599" s="42"/>
      <c r="PEU599" s="42"/>
      <c r="PEV599" s="42"/>
      <c r="PEW599" s="42"/>
      <c r="PEX599" s="42"/>
      <c r="PEY599" s="42"/>
      <c r="PEZ599" s="42"/>
      <c r="PFA599" s="42"/>
      <c r="PFB599" s="42"/>
      <c r="PFC599" s="42"/>
      <c r="PFD599" s="42"/>
      <c r="PFE599" s="42"/>
      <c r="PFF599" s="42"/>
      <c r="PFG599" s="42"/>
      <c r="PFH599" s="42"/>
      <c r="PFI599" s="42"/>
      <c r="PFJ599" s="42"/>
      <c r="PFK599" s="42"/>
      <c r="PFL599" s="42"/>
      <c r="PFM599" s="42"/>
      <c r="PFN599" s="42"/>
      <c r="PFO599" s="42"/>
      <c r="PFP599" s="42"/>
      <c r="PFQ599" s="42"/>
      <c r="PFR599" s="42"/>
      <c r="PFS599" s="42"/>
      <c r="PFT599" s="42"/>
      <c r="PFU599" s="42"/>
      <c r="PFV599" s="42"/>
      <c r="PFW599" s="42"/>
      <c r="PFX599" s="42"/>
      <c r="PFY599" s="42"/>
      <c r="PFZ599" s="42"/>
      <c r="PGA599" s="42"/>
      <c r="PGB599" s="42"/>
      <c r="PGC599" s="42"/>
      <c r="PGD599" s="42"/>
      <c r="PGE599" s="42"/>
      <c r="PGF599" s="42"/>
      <c r="PGG599" s="42"/>
      <c r="PGH599" s="42"/>
      <c r="PGI599" s="42"/>
      <c r="PGJ599" s="42"/>
      <c r="PGK599" s="42"/>
      <c r="PGL599" s="42"/>
      <c r="PGM599" s="42"/>
      <c r="PGN599" s="42"/>
      <c r="PGO599" s="42"/>
      <c r="PGP599" s="42"/>
      <c r="PGQ599" s="42"/>
      <c r="PGR599" s="42"/>
      <c r="PGS599" s="42"/>
      <c r="PGT599" s="42"/>
      <c r="PGU599" s="42"/>
      <c r="PGV599" s="42"/>
      <c r="PGW599" s="42"/>
      <c r="PGX599" s="42"/>
      <c r="PGY599" s="42"/>
      <c r="PGZ599" s="42"/>
      <c r="PHA599" s="42"/>
      <c r="PHB599" s="42"/>
      <c r="PHC599" s="42"/>
      <c r="PHD599" s="42"/>
      <c r="PHE599" s="42"/>
      <c r="PHF599" s="42"/>
      <c r="PHG599" s="42"/>
      <c r="PHH599" s="42"/>
      <c r="PHI599" s="42"/>
      <c r="PHJ599" s="42"/>
      <c r="PHK599" s="42"/>
      <c r="PHL599" s="42"/>
      <c r="PHM599" s="42"/>
      <c r="PHN599" s="42"/>
      <c r="PHO599" s="42"/>
      <c r="PHP599" s="42"/>
      <c r="PHQ599" s="42"/>
      <c r="PHR599" s="42"/>
      <c r="PHS599" s="42"/>
      <c r="PHT599" s="42"/>
      <c r="PHU599" s="42"/>
      <c r="PHV599" s="42"/>
      <c r="PHW599" s="42"/>
      <c r="PHX599" s="42"/>
      <c r="PHY599" s="42"/>
      <c r="PHZ599" s="42"/>
      <c r="PIA599" s="42"/>
      <c r="PIB599" s="42"/>
      <c r="PIC599" s="42"/>
      <c r="PID599" s="42"/>
      <c r="PIE599" s="42"/>
      <c r="PIF599" s="42"/>
      <c r="PIG599" s="42"/>
      <c r="PIH599" s="42"/>
      <c r="PII599" s="42"/>
      <c r="PIJ599" s="42"/>
      <c r="PIK599" s="42"/>
      <c r="PIL599" s="42"/>
      <c r="PIM599" s="42"/>
      <c r="PIN599" s="42"/>
      <c r="PIO599" s="42"/>
      <c r="PIP599" s="42"/>
      <c r="PIQ599" s="42"/>
      <c r="PIR599" s="42"/>
      <c r="PIS599" s="42"/>
      <c r="PIT599" s="42"/>
      <c r="PIU599" s="42"/>
      <c r="PIV599" s="42"/>
      <c r="PIW599" s="42"/>
      <c r="PIX599" s="42"/>
      <c r="PIY599" s="42"/>
      <c r="PIZ599" s="42"/>
      <c r="PJA599" s="42"/>
      <c r="PJB599" s="42"/>
      <c r="PJC599" s="42"/>
      <c r="PJD599" s="42"/>
      <c r="PJE599" s="42"/>
      <c r="PJF599" s="42"/>
      <c r="PJG599" s="42"/>
      <c r="PJH599" s="42"/>
      <c r="PJI599" s="42"/>
      <c r="PJJ599" s="42"/>
      <c r="PJK599" s="42"/>
      <c r="PJL599" s="42"/>
      <c r="PJM599" s="42"/>
      <c r="PJN599" s="42"/>
      <c r="PJO599" s="42"/>
      <c r="PJP599" s="42"/>
      <c r="PJQ599" s="42"/>
      <c r="PJR599" s="42"/>
      <c r="PJS599" s="42"/>
      <c r="PJT599" s="42"/>
      <c r="PJU599" s="42"/>
      <c r="PJV599" s="42"/>
      <c r="PJW599" s="42"/>
      <c r="PJX599" s="42"/>
      <c r="PJY599" s="42"/>
      <c r="PJZ599" s="42"/>
      <c r="PKA599" s="42"/>
      <c r="PKB599" s="42"/>
      <c r="PKC599" s="42"/>
      <c r="PKD599" s="42"/>
      <c r="PKE599" s="42"/>
      <c r="PKF599" s="42"/>
      <c r="PKG599" s="42"/>
      <c r="PKH599" s="42"/>
      <c r="PKI599" s="42"/>
      <c r="PKJ599" s="42"/>
      <c r="PKK599" s="42"/>
      <c r="PKL599" s="42"/>
      <c r="PKM599" s="42"/>
      <c r="PKN599" s="42"/>
      <c r="PKO599" s="42"/>
      <c r="PKP599" s="42"/>
      <c r="PKQ599" s="42"/>
      <c r="PKR599" s="42"/>
      <c r="PKS599" s="42"/>
      <c r="PKT599" s="42"/>
      <c r="PKU599" s="42"/>
      <c r="PKV599" s="42"/>
      <c r="PKW599" s="42"/>
      <c r="PKX599" s="42"/>
      <c r="PKY599" s="42"/>
      <c r="PKZ599" s="42"/>
      <c r="PLA599" s="42"/>
      <c r="PLB599" s="42"/>
      <c r="PLC599" s="42"/>
      <c r="PLD599" s="42"/>
      <c r="PLE599" s="42"/>
      <c r="PLF599" s="42"/>
      <c r="PLG599" s="42"/>
      <c r="PLH599" s="42"/>
      <c r="PLI599" s="42"/>
      <c r="PLJ599" s="42"/>
      <c r="PLK599" s="42"/>
      <c r="PLL599" s="42"/>
      <c r="PLM599" s="42"/>
      <c r="PLN599" s="42"/>
      <c r="PLO599" s="42"/>
      <c r="PLP599" s="42"/>
      <c r="PLQ599" s="42"/>
      <c r="PLR599" s="42"/>
      <c r="PLS599" s="42"/>
      <c r="PLT599" s="42"/>
      <c r="PLU599" s="42"/>
      <c r="PLV599" s="42"/>
      <c r="PLW599" s="42"/>
      <c r="PLX599" s="42"/>
      <c r="PLY599" s="42"/>
      <c r="PLZ599" s="42"/>
      <c r="PMA599" s="42"/>
      <c r="PMB599" s="42"/>
      <c r="PMC599" s="42"/>
      <c r="PMD599" s="42"/>
      <c r="PME599" s="42"/>
      <c r="PMF599" s="42"/>
      <c r="PMG599" s="42"/>
      <c r="PMH599" s="42"/>
      <c r="PMI599" s="42"/>
      <c r="PMJ599" s="42"/>
      <c r="PMK599" s="42"/>
      <c r="PML599" s="42"/>
      <c r="PMM599" s="42"/>
      <c r="PMN599" s="42"/>
      <c r="PMO599" s="42"/>
      <c r="PMP599" s="42"/>
      <c r="PMQ599" s="42"/>
      <c r="PMR599" s="42"/>
      <c r="PMS599" s="42"/>
      <c r="PMT599" s="42"/>
      <c r="PMU599" s="42"/>
      <c r="PMV599" s="42"/>
      <c r="PMW599" s="42"/>
      <c r="PMX599" s="42"/>
      <c r="PMY599" s="42"/>
      <c r="PMZ599" s="42"/>
      <c r="PNA599" s="42"/>
      <c r="PNB599" s="42"/>
      <c r="PNC599" s="42"/>
      <c r="PND599" s="42"/>
      <c r="PNE599" s="42"/>
      <c r="PNF599" s="42"/>
      <c r="PNG599" s="42"/>
      <c r="PNH599" s="42"/>
      <c r="PNI599" s="42"/>
      <c r="PNJ599" s="42"/>
      <c r="PNK599" s="42"/>
      <c r="PNL599" s="42"/>
      <c r="PNM599" s="42"/>
      <c r="PNN599" s="42"/>
      <c r="PNO599" s="42"/>
      <c r="PNP599" s="42"/>
      <c r="PNQ599" s="42"/>
      <c r="PNR599" s="42"/>
      <c r="PNS599" s="42"/>
      <c r="PNT599" s="42"/>
      <c r="PNU599" s="42"/>
      <c r="PNV599" s="42"/>
      <c r="PNW599" s="42"/>
      <c r="PNX599" s="42"/>
      <c r="PNY599" s="42"/>
      <c r="PNZ599" s="42"/>
      <c r="POA599" s="42"/>
      <c r="POB599" s="42"/>
      <c r="POC599" s="42"/>
      <c r="POD599" s="42"/>
      <c r="POE599" s="42"/>
      <c r="POF599" s="42"/>
      <c r="POG599" s="42"/>
      <c r="POH599" s="42"/>
      <c r="POI599" s="42"/>
      <c r="POJ599" s="42"/>
      <c r="POK599" s="42"/>
      <c r="POL599" s="42"/>
      <c r="POM599" s="42"/>
      <c r="PON599" s="42"/>
      <c r="POO599" s="42"/>
      <c r="POP599" s="42"/>
      <c r="POQ599" s="42"/>
      <c r="POR599" s="42"/>
      <c r="POS599" s="42"/>
      <c r="POT599" s="42"/>
      <c r="POU599" s="42"/>
      <c r="POV599" s="42"/>
      <c r="POW599" s="42"/>
      <c r="POX599" s="42"/>
      <c r="POY599" s="42"/>
      <c r="POZ599" s="42"/>
      <c r="PPA599" s="42"/>
      <c r="PPB599" s="42"/>
      <c r="PPC599" s="42"/>
      <c r="PPD599" s="42"/>
      <c r="PPE599" s="42"/>
      <c r="PPF599" s="42"/>
      <c r="PPG599" s="42"/>
      <c r="PPH599" s="42"/>
      <c r="PPI599" s="42"/>
      <c r="PPJ599" s="42"/>
      <c r="PPK599" s="42"/>
      <c r="PPL599" s="42"/>
      <c r="PPM599" s="42"/>
      <c r="PPN599" s="42"/>
      <c r="PPO599" s="42"/>
      <c r="PPP599" s="42"/>
      <c r="PPQ599" s="42"/>
      <c r="PPR599" s="42"/>
      <c r="PPS599" s="42"/>
      <c r="PPT599" s="42"/>
      <c r="PPU599" s="42"/>
      <c r="PPV599" s="42"/>
      <c r="PPW599" s="42"/>
      <c r="PPX599" s="42"/>
      <c r="PPY599" s="42"/>
      <c r="PPZ599" s="42"/>
      <c r="PQA599" s="42"/>
      <c r="PQB599" s="42"/>
      <c r="PQC599" s="42"/>
      <c r="PQD599" s="42"/>
      <c r="PQE599" s="42"/>
      <c r="PQF599" s="42"/>
      <c r="PQG599" s="42"/>
      <c r="PQH599" s="42"/>
      <c r="PQI599" s="42"/>
      <c r="PQJ599" s="42"/>
      <c r="PQK599" s="42"/>
      <c r="PQL599" s="42"/>
      <c r="PQM599" s="42"/>
      <c r="PQN599" s="42"/>
      <c r="PQO599" s="42"/>
      <c r="PQP599" s="42"/>
      <c r="PQQ599" s="42"/>
      <c r="PQR599" s="42"/>
      <c r="PQS599" s="42"/>
      <c r="PQT599" s="42"/>
      <c r="PQU599" s="42"/>
      <c r="PQV599" s="42"/>
      <c r="PQW599" s="42"/>
      <c r="PQX599" s="42"/>
      <c r="PQY599" s="42"/>
      <c r="PQZ599" s="42"/>
      <c r="PRA599" s="42"/>
      <c r="PRB599" s="42"/>
      <c r="PRC599" s="42"/>
      <c r="PRD599" s="42"/>
      <c r="PRE599" s="42"/>
      <c r="PRF599" s="42"/>
      <c r="PRG599" s="42"/>
      <c r="PRH599" s="42"/>
      <c r="PRI599" s="42"/>
      <c r="PRJ599" s="42"/>
      <c r="PRK599" s="42"/>
      <c r="PRL599" s="42"/>
      <c r="PRM599" s="42"/>
      <c r="PRN599" s="42"/>
      <c r="PRO599" s="42"/>
      <c r="PRP599" s="42"/>
      <c r="PRQ599" s="42"/>
      <c r="PRR599" s="42"/>
      <c r="PRS599" s="42"/>
      <c r="PRT599" s="42"/>
      <c r="PRU599" s="42"/>
      <c r="PRV599" s="42"/>
      <c r="PRW599" s="42"/>
      <c r="PRX599" s="42"/>
      <c r="PRY599" s="42"/>
      <c r="PRZ599" s="42"/>
      <c r="PSA599" s="42"/>
      <c r="PSB599" s="42"/>
      <c r="PSC599" s="42"/>
      <c r="PSD599" s="42"/>
      <c r="PSE599" s="42"/>
      <c r="PSF599" s="42"/>
      <c r="PSG599" s="42"/>
      <c r="PSH599" s="42"/>
      <c r="PSI599" s="42"/>
      <c r="PSJ599" s="42"/>
      <c r="PSK599" s="42"/>
      <c r="PSL599" s="42"/>
      <c r="PSM599" s="42"/>
      <c r="PSN599" s="42"/>
      <c r="PSO599" s="42"/>
      <c r="PSP599" s="42"/>
      <c r="PSQ599" s="42"/>
      <c r="PSR599" s="42"/>
      <c r="PSS599" s="42"/>
      <c r="PST599" s="42"/>
      <c r="PSU599" s="42"/>
      <c r="PSV599" s="42"/>
      <c r="PSW599" s="42"/>
      <c r="PSX599" s="42"/>
      <c r="PSY599" s="42"/>
      <c r="PSZ599" s="42"/>
      <c r="PTA599" s="42"/>
      <c r="PTB599" s="42"/>
      <c r="PTC599" s="42"/>
      <c r="PTD599" s="42"/>
      <c r="PTE599" s="42"/>
      <c r="PTF599" s="42"/>
      <c r="PTG599" s="42"/>
      <c r="PTH599" s="42"/>
      <c r="PTI599" s="42"/>
      <c r="PTJ599" s="42"/>
      <c r="PTK599" s="42"/>
      <c r="PTL599" s="42"/>
      <c r="PTM599" s="42"/>
      <c r="PTN599" s="42"/>
      <c r="PTO599" s="42"/>
      <c r="PTP599" s="42"/>
      <c r="PTQ599" s="42"/>
      <c r="PTR599" s="42"/>
      <c r="PTS599" s="42"/>
      <c r="PTT599" s="42"/>
      <c r="PTU599" s="42"/>
      <c r="PTV599" s="42"/>
      <c r="PTW599" s="42"/>
      <c r="PTX599" s="42"/>
      <c r="PTY599" s="42"/>
      <c r="PTZ599" s="42"/>
      <c r="PUA599" s="42"/>
      <c r="PUB599" s="42"/>
      <c r="PUC599" s="42"/>
      <c r="PUD599" s="42"/>
      <c r="PUE599" s="42"/>
      <c r="PUF599" s="42"/>
      <c r="PUG599" s="42"/>
      <c r="PUH599" s="42"/>
      <c r="PUI599" s="42"/>
      <c r="PUJ599" s="42"/>
      <c r="PUK599" s="42"/>
      <c r="PUL599" s="42"/>
      <c r="PUM599" s="42"/>
      <c r="PUN599" s="42"/>
      <c r="PUO599" s="42"/>
      <c r="PUP599" s="42"/>
      <c r="PUQ599" s="42"/>
      <c r="PUR599" s="42"/>
      <c r="PUS599" s="42"/>
      <c r="PUT599" s="42"/>
      <c r="PUU599" s="42"/>
      <c r="PUV599" s="42"/>
      <c r="PUW599" s="42"/>
      <c r="PUX599" s="42"/>
      <c r="PUY599" s="42"/>
      <c r="PUZ599" s="42"/>
      <c r="PVA599" s="42"/>
      <c r="PVB599" s="42"/>
      <c r="PVC599" s="42"/>
      <c r="PVD599" s="42"/>
      <c r="PVE599" s="42"/>
      <c r="PVF599" s="42"/>
      <c r="PVG599" s="42"/>
      <c r="PVH599" s="42"/>
      <c r="PVI599" s="42"/>
      <c r="PVJ599" s="42"/>
      <c r="PVK599" s="42"/>
      <c r="PVL599" s="42"/>
      <c r="PVM599" s="42"/>
      <c r="PVN599" s="42"/>
      <c r="PVO599" s="42"/>
      <c r="PVP599" s="42"/>
      <c r="PVQ599" s="42"/>
      <c r="PVR599" s="42"/>
      <c r="PVS599" s="42"/>
      <c r="PVT599" s="42"/>
      <c r="PVU599" s="42"/>
      <c r="PVV599" s="42"/>
      <c r="PVW599" s="42"/>
      <c r="PVX599" s="42"/>
      <c r="PVY599" s="42"/>
      <c r="PVZ599" s="42"/>
      <c r="PWA599" s="42"/>
      <c r="PWB599" s="42"/>
      <c r="PWC599" s="42"/>
      <c r="PWD599" s="42"/>
      <c r="PWE599" s="42"/>
      <c r="PWF599" s="42"/>
      <c r="PWG599" s="42"/>
      <c r="PWH599" s="42"/>
      <c r="PWI599" s="42"/>
      <c r="PWJ599" s="42"/>
      <c r="PWK599" s="42"/>
      <c r="PWL599" s="42"/>
      <c r="PWM599" s="42"/>
      <c r="PWN599" s="42"/>
      <c r="PWO599" s="42"/>
      <c r="PWP599" s="42"/>
      <c r="PWQ599" s="42"/>
      <c r="PWR599" s="42"/>
      <c r="PWS599" s="42"/>
      <c r="PWT599" s="42"/>
      <c r="PWU599" s="42"/>
      <c r="PWV599" s="42"/>
      <c r="PWW599" s="42"/>
      <c r="PWX599" s="42"/>
      <c r="PWY599" s="42"/>
      <c r="PWZ599" s="42"/>
      <c r="PXA599" s="42"/>
      <c r="PXB599" s="42"/>
      <c r="PXC599" s="42"/>
      <c r="PXD599" s="42"/>
      <c r="PXE599" s="42"/>
      <c r="PXF599" s="42"/>
      <c r="PXG599" s="42"/>
      <c r="PXH599" s="42"/>
      <c r="PXI599" s="42"/>
      <c r="PXJ599" s="42"/>
      <c r="PXK599" s="42"/>
      <c r="PXL599" s="42"/>
      <c r="PXM599" s="42"/>
      <c r="PXN599" s="42"/>
      <c r="PXO599" s="42"/>
      <c r="PXP599" s="42"/>
      <c r="PXQ599" s="42"/>
      <c r="PXR599" s="42"/>
      <c r="PXS599" s="42"/>
      <c r="PXT599" s="42"/>
      <c r="PXU599" s="42"/>
      <c r="PXV599" s="42"/>
      <c r="PXW599" s="42"/>
      <c r="PXX599" s="42"/>
      <c r="PXY599" s="42"/>
      <c r="PXZ599" s="42"/>
      <c r="PYA599" s="42"/>
      <c r="PYB599" s="42"/>
      <c r="PYC599" s="42"/>
      <c r="PYD599" s="42"/>
      <c r="PYE599" s="42"/>
      <c r="PYF599" s="42"/>
      <c r="PYG599" s="42"/>
      <c r="PYH599" s="42"/>
      <c r="PYI599" s="42"/>
      <c r="PYJ599" s="42"/>
      <c r="PYK599" s="42"/>
      <c r="PYL599" s="42"/>
      <c r="PYM599" s="42"/>
      <c r="PYN599" s="42"/>
      <c r="PYO599" s="42"/>
      <c r="PYP599" s="42"/>
      <c r="PYQ599" s="42"/>
      <c r="PYR599" s="42"/>
      <c r="PYS599" s="42"/>
      <c r="PYT599" s="42"/>
      <c r="PYU599" s="42"/>
      <c r="PYV599" s="42"/>
      <c r="PYW599" s="42"/>
      <c r="PYX599" s="42"/>
      <c r="PYY599" s="42"/>
      <c r="PYZ599" s="42"/>
      <c r="PZA599" s="42"/>
      <c r="PZB599" s="42"/>
      <c r="PZC599" s="42"/>
      <c r="PZD599" s="42"/>
      <c r="PZE599" s="42"/>
      <c r="PZF599" s="42"/>
      <c r="PZG599" s="42"/>
      <c r="PZH599" s="42"/>
      <c r="PZI599" s="42"/>
      <c r="PZJ599" s="42"/>
      <c r="PZK599" s="42"/>
      <c r="PZL599" s="42"/>
      <c r="PZM599" s="42"/>
      <c r="PZN599" s="42"/>
      <c r="PZO599" s="42"/>
      <c r="PZP599" s="42"/>
      <c r="PZQ599" s="42"/>
      <c r="PZR599" s="42"/>
      <c r="PZS599" s="42"/>
      <c r="PZT599" s="42"/>
      <c r="PZU599" s="42"/>
      <c r="PZV599" s="42"/>
      <c r="PZW599" s="42"/>
      <c r="PZX599" s="42"/>
      <c r="PZY599" s="42"/>
      <c r="PZZ599" s="42"/>
      <c r="QAA599" s="42"/>
      <c r="QAB599" s="42"/>
      <c r="QAC599" s="42"/>
      <c r="QAD599" s="42"/>
      <c r="QAE599" s="42"/>
      <c r="QAF599" s="42"/>
      <c r="QAG599" s="42"/>
      <c r="QAH599" s="42"/>
      <c r="QAI599" s="42"/>
      <c r="QAJ599" s="42"/>
      <c r="QAK599" s="42"/>
      <c r="QAL599" s="42"/>
      <c r="QAM599" s="42"/>
      <c r="QAN599" s="42"/>
      <c r="QAO599" s="42"/>
      <c r="QAP599" s="42"/>
      <c r="QAQ599" s="42"/>
      <c r="QAR599" s="42"/>
      <c r="QAS599" s="42"/>
      <c r="QAT599" s="42"/>
      <c r="QAU599" s="42"/>
      <c r="QAV599" s="42"/>
      <c r="QAW599" s="42"/>
      <c r="QAX599" s="42"/>
      <c r="QAY599" s="42"/>
      <c r="QAZ599" s="42"/>
      <c r="QBA599" s="42"/>
      <c r="QBB599" s="42"/>
      <c r="QBC599" s="42"/>
      <c r="QBD599" s="42"/>
      <c r="QBE599" s="42"/>
      <c r="QBF599" s="42"/>
      <c r="QBG599" s="42"/>
      <c r="QBH599" s="42"/>
      <c r="QBI599" s="42"/>
      <c r="QBJ599" s="42"/>
      <c r="QBK599" s="42"/>
      <c r="QBL599" s="42"/>
      <c r="QBM599" s="42"/>
      <c r="QBN599" s="42"/>
      <c r="QBO599" s="42"/>
      <c r="QBP599" s="42"/>
      <c r="QBQ599" s="42"/>
      <c r="QBR599" s="42"/>
      <c r="QBS599" s="42"/>
      <c r="QBT599" s="42"/>
      <c r="QBU599" s="42"/>
      <c r="QBV599" s="42"/>
      <c r="QBW599" s="42"/>
      <c r="QBX599" s="42"/>
      <c r="QBY599" s="42"/>
      <c r="QBZ599" s="42"/>
      <c r="QCA599" s="42"/>
      <c r="QCB599" s="42"/>
      <c r="QCC599" s="42"/>
      <c r="QCD599" s="42"/>
      <c r="QCE599" s="42"/>
      <c r="QCF599" s="42"/>
      <c r="QCG599" s="42"/>
      <c r="QCH599" s="42"/>
      <c r="QCI599" s="42"/>
      <c r="QCJ599" s="42"/>
      <c r="QCK599" s="42"/>
      <c r="QCL599" s="42"/>
      <c r="QCM599" s="42"/>
      <c r="QCN599" s="42"/>
      <c r="QCO599" s="42"/>
      <c r="QCP599" s="42"/>
      <c r="QCQ599" s="42"/>
      <c r="QCR599" s="42"/>
      <c r="QCS599" s="42"/>
      <c r="QCT599" s="42"/>
      <c r="QCU599" s="42"/>
      <c r="QCV599" s="42"/>
      <c r="QCW599" s="42"/>
      <c r="QCX599" s="42"/>
      <c r="QCY599" s="42"/>
      <c r="QCZ599" s="42"/>
      <c r="QDA599" s="42"/>
      <c r="QDB599" s="42"/>
      <c r="QDC599" s="42"/>
      <c r="QDD599" s="42"/>
      <c r="QDE599" s="42"/>
      <c r="QDF599" s="42"/>
      <c r="QDG599" s="42"/>
      <c r="QDH599" s="42"/>
      <c r="QDI599" s="42"/>
      <c r="QDJ599" s="42"/>
      <c r="QDK599" s="42"/>
      <c r="QDL599" s="42"/>
      <c r="QDM599" s="42"/>
      <c r="QDN599" s="42"/>
      <c r="QDO599" s="42"/>
      <c r="QDP599" s="42"/>
      <c r="QDQ599" s="42"/>
      <c r="QDR599" s="42"/>
      <c r="QDS599" s="42"/>
      <c r="QDT599" s="42"/>
      <c r="QDU599" s="42"/>
      <c r="QDV599" s="42"/>
      <c r="QDW599" s="42"/>
      <c r="QDX599" s="42"/>
      <c r="QDY599" s="42"/>
      <c r="QDZ599" s="42"/>
      <c r="QEA599" s="42"/>
      <c r="QEB599" s="42"/>
      <c r="QEC599" s="42"/>
      <c r="QED599" s="42"/>
      <c r="QEE599" s="42"/>
      <c r="QEF599" s="42"/>
      <c r="QEG599" s="42"/>
      <c r="QEH599" s="42"/>
      <c r="QEI599" s="42"/>
      <c r="QEJ599" s="42"/>
      <c r="QEK599" s="42"/>
      <c r="QEL599" s="42"/>
      <c r="QEM599" s="42"/>
      <c r="QEN599" s="42"/>
      <c r="QEO599" s="42"/>
      <c r="QEP599" s="42"/>
      <c r="QEQ599" s="42"/>
      <c r="QER599" s="42"/>
      <c r="QES599" s="42"/>
      <c r="QET599" s="42"/>
      <c r="QEU599" s="42"/>
      <c r="QEV599" s="42"/>
      <c r="QEW599" s="42"/>
      <c r="QEX599" s="42"/>
      <c r="QEY599" s="42"/>
      <c r="QEZ599" s="42"/>
      <c r="QFA599" s="42"/>
      <c r="QFB599" s="42"/>
      <c r="QFC599" s="42"/>
      <c r="QFD599" s="42"/>
      <c r="QFE599" s="42"/>
      <c r="QFF599" s="42"/>
      <c r="QFG599" s="42"/>
      <c r="QFH599" s="42"/>
      <c r="QFI599" s="42"/>
      <c r="QFJ599" s="42"/>
      <c r="QFK599" s="42"/>
      <c r="QFL599" s="42"/>
      <c r="QFM599" s="42"/>
      <c r="QFN599" s="42"/>
      <c r="QFO599" s="42"/>
      <c r="QFP599" s="42"/>
      <c r="QFQ599" s="42"/>
      <c r="QFR599" s="42"/>
      <c r="QFS599" s="42"/>
      <c r="QFT599" s="42"/>
      <c r="QFU599" s="42"/>
      <c r="QFV599" s="42"/>
      <c r="QFW599" s="42"/>
      <c r="QFX599" s="42"/>
      <c r="QFY599" s="42"/>
      <c r="QFZ599" s="42"/>
      <c r="QGA599" s="42"/>
      <c r="QGB599" s="42"/>
      <c r="QGC599" s="42"/>
      <c r="QGD599" s="42"/>
      <c r="QGE599" s="42"/>
      <c r="QGF599" s="42"/>
      <c r="QGG599" s="42"/>
      <c r="QGH599" s="42"/>
      <c r="QGI599" s="42"/>
      <c r="QGJ599" s="42"/>
      <c r="QGK599" s="42"/>
      <c r="QGL599" s="42"/>
      <c r="QGM599" s="42"/>
      <c r="QGN599" s="42"/>
      <c r="QGO599" s="42"/>
      <c r="QGP599" s="42"/>
      <c r="QGQ599" s="42"/>
      <c r="QGR599" s="42"/>
      <c r="QGS599" s="42"/>
      <c r="QGT599" s="42"/>
      <c r="QGU599" s="42"/>
      <c r="QGV599" s="42"/>
      <c r="QGW599" s="42"/>
      <c r="QGX599" s="42"/>
      <c r="QGY599" s="42"/>
      <c r="QGZ599" s="42"/>
      <c r="QHA599" s="42"/>
      <c r="QHB599" s="42"/>
      <c r="QHC599" s="42"/>
      <c r="QHD599" s="42"/>
      <c r="QHE599" s="42"/>
      <c r="QHF599" s="42"/>
      <c r="QHG599" s="42"/>
      <c r="QHH599" s="42"/>
      <c r="QHI599" s="42"/>
      <c r="QHJ599" s="42"/>
      <c r="QHK599" s="42"/>
      <c r="QHL599" s="42"/>
      <c r="QHM599" s="42"/>
      <c r="QHN599" s="42"/>
      <c r="QHO599" s="42"/>
      <c r="QHP599" s="42"/>
      <c r="QHQ599" s="42"/>
      <c r="QHR599" s="42"/>
      <c r="QHS599" s="42"/>
      <c r="QHT599" s="42"/>
      <c r="QHU599" s="42"/>
      <c r="QHV599" s="42"/>
      <c r="QHW599" s="42"/>
      <c r="QHX599" s="42"/>
      <c r="QHY599" s="42"/>
      <c r="QHZ599" s="42"/>
      <c r="QIA599" s="42"/>
      <c r="QIB599" s="42"/>
      <c r="QIC599" s="42"/>
      <c r="QID599" s="42"/>
      <c r="QIE599" s="42"/>
      <c r="QIF599" s="42"/>
      <c r="QIG599" s="42"/>
      <c r="QIH599" s="42"/>
      <c r="QII599" s="42"/>
      <c r="QIJ599" s="42"/>
      <c r="QIK599" s="42"/>
      <c r="QIL599" s="42"/>
      <c r="QIM599" s="42"/>
      <c r="QIN599" s="42"/>
      <c r="QIO599" s="42"/>
      <c r="QIP599" s="42"/>
      <c r="QIQ599" s="42"/>
      <c r="QIR599" s="42"/>
      <c r="QIS599" s="42"/>
      <c r="QIT599" s="42"/>
      <c r="QIU599" s="42"/>
      <c r="QIV599" s="42"/>
      <c r="QIW599" s="42"/>
      <c r="QIX599" s="42"/>
      <c r="QIY599" s="42"/>
      <c r="QIZ599" s="42"/>
      <c r="QJA599" s="42"/>
      <c r="QJB599" s="42"/>
      <c r="QJC599" s="42"/>
      <c r="QJD599" s="42"/>
      <c r="QJE599" s="42"/>
      <c r="QJF599" s="42"/>
      <c r="QJG599" s="42"/>
      <c r="QJH599" s="42"/>
      <c r="QJI599" s="42"/>
      <c r="QJJ599" s="42"/>
      <c r="QJK599" s="42"/>
      <c r="QJL599" s="42"/>
      <c r="QJM599" s="42"/>
      <c r="QJN599" s="42"/>
      <c r="QJO599" s="42"/>
      <c r="QJP599" s="42"/>
      <c r="QJQ599" s="42"/>
      <c r="QJR599" s="42"/>
      <c r="QJS599" s="42"/>
      <c r="QJT599" s="42"/>
      <c r="QJU599" s="42"/>
      <c r="QJV599" s="42"/>
      <c r="QJW599" s="42"/>
      <c r="QJX599" s="42"/>
      <c r="QJY599" s="42"/>
      <c r="QJZ599" s="42"/>
      <c r="QKA599" s="42"/>
      <c r="QKB599" s="42"/>
      <c r="QKC599" s="42"/>
      <c r="QKD599" s="42"/>
      <c r="QKE599" s="42"/>
      <c r="QKF599" s="42"/>
      <c r="QKG599" s="42"/>
      <c r="QKH599" s="42"/>
      <c r="QKI599" s="42"/>
      <c r="QKJ599" s="42"/>
      <c r="QKK599" s="42"/>
      <c r="QKL599" s="42"/>
      <c r="QKM599" s="42"/>
      <c r="QKN599" s="42"/>
      <c r="QKO599" s="42"/>
      <c r="QKP599" s="42"/>
      <c r="QKQ599" s="42"/>
      <c r="QKR599" s="42"/>
      <c r="QKS599" s="42"/>
      <c r="QKT599" s="42"/>
      <c r="QKU599" s="42"/>
      <c r="QKV599" s="42"/>
      <c r="QKW599" s="42"/>
      <c r="QKX599" s="42"/>
      <c r="QKY599" s="42"/>
      <c r="QKZ599" s="42"/>
      <c r="QLA599" s="42"/>
      <c r="QLB599" s="42"/>
      <c r="QLC599" s="42"/>
      <c r="QLD599" s="42"/>
      <c r="QLE599" s="42"/>
      <c r="QLF599" s="42"/>
      <c r="QLG599" s="42"/>
      <c r="QLH599" s="42"/>
      <c r="QLI599" s="42"/>
      <c r="QLJ599" s="42"/>
      <c r="QLK599" s="42"/>
      <c r="QLL599" s="42"/>
      <c r="QLM599" s="42"/>
      <c r="QLN599" s="42"/>
      <c r="QLO599" s="42"/>
      <c r="QLP599" s="42"/>
      <c r="QLQ599" s="42"/>
      <c r="QLR599" s="42"/>
      <c r="QLS599" s="42"/>
      <c r="QLT599" s="42"/>
      <c r="QLU599" s="42"/>
      <c r="QLV599" s="42"/>
      <c r="QLW599" s="42"/>
      <c r="QLX599" s="42"/>
      <c r="QLY599" s="42"/>
      <c r="QLZ599" s="42"/>
      <c r="QMA599" s="42"/>
      <c r="QMB599" s="42"/>
      <c r="QMC599" s="42"/>
      <c r="QMD599" s="42"/>
      <c r="QME599" s="42"/>
      <c r="QMF599" s="42"/>
      <c r="QMG599" s="42"/>
      <c r="QMH599" s="42"/>
      <c r="QMI599" s="42"/>
      <c r="QMJ599" s="42"/>
      <c r="QMK599" s="42"/>
      <c r="QML599" s="42"/>
      <c r="QMM599" s="42"/>
      <c r="QMN599" s="42"/>
      <c r="QMO599" s="42"/>
      <c r="QMP599" s="42"/>
      <c r="QMQ599" s="42"/>
      <c r="QMR599" s="42"/>
      <c r="QMS599" s="42"/>
      <c r="QMT599" s="42"/>
      <c r="QMU599" s="42"/>
      <c r="QMV599" s="42"/>
      <c r="QMW599" s="42"/>
      <c r="QMX599" s="42"/>
      <c r="QMY599" s="42"/>
      <c r="QMZ599" s="42"/>
      <c r="QNA599" s="42"/>
      <c r="QNB599" s="42"/>
      <c r="QNC599" s="42"/>
      <c r="QND599" s="42"/>
      <c r="QNE599" s="42"/>
      <c r="QNF599" s="42"/>
      <c r="QNG599" s="42"/>
      <c r="QNH599" s="42"/>
      <c r="QNI599" s="42"/>
      <c r="QNJ599" s="42"/>
      <c r="QNK599" s="42"/>
      <c r="QNL599" s="42"/>
      <c r="QNM599" s="42"/>
      <c r="QNN599" s="42"/>
      <c r="QNO599" s="42"/>
      <c r="QNP599" s="42"/>
      <c r="QNQ599" s="42"/>
      <c r="QNR599" s="42"/>
      <c r="QNS599" s="42"/>
      <c r="QNT599" s="42"/>
      <c r="QNU599" s="42"/>
      <c r="QNV599" s="42"/>
      <c r="QNW599" s="42"/>
      <c r="QNX599" s="42"/>
      <c r="QNY599" s="42"/>
      <c r="QNZ599" s="42"/>
      <c r="QOA599" s="42"/>
      <c r="QOB599" s="42"/>
      <c r="QOC599" s="42"/>
      <c r="QOD599" s="42"/>
      <c r="QOE599" s="42"/>
      <c r="QOF599" s="42"/>
      <c r="QOG599" s="42"/>
      <c r="QOH599" s="42"/>
      <c r="QOI599" s="42"/>
      <c r="QOJ599" s="42"/>
      <c r="QOK599" s="42"/>
      <c r="QOL599" s="42"/>
      <c r="QOM599" s="42"/>
      <c r="QON599" s="42"/>
      <c r="QOO599" s="42"/>
      <c r="QOP599" s="42"/>
      <c r="QOQ599" s="42"/>
      <c r="QOR599" s="42"/>
      <c r="QOS599" s="42"/>
      <c r="QOT599" s="42"/>
      <c r="QOU599" s="42"/>
      <c r="QOV599" s="42"/>
      <c r="QOW599" s="42"/>
      <c r="QOX599" s="42"/>
      <c r="QOY599" s="42"/>
      <c r="QOZ599" s="42"/>
      <c r="QPA599" s="42"/>
      <c r="QPB599" s="42"/>
      <c r="QPC599" s="42"/>
      <c r="QPD599" s="42"/>
      <c r="QPE599" s="42"/>
      <c r="QPF599" s="42"/>
      <c r="QPG599" s="42"/>
      <c r="QPH599" s="42"/>
      <c r="QPI599" s="42"/>
      <c r="QPJ599" s="42"/>
      <c r="QPK599" s="42"/>
      <c r="QPL599" s="42"/>
      <c r="QPM599" s="42"/>
      <c r="QPN599" s="42"/>
      <c r="QPO599" s="42"/>
      <c r="QPP599" s="42"/>
      <c r="QPQ599" s="42"/>
      <c r="QPR599" s="42"/>
      <c r="QPS599" s="42"/>
      <c r="QPT599" s="42"/>
      <c r="QPU599" s="42"/>
      <c r="QPV599" s="42"/>
      <c r="QPW599" s="42"/>
      <c r="QPX599" s="42"/>
      <c r="QPY599" s="42"/>
      <c r="QPZ599" s="42"/>
      <c r="QQA599" s="42"/>
      <c r="QQB599" s="42"/>
      <c r="QQC599" s="42"/>
      <c r="QQD599" s="42"/>
      <c r="QQE599" s="42"/>
      <c r="QQF599" s="42"/>
      <c r="QQG599" s="42"/>
      <c r="QQH599" s="42"/>
      <c r="QQI599" s="42"/>
      <c r="QQJ599" s="42"/>
      <c r="QQK599" s="42"/>
      <c r="QQL599" s="42"/>
      <c r="QQM599" s="42"/>
      <c r="QQN599" s="42"/>
      <c r="QQO599" s="42"/>
      <c r="QQP599" s="42"/>
      <c r="QQQ599" s="42"/>
      <c r="QQR599" s="42"/>
      <c r="QQS599" s="42"/>
      <c r="QQT599" s="42"/>
      <c r="QQU599" s="42"/>
      <c r="QQV599" s="42"/>
      <c r="QQW599" s="42"/>
      <c r="QQX599" s="42"/>
      <c r="QQY599" s="42"/>
      <c r="QQZ599" s="42"/>
      <c r="QRA599" s="42"/>
      <c r="QRB599" s="42"/>
      <c r="QRC599" s="42"/>
      <c r="QRD599" s="42"/>
      <c r="QRE599" s="42"/>
      <c r="QRF599" s="42"/>
      <c r="QRG599" s="42"/>
      <c r="QRH599" s="42"/>
      <c r="QRI599" s="42"/>
      <c r="QRJ599" s="42"/>
      <c r="QRK599" s="42"/>
      <c r="QRL599" s="42"/>
      <c r="QRM599" s="42"/>
      <c r="QRN599" s="42"/>
      <c r="QRO599" s="42"/>
      <c r="QRP599" s="42"/>
      <c r="QRQ599" s="42"/>
      <c r="QRR599" s="42"/>
      <c r="QRS599" s="42"/>
      <c r="QRT599" s="42"/>
      <c r="QRU599" s="42"/>
      <c r="QRV599" s="42"/>
      <c r="QRW599" s="42"/>
      <c r="QRX599" s="42"/>
      <c r="QRY599" s="42"/>
      <c r="QRZ599" s="42"/>
      <c r="QSA599" s="42"/>
      <c r="QSB599" s="42"/>
      <c r="QSC599" s="42"/>
      <c r="QSD599" s="42"/>
      <c r="QSE599" s="42"/>
      <c r="QSF599" s="42"/>
      <c r="QSG599" s="42"/>
      <c r="QSH599" s="42"/>
      <c r="QSI599" s="42"/>
      <c r="QSJ599" s="42"/>
      <c r="QSK599" s="42"/>
      <c r="QSL599" s="42"/>
      <c r="QSM599" s="42"/>
      <c r="QSN599" s="42"/>
      <c r="QSO599" s="42"/>
      <c r="QSP599" s="42"/>
      <c r="QSQ599" s="42"/>
      <c r="QSR599" s="42"/>
      <c r="QSS599" s="42"/>
      <c r="QST599" s="42"/>
      <c r="QSU599" s="42"/>
      <c r="QSV599" s="42"/>
      <c r="QSW599" s="42"/>
      <c r="QSX599" s="42"/>
      <c r="QSY599" s="42"/>
      <c r="QSZ599" s="42"/>
      <c r="QTA599" s="42"/>
      <c r="QTB599" s="42"/>
      <c r="QTC599" s="42"/>
      <c r="QTD599" s="42"/>
      <c r="QTE599" s="42"/>
      <c r="QTF599" s="42"/>
      <c r="QTG599" s="42"/>
      <c r="QTH599" s="42"/>
      <c r="QTI599" s="42"/>
      <c r="QTJ599" s="42"/>
      <c r="QTK599" s="42"/>
      <c r="QTL599" s="42"/>
      <c r="QTM599" s="42"/>
      <c r="QTN599" s="42"/>
      <c r="QTO599" s="42"/>
      <c r="QTP599" s="42"/>
      <c r="QTQ599" s="42"/>
      <c r="QTR599" s="42"/>
      <c r="QTS599" s="42"/>
      <c r="QTT599" s="42"/>
      <c r="QTU599" s="42"/>
      <c r="QTV599" s="42"/>
      <c r="QTW599" s="42"/>
      <c r="QTX599" s="42"/>
      <c r="QTY599" s="42"/>
      <c r="QTZ599" s="42"/>
      <c r="QUA599" s="42"/>
      <c r="QUB599" s="42"/>
      <c r="QUC599" s="42"/>
      <c r="QUD599" s="42"/>
      <c r="QUE599" s="42"/>
      <c r="QUF599" s="42"/>
      <c r="QUG599" s="42"/>
      <c r="QUH599" s="42"/>
      <c r="QUI599" s="42"/>
      <c r="QUJ599" s="42"/>
      <c r="QUK599" s="42"/>
      <c r="QUL599" s="42"/>
      <c r="QUM599" s="42"/>
      <c r="QUN599" s="42"/>
      <c r="QUO599" s="42"/>
      <c r="QUP599" s="42"/>
      <c r="QUQ599" s="42"/>
      <c r="QUR599" s="42"/>
      <c r="QUS599" s="42"/>
      <c r="QUT599" s="42"/>
      <c r="QUU599" s="42"/>
      <c r="QUV599" s="42"/>
      <c r="QUW599" s="42"/>
      <c r="QUX599" s="42"/>
      <c r="QUY599" s="42"/>
      <c r="QUZ599" s="42"/>
      <c r="QVA599" s="42"/>
      <c r="QVB599" s="42"/>
      <c r="QVC599" s="42"/>
      <c r="QVD599" s="42"/>
      <c r="QVE599" s="42"/>
      <c r="QVF599" s="42"/>
      <c r="QVG599" s="42"/>
      <c r="QVH599" s="42"/>
      <c r="QVI599" s="42"/>
      <c r="QVJ599" s="42"/>
      <c r="QVK599" s="42"/>
      <c r="QVL599" s="42"/>
      <c r="QVM599" s="42"/>
      <c r="QVN599" s="42"/>
      <c r="QVO599" s="42"/>
      <c r="QVP599" s="42"/>
      <c r="QVQ599" s="42"/>
      <c r="QVR599" s="42"/>
      <c r="QVS599" s="42"/>
      <c r="QVT599" s="42"/>
      <c r="QVU599" s="42"/>
      <c r="QVV599" s="42"/>
      <c r="QVW599" s="42"/>
      <c r="QVX599" s="42"/>
      <c r="QVY599" s="42"/>
      <c r="QVZ599" s="42"/>
      <c r="QWA599" s="42"/>
      <c r="QWB599" s="42"/>
      <c r="QWC599" s="42"/>
      <c r="QWD599" s="42"/>
      <c r="QWE599" s="42"/>
      <c r="QWF599" s="42"/>
      <c r="QWG599" s="42"/>
      <c r="QWH599" s="42"/>
      <c r="QWI599" s="42"/>
      <c r="QWJ599" s="42"/>
      <c r="QWK599" s="42"/>
      <c r="QWL599" s="42"/>
      <c r="QWM599" s="42"/>
      <c r="QWN599" s="42"/>
      <c r="QWO599" s="42"/>
      <c r="QWP599" s="42"/>
      <c r="QWQ599" s="42"/>
      <c r="QWR599" s="42"/>
      <c r="QWS599" s="42"/>
      <c r="QWT599" s="42"/>
      <c r="QWU599" s="42"/>
      <c r="QWV599" s="42"/>
      <c r="QWW599" s="42"/>
      <c r="QWX599" s="42"/>
      <c r="QWY599" s="42"/>
      <c r="QWZ599" s="42"/>
      <c r="QXA599" s="42"/>
      <c r="QXB599" s="42"/>
      <c r="QXC599" s="42"/>
      <c r="QXD599" s="42"/>
      <c r="QXE599" s="42"/>
      <c r="QXF599" s="42"/>
      <c r="QXG599" s="42"/>
      <c r="QXH599" s="42"/>
      <c r="QXI599" s="42"/>
      <c r="QXJ599" s="42"/>
      <c r="QXK599" s="42"/>
      <c r="QXL599" s="42"/>
      <c r="QXM599" s="42"/>
      <c r="QXN599" s="42"/>
      <c r="QXO599" s="42"/>
      <c r="QXP599" s="42"/>
      <c r="QXQ599" s="42"/>
      <c r="QXR599" s="42"/>
      <c r="QXS599" s="42"/>
      <c r="QXT599" s="42"/>
      <c r="QXU599" s="42"/>
      <c r="QXV599" s="42"/>
      <c r="QXW599" s="42"/>
      <c r="QXX599" s="42"/>
      <c r="QXY599" s="42"/>
      <c r="QXZ599" s="42"/>
      <c r="QYA599" s="42"/>
      <c r="QYB599" s="42"/>
      <c r="QYC599" s="42"/>
      <c r="QYD599" s="42"/>
      <c r="QYE599" s="42"/>
      <c r="QYF599" s="42"/>
      <c r="QYG599" s="42"/>
      <c r="QYH599" s="42"/>
      <c r="QYI599" s="42"/>
      <c r="QYJ599" s="42"/>
      <c r="QYK599" s="42"/>
      <c r="QYL599" s="42"/>
      <c r="QYM599" s="42"/>
      <c r="QYN599" s="42"/>
      <c r="QYO599" s="42"/>
      <c r="QYP599" s="42"/>
      <c r="QYQ599" s="42"/>
      <c r="QYR599" s="42"/>
      <c r="QYS599" s="42"/>
      <c r="QYT599" s="42"/>
      <c r="QYU599" s="42"/>
      <c r="QYV599" s="42"/>
      <c r="QYW599" s="42"/>
      <c r="QYX599" s="42"/>
      <c r="QYY599" s="42"/>
      <c r="QYZ599" s="42"/>
      <c r="QZA599" s="42"/>
      <c r="QZB599" s="42"/>
      <c r="QZC599" s="42"/>
      <c r="QZD599" s="42"/>
      <c r="QZE599" s="42"/>
      <c r="QZF599" s="42"/>
      <c r="QZG599" s="42"/>
      <c r="QZH599" s="42"/>
      <c r="QZI599" s="42"/>
      <c r="QZJ599" s="42"/>
      <c r="QZK599" s="42"/>
      <c r="QZL599" s="42"/>
      <c r="QZM599" s="42"/>
      <c r="QZN599" s="42"/>
      <c r="QZO599" s="42"/>
      <c r="QZP599" s="42"/>
      <c r="QZQ599" s="42"/>
      <c r="QZR599" s="42"/>
      <c r="QZS599" s="42"/>
      <c r="QZT599" s="42"/>
      <c r="QZU599" s="42"/>
      <c r="QZV599" s="42"/>
      <c r="QZW599" s="42"/>
      <c r="QZX599" s="42"/>
      <c r="QZY599" s="42"/>
      <c r="QZZ599" s="42"/>
      <c r="RAA599" s="42"/>
      <c r="RAB599" s="42"/>
      <c r="RAC599" s="42"/>
      <c r="RAD599" s="42"/>
      <c r="RAE599" s="42"/>
      <c r="RAF599" s="42"/>
      <c r="RAG599" s="42"/>
      <c r="RAH599" s="42"/>
      <c r="RAI599" s="42"/>
      <c r="RAJ599" s="42"/>
      <c r="RAK599" s="42"/>
      <c r="RAL599" s="42"/>
      <c r="RAM599" s="42"/>
      <c r="RAN599" s="42"/>
      <c r="RAO599" s="42"/>
      <c r="RAP599" s="42"/>
      <c r="RAQ599" s="42"/>
      <c r="RAR599" s="42"/>
      <c r="RAS599" s="42"/>
      <c r="RAT599" s="42"/>
      <c r="RAU599" s="42"/>
      <c r="RAV599" s="42"/>
      <c r="RAW599" s="42"/>
      <c r="RAX599" s="42"/>
      <c r="RAY599" s="42"/>
      <c r="RAZ599" s="42"/>
      <c r="RBA599" s="42"/>
      <c r="RBB599" s="42"/>
      <c r="RBC599" s="42"/>
      <c r="RBD599" s="42"/>
      <c r="RBE599" s="42"/>
      <c r="RBF599" s="42"/>
      <c r="RBG599" s="42"/>
      <c r="RBH599" s="42"/>
      <c r="RBI599" s="42"/>
      <c r="RBJ599" s="42"/>
      <c r="RBK599" s="42"/>
      <c r="RBL599" s="42"/>
      <c r="RBM599" s="42"/>
      <c r="RBN599" s="42"/>
      <c r="RBO599" s="42"/>
      <c r="RBP599" s="42"/>
      <c r="RBQ599" s="42"/>
      <c r="RBR599" s="42"/>
      <c r="RBS599" s="42"/>
      <c r="RBT599" s="42"/>
      <c r="RBU599" s="42"/>
      <c r="RBV599" s="42"/>
      <c r="RBW599" s="42"/>
      <c r="RBX599" s="42"/>
      <c r="RBY599" s="42"/>
      <c r="RBZ599" s="42"/>
      <c r="RCA599" s="42"/>
      <c r="RCB599" s="42"/>
      <c r="RCC599" s="42"/>
      <c r="RCD599" s="42"/>
      <c r="RCE599" s="42"/>
      <c r="RCF599" s="42"/>
      <c r="RCG599" s="42"/>
      <c r="RCH599" s="42"/>
      <c r="RCI599" s="42"/>
      <c r="RCJ599" s="42"/>
      <c r="RCK599" s="42"/>
      <c r="RCL599" s="42"/>
      <c r="RCM599" s="42"/>
      <c r="RCN599" s="42"/>
      <c r="RCO599" s="42"/>
      <c r="RCP599" s="42"/>
      <c r="RCQ599" s="42"/>
      <c r="RCR599" s="42"/>
      <c r="RCS599" s="42"/>
      <c r="RCT599" s="42"/>
      <c r="RCU599" s="42"/>
      <c r="RCV599" s="42"/>
      <c r="RCW599" s="42"/>
      <c r="RCX599" s="42"/>
      <c r="RCY599" s="42"/>
      <c r="RCZ599" s="42"/>
      <c r="RDA599" s="42"/>
      <c r="RDB599" s="42"/>
      <c r="RDC599" s="42"/>
      <c r="RDD599" s="42"/>
      <c r="RDE599" s="42"/>
      <c r="RDF599" s="42"/>
      <c r="RDG599" s="42"/>
      <c r="RDH599" s="42"/>
      <c r="RDI599" s="42"/>
      <c r="RDJ599" s="42"/>
      <c r="RDK599" s="42"/>
      <c r="RDL599" s="42"/>
      <c r="RDM599" s="42"/>
      <c r="RDN599" s="42"/>
      <c r="RDO599" s="42"/>
      <c r="RDP599" s="42"/>
      <c r="RDQ599" s="42"/>
      <c r="RDR599" s="42"/>
      <c r="RDS599" s="42"/>
      <c r="RDT599" s="42"/>
      <c r="RDU599" s="42"/>
      <c r="RDV599" s="42"/>
      <c r="RDW599" s="42"/>
      <c r="RDX599" s="42"/>
      <c r="RDY599" s="42"/>
      <c r="RDZ599" s="42"/>
      <c r="REA599" s="42"/>
      <c r="REB599" s="42"/>
      <c r="REC599" s="42"/>
      <c r="RED599" s="42"/>
      <c r="REE599" s="42"/>
      <c r="REF599" s="42"/>
      <c r="REG599" s="42"/>
      <c r="REH599" s="42"/>
      <c r="REI599" s="42"/>
      <c r="REJ599" s="42"/>
      <c r="REK599" s="42"/>
      <c r="REL599" s="42"/>
      <c r="REM599" s="42"/>
      <c r="REN599" s="42"/>
      <c r="REO599" s="42"/>
      <c r="REP599" s="42"/>
      <c r="REQ599" s="42"/>
      <c r="RER599" s="42"/>
      <c r="RES599" s="42"/>
      <c r="RET599" s="42"/>
      <c r="REU599" s="42"/>
      <c r="REV599" s="42"/>
      <c r="REW599" s="42"/>
      <c r="REX599" s="42"/>
      <c r="REY599" s="42"/>
      <c r="REZ599" s="42"/>
      <c r="RFA599" s="42"/>
      <c r="RFB599" s="42"/>
      <c r="RFC599" s="42"/>
      <c r="RFD599" s="42"/>
      <c r="RFE599" s="42"/>
      <c r="RFF599" s="42"/>
      <c r="RFG599" s="42"/>
      <c r="RFH599" s="42"/>
      <c r="RFI599" s="42"/>
      <c r="RFJ599" s="42"/>
      <c r="RFK599" s="42"/>
      <c r="RFL599" s="42"/>
      <c r="RFM599" s="42"/>
      <c r="RFN599" s="42"/>
      <c r="RFO599" s="42"/>
      <c r="RFP599" s="42"/>
      <c r="RFQ599" s="42"/>
      <c r="RFR599" s="42"/>
      <c r="RFS599" s="42"/>
      <c r="RFT599" s="42"/>
      <c r="RFU599" s="42"/>
      <c r="RFV599" s="42"/>
      <c r="RFW599" s="42"/>
      <c r="RFX599" s="42"/>
      <c r="RFY599" s="42"/>
      <c r="RFZ599" s="42"/>
      <c r="RGA599" s="42"/>
      <c r="RGB599" s="42"/>
      <c r="RGC599" s="42"/>
      <c r="RGD599" s="42"/>
      <c r="RGE599" s="42"/>
      <c r="RGF599" s="42"/>
      <c r="RGG599" s="42"/>
      <c r="RGH599" s="42"/>
      <c r="RGI599" s="42"/>
      <c r="RGJ599" s="42"/>
      <c r="RGK599" s="42"/>
      <c r="RGL599" s="42"/>
      <c r="RGM599" s="42"/>
      <c r="RGN599" s="42"/>
      <c r="RGO599" s="42"/>
      <c r="RGP599" s="42"/>
      <c r="RGQ599" s="42"/>
      <c r="RGR599" s="42"/>
      <c r="RGS599" s="42"/>
      <c r="RGT599" s="42"/>
      <c r="RGU599" s="42"/>
      <c r="RGV599" s="42"/>
      <c r="RGW599" s="42"/>
      <c r="RGX599" s="42"/>
      <c r="RGY599" s="42"/>
      <c r="RGZ599" s="42"/>
      <c r="RHA599" s="42"/>
      <c r="RHB599" s="42"/>
      <c r="RHC599" s="42"/>
      <c r="RHD599" s="42"/>
      <c r="RHE599" s="42"/>
      <c r="RHF599" s="42"/>
      <c r="RHG599" s="42"/>
      <c r="RHH599" s="42"/>
      <c r="RHI599" s="42"/>
      <c r="RHJ599" s="42"/>
      <c r="RHK599" s="42"/>
      <c r="RHL599" s="42"/>
      <c r="RHM599" s="42"/>
      <c r="RHN599" s="42"/>
      <c r="RHO599" s="42"/>
      <c r="RHP599" s="42"/>
      <c r="RHQ599" s="42"/>
      <c r="RHR599" s="42"/>
      <c r="RHS599" s="42"/>
      <c r="RHT599" s="42"/>
      <c r="RHU599" s="42"/>
      <c r="RHV599" s="42"/>
      <c r="RHW599" s="42"/>
      <c r="RHX599" s="42"/>
      <c r="RHY599" s="42"/>
      <c r="RHZ599" s="42"/>
      <c r="RIA599" s="42"/>
      <c r="RIB599" s="42"/>
      <c r="RIC599" s="42"/>
      <c r="RID599" s="42"/>
      <c r="RIE599" s="42"/>
      <c r="RIF599" s="42"/>
      <c r="RIG599" s="42"/>
      <c r="RIH599" s="42"/>
      <c r="RII599" s="42"/>
      <c r="RIJ599" s="42"/>
      <c r="RIK599" s="42"/>
      <c r="RIL599" s="42"/>
      <c r="RIM599" s="42"/>
      <c r="RIN599" s="42"/>
      <c r="RIO599" s="42"/>
      <c r="RIP599" s="42"/>
      <c r="RIQ599" s="42"/>
      <c r="RIR599" s="42"/>
      <c r="RIS599" s="42"/>
      <c r="RIT599" s="42"/>
      <c r="RIU599" s="42"/>
      <c r="RIV599" s="42"/>
      <c r="RIW599" s="42"/>
      <c r="RIX599" s="42"/>
      <c r="RIY599" s="42"/>
      <c r="RIZ599" s="42"/>
      <c r="RJA599" s="42"/>
      <c r="RJB599" s="42"/>
      <c r="RJC599" s="42"/>
      <c r="RJD599" s="42"/>
      <c r="RJE599" s="42"/>
      <c r="RJF599" s="42"/>
      <c r="RJG599" s="42"/>
      <c r="RJH599" s="42"/>
      <c r="RJI599" s="42"/>
      <c r="RJJ599" s="42"/>
      <c r="RJK599" s="42"/>
      <c r="RJL599" s="42"/>
      <c r="RJM599" s="42"/>
      <c r="RJN599" s="42"/>
      <c r="RJO599" s="42"/>
      <c r="RJP599" s="42"/>
      <c r="RJQ599" s="42"/>
      <c r="RJR599" s="42"/>
      <c r="RJS599" s="42"/>
      <c r="RJT599" s="42"/>
      <c r="RJU599" s="42"/>
      <c r="RJV599" s="42"/>
      <c r="RJW599" s="42"/>
      <c r="RJX599" s="42"/>
      <c r="RJY599" s="42"/>
      <c r="RJZ599" s="42"/>
      <c r="RKA599" s="42"/>
      <c r="RKB599" s="42"/>
      <c r="RKC599" s="42"/>
      <c r="RKD599" s="42"/>
      <c r="RKE599" s="42"/>
      <c r="RKF599" s="42"/>
      <c r="RKG599" s="42"/>
      <c r="RKH599" s="42"/>
      <c r="RKI599" s="42"/>
      <c r="RKJ599" s="42"/>
      <c r="RKK599" s="42"/>
      <c r="RKL599" s="42"/>
      <c r="RKM599" s="42"/>
      <c r="RKN599" s="42"/>
      <c r="RKO599" s="42"/>
      <c r="RKP599" s="42"/>
      <c r="RKQ599" s="42"/>
      <c r="RKR599" s="42"/>
      <c r="RKS599" s="42"/>
      <c r="RKT599" s="42"/>
      <c r="RKU599" s="42"/>
      <c r="RKV599" s="42"/>
      <c r="RKW599" s="42"/>
      <c r="RKX599" s="42"/>
      <c r="RKY599" s="42"/>
      <c r="RKZ599" s="42"/>
      <c r="RLA599" s="42"/>
      <c r="RLB599" s="42"/>
      <c r="RLC599" s="42"/>
      <c r="RLD599" s="42"/>
      <c r="RLE599" s="42"/>
      <c r="RLF599" s="42"/>
      <c r="RLG599" s="42"/>
      <c r="RLH599" s="42"/>
      <c r="RLI599" s="42"/>
      <c r="RLJ599" s="42"/>
      <c r="RLK599" s="42"/>
      <c r="RLL599" s="42"/>
      <c r="RLM599" s="42"/>
      <c r="RLN599" s="42"/>
      <c r="RLO599" s="42"/>
      <c r="RLP599" s="42"/>
      <c r="RLQ599" s="42"/>
      <c r="RLR599" s="42"/>
      <c r="RLS599" s="42"/>
      <c r="RLT599" s="42"/>
      <c r="RLU599" s="42"/>
      <c r="RLV599" s="42"/>
      <c r="RLW599" s="42"/>
      <c r="RLX599" s="42"/>
      <c r="RLY599" s="42"/>
      <c r="RLZ599" s="42"/>
      <c r="RMA599" s="42"/>
      <c r="RMB599" s="42"/>
      <c r="RMC599" s="42"/>
      <c r="RMD599" s="42"/>
      <c r="RME599" s="42"/>
      <c r="RMF599" s="42"/>
      <c r="RMG599" s="42"/>
      <c r="RMH599" s="42"/>
      <c r="RMI599" s="42"/>
      <c r="RMJ599" s="42"/>
      <c r="RMK599" s="42"/>
      <c r="RML599" s="42"/>
      <c r="RMM599" s="42"/>
      <c r="RMN599" s="42"/>
      <c r="RMO599" s="42"/>
      <c r="RMP599" s="42"/>
      <c r="RMQ599" s="42"/>
      <c r="RMR599" s="42"/>
      <c r="RMS599" s="42"/>
      <c r="RMT599" s="42"/>
      <c r="RMU599" s="42"/>
      <c r="RMV599" s="42"/>
      <c r="RMW599" s="42"/>
      <c r="RMX599" s="42"/>
      <c r="RMY599" s="42"/>
      <c r="RMZ599" s="42"/>
      <c r="RNA599" s="42"/>
      <c r="RNB599" s="42"/>
      <c r="RNC599" s="42"/>
      <c r="RND599" s="42"/>
      <c r="RNE599" s="42"/>
      <c r="RNF599" s="42"/>
      <c r="RNG599" s="42"/>
      <c r="RNH599" s="42"/>
      <c r="RNI599" s="42"/>
      <c r="RNJ599" s="42"/>
      <c r="RNK599" s="42"/>
      <c r="RNL599" s="42"/>
      <c r="RNM599" s="42"/>
      <c r="RNN599" s="42"/>
      <c r="RNO599" s="42"/>
      <c r="RNP599" s="42"/>
      <c r="RNQ599" s="42"/>
      <c r="RNR599" s="42"/>
      <c r="RNS599" s="42"/>
      <c r="RNT599" s="42"/>
      <c r="RNU599" s="42"/>
      <c r="RNV599" s="42"/>
      <c r="RNW599" s="42"/>
      <c r="RNX599" s="42"/>
      <c r="RNY599" s="42"/>
      <c r="RNZ599" s="42"/>
      <c r="ROA599" s="42"/>
      <c r="ROB599" s="42"/>
      <c r="ROC599" s="42"/>
      <c r="ROD599" s="42"/>
      <c r="ROE599" s="42"/>
      <c r="ROF599" s="42"/>
      <c r="ROG599" s="42"/>
      <c r="ROH599" s="42"/>
      <c r="ROI599" s="42"/>
      <c r="ROJ599" s="42"/>
      <c r="ROK599" s="42"/>
      <c r="ROL599" s="42"/>
      <c r="ROM599" s="42"/>
      <c r="RON599" s="42"/>
      <c r="ROO599" s="42"/>
      <c r="ROP599" s="42"/>
      <c r="ROQ599" s="42"/>
      <c r="ROR599" s="42"/>
      <c r="ROS599" s="42"/>
      <c r="ROT599" s="42"/>
      <c r="ROU599" s="42"/>
      <c r="ROV599" s="42"/>
      <c r="ROW599" s="42"/>
      <c r="ROX599" s="42"/>
      <c r="ROY599" s="42"/>
      <c r="ROZ599" s="42"/>
      <c r="RPA599" s="42"/>
      <c r="RPB599" s="42"/>
      <c r="RPC599" s="42"/>
      <c r="RPD599" s="42"/>
      <c r="RPE599" s="42"/>
      <c r="RPF599" s="42"/>
      <c r="RPG599" s="42"/>
      <c r="RPH599" s="42"/>
      <c r="RPI599" s="42"/>
      <c r="RPJ599" s="42"/>
      <c r="RPK599" s="42"/>
      <c r="RPL599" s="42"/>
      <c r="RPM599" s="42"/>
      <c r="RPN599" s="42"/>
      <c r="RPO599" s="42"/>
      <c r="RPP599" s="42"/>
      <c r="RPQ599" s="42"/>
      <c r="RPR599" s="42"/>
      <c r="RPS599" s="42"/>
      <c r="RPT599" s="42"/>
      <c r="RPU599" s="42"/>
      <c r="RPV599" s="42"/>
      <c r="RPW599" s="42"/>
      <c r="RPX599" s="42"/>
      <c r="RPY599" s="42"/>
      <c r="RPZ599" s="42"/>
      <c r="RQA599" s="42"/>
      <c r="RQB599" s="42"/>
      <c r="RQC599" s="42"/>
      <c r="RQD599" s="42"/>
      <c r="RQE599" s="42"/>
      <c r="RQF599" s="42"/>
      <c r="RQG599" s="42"/>
      <c r="RQH599" s="42"/>
      <c r="RQI599" s="42"/>
      <c r="RQJ599" s="42"/>
      <c r="RQK599" s="42"/>
      <c r="RQL599" s="42"/>
      <c r="RQM599" s="42"/>
      <c r="RQN599" s="42"/>
      <c r="RQO599" s="42"/>
      <c r="RQP599" s="42"/>
      <c r="RQQ599" s="42"/>
      <c r="RQR599" s="42"/>
      <c r="RQS599" s="42"/>
      <c r="RQT599" s="42"/>
      <c r="RQU599" s="42"/>
      <c r="RQV599" s="42"/>
      <c r="RQW599" s="42"/>
      <c r="RQX599" s="42"/>
      <c r="RQY599" s="42"/>
      <c r="RQZ599" s="42"/>
      <c r="RRA599" s="42"/>
      <c r="RRB599" s="42"/>
      <c r="RRC599" s="42"/>
      <c r="RRD599" s="42"/>
      <c r="RRE599" s="42"/>
      <c r="RRF599" s="42"/>
      <c r="RRG599" s="42"/>
      <c r="RRH599" s="42"/>
      <c r="RRI599" s="42"/>
      <c r="RRJ599" s="42"/>
      <c r="RRK599" s="42"/>
      <c r="RRL599" s="42"/>
      <c r="RRM599" s="42"/>
      <c r="RRN599" s="42"/>
      <c r="RRO599" s="42"/>
      <c r="RRP599" s="42"/>
      <c r="RRQ599" s="42"/>
      <c r="RRR599" s="42"/>
      <c r="RRS599" s="42"/>
      <c r="RRT599" s="42"/>
      <c r="RRU599" s="42"/>
      <c r="RRV599" s="42"/>
      <c r="RRW599" s="42"/>
      <c r="RRX599" s="42"/>
      <c r="RRY599" s="42"/>
      <c r="RRZ599" s="42"/>
      <c r="RSA599" s="42"/>
      <c r="RSB599" s="42"/>
      <c r="RSC599" s="42"/>
      <c r="RSD599" s="42"/>
      <c r="RSE599" s="42"/>
      <c r="RSF599" s="42"/>
      <c r="RSG599" s="42"/>
      <c r="RSH599" s="42"/>
      <c r="RSI599" s="42"/>
      <c r="RSJ599" s="42"/>
      <c r="RSK599" s="42"/>
      <c r="RSL599" s="42"/>
      <c r="RSM599" s="42"/>
      <c r="RSN599" s="42"/>
      <c r="RSO599" s="42"/>
      <c r="RSP599" s="42"/>
      <c r="RSQ599" s="42"/>
      <c r="RSR599" s="42"/>
      <c r="RSS599" s="42"/>
      <c r="RST599" s="42"/>
      <c r="RSU599" s="42"/>
      <c r="RSV599" s="42"/>
      <c r="RSW599" s="42"/>
      <c r="RSX599" s="42"/>
      <c r="RSY599" s="42"/>
      <c r="RSZ599" s="42"/>
      <c r="RTA599" s="42"/>
      <c r="RTB599" s="42"/>
      <c r="RTC599" s="42"/>
      <c r="RTD599" s="42"/>
      <c r="RTE599" s="42"/>
      <c r="RTF599" s="42"/>
      <c r="RTG599" s="42"/>
      <c r="RTH599" s="42"/>
      <c r="RTI599" s="42"/>
      <c r="RTJ599" s="42"/>
      <c r="RTK599" s="42"/>
      <c r="RTL599" s="42"/>
      <c r="RTM599" s="42"/>
      <c r="RTN599" s="42"/>
      <c r="RTO599" s="42"/>
      <c r="RTP599" s="42"/>
      <c r="RTQ599" s="42"/>
      <c r="RTR599" s="42"/>
      <c r="RTS599" s="42"/>
      <c r="RTT599" s="42"/>
      <c r="RTU599" s="42"/>
      <c r="RTV599" s="42"/>
      <c r="RTW599" s="42"/>
      <c r="RTX599" s="42"/>
      <c r="RTY599" s="42"/>
      <c r="RTZ599" s="42"/>
      <c r="RUA599" s="42"/>
      <c r="RUB599" s="42"/>
      <c r="RUC599" s="42"/>
      <c r="RUD599" s="42"/>
      <c r="RUE599" s="42"/>
      <c r="RUF599" s="42"/>
      <c r="RUG599" s="42"/>
      <c r="RUH599" s="42"/>
      <c r="RUI599" s="42"/>
      <c r="RUJ599" s="42"/>
      <c r="RUK599" s="42"/>
      <c r="RUL599" s="42"/>
      <c r="RUM599" s="42"/>
      <c r="RUN599" s="42"/>
      <c r="RUO599" s="42"/>
      <c r="RUP599" s="42"/>
      <c r="RUQ599" s="42"/>
      <c r="RUR599" s="42"/>
      <c r="RUS599" s="42"/>
      <c r="RUT599" s="42"/>
      <c r="RUU599" s="42"/>
      <c r="RUV599" s="42"/>
      <c r="RUW599" s="42"/>
      <c r="RUX599" s="42"/>
      <c r="RUY599" s="42"/>
      <c r="RUZ599" s="42"/>
      <c r="RVA599" s="42"/>
      <c r="RVB599" s="42"/>
      <c r="RVC599" s="42"/>
      <c r="RVD599" s="42"/>
      <c r="RVE599" s="42"/>
      <c r="RVF599" s="42"/>
      <c r="RVG599" s="42"/>
      <c r="RVH599" s="42"/>
      <c r="RVI599" s="42"/>
      <c r="RVJ599" s="42"/>
      <c r="RVK599" s="42"/>
      <c r="RVL599" s="42"/>
      <c r="RVM599" s="42"/>
      <c r="RVN599" s="42"/>
      <c r="RVO599" s="42"/>
      <c r="RVP599" s="42"/>
      <c r="RVQ599" s="42"/>
      <c r="RVR599" s="42"/>
      <c r="RVS599" s="42"/>
      <c r="RVT599" s="42"/>
      <c r="RVU599" s="42"/>
      <c r="RVV599" s="42"/>
      <c r="RVW599" s="42"/>
      <c r="RVX599" s="42"/>
      <c r="RVY599" s="42"/>
      <c r="RVZ599" s="42"/>
      <c r="RWA599" s="42"/>
      <c r="RWB599" s="42"/>
      <c r="RWC599" s="42"/>
      <c r="RWD599" s="42"/>
      <c r="RWE599" s="42"/>
      <c r="RWF599" s="42"/>
      <c r="RWG599" s="42"/>
      <c r="RWH599" s="42"/>
      <c r="RWI599" s="42"/>
      <c r="RWJ599" s="42"/>
      <c r="RWK599" s="42"/>
      <c r="RWL599" s="42"/>
      <c r="RWM599" s="42"/>
      <c r="RWN599" s="42"/>
      <c r="RWO599" s="42"/>
      <c r="RWP599" s="42"/>
      <c r="RWQ599" s="42"/>
      <c r="RWR599" s="42"/>
      <c r="RWS599" s="42"/>
      <c r="RWT599" s="42"/>
      <c r="RWU599" s="42"/>
      <c r="RWV599" s="42"/>
      <c r="RWW599" s="42"/>
      <c r="RWX599" s="42"/>
      <c r="RWY599" s="42"/>
      <c r="RWZ599" s="42"/>
      <c r="RXA599" s="42"/>
      <c r="RXB599" s="42"/>
      <c r="RXC599" s="42"/>
      <c r="RXD599" s="42"/>
      <c r="RXE599" s="42"/>
      <c r="RXF599" s="42"/>
      <c r="RXG599" s="42"/>
      <c r="RXH599" s="42"/>
      <c r="RXI599" s="42"/>
      <c r="RXJ599" s="42"/>
      <c r="RXK599" s="42"/>
      <c r="RXL599" s="42"/>
      <c r="RXM599" s="42"/>
      <c r="RXN599" s="42"/>
      <c r="RXO599" s="42"/>
      <c r="RXP599" s="42"/>
      <c r="RXQ599" s="42"/>
      <c r="RXR599" s="42"/>
      <c r="RXS599" s="42"/>
      <c r="RXT599" s="42"/>
      <c r="RXU599" s="42"/>
      <c r="RXV599" s="42"/>
      <c r="RXW599" s="42"/>
      <c r="RXX599" s="42"/>
      <c r="RXY599" s="42"/>
      <c r="RXZ599" s="42"/>
      <c r="RYA599" s="42"/>
      <c r="RYB599" s="42"/>
      <c r="RYC599" s="42"/>
      <c r="RYD599" s="42"/>
      <c r="RYE599" s="42"/>
      <c r="RYF599" s="42"/>
      <c r="RYG599" s="42"/>
      <c r="RYH599" s="42"/>
      <c r="RYI599" s="42"/>
      <c r="RYJ599" s="42"/>
      <c r="RYK599" s="42"/>
      <c r="RYL599" s="42"/>
      <c r="RYM599" s="42"/>
      <c r="RYN599" s="42"/>
      <c r="RYO599" s="42"/>
      <c r="RYP599" s="42"/>
      <c r="RYQ599" s="42"/>
      <c r="RYR599" s="42"/>
      <c r="RYS599" s="42"/>
      <c r="RYT599" s="42"/>
      <c r="RYU599" s="42"/>
      <c r="RYV599" s="42"/>
      <c r="RYW599" s="42"/>
      <c r="RYX599" s="42"/>
      <c r="RYY599" s="42"/>
      <c r="RYZ599" s="42"/>
      <c r="RZA599" s="42"/>
      <c r="RZB599" s="42"/>
      <c r="RZC599" s="42"/>
      <c r="RZD599" s="42"/>
      <c r="RZE599" s="42"/>
      <c r="RZF599" s="42"/>
      <c r="RZG599" s="42"/>
      <c r="RZH599" s="42"/>
      <c r="RZI599" s="42"/>
      <c r="RZJ599" s="42"/>
      <c r="RZK599" s="42"/>
      <c r="RZL599" s="42"/>
      <c r="RZM599" s="42"/>
      <c r="RZN599" s="42"/>
      <c r="RZO599" s="42"/>
      <c r="RZP599" s="42"/>
      <c r="RZQ599" s="42"/>
      <c r="RZR599" s="42"/>
      <c r="RZS599" s="42"/>
      <c r="RZT599" s="42"/>
      <c r="RZU599" s="42"/>
      <c r="RZV599" s="42"/>
      <c r="RZW599" s="42"/>
      <c r="RZX599" s="42"/>
      <c r="RZY599" s="42"/>
      <c r="RZZ599" s="42"/>
      <c r="SAA599" s="42"/>
      <c r="SAB599" s="42"/>
      <c r="SAC599" s="42"/>
      <c r="SAD599" s="42"/>
      <c r="SAE599" s="42"/>
      <c r="SAF599" s="42"/>
      <c r="SAG599" s="42"/>
      <c r="SAH599" s="42"/>
      <c r="SAI599" s="42"/>
      <c r="SAJ599" s="42"/>
      <c r="SAK599" s="42"/>
      <c r="SAL599" s="42"/>
      <c r="SAM599" s="42"/>
      <c r="SAN599" s="42"/>
      <c r="SAO599" s="42"/>
      <c r="SAP599" s="42"/>
      <c r="SAQ599" s="42"/>
      <c r="SAR599" s="42"/>
      <c r="SAS599" s="42"/>
      <c r="SAT599" s="42"/>
      <c r="SAU599" s="42"/>
      <c r="SAV599" s="42"/>
      <c r="SAW599" s="42"/>
      <c r="SAX599" s="42"/>
      <c r="SAY599" s="42"/>
      <c r="SAZ599" s="42"/>
      <c r="SBA599" s="42"/>
      <c r="SBB599" s="42"/>
      <c r="SBC599" s="42"/>
      <c r="SBD599" s="42"/>
      <c r="SBE599" s="42"/>
      <c r="SBF599" s="42"/>
      <c r="SBG599" s="42"/>
      <c r="SBH599" s="42"/>
      <c r="SBI599" s="42"/>
      <c r="SBJ599" s="42"/>
      <c r="SBK599" s="42"/>
      <c r="SBL599" s="42"/>
      <c r="SBM599" s="42"/>
      <c r="SBN599" s="42"/>
      <c r="SBO599" s="42"/>
      <c r="SBP599" s="42"/>
      <c r="SBQ599" s="42"/>
      <c r="SBR599" s="42"/>
      <c r="SBS599" s="42"/>
      <c r="SBT599" s="42"/>
      <c r="SBU599" s="42"/>
      <c r="SBV599" s="42"/>
      <c r="SBW599" s="42"/>
      <c r="SBX599" s="42"/>
      <c r="SBY599" s="42"/>
      <c r="SBZ599" s="42"/>
      <c r="SCA599" s="42"/>
      <c r="SCB599" s="42"/>
      <c r="SCC599" s="42"/>
      <c r="SCD599" s="42"/>
      <c r="SCE599" s="42"/>
      <c r="SCF599" s="42"/>
      <c r="SCG599" s="42"/>
      <c r="SCH599" s="42"/>
      <c r="SCI599" s="42"/>
      <c r="SCJ599" s="42"/>
      <c r="SCK599" s="42"/>
      <c r="SCL599" s="42"/>
      <c r="SCM599" s="42"/>
      <c r="SCN599" s="42"/>
      <c r="SCO599" s="42"/>
      <c r="SCP599" s="42"/>
      <c r="SCQ599" s="42"/>
      <c r="SCR599" s="42"/>
      <c r="SCS599" s="42"/>
      <c r="SCT599" s="42"/>
      <c r="SCU599" s="42"/>
      <c r="SCV599" s="42"/>
      <c r="SCW599" s="42"/>
      <c r="SCX599" s="42"/>
      <c r="SCY599" s="42"/>
      <c r="SCZ599" s="42"/>
      <c r="SDA599" s="42"/>
      <c r="SDB599" s="42"/>
      <c r="SDC599" s="42"/>
      <c r="SDD599" s="42"/>
      <c r="SDE599" s="42"/>
      <c r="SDF599" s="42"/>
      <c r="SDG599" s="42"/>
      <c r="SDH599" s="42"/>
      <c r="SDI599" s="42"/>
      <c r="SDJ599" s="42"/>
      <c r="SDK599" s="42"/>
      <c r="SDL599" s="42"/>
      <c r="SDM599" s="42"/>
      <c r="SDN599" s="42"/>
      <c r="SDO599" s="42"/>
      <c r="SDP599" s="42"/>
      <c r="SDQ599" s="42"/>
      <c r="SDR599" s="42"/>
      <c r="SDS599" s="42"/>
      <c r="SDT599" s="42"/>
      <c r="SDU599" s="42"/>
      <c r="SDV599" s="42"/>
      <c r="SDW599" s="42"/>
      <c r="SDX599" s="42"/>
      <c r="SDY599" s="42"/>
      <c r="SDZ599" s="42"/>
      <c r="SEA599" s="42"/>
      <c r="SEB599" s="42"/>
      <c r="SEC599" s="42"/>
      <c r="SED599" s="42"/>
      <c r="SEE599" s="42"/>
      <c r="SEF599" s="42"/>
      <c r="SEG599" s="42"/>
      <c r="SEH599" s="42"/>
      <c r="SEI599" s="42"/>
      <c r="SEJ599" s="42"/>
      <c r="SEK599" s="42"/>
      <c r="SEL599" s="42"/>
      <c r="SEM599" s="42"/>
      <c r="SEN599" s="42"/>
      <c r="SEO599" s="42"/>
      <c r="SEP599" s="42"/>
      <c r="SEQ599" s="42"/>
      <c r="SER599" s="42"/>
      <c r="SES599" s="42"/>
      <c r="SET599" s="42"/>
      <c r="SEU599" s="42"/>
      <c r="SEV599" s="42"/>
      <c r="SEW599" s="42"/>
      <c r="SEX599" s="42"/>
      <c r="SEY599" s="42"/>
      <c r="SEZ599" s="42"/>
      <c r="SFA599" s="42"/>
      <c r="SFB599" s="42"/>
      <c r="SFC599" s="42"/>
      <c r="SFD599" s="42"/>
      <c r="SFE599" s="42"/>
      <c r="SFF599" s="42"/>
      <c r="SFG599" s="42"/>
      <c r="SFH599" s="42"/>
      <c r="SFI599" s="42"/>
      <c r="SFJ599" s="42"/>
      <c r="SFK599" s="42"/>
      <c r="SFL599" s="42"/>
      <c r="SFM599" s="42"/>
      <c r="SFN599" s="42"/>
      <c r="SFO599" s="42"/>
      <c r="SFP599" s="42"/>
      <c r="SFQ599" s="42"/>
      <c r="SFR599" s="42"/>
      <c r="SFS599" s="42"/>
      <c r="SFT599" s="42"/>
      <c r="SFU599" s="42"/>
      <c r="SFV599" s="42"/>
      <c r="SFW599" s="42"/>
      <c r="SFX599" s="42"/>
      <c r="SFY599" s="42"/>
      <c r="SFZ599" s="42"/>
      <c r="SGA599" s="42"/>
      <c r="SGB599" s="42"/>
      <c r="SGC599" s="42"/>
      <c r="SGD599" s="42"/>
      <c r="SGE599" s="42"/>
      <c r="SGF599" s="42"/>
      <c r="SGG599" s="42"/>
      <c r="SGH599" s="42"/>
      <c r="SGI599" s="42"/>
      <c r="SGJ599" s="42"/>
      <c r="SGK599" s="42"/>
      <c r="SGL599" s="42"/>
      <c r="SGM599" s="42"/>
      <c r="SGN599" s="42"/>
      <c r="SGO599" s="42"/>
      <c r="SGP599" s="42"/>
      <c r="SGQ599" s="42"/>
      <c r="SGR599" s="42"/>
      <c r="SGS599" s="42"/>
      <c r="SGT599" s="42"/>
      <c r="SGU599" s="42"/>
      <c r="SGV599" s="42"/>
      <c r="SGW599" s="42"/>
      <c r="SGX599" s="42"/>
      <c r="SGY599" s="42"/>
      <c r="SGZ599" s="42"/>
      <c r="SHA599" s="42"/>
      <c r="SHB599" s="42"/>
      <c r="SHC599" s="42"/>
      <c r="SHD599" s="42"/>
      <c r="SHE599" s="42"/>
      <c r="SHF599" s="42"/>
      <c r="SHG599" s="42"/>
      <c r="SHH599" s="42"/>
      <c r="SHI599" s="42"/>
      <c r="SHJ599" s="42"/>
      <c r="SHK599" s="42"/>
      <c r="SHL599" s="42"/>
      <c r="SHM599" s="42"/>
      <c r="SHN599" s="42"/>
      <c r="SHO599" s="42"/>
      <c r="SHP599" s="42"/>
      <c r="SHQ599" s="42"/>
      <c r="SHR599" s="42"/>
      <c r="SHS599" s="42"/>
      <c r="SHT599" s="42"/>
      <c r="SHU599" s="42"/>
      <c r="SHV599" s="42"/>
      <c r="SHW599" s="42"/>
      <c r="SHX599" s="42"/>
      <c r="SHY599" s="42"/>
      <c r="SHZ599" s="42"/>
      <c r="SIA599" s="42"/>
      <c r="SIB599" s="42"/>
      <c r="SIC599" s="42"/>
      <c r="SID599" s="42"/>
      <c r="SIE599" s="42"/>
      <c r="SIF599" s="42"/>
      <c r="SIG599" s="42"/>
      <c r="SIH599" s="42"/>
      <c r="SII599" s="42"/>
      <c r="SIJ599" s="42"/>
      <c r="SIK599" s="42"/>
      <c r="SIL599" s="42"/>
      <c r="SIM599" s="42"/>
      <c r="SIN599" s="42"/>
      <c r="SIO599" s="42"/>
      <c r="SIP599" s="42"/>
      <c r="SIQ599" s="42"/>
      <c r="SIR599" s="42"/>
      <c r="SIS599" s="42"/>
      <c r="SIT599" s="42"/>
      <c r="SIU599" s="42"/>
      <c r="SIV599" s="42"/>
      <c r="SIW599" s="42"/>
      <c r="SIX599" s="42"/>
      <c r="SIY599" s="42"/>
      <c r="SIZ599" s="42"/>
      <c r="SJA599" s="42"/>
      <c r="SJB599" s="42"/>
      <c r="SJC599" s="42"/>
      <c r="SJD599" s="42"/>
      <c r="SJE599" s="42"/>
      <c r="SJF599" s="42"/>
      <c r="SJG599" s="42"/>
      <c r="SJH599" s="42"/>
      <c r="SJI599" s="42"/>
      <c r="SJJ599" s="42"/>
      <c r="SJK599" s="42"/>
      <c r="SJL599" s="42"/>
      <c r="SJM599" s="42"/>
      <c r="SJN599" s="42"/>
      <c r="SJO599" s="42"/>
      <c r="SJP599" s="42"/>
      <c r="SJQ599" s="42"/>
      <c r="SJR599" s="42"/>
      <c r="SJS599" s="42"/>
      <c r="SJT599" s="42"/>
      <c r="SJU599" s="42"/>
      <c r="SJV599" s="42"/>
      <c r="SJW599" s="42"/>
      <c r="SJX599" s="42"/>
      <c r="SJY599" s="42"/>
      <c r="SJZ599" s="42"/>
      <c r="SKA599" s="42"/>
      <c r="SKB599" s="42"/>
      <c r="SKC599" s="42"/>
      <c r="SKD599" s="42"/>
      <c r="SKE599" s="42"/>
      <c r="SKF599" s="42"/>
      <c r="SKG599" s="42"/>
      <c r="SKH599" s="42"/>
      <c r="SKI599" s="42"/>
      <c r="SKJ599" s="42"/>
      <c r="SKK599" s="42"/>
      <c r="SKL599" s="42"/>
      <c r="SKM599" s="42"/>
      <c r="SKN599" s="42"/>
      <c r="SKO599" s="42"/>
      <c r="SKP599" s="42"/>
      <c r="SKQ599" s="42"/>
      <c r="SKR599" s="42"/>
      <c r="SKS599" s="42"/>
      <c r="SKT599" s="42"/>
      <c r="SKU599" s="42"/>
      <c r="SKV599" s="42"/>
      <c r="SKW599" s="42"/>
      <c r="SKX599" s="42"/>
      <c r="SKY599" s="42"/>
      <c r="SKZ599" s="42"/>
      <c r="SLA599" s="42"/>
      <c r="SLB599" s="42"/>
      <c r="SLC599" s="42"/>
      <c r="SLD599" s="42"/>
      <c r="SLE599" s="42"/>
      <c r="SLF599" s="42"/>
      <c r="SLG599" s="42"/>
      <c r="SLH599" s="42"/>
      <c r="SLI599" s="42"/>
      <c r="SLJ599" s="42"/>
      <c r="SLK599" s="42"/>
      <c r="SLL599" s="42"/>
      <c r="SLM599" s="42"/>
      <c r="SLN599" s="42"/>
      <c r="SLO599" s="42"/>
      <c r="SLP599" s="42"/>
      <c r="SLQ599" s="42"/>
      <c r="SLR599" s="42"/>
      <c r="SLS599" s="42"/>
      <c r="SLT599" s="42"/>
      <c r="SLU599" s="42"/>
      <c r="SLV599" s="42"/>
      <c r="SLW599" s="42"/>
      <c r="SLX599" s="42"/>
      <c r="SLY599" s="42"/>
      <c r="SLZ599" s="42"/>
      <c r="SMA599" s="42"/>
      <c r="SMB599" s="42"/>
      <c r="SMC599" s="42"/>
      <c r="SMD599" s="42"/>
      <c r="SME599" s="42"/>
      <c r="SMF599" s="42"/>
      <c r="SMG599" s="42"/>
      <c r="SMH599" s="42"/>
      <c r="SMI599" s="42"/>
      <c r="SMJ599" s="42"/>
      <c r="SMK599" s="42"/>
      <c r="SML599" s="42"/>
      <c r="SMM599" s="42"/>
      <c r="SMN599" s="42"/>
      <c r="SMO599" s="42"/>
      <c r="SMP599" s="42"/>
      <c r="SMQ599" s="42"/>
      <c r="SMR599" s="42"/>
      <c r="SMS599" s="42"/>
      <c r="SMT599" s="42"/>
      <c r="SMU599" s="42"/>
      <c r="SMV599" s="42"/>
      <c r="SMW599" s="42"/>
      <c r="SMX599" s="42"/>
      <c r="SMY599" s="42"/>
      <c r="SMZ599" s="42"/>
      <c r="SNA599" s="42"/>
      <c r="SNB599" s="42"/>
      <c r="SNC599" s="42"/>
      <c r="SND599" s="42"/>
      <c r="SNE599" s="42"/>
      <c r="SNF599" s="42"/>
      <c r="SNG599" s="42"/>
      <c r="SNH599" s="42"/>
      <c r="SNI599" s="42"/>
      <c r="SNJ599" s="42"/>
      <c r="SNK599" s="42"/>
      <c r="SNL599" s="42"/>
      <c r="SNM599" s="42"/>
      <c r="SNN599" s="42"/>
      <c r="SNO599" s="42"/>
      <c r="SNP599" s="42"/>
      <c r="SNQ599" s="42"/>
      <c r="SNR599" s="42"/>
      <c r="SNS599" s="42"/>
      <c r="SNT599" s="42"/>
      <c r="SNU599" s="42"/>
      <c r="SNV599" s="42"/>
      <c r="SNW599" s="42"/>
      <c r="SNX599" s="42"/>
      <c r="SNY599" s="42"/>
      <c r="SNZ599" s="42"/>
      <c r="SOA599" s="42"/>
      <c r="SOB599" s="42"/>
      <c r="SOC599" s="42"/>
      <c r="SOD599" s="42"/>
      <c r="SOE599" s="42"/>
      <c r="SOF599" s="42"/>
      <c r="SOG599" s="42"/>
      <c r="SOH599" s="42"/>
      <c r="SOI599" s="42"/>
      <c r="SOJ599" s="42"/>
      <c r="SOK599" s="42"/>
      <c r="SOL599" s="42"/>
      <c r="SOM599" s="42"/>
      <c r="SON599" s="42"/>
      <c r="SOO599" s="42"/>
      <c r="SOP599" s="42"/>
      <c r="SOQ599" s="42"/>
      <c r="SOR599" s="42"/>
      <c r="SOS599" s="42"/>
      <c r="SOT599" s="42"/>
      <c r="SOU599" s="42"/>
      <c r="SOV599" s="42"/>
      <c r="SOW599" s="42"/>
      <c r="SOX599" s="42"/>
      <c r="SOY599" s="42"/>
      <c r="SOZ599" s="42"/>
      <c r="SPA599" s="42"/>
      <c r="SPB599" s="42"/>
      <c r="SPC599" s="42"/>
      <c r="SPD599" s="42"/>
      <c r="SPE599" s="42"/>
      <c r="SPF599" s="42"/>
      <c r="SPG599" s="42"/>
      <c r="SPH599" s="42"/>
      <c r="SPI599" s="42"/>
      <c r="SPJ599" s="42"/>
      <c r="SPK599" s="42"/>
      <c r="SPL599" s="42"/>
      <c r="SPM599" s="42"/>
      <c r="SPN599" s="42"/>
      <c r="SPO599" s="42"/>
      <c r="SPP599" s="42"/>
      <c r="SPQ599" s="42"/>
      <c r="SPR599" s="42"/>
      <c r="SPS599" s="42"/>
      <c r="SPT599" s="42"/>
      <c r="SPU599" s="42"/>
      <c r="SPV599" s="42"/>
      <c r="SPW599" s="42"/>
      <c r="SPX599" s="42"/>
      <c r="SPY599" s="42"/>
      <c r="SPZ599" s="42"/>
      <c r="SQA599" s="42"/>
      <c r="SQB599" s="42"/>
      <c r="SQC599" s="42"/>
      <c r="SQD599" s="42"/>
      <c r="SQE599" s="42"/>
      <c r="SQF599" s="42"/>
      <c r="SQG599" s="42"/>
      <c r="SQH599" s="42"/>
      <c r="SQI599" s="42"/>
      <c r="SQJ599" s="42"/>
      <c r="SQK599" s="42"/>
      <c r="SQL599" s="42"/>
      <c r="SQM599" s="42"/>
      <c r="SQN599" s="42"/>
      <c r="SQO599" s="42"/>
      <c r="SQP599" s="42"/>
      <c r="SQQ599" s="42"/>
      <c r="SQR599" s="42"/>
      <c r="SQS599" s="42"/>
      <c r="SQT599" s="42"/>
      <c r="SQU599" s="42"/>
      <c r="SQV599" s="42"/>
      <c r="SQW599" s="42"/>
      <c r="SQX599" s="42"/>
      <c r="SQY599" s="42"/>
      <c r="SQZ599" s="42"/>
      <c r="SRA599" s="42"/>
      <c r="SRB599" s="42"/>
      <c r="SRC599" s="42"/>
      <c r="SRD599" s="42"/>
      <c r="SRE599" s="42"/>
      <c r="SRF599" s="42"/>
      <c r="SRG599" s="42"/>
      <c r="SRH599" s="42"/>
      <c r="SRI599" s="42"/>
      <c r="SRJ599" s="42"/>
      <c r="SRK599" s="42"/>
      <c r="SRL599" s="42"/>
      <c r="SRM599" s="42"/>
      <c r="SRN599" s="42"/>
      <c r="SRO599" s="42"/>
      <c r="SRP599" s="42"/>
      <c r="SRQ599" s="42"/>
      <c r="SRR599" s="42"/>
      <c r="SRS599" s="42"/>
      <c r="SRT599" s="42"/>
      <c r="SRU599" s="42"/>
      <c r="SRV599" s="42"/>
      <c r="SRW599" s="42"/>
      <c r="SRX599" s="42"/>
      <c r="SRY599" s="42"/>
      <c r="SRZ599" s="42"/>
      <c r="SSA599" s="42"/>
      <c r="SSB599" s="42"/>
      <c r="SSC599" s="42"/>
      <c r="SSD599" s="42"/>
      <c r="SSE599" s="42"/>
      <c r="SSF599" s="42"/>
      <c r="SSG599" s="42"/>
      <c r="SSH599" s="42"/>
      <c r="SSI599" s="42"/>
      <c r="SSJ599" s="42"/>
      <c r="SSK599" s="42"/>
      <c r="SSL599" s="42"/>
      <c r="SSM599" s="42"/>
      <c r="SSN599" s="42"/>
      <c r="SSO599" s="42"/>
      <c r="SSP599" s="42"/>
      <c r="SSQ599" s="42"/>
      <c r="SSR599" s="42"/>
      <c r="SSS599" s="42"/>
      <c r="SST599" s="42"/>
      <c r="SSU599" s="42"/>
      <c r="SSV599" s="42"/>
      <c r="SSW599" s="42"/>
      <c r="SSX599" s="42"/>
      <c r="SSY599" s="42"/>
      <c r="SSZ599" s="42"/>
      <c r="STA599" s="42"/>
      <c r="STB599" s="42"/>
      <c r="STC599" s="42"/>
      <c r="STD599" s="42"/>
      <c r="STE599" s="42"/>
      <c r="STF599" s="42"/>
      <c r="STG599" s="42"/>
      <c r="STH599" s="42"/>
      <c r="STI599" s="42"/>
      <c r="STJ599" s="42"/>
      <c r="STK599" s="42"/>
      <c r="STL599" s="42"/>
      <c r="STM599" s="42"/>
      <c r="STN599" s="42"/>
      <c r="STO599" s="42"/>
      <c r="STP599" s="42"/>
      <c r="STQ599" s="42"/>
      <c r="STR599" s="42"/>
      <c r="STS599" s="42"/>
      <c r="STT599" s="42"/>
      <c r="STU599" s="42"/>
      <c r="STV599" s="42"/>
      <c r="STW599" s="42"/>
      <c r="STX599" s="42"/>
      <c r="STY599" s="42"/>
      <c r="STZ599" s="42"/>
      <c r="SUA599" s="42"/>
      <c r="SUB599" s="42"/>
      <c r="SUC599" s="42"/>
      <c r="SUD599" s="42"/>
      <c r="SUE599" s="42"/>
      <c r="SUF599" s="42"/>
      <c r="SUG599" s="42"/>
      <c r="SUH599" s="42"/>
      <c r="SUI599" s="42"/>
      <c r="SUJ599" s="42"/>
      <c r="SUK599" s="42"/>
      <c r="SUL599" s="42"/>
      <c r="SUM599" s="42"/>
      <c r="SUN599" s="42"/>
      <c r="SUO599" s="42"/>
      <c r="SUP599" s="42"/>
      <c r="SUQ599" s="42"/>
      <c r="SUR599" s="42"/>
      <c r="SUS599" s="42"/>
      <c r="SUT599" s="42"/>
      <c r="SUU599" s="42"/>
      <c r="SUV599" s="42"/>
      <c r="SUW599" s="42"/>
      <c r="SUX599" s="42"/>
      <c r="SUY599" s="42"/>
      <c r="SUZ599" s="42"/>
      <c r="SVA599" s="42"/>
      <c r="SVB599" s="42"/>
      <c r="SVC599" s="42"/>
      <c r="SVD599" s="42"/>
      <c r="SVE599" s="42"/>
      <c r="SVF599" s="42"/>
      <c r="SVG599" s="42"/>
      <c r="SVH599" s="42"/>
      <c r="SVI599" s="42"/>
      <c r="SVJ599" s="42"/>
      <c r="SVK599" s="42"/>
      <c r="SVL599" s="42"/>
      <c r="SVM599" s="42"/>
      <c r="SVN599" s="42"/>
      <c r="SVO599" s="42"/>
      <c r="SVP599" s="42"/>
      <c r="SVQ599" s="42"/>
      <c r="SVR599" s="42"/>
      <c r="SVS599" s="42"/>
      <c r="SVT599" s="42"/>
      <c r="SVU599" s="42"/>
      <c r="SVV599" s="42"/>
      <c r="SVW599" s="42"/>
      <c r="SVX599" s="42"/>
      <c r="SVY599" s="42"/>
      <c r="SVZ599" s="42"/>
      <c r="SWA599" s="42"/>
      <c r="SWB599" s="42"/>
      <c r="SWC599" s="42"/>
      <c r="SWD599" s="42"/>
      <c r="SWE599" s="42"/>
      <c r="SWF599" s="42"/>
      <c r="SWG599" s="42"/>
      <c r="SWH599" s="42"/>
      <c r="SWI599" s="42"/>
      <c r="SWJ599" s="42"/>
      <c r="SWK599" s="42"/>
      <c r="SWL599" s="42"/>
      <c r="SWM599" s="42"/>
      <c r="SWN599" s="42"/>
      <c r="SWO599" s="42"/>
      <c r="SWP599" s="42"/>
      <c r="SWQ599" s="42"/>
      <c r="SWR599" s="42"/>
      <c r="SWS599" s="42"/>
      <c r="SWT599" s="42"/>
      <c r="SWU599" s="42"/>
      <c r="SWV599" s="42"/>
      <c r="SWW599" s="42"/>
      <c r="SWX599" s="42"/>
      <c r="SWY599" s="42"/>
      <c r="SWZ599" s="42"/>
      <c r="SXA599" s="42"/>
      <c r="SXB599" s="42"/>
      <c r="SXC599" s="42"/>
      <c r="SXD599" s="42"/>
      <c r="SXE599" s="42"/>
      <c r="SXF599" s="42"/>
      <c r="SXG599" s="42"/>
      <c r="SXH599" s="42"/>
      <c r="SXI599" s="42"/>
      <c r="SXJ599" s="42"/>
      <c r="SXK599" s="42"/>
      <c r="SXL599" s="42"/>
      <c r="SXM599" s="42"/>
      <c r="SXN599" s="42"/>
      <c r="SXO599" s="42"/>
      <c r="SXP599" s="42"/>
      <c r="SXQ599" s="42"/>
      <c r="SXR599" s="42"/>
      <c r="SXS599" s="42"/>
      <c r="SXT599" s="42"/>
      <c r="SXU599" s="42"/>
      <c r="SXV599" s="42"/>
      <c r="SXW599" s="42"/>
      <c r="SXX599" s="42"/>
      <c r="SXY599" s="42"/>
      <c r="SXZ599" s="42"/>
      <c r="SYA599" s="42"/>
      <c r="SYB599" s="42"/>
      <c r="SYC599" s="42"/>
      <c r="SYD599" s="42"/>
      <c r="SYE599" s="42"/>
      <c r="SYF599" s="42"/>
      <c r="SYG599" s="42"/>
      <c r="SYH599" s="42"/>
      <c r="SYI599" s="42"/>
      <c r="SYJ599" s="42"/>
      <c r="SYK599" s="42"/>
      <c r="SYL599" s="42"/>
      <c r="SYM599" s="42"/>
      <c r="SYN599" s="42"/>
      <c r="SYO599" s="42"/>
      <c r="SYP599" s="42"/>
      <c r="SYQ599" s="42"/>
      <c r="SYR599" s="42"/>
      <c r="SYS599" s="42"/>
      <c r="SYT599" s="42"/>
      <c r="SYU599" s="42"/>
      <c r="SYV599" s="42"/>
      <c r="SYW599" s="42"/>
      <c r="SYX599" s="42"/>
      <c r="SYY599" s="42"/>
      <c r="SYZ599" s="42"/>
      <c r="SZA599" s="42"/>
      <c r="SZB599" s="42"/>
      <c r="SZC599" s="42"/>
      <c r="SZD599" s="42"/>
      <c r="SZE599" s="42"/>
      <c r="SZF599" s="42"/>
      <c r="SZG599" s="42"/>
      <c r="SZH599" s="42"/>
      <c r="SZI599" s="42"/>
      <c r="SZJ599" s="42"/>
      <c r="SZK599" s="42"/>
      <c r="SZL599" s="42"/>
      <c r="SZM599" s="42"/>
      <c r="SZN599" s="42"/>
      <c r="SZO599" s="42"/>
      <c r="SZP599" s="42"/>
      <c r="SZQ599" s="42"/>
      <c r="SZR599" s="42"/>
      <c r="SZS599" s="42"/>
      <c r="SZT599" s="42"/>
      <c r="SZU599" s="42"/>
      <c r="SZV599" s="42"/>
      <c r="SZW599" s="42"/>
      <c r="SZX599" s="42"/>
      <c r="SZY599" s="42"/>
      <c r="SZZ599" s="42"/>
      <c r="TAA599" s="42"/>
      <c r="TAB599" s="42"/>
      <c r="TAC599" s="42"/>
      <c r="TAD599" s="42"/>
      <c r="TAE599" s="42"/>
      <c r="TAF599" s="42"/>
      <c r="TAG599" s="42"/>
      <c r="TAH599" s="42"/>
      <c r="TAI599" s="42"/>
      <c r="TAJ599" s="42"/>
      <c r="TAK599" s="42"/>
      <c r="TAL599" s="42"/>
      <c r="TAM599" s="42"/>
      <c r="TAN599" s="42"/>
      <c r="TAO599" s="42"/>
      <c r="TAP599" s="42"/>
      <c r="TAQ599" s="42"/>
      <c r="TAR599" s="42"/>
      <c r="TAS599" s="42"/>
      <c r="TAT599" s="42"/>
      <c r="TAU599" s="42"/>
      <c r="TAV599" s="42"/>
      <c r="TAW599" s="42"/>
      <c r="TAX599" s="42"/>
      <c r="TAY599" s="42"/>
      <c r="TAZ599" s="42"/>
      <c r="TBA599" s="42"/>
      <c r="TBB599" s="42"/>
      <c r="TBC599" s="42"/>
      <c r="TBD599" s="42"/>
      <c r="TBE599" s="42"/>
      <c r="TBF599" s="42"/>
      <c r="TBG599" s="42"/>
      <c r="TBH599" s="42"/>
      <c r="TBI599" s="42"/>
      <c r="TBJ599" s="42"/>
      <c r="TBK599" s="42"/>
      <c r="TBL599" s="42"/>
      <c r="TBM599" s="42"/>
      <c r="TBN599" s="42"/>
      <c r="TBO599" s="42"/>
      <c r="TBP599" s="42"/>
      <c r="TBQ599" s="42"/>
      <c r="TBR599" s="42"/>
      <c r="TBS599" s="42"/>
      <c r="TBT599" s="42"/>
      <c r="TBU599" s="42"/>
      <c r="TBV599" s="42"/>
      <c r="TBW599" s="42"/>
      <c r="TBX599" s="42"/>
      <c r="TBY599" s="42"/>
      <c r="TBZ599" s="42"/>
      <c r="TCA599" s="42"/>
      <c r="TCB599" s="42"/>
      <c r="TCC599" s="42"/>
      <c r="TCD599" s="42"/>
      <c r="TCE599" s="42"/>
      <c r="TCF599" s="42"/>
      <c r="TCG599" s="42"/>
      <c r="TCH599" s="42"/>
      <c r="TCI599" s="42"/>
      <c r="TCJ599" s="42"/>
      <c r="TCK599" s="42"/>
      <c r="TCL599" s="42"/>
      <c r="TCM599" s="42"/>
      <c r="TCN599" s="42"/>
      <c r="TCO599" s="42"/>
      <c r="TCP599" s="42"/>
      <c r="TCQ599" s="42"/>
      <c r="TCR599" s="42"/>
      <c r="TCS599" s="42"/>
      <c r="TCT599" s="42"/>
      <c r="TCU599" s="42"/>
      <c r="TCV599" s="42"/>
      <c r="TCW599" s="42"/>
      <c r="TCX599" s="42"/>
      <c r="TCY599" s="42"/>
      <c r="TCZ599" s="42"/>
      <c r="TDA599" s="42"/>
      <c r="TDB599" s="42"/>
      <c r="TDC599" s="42"/>
      <c r="TDD599" s="42"/>
      <c r="TDE599" s="42"/>
      <c r="TDF599" s="42"/>
      <c r="TDG599" s="42"/>
      <c r="TDH599" s="42"/>
      <c r="TDI599" s="42"/>
      <c r="TDJ599" s="42"/>
      <c r="TDK599" s="42"/>
      <c r="TDL599" s="42"/>
      <c r="TDM599" s="42"/>
      <c r="TDN599" s="42"/>
      <c r="TDO599" s="42"/>
      <c r="TDP599" s="42"/>
      <c r="TDQ599" s="42"/>
      <c r="TDR599" s="42"/>
      <c r="TDS599" s="42"/>
      <c r="TDT599" s="42"/>
      <c r="TDU599" s="42"/>
      <c r="TDV599" s="42"/>
      <c r="TDW599" s="42"/>
      <c r="TDX599" s="42"/>
      <c r="TDY599" s="42"/>
      <c r="TDZ599" s="42"/>
      <c r="TEA599" s="42"/>
      <c r="TEB599" s="42"/>
      <c r="TEC599" s="42"/>
      <c r="TED599" s="42"/>
      <c r="TEE599" s="42"/>
      <c r="TEF599" s="42"/>
      <c r="TEG599" s="42"/>
      <c r="TEH599" s="42"/>
      <c r="TEI599" s="42"/>
      <c r="TEJ599" s="42"/>
      <c r="TEK599" s="42"/>
      <c r="TEL599" s="42"/>
      <c r="TEM599" s="42"/>
      <c r="TEN599" s="42"/>
      <c r="TEO599" s="42"/>
      <c r="TEP599" s="42"/>
      <c r="TEQ599" s="42"/>
      <c r="TER599" s="42"/>
      <c r="TES599" s="42"/>
      <c r="TET599" s="42"/>
      <c r="TEU599" s="42"/>
      <c r="TEV599" s="42"/>
      <c r="TEW599" s="42"/>
      <c r="TEX599" s="42"/>
      <c r="TEY599" s="42"/>
      <c r="TEZ599" s="42"/>
      <c r="TFA599" s="42"/>
      <c r="TFB599" s="42"/>
      <c r="TFC599" s="42"/>
      <c r="TFD599" s="42"/>
      <c r="TFE599" s="42"/>
      <c r="TFF599" s="42"/>
      <c r="TFG599" s="42"/>
      <c r="TFH599" s="42"/>
      <c r="TFI599" s="42"/>
      <c r="TFJ599" s="42"/>
      <c r="TFK599" s="42"/>
      <c r="TFL599" s="42"/>
      <c r="TFM599" s="42"/>
      <c r="TFN599" s="42"/>
      <c r="TFO599" s="42"/>
      <c r="TFP599" s="42"/>
      <c r="TFQ599" s="42"/>
      <c r="TFR599" s="42"/>
      <c r="TFS599" s="42"/>
      <c r="TFT599" s="42"/>
      <c r="TFU599" s="42"/>
      <c r="TFV599" s="42"/>
      <c r="TFW599" s="42"/>
      <c r="TFX599" s="42"/>
      <c r="TFY599" s="42"/>
      <c r="TFZ599" s="42"/>
      <c r="TGA599" s="42"/>
      <c r="TGB599" s="42"/>
      <c r="TGC599" s="42"/>
      <c r="TGD599" s="42"/>
      <c r="TGE599" s="42"/>
      <c r="TGF599" s="42"/>
      <c r="TGG599" s="42"/>
      <c r="TGH599" s="42"/>
      <c r="TGI599" s="42"/>
      <c r="TGJ599" s="42"/>
      <c r="TGK599" s="42"/>
      <c r="TGL599" s="42"/>
      <c r="TGM599" s="42"/>
      <c r="TGN599" s="42"/>
      <c r="TGO599" s="42"/>
      <c r="TGP599" s="42"/>
      <c r="TGQ599" s="42"/>
      <c r="TGR599" s="42"/>
      <c r="TGS599" s="42"/>
      <c r="TGT599" s="42"/>
      <c r="TGU599" s="42"/>
      <c r="TGV599" s="42"/>
      <c r="TGW599" s="42"/>
      <c r="TGX599" s="42"/>
      <c r="TGY599" s="42"/>
      <c r="TGZ599" s="42"/>
      <c r="THA599" s="42"/>
      <c r="THB599" s="42"/>
      <c r="THC599" s="42"/>
      <c r="THD599" s="42"/>
      <c r="THE599" s="42"/>
      <c r="THF599" s="42"/>
      <c r="THG599" s="42"/>
      <c r="THH599" s="42"/>
      <c r="THI599" s="42"/>
      <c r="THJ599" s="42"/>
      <c r="THK599" s="42"/>
      <c r="THL599" s="42"/>
      <c r="THM599" s="42"/>
      <c r="THN599" s="42"/>
      <c r="THO599" s="42"/>
      <c r="THP599" s="42"/>
      <c r="THQ599" s="42"/>
      <c r="THR599" s="42"/>
      <c r="THS599" s="42"/>
      <c r="THT599" s="42"/>
      <c r="THU599" s="42"/>
      <c r="THV599" s="42"/>
      <c r="THW599" s="42"/>
      <c r="THX599" s="42"/>
      <c r="THY599" s="42"/>
      <c r="THZ599" s="42"/>
      <c r="TIA599" s="42"/>
      <c r="TIB599" s="42"/>
      <c r="TIC599" s="42"/>
      <c r="TID599" s="42"/>
      <c r="TIE599" s="42"/>
      <c r="TIF599" s="42"/>
      <c r="TIG599" s="42"/>
      <c r="TIH599" s="42"/>
      <c r="TII599" s="42"/>
      <c r="TIJ599" s="42"/>
      <c r="TIK599" s="42"/>
      <c r="TIL599" s="42"/>
      <c r="TIM599" s="42"/>
      <c r="TIN599" s="42"/>
      <c r="TIO599" s="42"/>
      <c r="TIP599" s="42"/>
      <c r="TIQ599" s="42"/>
      <c r="TIR599" s="42"/>
      <c r="TIS599" s="42"/>
      <c r="TIT599" s="42"/>
      <c r="TIU599" s="42"/>
      <c r="TIV599" s="42"/>
      <c r="TIW599" s="42"/>
      <c r="TIX599" s="42"/>
      <c r="TIY599" s="42"/>
      <c r="TIZ599" s="42"/>
      <c r="TJA599" s="42"/>
      <c r="TJB599" s="42"/>
      <c r="TJC599" s="42"/>
      <c r="TJD599" s="42"/>
      <c r="TJE599" s="42"/>
      <c r="TJF599" s="42"/>
      <c r="TJG599" s="42"/>
      <c r="TJH599" s="42"/>
      <c r="TJI599" s="42"/>
      <c r="TJJ599" s="42"/>
      <c r="TJK599" s="42"/>
      <c r="TJL599" s="42"/>
      <c r="TJM599" s="42"/>
      <c r="TJN599" s="42"/>
      <c r="TJO599" s="42"/>
      <c r="TJP599" s="42"/>
      <c r="TJQ599" s="42"/>
      <c r="TJR599" s="42"/>
      <c r="TJS599" s="42"/>
      <c r="TJT599" s="42"/>
      <c r="TJU599" s="42"/>
      <c r="TJV599" s="42"/>
      <c r="TJW599" s="42"/>
      <c r="TJX599" s="42"/>
      <c r="TJY599" s="42"/>
      <c r="TJZ599" s="42"/>
      <c r="TKA599" s="42"/>
      <c r="TKB599" s="42"/>
      <c r="TKC599" s="42"/>
      <c r="TKD599" s="42"/>
      <c r="TKE599" s="42"/>
      <c r="TKF599" s="42"/>
      <c r="TKG599" s="42"/>
      <c r="TKH599" s="42"/>
      <c r="TKI599" s="42"/>
      <c r="TKJ599" s="42"/>
      <c r="TKK599" s="42"/>
      <c r="TKL599" s="42"/>
      <c r="TKM599" s="42"/>
      <c r="TKN599" s="42"/>
      <c r="TKO599" s="42"/>
      <c r="TKP599" s="42"/>
      <c r="TKQ599" s="42"/>
      <c r="TKR599" s="42"/>
      <c r="TKS599" s="42"/>
      <c r="TKT599" s="42"/>
      <c r="TKU599" s="42"/>
      <c r="TKV599" s="42"/>
      <c r="TKW599" s="42"/>
      <c r="TKX599" s="42"/>
      <c r="TKY599" s="42"/>
      <c r="TKZ599" s="42"/>
      <c r="TLA599" s="42"/>
      <c r="TLB599" s="42"/>
      <c r="TLC599" s="42"/>
      <c r="TLD599" s="42"/>
      <c r="TLE599" s="42"/>
      <c r="TLF599" s="42"/>
      <c r="TLG599" s="42"/>
      <c r="TLH599" s="42"/>
      <c r="TLI599" s="42"/>
      <c r="TLJ599" s="42"/>
      <c r="TLK599" s="42"/>
      <c r="TLL599" s="42"/>
      <c r="TLM599" s="42"/>
      <c r="TLN599" s="42"/>
      <c r="TLO599" s="42"/>
      <c r="TLP599" s="42"/>
      <c r="TLQ599" s="42"/>
      <c r="TLR599" s="42"/>
      <c r="TLS599" s="42"/>
      <c r="TLT599" s="42"/>
      <c r="TLU599" s="42"/>
      <c r="TLV599" s="42"/>
      <c r="TLW599" s="42"/>
      <c r="TLX599" s="42"/>
      <c r="TLY599" s="42"/>
      <c r="TLZ599" s="42"/>
      <c r="TMA599" s="42"/>
      <c r="TMB599" s="42"/>
      <c r="TMC599" s="42"/>
      <c r="TMD599" s="42"/>
      <c r="TME599" s="42"/>
      <c r="TMF599" s="42"/>
      <c r="TMG599" s="42"/>
      <c r="TMH599" s="42"/>
      <c r="TMI599" s="42"/>
      <c r="TMJ599" s="42"/>
      <c r="TMK599" s="42"/>
      <c r="TML599" s="42"/>
      <c r="TMM599" s="42"/>
      <c r="TMN599" s="42"/>
      <c r="TMO599" s="42"/>
      <c r="TMP599" s="42"/>
      <c r="TMQ599" s="42"/>
      <c r="TMR599" s="42"/>
      <c r="TMS599" s="42"/>
      <c r="TMT599" s="42"/>
      <c r="TMU599" s="42"/>
      <c r="TMV599" s="42"/>
      <c r="TMW599" s="42"/>
      <c r="TMX599" s="42"/>
      <c r="TMY599" s="42"/>
      <c r="TMZ599" s="42"/>
      <c r="TNA599" s="42"/>
      <c r="TNB599" s="42"/>
      <c r="TNC599" s="42"/>
      <c r="TND599" s="42"/>
      <c r="TNE599" s="42"/>
      <c r="TNF599" s="42"/>
      <c r="TNG599" s="42"/>
      <c r="TNH599" s="42"/>
      <c r="TNI599" s="42"/>
      <c r="TNJ599" s="42"/>
      <c r="TNK599" s="42"/>
      <c r="TNL599" s="42"/>
      <c r="TNM599" s="42"/>
      <c r="TNN599" s="42"/>
      <c r="TNO599" s="42"/>
      <c r="TNP599" s="42"/>
      <c r="TNQ599" s="42"/>
      <c r="TNR599" s="42"/>
      <c r="TNS599" s="42"/>
      <c r="TNT599" s="42"/>
      <c r="TNU599" s="42"/>
      <c r="TNV599" s="42"/>
      <c r="TNW599" s="42"/>
      <c r="TNX599" s="42"/>
      <c r="TNY599" s="42"/>
      <c r="TNZ599" s="42"/>
      <c r="TOA599" s="42"/>
      <c r="TOB599" s="42"/>
      <c r="TOC599" s="42"/>
      <c r="TOD599" s="42"/>
      <c r="TOE599" s="42"/>
      <c r="TOF599" s="42"/>
      <c r="TOG599" s="42"/>
      <c r="TOH599" s="42"/>
      <c r="TOI599" s="42"/>
      <c r="TOJ599" s="42"/>
      <c r="TOK599" s="42"/>
      <c r="TOL599" s="42"/>
      <c r="TOM599" s="42"/>
      <c r="TON599" s="42"/>
      <c r="TOO599" s="42"/>
      <c r="TOP599" s="42"/>
      <c r="TOQ599" s="42"/>
      <c r="TOR599" s="42"/>
      <c r="TOS599" s="42"/>
      <c r="TOT599" s="42"/>
      <c r="TOU599" s="42"/>
      <c r="TOV599" s="42"/>
      <c r="TOW599" s="42"/>
      <c r="TOX599" s="42"/>
      <c r="TOY599" s="42"/>
      <c r="TOZ599" s="42"/>
      <c r="TPA599" s="42"/>
      <c r="TPB599" s="42"/>
      <c r="TPC599" s="42"/>
      <c r="TPD599" s="42"/>
      <c r="TPE599" s="42"/>
      <c r="TPF599" s="42"/>
      <c r="TPG599" s="42"/>
      <c r="TPH599" s="42"/>
      <c r="TPI599" s="42"/>
      <c r="TPJ599" s="42"/>
      <c r="TPK599" s="42"/>
      <c r="TPL599" s="42"/>
      <c r="TPM599" s="42"/>
      <c r="TPN599" s="42"/>
      <c r="TPO599" s="42"/>
      <c r="TPP599" s="42"/>
      <c r="TPQ599" s="42"/>
      <c r="TPR599" s="42"/>
      <c r="TPS599" s="42"/>
      <c r="TPT599" s="42"/>
      <c r="TPU599" s="42"/>
      <c r="TPV599" s="42"/>
      <c r="TPW599" s="42"/>
      <c r="TPX599" s="42"/>
      <c r="TPY599" s="42"/>
      <c r="TPZ599" s="42"/>
      <c r="TQA599" s="42"/>
      <c r="TQB599" s="42"/>
      <c r="TQC599" s="42"/>
      <c r="TQD599" s="42"/>
      <c r="TQE599" s="42"/>
      <c r="TQF599" s="42"/>
      <c r="TQG599" s="42"/>
      <c r="TQH599" s="42"/>
      <c r="TQI599" s="42"/>
      <c r="TQJ599" s="42"/>
      <c r="TQK599" s="42"/>
      <c r="TQL599" s="42"/>
      <c r="TQM599" s="42"/>
      <c r="TQN599" s="42"/>
      <c r="TQO599" s="42"/>
      <c r="TQP599" s="42"/>
      <c r="TQQ599" s="42"/>
      <c r="TQR599" s="42"/>
      <c r="TQS599" s="42"/>
      <c r="TQT599" s="42"/>
      <c r="TQU599" s="42"/>
      <c r="TQV599" s="42"/>
      <c r="TQW599" s="42"/>
      <c r="TQX599" s="42"/>
      <c r="TQY599" s="42"/>
      <c r="TQZ599" s="42"/>
      <c r="TRA599" s="42"/>
      <c r="TRB599" s="42"/>
      <c r="TRC599" s="42"/>
      <c r="TRD599" s="42"/>
      <c r="TRE599" s="42"/>
      <c r="TRF599" s="42"/>
      <c r="TRG599" s="42"/>
      <c r="TRH599" s="42"/>
      <c r="TRI599" s="42"/>
      <c r="TRJ599" s="42"/>
      <c r="TRK599" s="42"/>
      <c r="TRL599" s="42"/>
      <c r="TRM599" s="42"/>
      <c r="TRN599" s="42"/>
      <c r="TRO599" s="42"/>
      <c r="TRP599" s="42"/>
      <c r="TRQ599" s="42"/>
      <c r="TRR599" s="42"/>
      <c r="TRS599" s="42"/>
      <c r="TRT599" s="42"/>
      <c r="TRU599" s="42"/>
      <c r="TRV599" s="42"/>
      <c r="TRW599" s="42"/>
      <c r="TRX599" s="42"/>
      <c r="TRY599" s="42"/>
      <c r="TRZ599" s="42"/>
      <c r="TSA599" s="42"/>
      <c r="TSB599" s="42"/>
      <c r="TSC599" s="42"/>
      <c r="TSD599" s="42"/>
      <c r="TSE599" s="42"/>
      <c r="TSF599" s="42"/>
      <c r="TSG599" s="42"/>
      <c r="TSH599" s="42"/>
      <c r="TSI599" s="42"/>
      <c r="TSJ599" s="42"/>
      <c r="TSK599" s="42"/>
      <c r="TSL599" s="42"/>
      <c r="TSM599" s="42"/>
      <c r="TSN599" s="42"/>
      <c r="TSO599" s="42"/>
      <c r="TSP599" s="42"/>
      <c r="TSQ599" s="42"/>
      <c r="TSR599" s="42"/>
      <c r="TSS599" s="42"/>
      <c r="TST599" s="42"/>
      <c r="TSU599" s="42"/>
      <c r="TSV599" s="42"/>
      <c r="TSW599" s="42"/>
      <c r="TSX599" s="42"/>
      <c r="TSY599" s="42"/>
      <c r="TSZ599" s="42"/>
      <c r="TTA599" s="42"/>
      <c r="TTB599" s="42"/>
      <c r="TTC599" s="42"/>
      <c r="TTD599" s="42"/>
      <c r="TTE599" s="42"/>
      <c r="TTF599" s="42"/>
      <c r="TTG599" s="42"/>
      <c r="TTH599" s="42"/>
      <c r="TTI599" s="42"/>
      <c r="TTJ599" s="42"/>
      <c r="TTK599" s="42"/>
      <c r="TTL599" s="42"/>
      <c r="TTM599" s="42"/>
      <c r="TTN599" s="42"/>
      <c r="TTO599" s="42"/>
      <c r="TTP599" s="42"/>
      <c r="TTQ599" s="42"/>
      <c r="TTR599" s="42"/>
      <c r="TTS599" s="42"/>
      <c r="TTT599" s="42"/>
      <c r="TTU599" s="42"/>
      <c r="TTV599" s="42"/>
      <c r="TTW599" s="42"/>
      <c r="TTX599" s="42"/>
      <c r="TTY599" s="42"/>
      <c r="TTZ599" s="42"/>
      <c r="TUA599" s="42"/>
      <c r="TUB599" s="42"/>
      <c r="TUC599" s="42"/>
      <c r="TUD599" s="42"/>
      <c r="TUE599" s="42"/>
      <c r="TUF599" s="42"/>
      <c r="TUG599" s="42"/>
      <c r="TUH599" s="42"/>
      <c r="TUI599" s="42"/>
      <c r="TUJ599" s="42"/>
      <c r="TUK599" s="42"/>
      <c r="TUL599" s="42"/>
      <c r="TUM599" s="42"/>
      <c r="TUN599" s="42"/>
      <c r="TUO599" s="42"/>
      <c r="TUP599" s="42"/>
      <c r="TUQ599" s="42"/>
      <c r="TUR599" s="42"/>
      <c r="TUS599" s="42"/>
      <c r="TUT599" s="42"/>
      <c r="TUU599" s="42"/>
      <c r="TUV599" s="42"/>
      <c r="TUW599" s="42"/>
      <c r="TUX599" s="42"/>
      <c r="TUY599" s="42"/>
      <c r="TUZ599" s="42"/>
      <c r="TVA599" s="42"/>
      <c r="TVB599" s="42"/>
      <c r="TVC599" s="42"/>
      <c r="TVD599" s="42"/>
      <c r="TVE599" s="42"/>
      <c r="TVF599" s="42"/>
      <c r="TVG599" s="42"/>
      <c r="TVH599" s="42"/>
      <c r="TVI599" s="42"/>
      <c r="TVJ599" s="42"/>
      <c r="TVK599" s="42"/>
      <c r="TVL599" s="42"/>
      <c r="TVM599" s="42"/>
      <c r="TVN599" s="42"/>
      <c r="TVO599" s="42"/>
      <c r="TVP599" s="42"/>
      <c r="TVQ599" s="42"/>
      <c r="TVR599" s="42"/>
      <c r="TVS599" s="42"/>
      <c r="TVT599" s="42"/>
      <c r="TVU599" s="42"/>
      <c r="TVV599" s="42"/>
      <c r="TVW599" s="42"/>
      <c r="TVX599" s="42"/>
      <c r="TVY599" s="42"/>
      <c r="TVZ599" s="42"/>
      <c r="TWA599" s="42"/>
      <c r="TWB599" s="42"/>
      <c r="TWC599" s="42"/>
      <c r="TWD599" s="42"/>
      <c r="TWE599" s="42"/>
      <c r="TWF599" s="42"/>
      <c r="TWG599" s="42"/>
      <c r="TWH599" s="42"/>
      <c r="TWI599" s="42"/>
      <c r="TWJ599" s="42"/>
      <c r="TWK599" s="42"/>
      <c r="TWL599" s="42"/>
      <c r="TWM599" s="42"/>
      <c r="TWN599" s="42"/>
      <c r="TWO599" s="42"/>
      <c r="TWP599" s="42"/>
      <c r="TWQ599" s="42"/>
      <c r="TWR599" s="42"/>
      <c r="TWS599" s="42"/>
      <c r="TWT599" s="42"/>
      <c r="TWU599" s="42"/>
      <c r="TWV599" s="42"/>
      <c r="TWW599" s="42"/>
      <c r="TWX599" s="42"/>
      <c r="TWY599" s="42"/>
      <c r="TWZ599" s="42"/>
      <c r="TXA599" s="42"/>
      <c r="TXB599" s="42"/>
      <c r="TXC599" s="42"/>
      <c r="TXD599" s="42"/>
      <c r="TXE599" s="42"/>
      <c r="TXF599" s="42"/>
      <c r="TXG599" s="42"/>
      <c r="TXH599" s="42"/>
      <c r="TXI599" s="42"/>
      <c r="TXJ599" s="42"/>
      <c r="TXK599" s="42"/>
      <c r="TXL599" s="42"/>
      <c r="TXM599" s="42"/>
      <c r="TXN599" s="42"/>
      <c r="TXO599" s="42"/>
      <c r="TXP599" s="42"/>
      <c r="TXQ599" s="42"/>
      <c r="TXR599" s="42"/>
      <c r="TXS599" s="42"/>
      <c r="TXT599" s="42"/>
      <c r="TXU599" s="42"/>
      <c r="TXV599" s="42"/>
      <c r="TXW599" s="42"/>
      <c r="TXX599" s="42"/>
      <c r="TXY599" s="42"/>
      <c r="TXZ599" s="42"/>
      <c r="TYA599" s="42"/>
      <c r="TYB599" s="42"/>
      <c r="TYC599" s="42"/>
      <c r="TYD599" s="42"/>
      <c r="TYE599" s="42"/>
      <c r="TYF599" s="42"/>
      <c r="TYG599" s="42"/>
      <c r="TYH599" s="42"/>
      <c r="TYI599" s="42"/>
      <c r="TYJ599" s="42"/>
      <c r="TYK599" s="42"/>
      <c r="TYL599" s="42"/>
      <c r="TYM599" s="42"/>
      <c r="TYN599" s="42"/>
      <c r="TYO599" s="42"/>
      <c r="TYP599" s="42"/>
      <c r="TYQ599" s="42"/>
      <c r="TYR599" s="42"/>
      <c r="TYS599" s="42"/>
      <c r="TYT599" s="42"/>
      <c r="TYU599" s="42"/>
      <c r="TYV599" s="42"/>
      <c r="TYW599" s="42"/>
      <c r="TYX599" s="42"/>
      <c r="TYY599" s="42"/>
      <c r="TYZ599" s="42"/>
      <c r="TZA599" s="42"/>
      <c r="TZB599" s="42"/>
      <c r="TZC599" s="42"/>
      <c r="TZD599" s="42"/>
      <c r="TZE599" s="42"/>
      <c r="TZF599" s="42"/>
      <c r="TZG599" s="42"/>
      <c r="TZH599" s="42"/>
      <c r="TZI599" s="42"/>
      <c r="TZJ599" s="42"/>
      <c r="TZK599" s="42"/>
      <c r="TZL599" s="42"/>
      <c r="TZM599" s="42"/>
      <c r="TZN599" s="42"/>
      <c r="TZO599" s="42"/>
      <c r="TZP599" s="42"/>
      <c r="TZQ599" s="42"/>
      <c r="TZR599" s="42"/>
      <c r="TZS599" s="42"/>
      <c r="TZT599" s="42"/>
      <c r="TZU599" s="42"/>
      <c r="TZV599" s="42"/>
      <c r="TZW599" s="42"/>
      <c r="TZX599" s="42"/>
      <c r="TZY599" s="42"/>
      <c r="TZZ599" s="42"/>
      <c r="UAA599" s="42"/>
      <c r="UAB599" s="42"/>
      <c r="UAC599" s="42"/>
      <c r="UAD599" s="42"/>
      <c r="UAE599" s="42"/>
      <c r="UAF599" s="42"/>
      <c r="UAG599" s="42"/>
      <c r="UAH599" s="42"/>
      <c r="UAI599" s="42"/>
      <c r="UAJ599" s="42"/>
      <c r="UAK599" s="42"/>
      <c r="UAL599" s="42"/>
      <c r="UAM599" s="42"/>
      <c r="UAN599" s="42"/>
      <c r="UAO599" s="42"/>
      <c r="UAP599" s="42"/>
      <c r="UAQ599" s="42"/>
      <c r="UAR599" s="42"/>
      <c r="UAS599" s="42"/>
      <c r="UAT599" s="42"/>
      <c r="UAU599" s="42"/>
      <c r="UAV599" s="42"/>
      <c r="UAW599" s="42"/>
      <c r="UAX599" s="42"/>
      <c r="UAY599" s="42"/>
      <c r="UAZ599" s="42"/>
      <c r="UBA599" s="42"/>
      <c r="UBB599" s="42"/>
      <c r="UBC599" s="42"/>
      <c r="UBD599" s="42"/>
      <c r="UBE599" s="42"/>
      <c r="UBF599" s="42"/>
      <c r="UBG599" s="42"/>
      <c r="UBH599" s="42"/>
      <c r="UBI599" s="42"/>
      <c r="UBJ599" s="42"/>
      <c r="UBK599" s="42"/>
      <c r="UBL599" s="42"/>
      <c r="UBM599" s="42"/>
      <c r="UBN599" s="42"/>
      <c r="UBO599" s="42"/>
      <c r="UBP599" s="42"/>
      <c r="UBQ599" s="42"/>
      <c r="UBR599" s="42"/>
      <c r="UBS599" s="42"/>
      <c r="UBT599" s="42"/>
      <c r="UBU599" s="42"/>
      <c r="UBV599" s="42"/>
      <c r="UBW599" s="42"/>
      <c r="UBX599" s="42"/>
      <c r="UBY599" s="42"/>
      <c r="UBZ599" s="42"/>
      <c r="UCA599" s="42"/>
      <c r="UCB599" s="42"/>
      <c r="UCC599" s="42"/>
      <c r="UCD599" s="42"/>
      <c r="UCE599" s="42"/>
      <c r="UCF599" s="42"/>
      <c r="UCG599" s="42"/>
      <c r="UCH599" s="42"/>
      <c r="UCI599" s="42"/>
      <c r="UCJ599" s="42"/>
      <c r="UCK599" s="42"/>
      <c r="UCL599" s="42"/>
      <c r="UCM599" s="42"/>
      <c r="UCN599" s="42"/>
      <c r="UCO599" s="42"/>
      <c r="UCP599" s="42"/>
      <c r="UCQ599" s="42"/>
      <c r="UCR599" s="42"/>
      <c r="UCS599" s="42"/>
      <c r="UCT599" s="42"/>
      <c r="UCU599" s="42"/>
      <c r="UCV599" s="42"/>
      <c r="UCW599" s="42"/>
      <c r="UCX599" s="42"/>
      <c r="UCY599" s="42"/>
      <c r="UCZ599" s="42"/>
      <c r="UDA599" s="42"/>
      <c r="UDB599" s="42"/>
      <c r="UDC599" s="42"/>
      <c r="UDD599" s="42"/>
      <c r="UDE599" s="42"/>
      <c r="UDF599" s="42"/>
      <c r="UDG599" s="42"/>
      <c r="UDH599" s="42"/>
      <c r="UDI599" s="42"/>
      <c r="UDJ599" s="42"/>
      <c r="UDK599" s="42"/>
      <c r="UDL599" s="42"/>
      <c r="UDM599" s="42"/>
      <c r="UDN599" s="42"/>
      <c r="UDO599" s="42"/>
      <c r="UDP599" s="42"/>
      <c r="UDQ599" s="42"/>
      <c r="UDR599" s="42"/>
      <c r="UDS599" s="42"/>
      <c r="UDT599" s="42"/>
      <c r="UDU599" s="42"/>
      <c r="UDV599" s="42"/>
      <c r="UDW599" s="42"/>
      <c r="UDX599" s="42"/>
      <c r="UDY599" s="42"/>
      <c r="UDZ599" s="42"/>
      <c r="UEA599" s="42"/>
      <c r="UEB599" s="42"/>
      <c r="UEC599" s="42"/>
      <c r="UED599" s="42"/>
      <c r="UEE599" s="42"/>
      <c r="UEF599" s="42"/>
      <c r="UEG599" s="42"/>
      <c r="UEH599" s="42"/>
      <c r="UEI599" s="42"/>
      <c r="UEJ599" s="42"/>
      <c r="UEK599" s="42"/>
      <c r="UEL599" s="42"/>
      <c r="UEM599" s="42"/>
      <c r="UEN599" s="42"/>
      <c r="UEO599" s="42"/>
      <c r="UEP599" s="42"/>
      <c r="UEQ599" s="42"/>
      <c r="UER599" s="42"/>
      <c r="UES599" s="42"/>
      <c r="UET599" s="42"/>
      <c r="UEU599" s="42"/>
      <c r="UEV599" s="42"/>
      <c r="UEW599" s="42"/>
      <c r="UEX599" s="42"/>
      <c r="UEY599" s="42"/>
      <c r="UEZ599" s="42"/>
      <c r="UFA599" s="42"/>
      <c r="UFB599" s="42"/>
      <c r="UFC599" s="42"/>
      <c r="UFD599" s="42"/>
      <c r="UFE599" s="42"/>
      <c r="UFF599" s="42"/>
      <c r="UFG599" s="42"/>
      <c r="UFH599" s="42"/>
      <c r="UFI599" s="42"/>
      <c r="UFJ599" s="42"/>
      <c r="UFK599" s="42"/>
      <c r="UFL599" s="42"/>
      <c r="UFM599" s="42"/>
      <c r="UFN599" s="42"/>
      <c r="UFO599" s="42"/>
      <c r="UFP599" s="42"/>
      <c r="UFQ599" s="42"/>
      <c r="UFR599" s="42"/>
      <c r="UFS599" s="42"/>
      <c r="UFT599" s="42"/>
      <c r="UFU599" s="42"/>
      <c r="UFV599" s="42"/>
      <c r="UFW599" s="42"/>
      <c r="UFX599" s="42"/>
      <c r="UFY599" s="42"/>
      <c r="UFZ599" s="42"/>
      <c r="UGA599" s="42"/>
      <c r="UGB599" s="42"/>
      <c r="UGC599" s="42"/>
      <c r="UGD599" s="42"/>
      <c r="UGE599" s="42"/>
      <c r="UGF599" s="42"/>
      <c r="UGG599" s="42"/>
      <c r="UGH599" s="42"/>
      <c r="UGI599" s="42"/>
      <c r="UGJ599" s="42"/>
      <c r="UGK599" s="42"/>
      <c r="UGL599" s="42"/>
      <c r="UGM599" s="42"/>
      <c r="UGN599" s="42"/>
      <c r="UGO599" s="42"/>
      <c r="UGP599" s="42"/>
      <c r="UGQ599" s="42"/>
      <c r="UGR599" s="42"/>
      <c r="UGS599" s="42"/>
      <c r="UGT599" s="42"/>
      <c r="UGU599" s="42"/>
      <c r="UGV599" s="42"/>
      <c r="UGW599" s="42"/>
      <c r="UGX599" s="42"/>
      <c r="UGY599" s="42"/>
      <c r="UGZ599" s="42"/>
      <c r="UHA599" s="42"/>
      <c r="UHB599" s="42"/>
      <c r="UHC599" s="42"/>
      <c r="UHD599" s="42"/>
      <c r="UHE599" s="42"/>
      <c r="UHF599" s="42"/>
      <c r="UHG599" s="42"/>
      <c r="UHH599" s="42"/>
      <c r="UHI599" s="42"/>
      <c r="UHJ599" s="42"/>
      <c r="UHK599" s="42"/>
      <c r="UHL599" s="42"/>
      <c r="UHM599" s="42"/>
      <c r="UHN599" s="42"/>
      <c r="UHO599" s="42"/>
      <c r="UHP599" s="42"/>
      <c r="UHQ599" s="42"/>
      <c r="UHR599" s="42"/>
      <c r="UHS599" s="42"/>
      <c r="UHT599" s="42"/>
      <c r="UHU599" s="42"/>
      <c r="UHV599" s="42"/>
      <c r="UHW599" s="42"/>
      <c r="UHX599" s="42"/>
      <c r="UHY599" s="42"/>
      <c r="UHZ599" s="42"/>
      <c r="UIA599" s="42"/>
      <c r="UIB599" s="42"/>
      <c r="UIC599" s="42"/>
      <c r="UID599" s="42"/>
      <c r="UIE599" s="42"/>
      <c r="UIF599" s="42"/>
      <c r="UIG599" s="42"/>
      <c r="UIH599" s="42"/>
      <c r="UII599" s="42"/>
      <c r="UIJ599" s="42"/>
      <c r="UIK599" s="42"/>
      <c r="UIL599" s="42"/>
      <c r="UIM599" s="42"/>
      <c r="UIN599" s="42"/>
      <c r="UIO599" s="42"/>
      <c r="UIP599" s="42"/>
      <c r="UIQ599" s="42"/>
      <c r="UIR599" s="42"/>
      <c r="UIS599" s="42"/>
      <c r="UIT599" s="42"/>
      <c r="UIU599" s="42"/>
      <c r="UIV599" s="42"/>
      <c r="UIW599" s="42"/>
      <c r="UIX599" s="42"/>
      <c r="UIY599" s="42"/>
      <c r="UIZ599" s="42"/>
      <c r="UJA599" s="42"/>
      <c r="UJB599" s="42"/>
      <c r="UJC599" s="42"/>
      <c r="UJD599" s="42"/>
      <c r="UJE599" s="42"/>
      <c r="UJF599" s="42"/>
      <c r="UJG599" s="42"/>
      <c r="UJH599" s="42"/>
      <c r="UJI599" s="42"/>
      <c r="UJJ599" s="42"/>
      <c r="UJK599" s="42"/>
      <c r="UJL599" s="42"/>
      <c r="UJM599" s="42"/>
      <c r="UJN599" s="42"/>
      <c r="UJO599" s="42"/>
      <c r="UJP599" s="42"/>
      <c r="UJQ599" s="42"/>
      <c r="UJR599" s="42"/>
      <c r="UJS599" s="42"/>
      <c r="UJT599" s="42"/>
      <c r="UJU599" s="42"/>
      <c r="UJV599" s="42"/>
      <c r="UJW599" s="42"/>
      <c r="UJX599" s="42"/>
      <c r="UJY599" s="42"/>
      <c r="UJZ599" s="42"/>
      <c r="UKA599" s="42"/>
      <c r="UKB599" s="42"/>
      <c r="UKC599" s="42"/>
      <c r="UKD599" s="42"/>
      <c r="UKE599" s="42"/>
      <c r="UKF599" s="42"/>
      <c r="UKG599" s="42"/>
      <c r="UKH599" s="42"/>
      <c r="UKI599" s="42"/>
      <c r="UKJ599" s="42"/>
      <c r="UKK599" s="42"/>
      <c r="UKL599" s="42"/>
      <c r="UKM599" s="42"/>
      <c r="UKN599" s="42"/>
      <c r="UKO599" s="42"/>
      <c r="UKP599" s="42"/>
      <c r="UKQ599" s="42"/>
      <c r="UKR599" s="42"/>
      <c r="UKS599" s="42"/>
      <c r="UKT599" s="42"/>
      <c r="UKU599" s="42"/>
      <c r="UKV599" s="42"/>
      <c r="UKW599" s="42"/>
      <c r="UKX599" s="42"/>
      <c r="UKY599" s="42"/>
      <c r="UKZ599" s="42"/>
      <c r="ULA599" s="42"/>
      <c r="ULB599" s="42"/>
      <c r="ULC599" s="42"/>
      <c r="ULD599" s="42"/>
      <c r="ULE599" s="42"/>
      <c r="ULF599" s="42"/>
      <c r="ULG599" s="42"/>
      <c r="ULH599" s="42"/>
      <c r="ULI599" s="42"/>
      <c r="ULJ599" s="42"/>
      <c r="ULK599" s="42"/>
      <c r="ULL599" s="42"/>
      <c r="ULM599" s="42"/>
      <c r="ULN599" s="42"/>
      <c r="ULO599" s="42"/>
      <c r="ULP599" s="42"/>
      <c r="ULQ599" s="42"/>
      <c r="ULR599" s="42"/>
      <c r="ULS599" s="42"/>
      <c r="ULT599" s="42"/>
      <c r="ULU599" s="42"/>
      <c r="ULV599" s="42"/>
      <c r="ULW599" s="42"/>
      <c r="ULX599" s="42"/>
      <c r="ULY599" s="42"/>
      <c r="ULZ599" s="42"/>
      <c r="UMA599" s="42"/>
      <c r="UMB599" s="42"/>
      <c r="UMC599" s="42"/>
      <c r="UMD599" s="42"/>
      <c r="UME599" s="42"/>
      <c r="UMF599" s="42"/>
      <c r="UMG599" s="42"/>
      <c r="UMH599" s="42"/>
      <c r="UMI599" s="42"/>
      <c r="UMJ599" s="42"/>
      <c r="UMK599" s="42"/>
      <c r="UML599" s="42"/>
      <c r="UMM599" s="42"/>
      <c r="UMN599" s="42"/>
      <c r="UMO599" s="42"/>
      <c r="UMP599" s="42"/>
      <c r="UMQ599" s="42"/>
      <c r="UMR599" s="42"/>
      <c r="UMS599" s="42"/>
      <c r="UMT599" s="42"/>
      <c r="UMU599" s="42"/>
      <c r="UMV599" s="42"/>
      <c r="UMW599" s="42"/>
      <c r="UMX599" s="42"/>
      <c r="UMY599" s="42"/>
      <c r="UMZ599" s="42"/>
      <c r="UNA599" s="42"/>
      <c r="UNB599" s="42"/>
      <c r="UNC599" s="42"/>
      <c r="UND599" s="42"/>
      <c r="UNE599" s="42"/>
      <c r="UNF599" s="42"/>
      <c r="UNG599" s="42"/>
      <c r="UNH599" s="42"/>
      <c r="UNI599" s="42"/>
      <c r="UNJ599" s="42"/>
      <c r="UNK599" s="42"/>
      <c r="UNL599" s="42"/>
      <c r="UNM599" s="42"/>
      <c r="UNN599" s="42"/>
      <c r="UNO599" s="42"/>
      <c r="UNP599" s="42"/>
      <c r="UNQ599" s="42"/>
      <c r="UNR599" s="42"/>
      <c r="UNS599" s="42"/>
      <c r="UNT599" s="42"/>
      <c r="UNU599" s="42"/>
      <c r="UNV599" s="42"/>
      <c r="UNW599" s="42"/>
      <c r="UNX599" s="42"/>
      <c r="UNY599" s="42"/>
      <c r="UNZ599" s="42"/>
      <c r="UOA599" s="42"/>
      <c r="UOB599" s="42"/>
      <c r="UOC599" s="42"/>
      <c r="UOD599" s="42"/>
      <c r="UOE599" s="42"/>
      <c r="UOF599" s="42"/>
      <c r="UOG599" s="42"/>
      <c r="UOH599" s="42"/>
      <c r="UOI599" s="42"/>
      <c r="UOJ599" s="42"/>
      <c r="UOK599" s="42"/>
      <c r="UOL599" s="42"/>
      <c r="UOM599" s="42"/>
      <c r="UON599" s="42"/>
      <c r="UOO599" s="42"/>
      <c r="UOP599" s="42"/>
      <c r="UOQ599" s="42"/>
      <c r="UOR599" s="42"/>
      <c r="UOS599" s="42"/>
      <c r="UOT599" s="42"/>
      <c r="UOU599" s="42"/>
      <c r="UOV599" s="42"/>
      <c r="UOW599" s="42"/>
      <c r="UOX599" s="42"/>
      <c r="UOY599" s="42"/>
      <c r="UOZ599" s="42"/>
      <c r="UPA599" s="42"/>
      <c r="UPB599" s="42"/>
      <c r="UPC599" s="42"/>
      <c r="UPD599" s="42"/>
      <c r="UPE599" s="42"/>
      <c r="UPF599" s="42"/>
      <c r="UPG599" s="42"/>
      <c r="UPH599" s="42"/>
      <c r="UPI599" s="42"/>
      <c r="UPJ599" s="42"/>
      <c r="UPK599" s="42"/>
      <c r="UPL599" s="42"/>
      <c r="UPM599" s="42"/>
      <c r="UPN599" s="42"/>
      <c r="UPO599" s="42"/>
      <c r="UPP599" s="42"/>
      <c r="UPQ599" s="42"/>
      <c r="UPR599" s="42"/>
      <c r="UPS599" s="42"/>
      <c r="UPT599" s="42"/>
      <c r="UPU599" s="42"/>
      <c r="UPV599" s="42"/>
      <c r="UPW599" s="42"/>
      <c r="UPX599" s="42"/>
      <c r="UPY599" s="42"/>
      <c r="UPZ599" s="42"/>
      <c r="UQA599" s="42"/>
      <c r="UQB599" s="42"/>
      <c r="UQC599" s="42"/>
      <c r="UQD599" s="42"/>
      <c r="UQE599" s="42"/>
      <c r="UQF599" s="42"/>
      <c r="UQG599" s="42"/>
      <c r="UQH599" s="42"/>
      <c r="UQI599" s="42"/>
      <c r="UQJ599" s="42"/>
      <c r="UQK599" s="42"/>
      <c r="UQL599" s="42"/>
      <c r="UQM599" s="42"/>
      <c r="UQN599" s="42"/>
      <c r="UQO599" s="42"/>
      <c r="UQP599" s="42"/>
      <c r="UQQ599" s="42"/>
      <c r="UQR599" s="42"/>
      <c r="UQS599" s="42"/>
      <c r="UQT599" s="42"/>
      <c r="UQU599" s="42"/>
      <c r="UQV599" s="42"/>
      <c r="UQW599" s="42"/>
      <c r="UQX599" s="42"/>
      <c r="UQY599" s="42"/>
      <c r="UQZ599" s="42"/>
      <c r="URA599" s="42"/>
      <c r="URB599" s="42"/>
      <c r="URC599" s="42"/>
      <c r="URD599" s="42"/>
      <c r="URE599" s="42"/>
      <c r="URF599" s="42"/>
      <c r="URG599" s="42"/>
      <c r="URH599" s="42"/>
      <c r="URI599" s="42"/>
      <c r="URJ599" s="42"/>
      <c r="URK599" s="42"/>
      <c r="URL599" s="42"/>
      <c r="URM599" s="42"/>
      <c r="URN599" s="42"/>
      <c r="URO599" s="42"/>
      <c r="URP599" s="42"/>
      <c r="URQ599" s="42"/>
      <c r="URR599" s="42"/>
      <c r="URS599" s="42"/>
      <c r="URT599" s="42"/>
      <c r="URU599" s="42"/>
      <c r="URV599" s="42"/>
      <c r="URW599" s="42"/>
      <c r="URX599" s="42"/>
      <c r="URY599" s="42"/>
      <c r="URZ599" s="42"/>
      <c r="USA599" s="42"/>
      <c r="USB599" s="42"/>
      <c r="USC599" s="42"/>
      <c r="USD599" s="42"/>
      <c r="USE599" s="42"/>
      <c r="USF599" s="42"/>
      <c r="USG599" s="42"/>
      <c r="USH599" s="42"/>
      <c r="USI599" s="42"/>
      <c r="USJ599" s="42"/>
      <c r="USK599" s="42"/>
      <c r="USL599" s="42"/>
      <c r="USM599" s="42"/>
      <c r="USN599" s="42"/>
      <c r="USO599" s="42"/>
      <c r="USP599" s="42"/>
      <c r="USQ599" s="42"/>
      <c r="USR599" s="42"/>
      <c r="USS599" s="42"/>
      <c r="UST599" s="42"/>
      <c r="USU599" s="42"/>
      <c r="USV599" s="42"/>
      <c r="USW599" s="42"/>
      <c r="USX599" s="42"/>
      <c r="USY599" s="42"/>
      <c r="USZ599" s="42"/>
      <c r="UTA599" s="42"/>
      <c r="UTB599" s="42"/>
      <c r="UTC599" s="42"/>
      <c r="UTD599" s="42"/>
      <c r="UTE599" s="42"/>
      <c r="UTF599" s="42"/>
      <c r="UTG599" s="42"/>
      <c r="UTH599" s="42"/>
      <c r="UTI599" s="42"/>
      <c r="UTJ599" s="42"/>
      <c r="UTK599" s="42"/>
      <c r="UTL599" s="42"/>
      <c r="UTM599" s="42"/>
      <c r="UTN599" s="42"/>
      <c r="UTO599" s="42"/>
      <c r="UTP599" s="42"/>
      <c r="UTQ599" s="42"/>
      <c r="UTR599" s="42"/>
      <c r="UTS599" s="42"/>
      <c r="UTT599" s="42"/>
      <c r="UTU599" s="42"/>
      <c r="UTV599" s="42"/>
      <c r="UTW599" s="42"/>
      <c r="UTX599" s="42"/>
      <c r="UTY599" s="42"/>
      <c r="UTZ599" s="42"/>
      <c r="UUA599" s="42"/>
      <c r="UUB599" s="42"/>
      <c r="UUC599" s="42"/>
      <c r="UUD599" s="42"/>
      <c r="UUE599" s="42"/>
      <c r="UUF599" s="42"/>
      <c r="UUG599" s="42"/>
      <c r="UUH599" s="42"/>
      <c r="UUI599" s="42"/>
      <c r="UUJ599" s="42"/>
      <c r="UUK599" s="42"/>
      <c r="UUL599" s="42"/>
      <c r="UUM599" s="42"/>
      <c r="UUN599" s="42"/>
      <c r="UUO599" s="42"/>
      <c r="UUP599" s="42"/>
      <c r="UUQ599" s="42"/>
      <c r="UUR599" s="42"/>
      <c r="UUS599" s="42"/>
      <c r="UUT599" s="42"/>
      <c r="UUU599" s="42"/>
      <c r="UUV599" s="42"/>
      <c r="UUW599" s="42"/>
      <c r="UUX599" s="42"/>
      <c r="UUY599" s="42"/>
      <c r="UUZ599" s="42"/>
      <c r="UVA599" s="42"/>
      <c r="UVB599" s="42"/>
      <c r="UVC599" s="42"/>
      <c r="UVD599" s="42"/>
      <c r="UVE599" s="42"/>
      <c r="UVF599" s="42"/>
      <c r="UVG599" s="42"/>
      <c r="UVH599" s="42"/>
      <c r="UVI599" s="42"/>
      <c r="UVJ599" s="42"/>
      <c r="UVK599" s="42"/>
      <c r="UVL599" s="42"/>
      <c r="UVM599" s="42"/>
      <c r="UVN599" s="42"/>
      <c r="UVO599" s="42"/>
      <c r="UVP599" s="42"/>
      <c r="UVQ599" s="42"/>
      <c r="UVR599" s="42"/>
      <c r="UVS599" s="42"/>
      <c r="UVT599" s="42"/>
      <c r="UVU599" s="42"/>
      <c r="UVV599" s="42"/>
      <c r="UVW599" s="42"/>
      <c r="UVX599" s="42"/>
      <c r="UVY599" s="42"/>
      <c r="UVZ599" s="42"/>
      <c r="UWA599" s="42"/>
      <c r="UWB599" s="42"/>
      <c r="UWC599" s="42"/>
      <c r="UWD599" s="42"/>
      <c r="UWE599" s="42"/>
      <c r="UWF599" s="42"/>
      <c r="UWG599" s="42"/>
      <c r="UWH599" s="42"/>
      <c r="UWI599" s="42"/>
      <c r="UWJ599" s="42"/>
      <c r="UWK599" s="42"/>
      <c r="UWL599" s="42"/>
      <c r="UWM599" s="42"/>
      <c r="UWN599" s="42"/>
      <c r="UWO599" s="42"/>
      <c r="UWP599" s="42"/>
      <c r="UWQ599" s="42"/>
      <c r="UWR599" s="42"/>
      <c r="UWS599" s="42"/>
      <c r="UWT599" s="42"/>
      <c r="UWU599" s="42"/>
      <c r="UWV599" s="42"/>
      <c r="UWW599" s="42"/>
      <c r="UWX599" s="42"/>
      <c r="UWY599" s="42"/>
      <c r="UWZ599" s="42"/>
      <c r="UXA599" s="42"/>
      <c r="UXB599" s="42"/>
      <c r="UXC599" s="42"/>
      <c r="UXD599" s="42"/>
      <c r="UXE599" s="42"/>
      <c r="UXF599" s="42"/>
      <c r="UXG599" s="42"/>
      <c r="UXH599" s="42"/>
      <c r="UXI599" s="42"/>
      <c r="UXJ599" s="42"/>
      <c r="UXK599" s="42"/>
      <c r="UXL599" s="42"/>
      <c r="UXM599" s="42"/>
      <c r="UXN599" s="42"/>
      <c r="UXO599" s="42"/>
      <c r="UXP599" s="42"/>
      <c r="UXQ599" s="42"/>
      <c r="UXR599" s="42"/>
      <c r="UXS599" s="42"/>
      <c r="UXT599" s="42"/>
      <c r="UXU599" s="42"/>
      <c r="UXV599" s="42"/>
      <c r="UXW599" s="42"/>
      <c r="UXX599" s="42"/>
      <c r="UXY599" s="42"/>
      <c r="UXZ599" s="42"/>
      <c r="UYA599" s="42"/>
      <c r="UYB599" s="42"/>
      <c r="UYC599" s="42"/>
      <c r="UYD599" s="42"/>
      <c r="UYE599" s="42"/>
      <c r="UYF599" s="42"/>
      <c r="UYG599" s="42"/>
      <c r="UYH599" s="42"/>
      <c r="UYI599" s="42"/>
      <c r="UYJ599" s="42"/>
      <c r="UYK599" s="42"/>
      <c r="UYL599" s="42"/>
      <c r="UYM599" s="42"/>
      <c r="UYN599" s="42"/>
      <c r="UYO599" s="42"/>
      <c r="UYP599" s="42"/>
      <c r="UYQ599" s="42"/>
      <c r="UYR599" s="42"/>
      <c r="UYS599" s="42"/>
      <c r="UYT599" s="42"/>
      <c r="UYU599" s="42"/>
      <c r="UYV599" s="42"/>
      <c r="UYW599" s="42"/>
      <c r="UYX599" s="42"/>
      <c r="UYY599" s="42"/>
      <c r="UYZ599" s="42"/>
      <c r="UZA599" s="42"/>
      <c r="UZB599" s="42"/>
      <c r="UZC599" s="42"/>
      <c r="UZD599" s="42"/>
      <c r="UZE599" s="42"/>
      <c r="UZF599" s="42"/>
      <c r="UZG599" s="42"/>
      <c r="UZH599" s="42"/>
      <c r="UZI599" s="42"/>
      <c r="UZJ599" s="42"/>
      <c r="UZK599" s="42"/>
      <c r="UZL599" s="42"/>
      <c r="UZM599" s="42"/>
      <c r="UZN599" s="42"/>
      <c r="UZO599" s="42"/>
      <c r="UZP599" s="42"/>
      <c r="UZQ599" s="42"/>
      <c r="UZR599" s="42"/>
      <c r="UZS599" s="42"/>
      <c r="UZT599" s="42"/>
      <c r="UZU599" s="42"/>
      <c r="UZV599" s="42"/>
      <c r="UZW599" s="42"/>
      <c r="UZX599" s="42"/>
      <c r="UZY599" s="42"/>
      <c r="UZZ599" s="42"/>
      <c r="VAA599" s="42"/>
      <c r="VAB599" s="42"/>
      <c r="VAC599" s="42"/>
      <c r="VAD599" s="42"/>
      <c r="VAE599" s="42"/>
      <c r="VAF599" s="42"/>
      <c r="VAG599" s="42"/>
      <c r="VAH599" s="42"/>
      <c r="VAI599" s="42"/>
      <c r="VAJ599" s="42"/>
      <c r="VAK599" s="42"/>
      <c r="VAL599" s="42"/>
      <c r="VAM599" s="42"/>
      <c r="VAN599" s="42"/>
      <c r="VAO599" s="42"/>
      <c r="VAP599" s="42"/>
      <c r="VAQ599" s="42"/>
      <c r="VAR599" s="42"/>
      <c r="VAS599" s="42"/>
      <c r="VAT599" s="42"/>
      <c r="VAU599" s="42"/>
      <c r="VAV599" s="42"/>
      <c r="VAW599" s="42"/>
      <c r="VAX599" s="42"/>
      <c r="VAY599" s="42"/>
      <c r="VAZ599" s="42"/>
      <c r="VBA599" s="42"/>
      <c r="VBB599" s="42"/>
      <c r="VBC599" s="42"/>
      <c r="VBD599" s="42"/>
      <c r="VBE599" s="42"/>
      <c r="VBF599" s="42"/>
      <c r="VBG599" s="42"/>
      <c r="VBH599" s="42"/>
      <c r="VBI599" s="42"/>
      <c r="VBJ599" s="42"/>
      <c r="VBK599" s="42"/>
      <c r="VBL599" s="42"/>
      <c r="VBM599" s="42"/>
      <c r="VBN599" s="42"/>
      <c r="VBO599" s="42"/>
      <c r="VBP599" s="42"/>
      <c r="VBQ599" s="42"/>
      <c r="VBR599" s="42"/>
      <c r="VBS599" s="42"/>
      <c r="VBT599" s="42"/>
      <c r="VBU599" s="42"/>
      <c r="VBV599" s="42"/>
      <c r="VBW599" s="42"/>
      <c r="VBX599" s="42"/>
      <c r="VBY599" s="42"/>
      <c r="VBZ599" s="42"/>
      <c r="VCA599" s="42"/>
      <c r="VCB599" s="42"/>
      <c r="VCC599" s="42"/>
      <c r="VCD599" s="42"/>
      <c r="VCE599" s="42"/>
      <c r="VCF599" s="42"/>
      <c r="VCG599" s="42"/>
      <c r="VCH599" s="42"/>
      <c r="VCI599" s="42"/>
      <c r="VCJ599" s="42"/>
      <c r="VCK599" s="42"/>
      <c r="VCL599" s="42"/>
      <c r="VCM599" s="42"/>
      <c r="VCN599" s="42"/>
      <c r="VCO599" s="42"/>
      <c r="VCP599" s="42"/>
      <c r="VCQ599" s="42"/>
      <c r="VCR599" s="42"/>
      <c r="VCS599" s="42"/>
      <c r="VCT599" s="42"/>
      <c r="VCU599" s="42"/>
      <c r="VCV599" s="42"/>
      <c r="VCW599" s="42"/>
      <c r="VCX599" s="42"/>
      <c r="VCY599" s="42"/>
      <c r="VCZ599" s="42"/>
      <c r="VDA599" s="42"/>
      <c r="VDB599" s="42"/>
      <c r="VDC599" s="42"/>
      <c r="VDD599" s="42"/>
      <c r="VDE599" s="42"/>
      <c r="VDF599" s="42"/>
      <c r="VDG599" s="42"/>
      <c r="VDH599" s="42"/>
      <c r="VDI599" s="42"/>
      <c r="VDJ599" s="42"/>
      <c r="VDK599" s="42"/>
      <c r="VDL599" s="42"/>
      <c r="VDM599" s="42"/>
      <c r="VDN599" s="42"/>
      <c r="VDO599" s="42"/>
      <c r="VDP599" s="42"/>
      <c r="VDQ599" s="42"/>
      <c r="VDR599" s="42"/>
      <c r="VDS599" s="42"/>
      <c r="VDT599" s="42"/>
      <c r="VDU599" s="42"/>
      <c r="VDV599" s="42"/>
      <c r="VDW599" s="42"/>
      <c r="VDX599" s="42"/>
      <c r="VDY599" s="42"/>
      <c r="VDZ599" s="42"/>
      <c r="VEA599" s="42"/>
      <c r="VEB599" s="42"/>
      <c r="VEC599" s="42"/>
      <c r="VED599" s="42"/>
      <c r="VEE599" s="42"/>
      <c r="VEF599" s="42"/>
      <c r="VEG599" s="42"/>
      <c r="VEH599" s="42"/>
      <c r="VEI599" s="42"/>
      <c r="VEJ599" s="42"/>
      <c r="VEK599" s="42"/>
      <c r="VEL599" s="42"/>
      <c r="VEM599" s="42"/>
      <c r="VEN599" s="42"/>
      <c r="VEO599" s="42"/>
      <c r="VEP599" s="42"/>
      <c r="VEQ599" s="42"/>
      <c r="VER599" s="42"/>
      <c r="VES599" s="42"/>
      <c r="VET599" s="42"/>
      <c r="VEU599" s="42"/>
      <c r="VEV599" s="42"/>
      <c r="VEW599" s="42"/>
      <c r="VEX599" s="42"/>
      <c r="VEY599" s="42"/>
      <c r="VEZ599" s="42"/>
      <c r="VFA599" s="42"/>
      <c r="VFB599" s="42"/>
      <c r="VFC599" s="42"/>
      <c r="VFD599" s="42"/>
      <c r="VFE599" s="42"/>
      <c r="VFF599" s="42"/>
      <c r="VFG599" s="42"/>
      <c r="VFH599" s="42"/>
      <c r="VFI599" s="42"/>
      <c r="VFJ599" s="42"/>
      <c r="VFK599" s="42"/>
      <c r="VFL599" s="42"/>
      <c r="VFM599" s="42"/>
      <c r="VFN599" s="42"/>
      <c r="VFO599" s="42"/>
      <c r="VFP599" s="42"/>
      <c r="VFQ599" s="42"/>
      <c r="VFR599" s="42"/>
      <c r="VFS599" s="42"/>
      <c r="VFT599" s="42"/>
      <c r="VFU599" s="42"/>
      <c r="VFV599" s="42"/>
      <c r="VFW599" s="42"/>
      <c r="VFX599" s="42"/>
      <c r="VFY599" s="42"/>
      <c r="VFZ599" s="42"/>
      <c r="VGA599" s="42"/>
      <c r="VGB599" s="42"/>
      <c r="VGC599" s="42"/>
      <c r="VGD599" s="42"/>
      <c r="VGE599" s="42"/>
      <c r="VGF599" s="42"/>
      <c r="VGG599" s="42"/>
      <c r="VGH599" s="42"/>
      <c r="VGI599" s="42"/>
      <c r="VGJ599" s="42"/>
      <c r="VGK599" s="42"/>
      <c r="VGL599" s="42"/>
      <c r="VGM599" s="42"/>
      <c r="VGN599" s="42"/>
      <c r="VGO599" s="42"/>
      <c r="VGP599" s="42"/>
      <c r="VGQ599" s="42"/>
      <c r="VGR599" s="42"/>
      <c r="VGS599" s="42"/>
      <c r="VGT599" s="42"/>
      <c r="VGU599" s="42"/>
      <c r="VGV599" s="42"/>
      <c r="VGW599" s="42"/>
      <c r="VGX599" s="42"/>
      <c r="VGY599" s="42"/>
      <c r="VGZ599" s="42"/>
      <c r="VHA599" s="42"/>
      <c r="VHB599" s="42"/>
      <c r="VHC599" s="42"/>
      <c r="VHD599" s="42"/>
      <c r="VHE599" s="42"/>
      <c r="VHF599" s="42"/>
      <c r="VHG599" s="42"/>
      <c r="VHH599" s="42"/>
      <c r="VHI599" s="42"/>
      <c r="VHJ599" s="42"/>
      <c r="VHK599" s="42"/>
      <c r="VHL599" s="42"/>
      <c r="VHM599" s="42"/>
      <c r="VHN599" s="42"/>
      <c r="VHO599" s="42"/>
      <c r="VHP599" s="42"/>
      <c r="VHQ599" s="42"/>
      <c r="VHR599" s="42"/>
      <c r="VHS599" s="42"/>
      <c r="VHT599" s="42"/>
      <c r="VHU599" s="42"/>
      <c r="VHV599" s="42"/>
      <c r="VHW599" s="42"/>
      <c r="VHX599" s="42"/>
      <c r="VHY599" s="42"/>
      <c r="VHZ599" s="42"/>
      <c r="VIA599" s="42"/>
      <c r="VIB599" s="42"/>
      <c r="VIC599" s="42"/>
      <c r="VID599" s="42"/>
      <c r="VIE599" s="42"/>
      <c r="VIF599" s="42"/>
      <c r="VIG599" s="42"/>
      <c r="VIH599" s="42"/>
      <c r="VII599" s="42"/>
      <c r="VIJ599" s="42"/>
      <c r="VIK599" s="42"/>
      <c r="VIL599" s="42"/>
      <c r="VIM599" s="42"/>
      <c r="VIN599" s="42"/>
      <c r="VIO599" s="42"/>
      <c r="VIP599" s="42"/>
      <c r="VIQ599" s="42"/>
      <c r="VIR599" s="42"/>
      <c r="VIS599" s="42"/>
      <c r="VIT599" s="42"/>
      <c r="VIU599" s="42"/>
      <c r="VIV599" s="42"/>
      <c r="VIW599" s="42"/>
      <c r="VIX599" s="42"/>
      <c r="VIY599" s="42"/>
      <c r="VIZ599" s="42"/>
      <c r="VJA599" s="42"/>
      <c r="VJB599" s="42"/>
      <c r="VJC599" s="42"/>
      <c r="VJD599" s="42"/>
      <c r="VJE599" s="42"/>
      <c r="VJF599" s="42"/>
      <c r="VJG599" s="42"/>
      <c r="VJH599" s="42"/>
      <c r="VJI599" s="42"/>
      <c r="VJJ599" s="42"/>
      <c r="VJK599" s="42"/>
      <c r="VJL599" s="42"/>
      <c r="VJM599" s="42"/>
      <c r="VJN599" s="42"/>
      <c r="VJO599" s="42"/>
      <c r="VJP599" s="42"/>
      <c r="VJQ599" s="42"/>
      <c r="VJR599" s="42"/>
      <c r="VJS599" s="42"/>
      <c r="VJT599" s="42"/>
      <c r="VJU599" s="42"/>
      <c r="VJV599" s="42"/>
      <c r="VJW599" s="42"/>
      <c r="VJX599" s="42"/>
      <c r="VJY599" s="42"/>
      <c r="VJZ599" s="42"/>
      <c r="VKA599" s="42"/>
      <c r="VKB599" s="42"/>
      <c r="VKC599" s="42"/>
      <c r="VKD599" s="42"/>
      <c r="VKE599" s="42"/>
      <c r="VKF599" s="42"/>
      <c r="VKG599" s="42"/>
      <c r="VKH599" s="42"/>
      <c r="VKI599" s="42"/>
      <c r="VKJ599" s="42"/>
      <c r="VKK599" s="42"/>
      <c r="VKL599" s="42"/>
      <c r="VKM599" s="42"/>
      <c r="VKN599" s="42"/>
      <c r="VKO599" s="42"/>
      <c r="VKP599" s="42"/>
      <c r="VKQ599" s="42"/>
      <c r="VKR599" s="42"/>
      <c r="VKS599" s="42"/>
      <c r="VKT599" s="42"/>
      <c r="VKU599" s="42"/>
      <c r="VKV599" s="42"/>
      <c r="VKW599" s="42"/>
      <c r="VKX599" s="42"/>
      <c r="VKY599" s="42"/>
      <c r="VKZ599" s="42"/>
      <c r="VLA599" s="42"/>
      <c r="VLB599" s="42"/>
      <c r="VLC599" s="42"/>
      <c r="VLD599" s="42"/>
      <c r="VLE599" s="42"/>
      <c r="VLF599" s="42"/>
      <c r="VLG599" s="42"/>
      <c r="VLH599" s="42"/>
      <c r="VLI599" s="42"/>
      <c r="VLJ599" s="42"/>
      <c r="VLK599" s="42"/>
      <c r="VLL599" s="42"/>
      <c r="VLM599" s="42"/>
      <c r="VLN599" s="42"/>
      <c r="VLO599" s="42"/>
      <c r="VLP599" s="42"/>
      <c r="VLQ599" s="42"/>
      <c r="VLR599" s="42"/>
      <c r="VLS599" s="42"/>
      <c r="VLT599" s="42"/>
      <c r="VLU599" s="42"/>
      <c r="VLV599" s="42"/>
      <c r="VLW599" s="42"/>
      <c r="VLX599" s="42"/>
      <c r="VLY599" s="42"/>
      <c r="VLZ599" s="42"/>
      <c r="VMA599" s="42"/>
      <c r="VMB599" s="42"/>
      <c r="VMC599" s="42"/>
      <c r="VMD599" s="42"/>
      <c r="VME599" s="42"/>
      <c r="VMF599" s="42"/>
      <c r="VMG599" s="42"/>
      <c r="VMH599" s="42"/>
      <c r="VMI599" s="42"/>
      <c r="VMJ599" s="42"/>
      <c r="VMK599" s="42"/>
      <c r="VML599" s="42"/>
      <c r="VMM599" s="42"/>
      <c r="VMN599" s="42"/>
      <c r="VMO599" s="42"/>
      <c r="VMP599" s="42"/>
      <c r="VMQ599" s="42"/>
      <c r="VMR599" s="42"/>
      <c r="VMS599" s="42"/>
      <c r="VMT599" s="42"/>
      <c r="VMU599" s="42"/>
      <c r="VMV599" s="42"/>
      <c r="VMW599" s="42"/>
      <c r="VMX599" s="42"/>
      <c r="VMY599" s="42"/>
      <c r="VMZ599" s="42"/>
      <c r="VNA599" s="42"/>
      <c r="VNB599" s="42"/>
      <c r="VNC599" s="42"/>
      <c r="VND599" s="42"/>
      <c r="VNE599" s="42"/>
      <c r="VNF599" s="42"/>
      <c r="VNG599" s="42"/>
      <c r="VNH599" s="42"/>
      <c r="VNI599" s="42"/>
      <c r="VNJ599" s="42"/>
      <c r="VNK599" s="42"/>
      <c r="VNL599" s="42"/>
      <c r="VNM599" s="42"/>
      <c r="VNN599" s="42"/>
      <c r="VNO599" s="42"/>
      <c r="VNP599" s="42"/>
      <c r="VNQ599" s="42"/>
      <c r="VNR599" s="42"/>
      <c r="VNS599" s="42"/>
      <c r="VNT599" s="42"/>
      <c r="VNU599" s="42"/>
      <c r="VNV599" s="42"/>
      <c r="VNW599" s="42"/>
      <c r="VNX599" s="42"/>
      <c r="VNY599" s="42"/>
      <c r="VNZ599" s="42"/>
      <c r="VOA599" s="42"/>
      <c r="VOB599" s="42"/>
      <c r="VOC599" s="42"/>
      <c r="VOD599" s="42"/>
      <c r="VOE599" s="42"/>
      <c r="VOF599" s="42"/>
      <c r="VOG599" s="42"/>
      <c r="VOH599" s="42"/>
      <c r="VOI599" s="42"/>
      <c r="VOJ599" s="42"/>
      <c r="VOK599" s="42"/>
      <c r="VOL599" s="42"/>
      <c r="VOM599" s="42"/>
      <c r="VON599" s="42"/>
      <c r="VOO599" s="42"/>
      <c r="VOP599" s="42"/>
      <c r="VOQ599" s="42"/>
      <c r="VOR599" s="42"/>
      <c r="VOS599" s="42"/>
      <c r="VOT599" s="42"/>
      <c r="VOU599" s="42"/>
      <c r="VOV599" s="42"/>
      <c r="VOW599" s="42"/>
      <c r="VOX599" s="42"/>
      <c r="VOY599" s="42"/>
      <c r="VOZ599" s="42"/>
      <c r="VPA599" s="42"/>
      <c r="VPB599" s="42"/>
      <c r="VPC599" s="42"/>
      <c r="VPD599" s="42"/>
      <c r="VPE599" s="42"/>
      <c r="VPF599" s="42"/>
      <c r="VPG599" s="42"/>
      <c r="VPH599" s="42"/>
      <c r="VPI599" s="42"/>
      <c r="VPJ599" s="42"/>
      <c r="VPK599" s="42"/>
      <c r="VPL599" s="42"/>
      <c r="VPM599" s="42"/>
      <c r="VPN599" s="42"/>
      <c r="VPO599" s="42"/>
      <c r="VPP599" s="42"/>
      <c r="VPQ599" s="42"/>
      <c r="VPR599" s="42"/>
      <c r="VPS599" s="42"/>
      <c r="VPT599" s="42"/>
      <c r="VPU599" s="42"/>
      <c r="VPV599" s="42"/>
      <c r="VPW599" s="42"/>
      <c r="VPX599" s="42"/>
      <c r="VPY599" s="42"/>
      <c r="VPZ599" s="42"/>
      <c r="VQA599" s="42"/>
      <c r="VQB599" s="42"/>
      <c r="VQC599" s="42"/>
      <c r="VQD599" s="42"/>
      <c r="VQE599" s="42"/>
      <c r="VQF599" s="42"/>
      <c r="VQG599" s="42"/>
      <c r="VQH599" s="42"/>
      <c r="VQI599" s="42"/>
      <c r="VQJ599" s="42"/>
      <c r="VQK599" s="42"/>
      <c r="VQL599" s="42"/>
      <c r="VQM599" s="42"/>
      <c r="VQN599" s="42"/>
      <c r="VQO599" s="42"/>
      <c r="VQP599" s="42"/>
      <c r="VQQ599" s="42"/>
      <c r="VQR599" s="42"/>
      <c r="VQS599" s="42"/>
      <c r="VQT599" s="42"/>
      <c r="VQU599" s="42"/>
      <c r="VQV599" s="42"/>
      <c r="VQW599" s="42"/>
      <c r="VQX599" s="42"/>
      <c r="VQY599" s="42"/>
      <c r="VQZ599" s="42"/>
      <c r="VRA599" s="42"/>
      <c r="VRB599" s="42"/>
      <c r="VRC599" s="42"/>
      <c r="VRD599" s="42"/>
      <c r="VRE599" s="42"/>
      <c r="VRF599" s="42"/>
      <c r="VRG599" s="42"/>
      <c r="VRH599" s="42"/>
      <c r="VRI599" s="42"/>
      <c r="VRJ599" s="42"/>
      <c r="VRK599" s="42"/>
      <c r="VRL599" s="42"/>
      <c r="VRM599" s="42"/>
      <c r="VRN599" s="42"/>
      <c r="VRO599" s="42"/>
      <c r="VRP599" s="42"/>
      <c r="VRQ599" s="42"/>
      <c r="VRR599" s="42"/>
      <c r="VRS599" s="42"/>
      <c r="VRT599" s="42"/>
      <c r="VRU599" s="42"/>
      <c r="VRV599" s="42"/>
      <c r="VRW599" s="42"/>
      <c r="VRX599" s="42"/>
      <c r="VRY599" s="42"/>
      <c r="VRZ599" s="42"/>
      <c r="VSA599" s="42"/>
      <c r="VSB599" s="42"/>
      <c r="VSC599" s="42"/>
      <c r="VSD599" s="42"/>
      <c r="VSE599" s="42"/>
      <c r="VSF599" s="42"/>
      <c r="VSG599" s="42"/>
      <c r="VSH599" s="42"/>
      <c r="VSI599" s="42"/>
      <c r="VSJ599" s="42"/>
      <c r="VSK599" s="42"/>
      <c r="VSL599" s="42"/>
      <c r="VSM599" s="42"/>
      <c r="VSN599" s="42"/>
      <c r="VSO599" s="42"/>
      <c r="VSP599" s="42"/>
      <c r="VSQ599" s="42"/>
      <c r="VSR599" s="42"/>
      <c r="VSS599" s="42"/>
      <c r="VST599" s="42"/>
      <c r="VSU599" s="42"/>
      <c r="VSV599" s="42"/>
      <c r="VSW599" s="42"/>
      <c r="VSX599" s="42"/>
      <c r="VSY599" s="42"/>
      <c r="VSZ599" s="42"/>
      <c r="VTA599" s="42"/>
      <c r="VTB599" s="42"/>
      <c r="VTC599" s="42"/>
      <c r="VTD599" s="42"/>
      <c r="VTE599" s="42"/>
      <c r="VTF599" s="42"/>
      <c r="VTG599" s="42"/>
      <c r="VTH599" s="42"/>
      <c r="VTI599" s="42"/>
      <c r="VTJ599" s="42"/>
      <c r="VTK599" s="42"/>
      <c r="VTL599" s="42"/>
      <c r="VTM599" s="42"/>
      <c r="VTN599" s="42"/>
      <c r="VTO599" s="42"/>
      <c r="VTP599" s="42"/>
      <c r="VTQ599" s="42"/>
      <c r="VTR599" s="42"/>
      <c r="VTS599" s="42"/>
      <c r="VTT599" s="42"/>
      <c r="VTU599" s="42"/>
      <c r="VTV599" s="42"/>
      <c r="VTW599" s="42"/>
      <c r="VTX599" s="42"/>
      <c r="VTY599" s="42"/>
      <c r="VTZ599" s="42"/>
      <c r="VUA599" s="42"/>
      <c r="VUB599" s="42"/>
      <c r="VUC599" s="42"/>
      <c r="VUD599" s="42"/>
      <c r="VUE599" s="42"/>
      <c r="VUF599" s="42"/>
      <c r="VUG599" s="42"/>
      <c r="VUH599" s="42"/>
      <c r="VUI599" s="42"/>
      <c r="VUJ599" s="42"/>
      <c r="VUK599" s="42"/>
      <c r="VUL599" s="42"/>
      <c r="VUM599" s="42"/>
      <c r="VUN599" s="42"/>
      <c r="VUO599" s="42"/>
      <c r="VUP599" s="42"/>
      <c r="VUQ599" s="42"/>
      <c r="VUR599" s="42"/>
      <c r="VUS599" s="42"/>
      <c r="VUT599" s="42"/>
      <c r="VUU599" s="42"/>
      <c r="VUV599" s="42"/>
      <c r="VUW599" s="42"/>
      <c r="VUX599" s="42"/>
      <c r="VUY599" s="42"/>
      <c r="VUZ599" s="42"/>
      <c r="VVA599" s="42"/>
      <c r="VVB599" s="42"/>
      <c r="VVC599" s="42"/>
      <c r="VVD599" s="42"/>
      <c r="VVE599" s="42"/>
      <c r="VVF599" s="42"/>
      <c r="VVG599" s="42"/>
      <c r="VVH599" s="42"/>
      <c r="VVI599" s="42"/>
      <c r="VVJ599" s="42"/>
      <c r="VVK599" s="42"/>
      <c r="VVL599" s="42"/>
      <c r="VVM599" s="42"/>
      <c r="VVN599" s="42"/>
      <c r="VVO599" s="42"/>
      <c r="VVP599" s="42"/>
      <c r="VVQ599" s="42"/>
      <c r="VVR599" s="42"/>
      <c r="VVS599" s="42"/>
      <c r="VVT599" s="42"/>
      <c r="VVU599" s="42"/>
      <c r="VVV599" s="42"/>
      <c r="VVW599" s="42"/>
      <c r="VVX599" s="42"/>
      <c r="VVY599" s="42"/>
      <c r="VVZ599" s="42"/>
      <c r="VWA599" s="42"/>
      <c r="VWB599" s="42"/>
      <c r="VWC599" s="42"/>
      <c r="VWD599" s="42"/>
      <c r="VWE599" s="42"/>
      <c r="VWF599" s="42"/>
      <c r="VWG599" s="42"/>
      <c r="VWH599" s="42"/>
      <c r="VWI599" s="42"/>
      <c r="VWJ599" s="42"/>
      <c r="VWK599" s="42"/>
      <c r="VWL599" s="42"/>
      <c r="VWM599" s="42"/>
      <c r="VWN599" s="42"/>
      <c r="VWO599" s="42"/>
      <c r="VWP599" s="42"/>
      <c r="VWQ599" s="42"/>
      <c r="VWR599" s="42"/>
      <c r="VWS599" s="42"/>
      <c r="VWT599" s="42"/>
      <c r="VWU599" s="42"/>
      <c r="VWV599" s="42"/>
      <c r="VWW599" s="42"/>
      <c r="VWX599" s="42"/>
      <c r="VWY599" s="42"/>
      <c r="VWZ599" s="42"/>
      <c r="VXA599" s="42"/>
      <c r="VXB599" s="42"/>
      <c r="VXC599" s="42"/>
      <c r="VXD599" s="42"/>
      <c r="VXE599" s="42"/>
      <c r="VXF599" s="42"/>
      <c r="VXG599" s="42"/>
      <c r="VXH599" s="42"/>
      <c r="VXI599" s="42"/>
      <c r="VXJ599" s="42"/>
      <c r="VXK599" s="42"/>
      <c r="VXL599" s="42"/>
      <c r="VXM599" s="42"/>
      <c r="VXN599" s="42"/>
      <c r="VXO599" s="42"/>
      <c r="VXP599" s="42"/>
      <c r="VXQ599" s="42"/>
      <c r="VXR599" s="42"/>
      <c r="VXS599" s="42"/>
      <c r="VXT599" s="42"/>
      <c r="VXU599" s="42"/>
      <c r="VXV599" s="42"/>
      <c r="VXW599" s="42"/>
      <c r="VXX599" s="42"/>
      <c r="VXY599" s="42"/>
      <c r="VXZ599" s="42"/>
      <c r="VYA599" s="42"/>
      <c r="VYB599" s="42"/>
      <c r="VYC599" s="42"/>
      <c r="VYD599" s="42"/>
      <c r="VYE599" s="42"/>
      <c r="VYF599" s="42"/>
      <c r="VYG599" s="42"/>
      <c r="VYH599" s="42"/>
      <c r="VYI599" s="42"/>
      <c r="VYJ599" s="42"/>
      <c r="VYK599" s="42"/>
      <c r="VYL599" s="42"/>
      <c r="VYM599" s="42"/>
      <c r="VYN599" s="42"/>
      <c r="VYO599" s="42"/>
      <c r="VYP599" s="42"/>
      <c r="VYQ599" s="42"/>
      <c r="VYR599" s="42"/>
      <c r="VYS599" s="42"/>
      <c r="VYT599" s="42"/>
      <c r="VYU599" s="42"/>
      <c r="VYV599" s="42"/>
      <c r="VYW599" s="42"/>
      <c r="VYX599" s="42"/>
      <c r="VYY599" s="42"/>
      <c r="VYZ599" s="42"/>
      <c r="VZA599" s="42"/>
      <c r="VZB599" s="42"/>
      <c r="VZC599" s="42"/>
      <c r="VZD599" s="42"/>
      <c r="VZE599" s="42"/>
      <c r="VZF599" s="42"/>
      <c r="VZG599" s="42"/>
      <c r="VZH599" s="42"/>
      <c r="VZI599" s="42"/>
      <c r="VZJ599" s="42"/>
      <c r="VZK599" s="42"/>
      <c r="VZL599" s="42"/>
      <c r="VZM599" s="42"/>
      <c r="VZN599" s="42"/>
      <c r="VZO599" s="42"/>
      <c r="VZP599" s="42"/>
      <c r="VZQ599" s="42"/>
      <c r="VZR599" s="42"/>
      <c r="VZS599" s="42"/>
      <c r="VZT599" s="42"/>
      <c r="VZU599" s="42"/>
      <c r="VZV599" s="42"/>
      <c r="VZW599" s="42"/>
      <c r="VZX599" s="42"/>
      <c r="VZY599" s="42"/>
      <c r="VZZ599" s="42"/>
      <c r="WAA599" s="42"/>
      <c r="WAB599" s="42"/>
      <c r="WAC599" s="42"/>
      <c r="WAD599" s="42"/>
      <c r="WAE599" s="42"/>
      <c r="WAF599" s="42"/>
      <c r="WAG599" s="42"/>
      <c r="WAH599" s="42"/>
      <c r="WAI599" s="42"/>
      <c r="WAJ599" s="42"/>
      <c r="WAK599" s="42"/>
      <c r="WAL599" s="42"/>
      <c r="WAM599" s="42"/>
      <c r="WAN599" s="42"/>
      <c r="WAO599" s="42"/>
      <c r="WAP599" s="42"/>
      <c r="WAQ599" s="42"/>
      <c r="WAR599" s="42"/>
      <c r="WAS599" s="42"/>
      <c r="WAT599" s="42"/>
      <c r="WAU599" s="42"/>
      <c r="WAV599" s="42"/>
      <c r="WAW599" s="42"/>
      <c r="WAX599" s="42"/>
      <c r="WAY599" s="42"/>
      <c r="WAZ599" s="42"/>
      <c r="WBA599" s="42"/>
      <c r="WBB599" s="42"/>
      <c r="WBC599" s="42"/>
      <c r="WBD599" s="42"/>
      <c r="WBE599" s="42"/>
      <c r="WBF599" s="42"/>
      <c r="WBG599" s="42"/>
      <c r="WBH599" s="42"/>
      <c r="WBI599" s="42"/>
      <c r="WBJ599" s="42"/>
      <c r="WBK599" s="42"/>
      <c r="WBL599" s="42"/>
      <c r="WBM599" s="42"/>
      <c r="WBN599" s="42"/>
      <c r="WBO599" s="42"/>
      <c r="WBP599" s="42"/>
      <c r="WBQ599" s="42"/>
      <c r="WBR599" s="42"/>
      <c r="WBS599" s="42"/>
      <c r="WBT599" s="42"/>
      <c r="WBU599" s="42"/>
      <c r="WBV599" s="42"/>
      <c r="WBW599" s="42"/>
      <c r="WBX599" s="42"/>
      <c r="WBY599" s="42"/>
      <c r="WBZ599" s="42"/>
      <c r="WCA599" s="42"/>
      <c r="WCB599" s="42"/>
      <c r="WCC599" s="42"/>
      <c r="WCD599" s="42"/>
      <c r="WCE599" s="42"/>
      <c r="WCF599" s="42"/>
      <c r="WCG599" s="42"/>
      <c r="WCH599" s="42"/>
      <c r="WCI599" s="42"/>
      <c r="WCJ599" s="42"/>
      <c r="WCK599" s="42"/>
      <c r="WCL599" s="42"/>
      <c r="WCM599" s="42"/>
      <c r="WCN599" s="42"/>
      <c r="WCO599" s="42"/>
      <c r="WCP599" s="42"/>
      <c r="WCQ599" s="42"/>
      <c r="WCR599" s="42"/>
      <c r="WCS599" s="42"/>
      <c r="WCT599" s="42"/>
      <c r="WCU599" s="42"/>
      <c r="WCV599" s="42"/>
      <c r="WCW599" s="42"/>
      <c r="WCX599" s="42"/>
      <c r="WCY599" s="42"/>
      <c r="WCZ599" s="42"/>
      <c r="WDA599" s="42"/>
      <c r="WDB599" s="42"/>
      <c r="WDC599" s="42"/>
      <c r="WDD599" s="42"/>
      <c r="WDE599" s="42"/>
      <c r="WDF599" s="42"/>
      <c r="WDG599" s="42"/>
      <c r="WDH599" s="42"/>
      <c r="WDI599" s="42"/>
      <c r="WDJ599" s="42"/>
      <c r="WDK599" s="42"/>
      <c r="WDL599" s="42"/>
      <c r="WDM599" s="42"/>
      <c r="WDN599" s="42"/>
      <c r="WDO599" s="42"/>
      <c r="WDP599" s="42"/>
      <c r="WDQ599" s="42"/>
      <c r="WDR599" s="42"/>
      <c r="WDS599" s="42"/>
      <c r="WDT599" s="42"/>
      <c r="WDU599" s="42"/>
      <c r="WDV599" s="42"/>
      <c r="WDW599" s="42"/>
      <c r="WDX599" s="42"/>
      <c r="WDY599" s="42"/>
      <c r="WDZ599" s="42"/>
      <c r="WEA599" s="42"/>
      <c r="WEB599" s="42"/>
      <c r="WEC599" s="42"/>
      <c r="WED599" s="42"/>
      <c r="WEE599" s="42"/>
      <c r="WEF599" s="42"/>
      <c r="WEG599" s="42"/>
      <c r="WEH599" s="42"/>
      <c r="WEI599" s="42"/>
      <c r="WEJ599" s="42"/>
      <c r="WEK599" s="42"/>
      <c r="WEL599" s="42"/>
      <c r="WEM599" s="42"/>
      <c r="WEN599" s="42"/>
      <c r="WEO599" s="42"/>
      <c r="WEP599" s="42"/>
      <c r="WEQ599" s="42"/>
      <c r="WER599" s="42"/>
      <c r="WES599" s="42"/>
      <c r="WET599" s="42"/>
      <c r="WEU599" s="42"/>
      <c r="WEV599" s="42"/>
      <c r="WEW599" s="42"/>
      <c r="WEX599" s="42"/>
      <c r="WEY599" s="42"/>
      <c r="WEZ599" s="42"/>
      <c r="WFA599" s="42"/>
      <c r="WFB599" s="42"/>
      <c r="WFC599" s="42"/>
      <c r="WFD599" s="42"/>
      <c r="WFE599" s="42"/>
      <c r="WFF599" s="42"/>
      <c r="WFG599" s="42"/>
      <c r="WFH599" s="42"/>
      <c r="WFI599" s="42"/>
      <c r="WFJ599" s="42"/>
      <c r="WFK599" s="42"/>
      <c r="WFL599" s="42"/>
      <c r="WFM599" s="42"/>
      <c r="WFN599" s="42"/>
      <c r="WFO599" s="42"/>
      <c r="WFP599" s="42"/>
      <c r="WFQ599" s="42"/>
      <c r="WFR599" s="42"/>
      <c r="WFS599" s="42"/>
      <c r="WFT599" s="42"/>
      <c r="WFU599" s="42"/>
      <c r="WFV599" s="42"/>
      <c r="WFW599" s="42"/>
      <c r="WFX599" s="42"/>
      <c r="WFY599" s="42"/>
      <c r="WFZ599" s="42"/>
      <c r="WGA599" s="42"/>
      <c r="WGB599" s="42"/>
      <c r="WGC599" s="42"/>
      <c r="WGD599" s="42"/>
      <c r="WGE599" s="42"/>
      <c r="WGF599" s="42"/>
      <c r="WGG599" s="42"/>
      <c r="WGH599" s="42"/>
      <c r="WGI599" s="42"/>
      <c r="WGJ599" s="42"/>
      <c r="WGK599" s="42"/>
      <c r="WGL599" s="42"/>
      <c r="WGM599" s="42"/>
      <c r="WGN599" s="42"/>
      <c r="WGO599" s="42"/>
      <c r="WGP599" s="42"/>
      <c r="WGQ599" s="42"/>
      <c r="WGR599" s="42"/>
      <c r="WGS599" s="42"/>
      <c r="WGT599" s="42"/>
      <c r="WGU599" s="42"/>
      <c r="WGV599" s="42"/>
      <c r="WGW599" s="42"/>
      <c r="WGX599" s="42"/>
      <c r="WGY599" s="42"/>
      <c r="WGZ599" s="42"/>
      <c r="WHA599" s="42"/>
      <c r="WHB599" s="42"/>
      <c r="WHC599" s="42"/>
      <c r="WHD599" s="42"/>
      <c r="WHE599" s="42"/>
      <c r="WHF599" s="42"/>
      <c r="WHG599" s="42"/>
      <c r="WHH599" s="42"/>
      <c r="WHI599" s="42"/>
      <c r="WHJ599" s="42"/>
      <c r="WHK599" s="42"/>
      <c r="WHL599" s="42"/>
      <c r="WHM599" s="42"/>
      <c r="WHN599" s="42"/>
      <c r="WHO599" s="42"/>
      <c r="WHP599" s="42"/>
      <c r="WHQ599" s="42"/>
      <c r="WHR599" s="42"/>
      <c r="WHS599" s="42"/>
      <c r="WHT599" s="42"/>
      <c r="WHU599" s="42"/>
      <c r="WHV599" s="42"/>
      <c r="WHW599" s="42"/>
      <c r="WHX599" s="42"/>
      <c r="WHY599" s="42"/>
      <c r="WHZ599" s="42"/>
      <c r="WIA599" s="42"/>
      <c r="WIB599" s="42"/>
      <c r="WIC599" s="42"/>
      <c r="WID599" s="42"/>
      <c r="WIE599" s="42"/>
      <c r="WIF599" s="42"/>
      <c r="WIG599" s="42"/>
      <c r="WIH599" s="42"/>
      <c r="WII599" s="42"/>
      <c r="WIJ599" s="42"/>
      <c r="WIK599" s="42"/>
      <c r="WIL599" s="42"/>
      <c r="WIM599" s="42"/>
      <c r="WIN599" s="42"/>
      <c r="WIO599" s="42"/>
      <c r="WIP599" s="42"/>
      <c r="WIQ599" s="42"/>
      <c r="WIR599" s="42"/>
      <c r="WIS599" s="42"/>
      <c r="WIT599" s="42"/>
      <c r="WIU599" s="42"/>
      <c r="WIV599" s="42"/>
      <c r="WIW599" s="42"/>
      <c r="WIX599" s="42"/>
      <c r="WIY599" s="42"/>
      <c r="WIZ599" s="42"/>
      <c r="WJA599" s="42"/>
      <c r="WJB599" s="42"/>
      <c r="WJC599" s="42"/>
      <c r="WJD599" s="42"/>
      <c r="WJE599" s="42"/>
      <c r="WJF599" s="42"/>
      <c r="WJG599" s="42"/>
      <c r="WJH599" s="42"/>
      <c r="WJI599" s="42"/>
      <c r="WJJ599" s="42"/>
      <c r="WJK599" s="42"/>
      <c r="WJL599" s="42"/>
      <c r="WJM599" s="42"/>
      <c r="WJN599" s="42"/>
      <c r="WJO599" s="42"/>
      <c r="WJP599" s="42"/>
      <c r="WJQ599" s="42"/>
      <c r="WJR599" s="42"/>
      <c r="WJS599" s="42"/>
      <c r="WJT599" s="42"/>
      <c r="WJU599" s="42"/>
      <c r="WJV599" s="42"/>
      <c r="WJW599" s="42"/>
      <c r="WJX599" s="42"/>
      <c r="WJY599" s="42"/>
      <c r="WJZ599" s="42"/>
      <c r="WKA599" s="42"/>
      <c r="WKB599" s="42"/>
      <c r="WKC599" s="42"/>
      <c r="WKD599" s="42"/>
      <c r="WKE599" s="42"/>
      <c r="WKF599" s="42"/>
      <c r="WKG599" s="42"/>
      <c r="WKH599" s="42"/>
      <c r="WKI599" s="42"/>
      <c r="WKJ599" s="42"/>
      <c r="WKK599" s="42"/>
      <c r="WKL599" s="42"/>
      <c r="WKM599" s="42"/>
      <c r="WKN599" s="42"/>
      <c r="WKO599" s="42"/>
      <c r="WKP599" s="42"/>
      <c r="WKQ599" s="42"/>
      <c r="WKR599" s="42"/>
      <c r="WKS599" s="42"/>
      <c r="WKT599" s="42"/>
      <c r="WKU599" s="42"/>
      <c r="WKV599" s="42"/>
      <c r="WKW599" s="42"/>
      <c r="WKX599" s="42"/>
      <c r="WKY599" s="42"/>
      <c r="WKZ599" s="42"/>
      <c r="WLA599" s="42"/>
      <c r="WLB599" s="42"/>
      <c r="WLC599" s="42"/>
      <c r="WLD599" s="42"/>
      <c r="WLE599" s="42"/>
      <c r="WLF599" s="42"/>
      <c r="WLG599" s="42"/>
      <c r="WLH599" s="42"/>
      <c r="WLI599" s="42"/>
      <c r="WLJ599" s="42"/>
      <c r="WLK599" s="42"/>
      <c r="WLL599" s="42"/>
      <c r="WLM599" s="42"/>
      <c r="WLN599" s="42"/>
      <c r="WLO599" s="42"/>
      <c r="WLP599" s="42"/>
      <c r="WLQ599" s="42"/>
      <c r="WLR599" s="42"/>
      <c r="WLS599" s="42"/>
      <c r="WLT599" s="42"/>
      <c r="WLU599" s="42"/>
      <c r="WLV599" s="42"/>
      <c r="WLW599" s="42"/>
      <c r="WLX599" s="42"/>
      <c r="WLY599" s="42"/>
      <c r="WLZ599" s="42"/>
      <c r="WMA599" s="42"/>
      <c r="WMB599" s="42"/>
      <c r="WMC599" s="42"/>
      <c r="WMD599" s="42"/>
      <c r="WME599" s="42"/>
      <c r="WMF599" s="42"/>
      <c r="WMG599" s="42"/>
      <c r="WMH599" s="42"/>
      <c r="WMI599" s="42"/>
      <c r="WMJ599" s="42"/>
      <c r="WMK599" s="42"/>
      <c r="WML599" s="42"/>
      <c r="WMM599" s="42"/>
      <c r="WMN599" s="42"/>
      <c r="WMO599" s="42"/>
      <c r="WMP599" s="42"/>
      <c r="WMQ599" s="42"/>
      <c r="WMR599" s="42"/>
      <c r="WMS599" s="42"/>
      <c r="WMT599" s="42"/>
      <c r="WMU599" s="42"/>
      <c r="WMV599" s="42"/>
      <c r="WMW599" s="42"/>
      <c r="WMX599" s="42"/>
      <c r="WMY599" s="42"/>
      <c r="WMZ599" s="42"/>
      <c r="WNA599" s="42"/>
      <c r="WNB599" s="42"/>
      <c r="WNC599" s="42"/>
      <c r="WND599" s="42"/>
      <c r="WNE599" s="42"/>
      <c r="WNF599" s="42"/>
      <c r="WNG599" s="42"/>
      <c r="WNH599" s="42"/>
      <c r="WNI599" s="42"/>
      <c r="WNJ599" s="42"/>
      <c r="WNK599" s="42"/>
      <c r="WNL599" s="42"/>
      <c r="WNM599" s="42"/>
      <c r="WNN599" s="42"/>
      <c r="WNO599" s="42"/>
      <c r="WNP599" s="42"/>
      <c r="WNQ599" s="42"/>
      <c r="WNR599" s="42"/>
      <c r="WNS599" s="42"/>
      <c r="WNT599" s="42"/>
      <c r="WNU599" s="42"/>
      <c r="WNV599" s="42"/>
      <c r="WNW599" s="42"/>
      <c r="WNX599" s="42"/>
      <c r="WNY599" s="42"/>
      <c r="WNZ599" s="42"/>
      <c r="WOA599" s="42"/>
      <c r="WOB599" s="42"/>
      <c r="WOC599" s="42"/>
      <c r="WOD599" s="42"/>
      <c r="WOE599" s="42"/>
      <c r="WOF599" s="42"/>
      <c r="WOG599" s="42"/>
      <c r="WOH599" s="42"/>
      <c r="WOI599" s="42"/>
      <c r="WOJ599" s="42"/>
      <c r="WOK599" s="42"/>
      <c r="WOL599" s="42"/>
      <c r="WOM599" s="42"/>
      <c r="WON599" s="42"/>
      <c r="WOO599" s="42"/>
      <c r="WOP599" s="42"/>
      <c r="WOQ599" s="42"/>
      <c r="WOR599" s="42"/>
      <c r="WOS599" s="42"/>
      <c r="WOT599" s="42"/>
      <c r="WOU599" s="42"/>
      <c r="WOV599" s="42"/>
      <c r="WOW599" s="42"/>
      <c r="WOX599" s="42"/>
      <c r="WOY599" s="42"/>
      <c r="WOZ599" s="42"/>
      <c r="WPA599" s="42"/>
      <c r="WPB599" s="42"/>
      <c r="WPC599" s="42"/>
      <c r="WPD599" s="42"/>
      <c r="WPE599" s="42"/>
      <c r="WPF599" s="42"/>
      <c r="WPG599" s="42"/>
      <c r="WPH599" s="42"/>
      <c r="WPI599" s="42"/>
      <c r="WPJ599" s="42"/>
      <c r="WPK599" s="42"/>
      <c r="WPL599" s="42"/>
      <c r="WPM599" s="42"/>
      <c r="WPN599" s="42"/>
      <c r="WPO599" s="42"/>
      <c r="WPP599" s="42"/>
      <c r="WPQ599" s="42"/>
      <c r="WPR599" s="42"/>
      <c r="WPS599" s="42"/>
      <c r="WPT599" s="42"/>
      <c r="WPU599" s="42"/>
      <c r="WPV599" s="42"/>
      <c r="WPW599" s="42"/>
      <c r="WPX599" s="42"/>
      <c r="WPY599" s="42"/>
      <c r="WPZ599" s="42"/>
      <c r="WQA599" s="42"/>
      <c r="WQB599" s="42"/>
      <c r="WQC599" s="42"/>
      <c r="WQD599" s="42"/>
      <c r="WQE599" s="42"/>
      <c r="WQF599" s="42"/>
      <c r="WQG599" s="42"/>
      <c r="WQH599" s="42"/>
      <c r="WQI599" s="42"/>
      <c r="WQJ599" s="42"/>
      <c r="WQK599" s="42"/>
      <c r="WQL599" s="42"/>
      <c r="WQM599" s="42"/>
      <c r="WQN599" s="42"/>
      <c r="WQO599" s="42"/>
      <c r="WQP599" s="42"/>
      <c r="WQQ599" s="42"/>
      <c r="WQR599" s="42"/>
      <c r="WQS599" s="42"/>
      <c r="WQT599" s="42"/>
      <c r="WQU599" s="42"/>
      <c r="WQV599" s="42"/>
      <c r="WQW599" s="42"/>
      <c r="WQX599" s="42"/>
      <c r="WQY599" s="42"/>
      <c r="WQZ599" s="42"/>
      <c r="WRA599" s="42"/>
      <c r="WRB599" s="42"/>
      <c r="WRC599" s="42"/>
      <c r="WRD599" s="42"/>
      <c r="WRE599" s="42"/>
      <c r="WRF599" s="42"/>
      <c r="WRG599" s="42"/>
      <c r="WRH599" s="42"/>
      <c r="WRI599" s="42"/>
      <c r="WRJ599" s="42"/>
      <c r="WRK599" s="42"/>
      <c r="WRL599" s="42"/>
      <c r="WRM599" s="42"/>
      <c r="WRN599" s="42"/>
      <c r="WRO599" s="42"/>
      <c r="WRP599" s="42"/>
      <c r="WRQ599" s="42"/>
      <c r="WRR599" s="42"/>
      <c r="WRS599" s="42"/>
      <c r="WRT599" s="42"/>
      <c r="WRU599" s="42"/>
      <c r="WRV599" s="42"/>
      <c r="WRW599" s="42"/>
      <c r="WRX599" s="42"/>
      <c r="WRY599" s="42"/>
      <c r="WRZ599" s="42"/>
      <c r="WSA599" s="42"/>
      <c r="WSB599" s="42"/>
      <c r="WSC599" s="42"/>
      <c r="WSD599" s="42"/>
      <c r="WSE599" s="42"/>
      <c r="WSF599" s="42"/>
      <c r="WSG599" s="42"/>
      <c r="WSH599" s="42"/>
      <c r="WSI599" s="42"/>
      <c r="WSJ599" s="42"/>
      <c r="WSK599" s="42"/>
      <c r="WSL599" s="42"/>
      <c r="WSM599" s="42"/>
      <c r="WSN599" s="42"/>
      <c r="WSO599" s="42"/>
      <c r="WSP599" s="42"/>
      <c r="WSQ599" s="42"/>
      <c r="WSR599" s="42"/>
      <c r="WSS599" s="42"/>
      <c r="WST599" s="42"/>
      <c r="WSU599" s="42"/>
      <c r="WSV599" s="42"/>
      <c r="WSW599" s="42"/>
      <c r="WSX599" s="42"/>
      <c r="WSY599" s="42"/>
      <c r="WSZ599" s="42"/>
      <c r="WTA599" s="42"/>
      <c r="WTB599" s="42"/>
      <c r="WTC599" s="42"/>
      <c r="WTD599" s="42"/>
      <c r="WTE599" s="42"/>
      <c r="WTF599" s="42"/>
      <c r="WTG599" s="42"/>
      <c r="WTH599" s="42"/>
      <c r="WTI599" s="42"/>
      <c r="WTJ599" s="42"/>
      <c r="WTK599" s="42"/>
      <c r="WTL599" s="42"/>
      <c r="WTM599" s="42"/>
      <c r="WTN599" s="42"/>
      <c r="WTO599" s="42"/>
      <c r="WTP599" s="42"/>
      <c r="WTQ599" s="42"/>
      <c r="WTR599" s="42"/>
      <c r="WTS599" s="42"/>
      <c r="WTT599" s="42"/>
      <c r="WTU599" s="42"/>
      <c r="WTV599" s="42"/>
      <c r="WTW599" s="42"/>
      <c r="WTX599" s="42"/>
      <c r="WTY599" s="42"/>
      <c r="WTZ599" s="42"/>
      <c r="WUA599" s="42"/>
      <c r="WUB599" s="42"/>
      <c r="WUC599" s="42"/>
      <c r="WUD599" s="42"/>
      <c r="WUE599" s="42"/>
      <c r="WUF599" s="42"/>
      <c r="WUG599" s="42"/>
      <c r="WUH599" s="42"/>
      <c r="WUI599" s="42"/>
      <c r="WUJ599" s="42"/>
      <c r="WUK599" s="42"/>
      <c r="WUL599" s="42"/>
      <c r="WUM599" s="42"/>
      <c r="WUN599" s="42"/>
      <c r="WUO599" s="42"/>
      <c r="WUP599" s="42"/>
      <c r="WUQ599" s="42"/>
      <c r="WUR599" s="42"/>
      <c r="WUS599" s="42"/>
      <c r="WUT599" s="42"/>
      <c r="WUU599" s="42"/>
      <c r="WUV599" s="42"/>
      <c r="WUW599" s="42"/>
      <c r="WUX599" s="42"/>
      <c r="WUY599" s="42"/>
      <c r="WUZ599" s="42"/>
      <c r="WVA599" s="42"/>
      <c r="WVB599" s="42"/>
      <c r="WVC599" s="42"/>
      <c r="WVD599" s="42"/>
      <c r="WVE599" s="42"/>
      <c r="WVF599" s="42"/>
      <c r="WVG599" s="42"/>
      <c r="WVH599" s="42"/>
      <c r="WVI599" s="42"/>
      <c r="WVJ599" s="42"/>
      <c r="WVK599" s="42"/>
      <c r="WVL599" s="42"/>
      <c r="WVM599" s="42"/>
      <c r="WVN599" s="42"/>
      <c r="WVO599" s="42"/>
      <c r="WVP599" s="42"/>
      <c r="WVQ599" s="42"/>
      <c r="WVR599" s="42"/>
      <c r="WVS599" s="42"/>
      <c r="WVT599" s="42"/>
      <c r="WVU599" s="42"/>
      <c r="WVV599" s="42"/>
      <c r="WVW599" s="42"/>
      <c r="WVX599" s="42"/>
      <c r="WVY599" s="42"/>
      <c r="WVZ599" s="42"/>
      <c r="WWA599" s="42"/>
      <c r="WWB599" s="42"/>
      <c r="WWC599" s="42"/>
      <c r="WWD599" s="42"/>
      <c r="WWE599" s="42"/>
      <c r="WWF599" s="42"/>
      <c r="WWG599" s="42"/>
      <c r="WWH599" s="42"/>
      <c r="WWI599" s="42"/>
      <c r="WWJ599" s="42"/>
      <c r="WWK599" s="42"/>
      <c r="WWL599" s="42"/>
      <c r="WWM599" s="42"/>
      <c r="WWN599" s="42"/>
      <c r="WWO599" s="42"/>
      <c r="WWP599" s="42"/>
      <c r="WWQ599" s="42"/>
      <c r="WWR599" s="42"/>
      <c r="WWS599" s="42"/>
      <c r="WWT599" s="42"/>
      <c r="WWU599" s="42"/>
      <c r="WWV599" s="42"/>
      <c r="WWW599" s="42"/>
      <c r="WWX599" s="42"/>
      <c r="WWY599" s="42"/>
      <c r="WWZ599" s="42"/>
      <c r="WXA599" s="42"/>
      <c r="WXB599" s="42"/>
      <c r="WXC599" s="42"/>
      <c r="WXD599" s="42"/>
      <c r="WXE599" s="42"/>
      <c r="WXF599" s="42"/>
      <c r="WXG599" s="42"/>
      <c r="WXH599" s="42"/>
      <c r="WXI599" s="42"/>
      <c r="WXJ599" s="42"/>
      <c r="WXK599" s="42"/>
      <c r="WXL599" s="42"/>
      <c r="WXM599" s="42"/>
      <c r="WXN599" s="42"/>
      <c r="WXO599" s="42"/>
      <c r="WXP599" s="42"/>
      <c r="WXQ599" s="42"/>
      <c r="WXR599" s="42"/>
      <c r="WXS599" s="42"/>
      <c r="WXT599" s="42"/>
      <c r="WXU599" s="42"/>
      <c r="WXV599" s="42"/>
      <c r="WXW599" s="42"/>
      <c r="WXX599" s="42"/>
      <c r="WXY599" s="42"/>
      <c r="WXZ599" s="42"/>
      <c r="WYA599" s="42"/>
      <c r="WYB599" s="42"/>
      <c r="WYC599" s="42"/>
      <c r="WYD599" s="42"/>
      <c r="WYE599" s="42"/>
      <c r="WYF599" s="42"/>
      <c r="WYG599" s="42"/>
      <c r="WYH599" s="42"/>
      <c r="WYI599" s="42"/>
      <c r="WYJ599" s="42"/>
      <c r="WYK599" s="42"/>
      <c r="WYL599" s="42"/>
      <c r="WYM599" s="42"/>
      <c r="WYN599" s="42"/>
      <c r="WYO599" s="42"/>
      <c r="WYP599" s="42"/>
      <c r="WYQ599" s="42"/>
      <c r="WYR599" s="42"/>
      <c r="WYS599" s="42"/>
      <c r="WYT599" s="42"/>
      <c r="WYU599" s="42"/>
      <c r="WYV599" s="42"/>
      <c r="WYW599" s="42"/>
      <c r="WYX599" s="42"/>
      <c r="WYY599" s="42"/>
      <c r="WYZ599" s="42"/>
      <c r="WZA599" s="42"/>
      <c r="WZB599" s="42"/>
      <c r="WZC599" s="42"/>
      <c r="WZD599" s="42"/>
      <c r="WZE599" s="42"/>
      <c r="WZF599" s="42"/>
      <c r="WZG599" s="42"/>
      <c r="WZH599" s="42"/>
      <c r="WZI599" s="42"/>
      <c r="WZJ599" s="42"/>
      <c r="WZK599" s="42"/>
      <c r="WZL599" s="42"/>
      <c r="WZM599" s="42"/>
      <c r="WZN599" s="42"/>
      <c r="WZO599" s="42"/>
      <c r="WZP599" s="42"/>
      <c r="WZQ599" s="42"/>
      <c r="WZR599" s="42"/>
      <c r="WZS599" s="42"/>
      <c r="WZT599" s="42"/>
      <c r="WZU599" s="42"/>
      <c r="WZV599" s="42"/>
      <c r="WZW599" s="42"/>
      <c r="WZX599" s="42"/>
      <c r="WZY599" s="42"/>
      <c r="WZZ599" s="42"/>
      <c r="XAA599" s="42"/>
      <c r="XAB599" s="42"/>
      <c r="XAC599" s="42"/>
      <c r="XAD599" s="42"/>
      <c r="XAE599" s="42"/>
      <c r="XAF599" s="42"/>
      <c r="XAG599" s="42"/>
      <c r="XAH599" s="42"/>
      <c r="XAI599" s="42"/>
      <c r="XAJ599" s="42"/>
      <c r="XAK599" s="42"/>
      <c r="XAL599" s="42"/>
      <c r="XAM599" s="42"/>
      <c r="XAN599" s="42"/>
      <c r="XAO599" s="42"/>
      <c r="XAP599" s="42"/>
      <c r="XAQ599" s="42"/>
      <c r="XAR599" s="42"/>
      <c r="XAS599" s="42"/>
      <c r="XAT599" s="42"/>
      <c r="XAU599" s="42"/>
      <c r="XAV599" s="42"/>
      <c r="XAW599" s="42"/>
      <c r="XAX599" s="42"/>
      <c r="XAY599" s="42"/>
      <c r="XAZ599" s="42"/>
      <c r="XBA599" s="42"/>
      <c r="XBB599" s="42"/>
      <c r="XBC599" s="42"/>
      <c r="XBD599" s="42"/>
      <c r="XBE599" s="42"/>
      <c r="XBF599" s="42"/>
      <c r="XBG599" s="42"/>
      <c r="XBH599" s="42"/>
      <c r="XBI599" s="42"/>
      <c r="XBJ599" s="42"/>
      <c r="XBK599" s="42"/>
      <c r="XBL599" s="42"/>
      <c r="XBM599" s="42"/>
      <c r="XBN599" s="42"/>
      <c r="XBO599" s="42"/>
      <c r="XBP599" s="42"/>
      <c r="XBQ599" s="42"/>
      <c r="XBR599" s="42"/>
      <c r="XBS599" s="42"/>
      <c r="XBT599" s="42"/>
      <c r="XBU599" s="42"/>
      <c r="XBV599" s="42"/>
      <c r="XBW599" s="42"/>
      <c r="XBX599" s="42"/>
      <c r="XBY599" s="42"/>
      <c r="XBZ599" s="42"/>
      <c r="XCA599" s="42"/>
      <c r="XCB599" s="42"/>
      <c r="XCC599" s="42"/>
      <c r="XCD599" s="42"/>
      <c r="XCE599" s="42"/>
      <c r="XCF599" s="42"/>
      <c r="XCG599" s="42"/>
      <c r="XCH599" s="42"/>
      <c r="XCI599" s="42"/>
      <c r="XCJ599" s="42"/>
      <c r="XCK599" s="42"/>
      <c r="XCL599" s="42"/>
      <c r="XCM599" s="42"/>
      <c r="XCN599" s="42"/>
      <c r="XCO599" s="42"/>
      <c r="XCP599" s="42"/>
      <c r="XCQ599" s="42"/>
      <c r="XCR599" s="42"/>
      <c r="XCS599" s="42"/>
      <c r="XCT599" s="42"/>
      <c r="XCU599" s="42"/>
      <c r="XCV599" s="42"/>
      <c r="XCW599" s="42"/>
      <c r="XCX599" s="42"/>
      <c r="XCY599" s="42"/>
      <c r="XCZ599" s="42"/>
      <c r="XDA599" s="42"/>
      <c r="XDB599" s="42"/>
      <c r="XDC599" s="42"/>
      <c r="XDD599" s="42"/>
      <c r="XDE599" s="42"/>
      <c r="XDF599" s="42"/>
      <c r="XDG599" s="42"/>
      <c r="XDH599" s="42"/>
      <c r="XDI599" s="42"/>
      <c r="XDJ599" s="42"/>
      <c r="XDK599" s="42"/>
      <c r="XDL599" s="42"/>
      <c r="XDM599" s="42"/>
      <c r="XDN599" s="42"/>
      <c r="XDO599" s="42"/>
      <c r="XDP599" s="42"/>
      <c r="XDQ599" s="42"/>
      <c r="XDR599" s="42"/>
      <c r="XDS599" s="42"/>
      <c r="XDT599" s="42"/>
      <c r="XDU599" s="42"/>
      <c r="XDV599" s="42"/>
      <c r="XDW599" s="42"/>
      <c r="XDX599" s="42"/>
      <c r="XDY599" s="42"/>
      <c r="XDZ599" s="42"/>
      <c r="XEA599" s="42"/>
      <c r="XEB599" s="42"/>
      <c r="XEC599" s="42"/>
      <c r="XED599" s="42"/>
      <c r="XEE599" s="42"/>
      <c r="XEF599" s="42"/>
      <c r="XEG599" s="42"/>
      <c r="XEH599" s="42"/>
      <c r="XEI599" s="42"/>
      <c r="XEJ599" s="42"/>
      <c r="XEK599" s="42"/>
      <c r="XEL599" s="42"/>
      <c r="XEM599" s="42"/>
      <c r="XEN599" s="42"/>
      <c r="XEO599" s="42"/>
      <c r="XEP599" s="42"/>
      <c r="XEQ599" s="42"/>
      <c r="XER599" s="42"/>
      <c r="XES599" s="42"/>
      <c r="XET599" s="42"/>
      <c r="XEU599" s="42"/>
      <c r="XEV599" s="42"/>
      <c r="XEW599" s="42"/>
      <c r="XEX599" s="42"/>
      <c r="XEY599" s="42"/>
      <c r="XEZ599" s="42"/>
      <c r="XFA599" s="42"/>
      <c r="XFB599" s="42"/>
      <c r="XFC599" s="42"/>
      <c r="XFD599" s="42"/>
    </row>
    <row r="600" spans="1:16384" x14ac:dyDescent="0.2">
      <c r="C600" s="133" t="s">
        <v>221</v>
      </c>
      <c r="D600" s="75">
        <v>42307</v>
      </c>
      <c r="E600" s="68">
        <v>0.46736111111111112</v>
      </c>
      <c r="F600" s="69">
        <v>410.6</v>
      </c>
      <c r="G600" s="164" t="s">
        <v>395</v>
      </c>
      <c r="H600" s="71">
        <v>9.23</v>
      </c>
      <c r="I600" s="70">
        <v>99.1</v>
      </c>
      <c r="J600" s="72">
        <v>9.56</v>
      </c>
      <c r="K600" s="134" t="s">
        <v>393</v>
      </c>
      <c r="L600" s="68" t="s">
        <v>312</v>
      </c>
      <c r="M600" s="72">
        <v>7.51</v>
      </c>
      <c r="N600" s="70">
        <v>4.21</v>
      </c>
      <c r="O600" s="69">
        <v>624.20000000000005</v>
      </c>
      <c r="P600" s="69">
        <v>881.8</v>
      </c>
      <c r="Q600" s="69">
        <v>9.6</v>
      </c>
      <c r="R600" s="70"/>
      <c r="S600" s="134" t="s">
        <v>399</v>
      </c>
      <c r="T600" s="134" t="s">
        <v>392</v>
      </c>
      <c r="U600" s="40"/>
      <c r="V600" s="40"/>
      <c r="W600" s="163" t="s">
        <v>359</v>
      </c>
      <c r="X600" s="46" t="s">
        <v>159</v>
      </c>
    </row>
    <row r="601" spans="1:16384" x14ac:dyDescent="0.2">
      <c r="C601" s="50" t="s">
        <v>221</v>
      </c>
      <c r="D601" s="28">
        <v>42321</v>
      </c>
      <c r="E601" s="9">
        <v>0.4680555555555555</v>
      </c>
      <c r="F601" s="150">
        <v>1299.7</v>
      </c>
      <c r="G601" s="149" t="s">
        <v>296</v>
      </c>
      <c r="H601" s="11">
        <v>10.57</v>
      </c>
      <c r="I601" s="5">
        <v>102.9</v>
      </c>
      <c r="J601" s="153">
        <v>5.93</v>
      </c>
      <c r="K601" s="134" t="s">
        <v>390</v>
      </c>
      <c r="L601" s="68" t="s">
        <v>312</v>
      </c>
      <c r="M601" s="153">
        <v>7.39</v>
      </c>
      <c r="N601" s="5">
        <v>1.83</v>
      </c>
      <c r="O601" s="150">
        <v>559.79999999999995</v>
      </c>
      <c r="P601" s="150">
        <v>885.2</v>
      </c>
      <c r="Q601" s="150">
        <v>10.8</v>
      </c>
      <c r="R601" s="5"/>
      <c r="S601" s="100" t="s">
        <v>298</v>
      </c>
      <c r="T601" s="100" t="s">
        <v>345</v>
      </c>
      <c r="U601" s="5"/>
      <c r="V601" s="5"/>
      <c r="W601" s="97" t="s">
        <v>187</v>
      </c>
      <c r="X601" s="17" t="s">
        <v>160</v>
      </c>
      <c r="Y601" s="5"/>
      <c r="Z601" s="5"/>
    </row>
    <row r="602" spans="1:16384" x14ac:dyDescent="0.2">
      <c r="C602" s="50" t="s">
        <v>221</v>
      </c>
      <c r="D602" s="28">
        <v>42342</v>
      </c>
      <c r="E602" s="9">
        <v>0.48749999999999999</v>
      </c>
      <c r="F602" s="183" t="s">
        <v>296</v>
      </c>
      <c r="G602" s="184" t="s">
        <v>296</v>
      </c>
      <c r="H602" s="11">
        <v>10.46</v>
      </c>
      <c r="I602" s="150">
        <v>102</v>
      </c>
      <c r="J602" s="153">
        <v>6.05</v>
      </c>
      <c r="K602" s="100" t="s">
        <v>230</v>
      </c>
      <c r="L602" s="9" t="s">
        <v>312</v>
      </c>
      <c r="M602" s="153">
        <v>7.76</v>
      </c>
      <c r="N602" s="5">
        <v>3.86</v>
      </c>
      <c r="O602" s="150"/>
      <c r="P602" s="150">
        <v>846.5</v>
      </c>
      <c r="Q602" s="150">
        <v>14.4</v>
      </c>
      <c r="R602" s="5"/>
      <c r="S602" s="100" t="s">
        <v>421</v>
      </c>
      <c r="T602" s="100" t="s">
        <v>345</v>
      </c>
      <c r="U602" s="5"/>
      <c r="V602" s="5"/>
      <c r="W602" s="17" t="s">
        <v>145</v>
      </c>
      <c r="X602" s="17" t="s">
        <v>161</v>
      </c>
      <c r="Y602" s="5"/>
      <c r="Z602" s="5"/>
    </row>
    <row r="603" spans="1:16384" x14ac:dyDescent="0.2">
      <c r="C603" s="50" t="s">
        <v>221</v>
      </c>
      <c r="D603" s="28">
        <v>42356</v>
      </c>
      <c r="E603" s="9">
        <v>0.50763888888888886</v>
      </c>
      <c r="F603" s="150">
        <v>137.6</v>
      </c>
      <c r="G603" s="189">
        <v>1986.3</v>
      </c>
      <c r="H603" s="11">
        <v>12.34</v>
      </c>
      <c r="I603" s="5">
        <v>109.5</v>
      </c>
      <c r="J603" s="153">
        <v>2.21</v>
      </c>
      <c r="K603" s="100" t="s">
        <v>230</v>
      </c>
      <c r="L603" s="9" t="s">
        <v>312</v>
      </c>
      <c r="M603" s="153">
        <v>8.16</v>
      </c>
      <c r="N603" s="5">
        <v>2.39</v>
      </c>
      <c r="O603" s="150">
        <v>433.6</v>
      </c>
      <c r="P603" s="150">
        <v>774.1</v>
      </c>
      <c r="Q603" s="150">
        <v>13</v>
      </c>
      <c r="R603" s="5"/>
      <c r="S603" s="100" t="s">
        <v>217</v>
      </c>
      <c r="T603" s="100" t="s">
        <v>345</v>
      </c>
      <c r="U603" s="5"/>
      <c r="V603" s="5"/>
      <c r="W603" s="17" t="s">
        <v>164</v>
      </c>
      <c r="X603" s="61"/>
      <c r="Y603" s="5"/>
      <c r="Z603" s="5"/>
    </row>
    <row r="604" spans="1:16384" x14ac:dyDescent="0.2">
      <c r="C604" s="50" t="s">
        <v>221</v>
      </c>
      <c r="D604" s="28">
        <v>42384</v>
      </c>
      <c r="E604" s="9">
        <v>0.54513888888888895</v>
      </c>
      <c r="F604" s="150">
        <v>166.4</v>
      </c>
      <c r="G604" s="149" t="s">
        <v>296</v>
      </c>
      <c r="H604" s="11">
        <v>11.68</v>
      </c>
      <c r="I604" s="5">
        <v>104.9</v>
      </c>
      <c r="J604" s="153">
        <v>2.3199999999999998</v>
      </c>
      <c r="K604" s="100" t="s">
        <v>230</v>
      </c>
      <c r="L604" s="9" t="s">
        <v>312</v>
      </c>
      <c r="M604" s="153">
        <v>7.73</v>
      </c>
      <c r="N604" s="5">
        <v>5.66</v>
      </c>
      <c r="O604" s="150">
        <v>422.2</v>
      </c>
      <c r="P604" s="153">
        <v>745.6</v>
      </c>
      <c r="Q604" s="12" t="s">
        <v>312</v>
      </c>
      <c r="R604" s="5"/>
      <c r="S604" s="100" t="s">
        <v>298</v>
      </c>
      <c r="T604" s="100" t="s">
        <v>345</v>
      </c>
      <c r="U604" s="5"/>
      <c r="V604" s="5"/>
      <c r="W604" s="17" t="s">
        <v>130</v>
      </c>
      <c r="X604" s="61"/>
      <c r="Y604" s="5"/>
      <c r="Z604" s="5"/>
    </row>
    <row r="605" spans="1:16384" x14ac:dyDescent="0.2">
      <c r="C605" s="50" t="s">
        <v>221</v>
      </c>
      <c r="D605" s="28">
        <v>42405</v>
      </c>
      <c r="E605" s="9">
        <v>0.54027777777777775</v>
      </c>
      <c r="F605" s="150">
        <v>43.9</v>
      </c>
      <c r="G605" s="139">
        <v>1986.3</v>
      </c>
      <c r="H605" s="11">
        <v>12.01</v>
      </c>
      <c r="I605" s="5">
        <v>107.6</v>
      </c>
      <c r="J605" s="153">
        <v>2.96</v>
      </c>
      <c r="K605" s="100" t="s">
        <v>230</v>
      </c>
      <c r="L605" s="149" t="s">
        <v>118</v>
      </c>
      <c r="M605" s="153">
        <v>7.89</v>
      </c>
      <c r="N605" s="5">
        <v>2.98</v>
      </c>
      <c r="O605" s="150">
        <v>524.70000000000005</v>
      </c>
      <c r="P605" s="153">
        <v>906.1</v>
      </c>
      <c r="Q605" s="150">
        <v>3.4</v>
      </c>
      <c r="R605" s="5"/>
      <c r="S605" s="100" t="s">
        <v>217</v>
      </c>
      <c r="T605" s="100" t="s">
        <v>345</v>
      </c>
      <c r="U605" s="5"/>
      <c r="V605" s="5"/>
      <c r="W605" s="17" t="s">
        <v>131</v>
      </c>
      <c r="X605" s="61"/>
      <c r="Y605" s="5"/>
      <c r="Z605" s="5"/>
    </row>
    <row r="606" spans="1:16384" x14ac:dyDescent="0.2">
      <c r="C606" s="50" t="s">
        <v>221</v>
      </c>
      <c r="D606" s="28">
        <v>42448</v>
      </c>
      <c r="E606" s="9">
        <v>0.5756944444444444</v>
      </c>
      <c r="F606" s="150">
        <v>53.8</v>
      </c>
      <c r="G606" s="149" t="s">
        <v>296</v>
      </c>
      <c r="H606" s="11">
        <v>11.04</v>
      </c>
      <c r="I606" s="5">
        <v>109.7</v>
      </c>
      <c r="J606" s="153">
        <v>7.01</v>
      </c>
      <c r="K606" s="100" t="s">
        <v>230</v>
      </c>
      <c r="L606" s="149" t="s">
        <v>118</v>
      </c>
      <c r="M606" s="153">
        <v>8.26</v>
      </c>
      <c r="N606" s="153">
        <v>2.2999999999999998</v>
      </c>
      <c r="O606" s="150">
        <v>620.4</v>
      </c>
      <c r="P606" s="153">
        <v>943.9</v>
      </c>
      <c r="Q606" s="150">
        <v>60.9</v>
      </c>
      <c r="R606" s="5"/>
      <c r="S606" s="100" t="s">
        <v>217</v>
      </c>
      <c r="T606" s="100" t="s">
        <v>345</v>
      </c>
      <c r="U606" s="5"/>
      <c r="V606" s="5"/>
      <c r="W606" s="17" t="s">
        <v>174</v>
      </c>
      <c r="X606" s="61"/>
      <c r="Y606" s="5"/>
      <c r="Z606" s="5"/>
    </row>
    <row r="607" spans="1:16384" x14ac:dyDescent="0.2">
      <c r="C607" s="50" t="s">
        <v>221</v>
      </c>
      <c r="D607" s="28">
        <v>42468</v>
      </c>
      <c r="E607" s="9">
        <v>0.48680555555555555</v>
      </c>
      <c r="F607" s="150">
        <v>11</v>
      </c>
      <c r="G607" s="149" t="s">
        <v>296</v>
      </c>
      <c r="H607" s="11">
        <v>9.56</v>
      </c>
      <c r="I607" s="5">
        <v>104.6</v>
      </c>
      <c r="J607" s="153">
        <v>10.86</v>
      </c>
      <c r="K607" s="100" t="s">
        <v>8</v>
      </c>
      <c r="L607" s="149" t="s">
        <v>118</v>
      </c>
      <c r="M607" s="153">
        <v>8.11</v>
      </c>
      <c r="N607" s="153">
        <v>4.16</v>
      </c>
      <c r="O607" s="150">
        <v>517.29999999999995</v>
      </c>
      <c r="P607" s="153">
        <v>709.4</v>
      </c>
      <c r="Q607" s="12" t="s">
        <v>312</v>
      </c>
      <c r="R607" s="5"/>
      <c r="S607" s="100" t="s">
        <v>93</v>
      </c>
      <c r="T607" s="100" t="s">
        <v>93</v>
      </c>
      <c r="U607" s="5"/>
      <c r="V607" s="5"/>
      <c r="W607" s="17" t="s">
        <v>174</v>
      </c>
      <c r="X607" s="61"/>
      <c r="Y607" s="5"/>
      <c r="Z607" s="5"/>
    </row>
    <row r="608" spans="1:16384" x14ac:dyDescent="0.2">
      <c r="C608" s="50" t="s">
        <v>221</v>
      </c>
      <c r="D608" s="28">
        <v>42474</v>
      </c>
      <c r="E608" s="9">
        <v>0.59444444444444444</v>
      </c>
      <c r="F608" s="150">
        <v>14.6</v>
      </c>
      <c r="G608" s="149" t="s">
        <v>296</v>
      </c>
      <c r="H608" s="11">
        <v>10.19</v>
      </c>
      <c r="I608" s="5">
        <v>123.9</v>
      </c>
      <c r="J608" s="153">
        <v>14.73</v>
      </c>
      <c r="K608" s="100" t="s">
        <v>8</v>
      </c>
      <c r="L608" s="149" t="s">
        <v>118</v>
      </c>
      <c r="M608" s="153">
        <v>9.0399999999999991</v>
      </c>
      <c r="N608" s="153">
        <v>5.19</v>
      </c>
      <c r="O608" s="150">
        <v>489.4</v>
      </c>
      <c r="P608" s="153">
        <v>609.4</v>
      </c>
      <c r="Q608" s="150">
        <v>45.7</v>
      </c>
      <c r="R608" s="5"/>
      <c r="S608" s="100" t="s">
        <v>5</v>
      </c>
      <c r="T608" s="100" t="s">
        <v>93</v>
      </c>
      <c r="U608" s="5"/>
      <c r="V608" s="5"/>
      <c r="W608" s="142" t="s">
        <v>26</v>
      </c>
      <c r="X608" s="61"/>
      <c r="Y608" s="5"/>
      <c r="Z608" s="5"/>
    </row>
    <row r="609" spans="3:26" x14ac:dyDescent="0.2">
      <c r="C609" s="50" t="s">
        <v>221</v>
      </c>
      <c r="D609" s="28">
        <v>42489</v>
      </c>
      <c r="E609" s="9">
        <v>0.4770833333333333</v>
      </c>
      <c r="F609" s="281">
        <v>344.8</v>
      </c>
      <c r="G609" s="149" t="s">
        <v>41</v>
      </c>
      <c r="H609" s="189" t="s">
        <v>93</v>
      </c>
      <c r="I609" s="100" t="s">
        <v>93</v>
      </c>
      <c r="J609" s="153">
        <v>6.64</v>
      </c>
      <c r="K609" s="100" t="s">
        <v>8</v>
      </c>
      <c r="L609" s="149" t="s">
        <v>93</v>
      </c>
      <c r="M609" s="153">
        <v>7.82</v>
      </c>
      <c r="N609" s="153">
        <v>14.3</v>
      </c>
      <c r="O609" s="281">
        <v>235.4</v>
      </c>
      <c r="P609" s="153">
        <v>363.3</v>
      </c>
      <c r="Q609" s="281">
        <v>147.4</v>
      </c>
      <c r="R609" s="5"/>
      <c r="S609" s="100" t="s">
        <v>16</v>
      </c>
      <c r="T609" s="100" t="s">
        <v>93</v>
      </c>
      <c r="U609" s="5"/>
      <c r="V609" s="5"/>
      <c r="W609" s="17" t="s">
        <v>88</v>
      </c>
      <c r="X609" s="61"/>
      <c r="Y609" s="5"/>
      <c r="Z609" s="5"/>
    </row>
    <row r="610" spans="3:26" x14ac:dyDescent="0.2">
      <c r="C610" s="65" t="s">
        <v>221</v>
      </c>
      <c r="D610" s="39">
        <v>42494</v>
      </c>
      <c r="E610" s="9">
        <v>0.52222222222222225</v>
      </c>
      <c r="F610" s="83">
        <v>866</v>
      </c>
      <c r="G610" s="149"/>
      <c r="H610" s="189" t="s">
        <v>93</v>
      </c>
      <c r="I610" s="100" t="s">
        <v>93</v>
      </c>
      <c r="J610" s="153">
        <v>11.01</v>
      </c>
      <c r="K610" s="100" t="s">
        <v>8</v>
      </c>
      <c r="L610" s="149" t="s">
        <v>118</v>
      </c>
      <c r="M610" s="153">
        <v>7.88</v>
      </c>
      <c r="N610" s="153">
        <v>14.7</v>
      </c>
      <c r="O610" s="139" t="s">
        <v>93</v>
      </c>
      <c r="P610" s="153">
        <v>436.3</v>
      </c>
      <c r="Q610" s="150">
        <v>108.2</v>
      </c>
      <c r="R610" s="5"/>
      <c r="S610" s="100" t="s">
        <v>5</v>
      </c>
      <c r="T610" s="100" t="s">
        <v>93</v>
      </c>
      <c r="U610" s="5"/>
      <c r="V610" s="5"/>
      <c r="W610" s="17" t="s">
        <v>88</v>
      </c>
      <c r="X610" s="61"/>
      <c r="Y610" s="5"/>
      <c r="Z610" s="5"/>
    </row>
    <row r="611" spans="3:26" x14ac:dyDescent="0.25">
      <c r="C611" s="50" t="s">
        <v>221</v>
      </c>
      <c r="D611" s="28">
        <v>42499</v>
      </c>
      <c r="E611" s="9">
        <v>0.5083333333333333</v>
      </c>
      <c r="F611" s="150">
        <v>104.6</v>
      </c>
      <c r="G611" s="149">
        <v>1299.7</v>
      </c>
      <c r="H611" s="189" t="s">
        <v>93</v>
      </c>
      <c r="I611" s="100" t="s">
        <v>93</v>
      </c>
      <c r="J611" s="153">
        <v>11.43</v>
      </c>
      <c r="K611" s="100" t="s">
        <v>30</v>
      </c>
      <c r="L611" s="149" t="s">
        <v>118</v>
      </c>
      <c r="M611" s="153">
        <v>7.98</v>
      </c>
      <c r="N611" s="153">
        <v>15.6</v>
      </c>
      <c r="O611" s="139" t="s">
        <v>93</v>
      </c>
      <c r="P611" s="153">
        <v>367</v>
      </c>
      <c r="Q611" s="150">
        <v>148.6</v>
      </c>
      <c r="R611" s="5"/>
      <c r="S611" s="100" t="s">
        <v>95</v>
      </c>
      <c r="T611" s="100" t="s">
        <v>93</v>
      </c>
      <c r="U611" s="5"/>
      <c r="V611" s="5"/>
      <c r="W611" s="60" t="s">
        <v>125</v>
      </c>
      <c r="X611" s="61"/>
      <c r="Y611" s="5"/>
      <c r="Z611" s="5"/>
    </row>
    <row r="612" spans="3:26" x14ac:dyDescent="0.2">
      <c r="C612" s="65" t="s">
        <v>221</v>
      </c>
      <c r="D612" s="28">
        <v>42508</v>
      </c>
      <c r="E612" s="9">
        <v>0.5083333333333333</v>
      </c>
      <c r="F612" s="83">
        <v>231</v>
      </c>
      <c r="G612" s="149"/>
      <c r="H612" s="11">
        <v>9.0500000000000007</v>
      </c>
      <c r="I612" s="5">
        <v>10.130000000000001</v>
      </c>
      <c r="J612" s="153">
        <v>11.85</v>
      </c>
      <c r="K612" s="100" t="s">
        <v>8</v>
      </c>
      <c r="L612" s="149" t="s">
        <v>118</v>
      </c>
      <c r="M612" s="153">
        <v>7.99</v>
      </c>
      <c r="N612" s="153">
        <v>11.3</v>
      </c>
      <c r="O612" s="139" t="s">
        <v>93</v>
      </c>
      <c r="P612" s="153">
        <v>391.3</v>
      </c>
      <c r="Q612" s="150">
        <v>136.19999999999999</v>
      </c>
      <c r="R612" s="5"/>
      <c r="S612" s="100" t="s">
        <v>95</v>
      </c>
      <c r="T612" s="100" t="s">
        <v>93</v>
      </c>
      <c r="U612" s="5"/>
      <c r="V612" s="5"/>
      <c r="W612" s="17" t="s">
        <v>88</v>
      </c>
      <c r="X612" s="61"/>
      <c r="Y612" s="5"/>
      <c r="Z612" s="5"/>
    </row>
    <row r="613" spans="3:26" x14ac:dyDescent="0.2">
      <c r="C613" s="50" t="s">
        <v>221</v>
      </c>
      <c r="D613" s="28">
        <v>42517</v>
      </c>
      <c r="E613" s="9">
        <v>0.53611111111111109</v>
      </c>
      <c r="F613" s="150">
        <v>53.7</v>
      </c>
      <c r="G613" s="189">
        <v>1553.1</v>
      </c>
      <c r="H613" s="11">
        <v>8.68</v>
      </c>
      <c r="I613" s="5">
        <v>102.6</v>
      </c>
      <c r="J613" s="153">
        <v>14.24</v>
      </c>
      <c r="K613" s="100" t="s">
        <v>92</v>
      </c>
      <c r="L613" s="149" t="s">
        <v>118</v>
      </c>
      <c r="M613" s="153">
        <v>8.08</v>
      </c>
      <c r="N613" s="153">
        <v>9.6999999999999993</v>
      </c>
      <c r="O613" s="150">
        <v>305.10000000000002</v>
      </c>
      <c r="P613" s="153">
        <v>386.7</v>
      </c>
      <c r="Q613" s="150">
        <v>141.6</v>
      </c>
      <c r="R613" s="5"/>
      <c r="S613" s="100" t="s">
        <v>96</v>
      </c>
      <c r="T613" s="100" t="s">
        <v>93</v>
      </c>
      <c r="U613" s="5"/>
      <c r="V613" s="5"/>
      <c r="W613" s="142" t="s">
        <v>26</v>
      </c>
      <c r="X613" s="61"/>
      <c r="Y613" s="5"/>
      <c r="Z613" s="5"/>
    </row>
    <row r="614" spans="3:26" x14ac:dyDescent="0.2">
      <c r="C614" s="65" t="s">
        <v>221</v>
      </c>
      <c r="D614" s="28">
        <v>42522</v>
      </c>
      <c r="E614" s="9">
        <v>0.56944444444444442</v>
      </c>
      <c r="F614" s="83">
        <v>219</v>
      </c>
      <c r="G614" s="149"/>
      <c r="H614" s="296">
        <v>8.3000000000000007</v>
      </c>
      <c r="I614" s="5">
        <v>103.8</v>
      </c>
      <c r="J614" s="153">
        <v>16.7</v>
      </c>
      <c r="K614" s="100" t="s">
        <v>93</v>
      </c>
      <c r="L614" s="149" t="s">
        <v>118</v>
      </c>
      <c r="M614" s="153">
        <v>8.14</v>
      </c>
      <c r="N614" s="153">
        <v>8.5</v>
      </c>
      <c r="O614" s="139" t="s">
        <v>93</v>
      </c>
      <c r="P614" s="153">
        <v>390.6</v>
      </c>
      <c r="Q614" s="150">
        <v>133.5</v>
      </c>
      <c r="R614" s="5"/>
      <c r="S614" s="100" t="s">
        <v>93</v>
      </c>
      <c r="T614" s="100" t="s">
        <v>93</v>
      </c>
      <c r="U614" s="5"/>
      <c r="V614" s="5"/>
      <c r="W614" s="17" t="s">
        <v>88</v>
      </c>
      <c r="X614" s="61"/>
      <c r="Y614" s="5"/>
      <c r="Z614" s="5"/>
    </row>
    <row r="615" spans="3:26" x14ac:dyDescent="0.2">
      <c r="C615" s="50" t="s">
        <v>221</v>
      </c>
      <c r="D615" s="28">
        <v>42530</v>
      </c>
      <c r="E615" s="9">
        <v>0.54513888888888895</v>
      </c>
      <c r="F615" s="150">
        <v>74.8</v>
      </c>
      <c r="G615" s="149" t="s">
        <v>296</v>
      </c>
      <c r="H615" s="11">
        <v>7.22</v>
      </c>
      <c r="I615" s="5">
        <v>99.6</v>
      </c>
      <c r="J615" s="153">
        <v>21.64</v>
      </c>
      <c r="K615" s="100" t="s">
        <v>92</v>
      </c>
      <c r="L615" s="149" t="s">
        <v>93</v>
      </c>
      <c r="M615" s="153">
        <v>8.1</v>
      </c>
      <c r="N615" s="5">
        <v>8.9</v>
      </c>
      <c r="O615" s="153">
        <v>334.6</v>
      </c>
      <c r="P615" s="153">
        <v>361.7</v>
      </c>
      <c r="Q615" s="150">
        <v>124.2</v>
      </c>
      <c r="R615" s="5"/>
      <c r="S615" s="100" t="s">
        <v>7</v>
      </c>
      <c r="T615" s="100" t="s">
        <v>93</v>
      </c>
      <c r="U615" s="5"/>
      <c r="V615" s="5"/>
      <c r="W615" s="142" t="s">
        <v>15</v>
      </c>
      <c r="X615" s="61"/>
      <c r="Y615" s="5"/>
      <c r="Z615" s="5"/>
    </row>
    <row r="616" spans="3:26" x14ac:dyDescent="0.2">
      <c r="C616" s="65" t="s">
        <v>221</v>
      </c>
      <c r="D616" s="28">
        <v>42536</v>
      </c>
      <c r="E616" s="9">
        <v>0.53888888888888886</v>
      </c>
      <c r="F616" s="83">
        <v>866</v>
      </c>
      <c r="G616" s="149"/>
      <c r="H616" s="11">
        <v>7.37</v>
      </c>
      <c r="I616" s="5">
        <v>102.4</v>
      </c>
      <c r="J616" s="153">
        <v>21.82</v>
      </c>
      <c r="K616" s="100" t="s">
        <v>92</v>
      </c>
      <c r="L616" s="149" t="s">
        <v>118</v>
      </c>
      <c r="M616" s="153">
        <v>8.1</v>
      </c>
      <c r="N616" s="5">
        <v>27.1</v>
      </c>
      <c r="O616" s="153">
        <v>340.1</v>
      </c>
      <c r="P616" s="153">
        <v>363.7</v>
      </c>
      <c r="Q616" s="150">
        <v>137.5</v>
      </c>
      <c r="R616" s="5"/>
      <c r="S616" s="100" t="s">
        <v>95</v>
      </c>
      <c r="T616" s="100" t="s">
        <v>93</v>
      </c>
      <c r="U616" s="5"/>
      <c r="V616" s="5"/>
      <c r="W616" s="142" t="s">
        <v>426</v>
      </c>
      <c r="X616" s="61"/>
      <c r="Y616" s="5"/>
      <c r="Z616" s="5"/>
    </row>
    <row r="617" spans="3:26" x14ac:dyDescent="0.2">
      <c r="C617" s="50" t="s">
        <v>221</v>
      </c>
      <c r="D617" s="28">
        <v>42544</v>
      </c>
      <c r="E617" s="9">
        <v>0.52013888888888882</v>
      </c>
      <c r="F617" s="150">
        <v>185</v>
      </c>
      <c r="G617" s="149" t="s">
        <v>296</v>
      </c>
      <c r="H617" s="11">
        <v>6.98</v>
      </c>
      <c r="I617" s="5">
        <v>95.9</v>
      </c>
      <c r="J617" s="153">
        <v>22.37</v>
      </c>
      <c r="K617" s="100" t="s">
        <v>92</v>
      </c>
      <c r="L617" s="149" t="s">
        <v>118</v>
      </c>
      <c r="M617" s="153">
        <v>7.86</v>
      </c>
      <c r="N617" s="5">
        <v>8.8000000000000007</v>
      </c>
      <c r="O617" s="153">
        <v>319.2</v>
      </c>
      <c r="P617" s="153">
        <v>345.6</v>
      </c>
      <c r="Q617" s="150">
        <v>165.7</v>
      </c>
      <c r="R617" s="5"/>
      <c r="S617" s="100" t="s">
        <v>96</v>
      </c>
      <c r="T617" s="100" t="s">
        <v>93</v>
      </c>
      <c r="U617" s="5"/>
      <c r="V617" s="5"/>
      <c r="W617" s="142" t="s">
        <v>94</v>
      </c>
      <c r="X617" s="61"/>
      <c r="Y617" s="5"/>
      <c r="Z617" s="5"/>
    </row>
    <row r="618" spans="3:26" x14ac:dyDescent="0.2">
      <c r="C618" s="50" t="s">
        <v>221</v>
      </c>
      <c r="D618" s="28">
        <v>42551</v>
      </c>
      <c r="E618" s="9">
        <v>0.55208333333333337</v>
      </c>
      <c r="F618" s="150">
        <v>167</v>
      </c>
      <c r="G618" s="149" t="s">
        <v>296</v>
      </c>
      <c r="H618" s="11">
        <v>7.71</v>
      </c>
      <c r="I618" s="5">
        <v>105.3</v>
      </c>
      <c r="J618" s="153">
        <v>21.29</v>
      </c>
      <c r="K618" s="100" t="s">
        <v>439</v>
      </c>
      <c r="L618" s="149" t="s">
        <v>118</v>
      </c>
      <c r="M618" s="153">
        <v>8.1999999999999993</v>
      </c>
      <c r="N618" s="5">
        <v>6.8</v>
      </c>
      <c r="O618" s="153">
        <v>392.4</v>
      </c>
      <c r="P618" s="153">
        <v>423</v>
      </c>
      <c r="Q618" s="150">
        <v>116</v>
      </c>
      <c r="R618" s="5"/>
      <c r="S618" s="100" t="s">
        <v>435</v>
      </c>
      <c r="T618" s="100" t="s">
        <v>440</v>
      </c>
      <c r="U618" s="5"/>
      <c r="V618" s="5"/>
      <c r="W618" s="142" t="s">
        <v>426</v>
      </c>
      <c r="X618" s="61"/>
      <c r="Y618" s="5"/>
      <c r="Z618" s="5"/>
    </row>
    <row r="619" spans="3:26" x14ac:dyDescent="0.2">
      <c r="C619" s="65" t="s">
        <v>221</v>
      </c>
      <c r="D619" s="28">
        <v>42557</v>
      </c>
      <c r="E619" s="9">
        <v>0.51944444444444449</v>
      </c>
      <c r="F619" s="83">
        <v>172</v>
      </c>
      <c r="G619" s="149"/>
      <c r="H619" s="11">
        <v>7.46</v>
      </c>
      <c r="I619" s="5">
        <v>104.7</v>
      </c>
      <c r="J619" s="153">
        <v>22.17</v>
      </c>
      <c r="K619" s="100" t="s">
        <v>439</v>
      </c>
      <c r="L619" s="149" t="s">
        <v>118</v>
      </c>
      <c r="M619" s="153">
        <v>8.16</v>
      </c>
      <c r="N619" s="278">
        <v>8</v>
      </c>
      <c r="O619" s="153">
        <v>150.30000000000001</v>
      </c>
      <c r="P619" s="153">
        <v>376.9</v>
      </c>
      <c r="Q619" s="150">
        <v>150.30000000000001</v>
      </c>
      <c r="R619" s="5"/>
      <c r="S619" s="100" t="s">
        <v>410</v>
      </c>
      <c r="T619" s="100" t="s">
        <v>440</v>
      </c>
      <c r="U619" s="5"/>
      <c r="V619" s="5"/>
      <c r="W619" s="142" t="s">
        <v>408</v>
      </c>
      <c r="X619" s="61"/>
      <c r="Y619" s="5"/>
      <c r="Z619" s="5"/>
    </row>
    <row r="620" spans="3:26" x14ac:dyDescent="0.2">
      <c r="C620" s="50" t="s">
        <v>221</v>
      </c>
      <c r="D620" s="28">
        <v>42565</v>
      </c>
      <c r="E620" s="9">
        <v>0.5180555555555556</v>
      </c>
      <c r="F620" s="150">
        <v>206.4</v>
      </c>
      <c r="G620" s="149" t="s">
        <v>296</v>
      </c>
      <c r="H620" s="11">
        <v>7.91</v>
      </c>
      <c r="I620" s="5">
        <v>108.6</v>
      </c>
      <c r="J620" s="153">
        <v>21.64</v>
      </c>
      <c r="K620" s="100" t="s">
        <v>424</v>
      </c>
      <c r="L620" s="149" t="s">
        <v>118</v>
      </c>
      <c r="M620" s="153">
        <v>8.2100000000000009</v>
      </c>
      <c r="N620" s="5">
        <v>9.3000000000000007</v>
      </c>
      <c r="O620" s="153">
        <v>416.7</v>
      </c>
      <c r="P620" s="153">
        <v>446.3</v>
      </c>
      <c r="Q620" s="150">
        <v>171.1</v>
      </c>
      <c r="R620" s="5"/>
      <c r="S620" s="100" t="s">
        <v>435</v>
      </c>
      <c r="T620" s="100" t="s">
        <v>440</v>
      </c>
      <c r="U620" s="5"/>
      <c r="V620" s="5"/>
      <c r="W620" s="142" t="s">
        <v>438</v>
      </c>
      <c r="X620" s="61"/>
      <c r="Y620" s="5"/>
      <c r="Z620" s="5"/>
    </row>
    <row r="621" spans="3:26" x14ac:dyDescent="0.2">
      <c r="C621" s="65" t="s">
        <v>221</v>
      </c>
      <c r="D621" s="28">
        <v>42571</v>
      </c>
      <c r="E621" s="9">
        <v>0.5</v>
      </c>
      <c r="F621" s="150"/>
      <c r="G621" s="149"/>
      <c r="H621" s="11">
        <v>7.55</v>
      </c>
      <c r="I621" s="5">
        <v>105.1</v>
      </c>
      <c r="J621" s="153">
        <v>22.27</v>
      </c>
      <c r="K621" s="100" t="s">
        <v>117</v>
      </c>
      <c r="L621" s="149" t="s">
        <v>118</v>
      </c>
      <c r="M621" s="153">
        <v>8.1</v>
      </c>
      <c r="N621" s="5">
        <v>13.7</v>
      </c>
      <c r="O621" s="153">
        <v>462.5</v>
      </c>
      <c r="P621" s="153">
        <v>488</v>
      </c>
      <c r="Q621" s="150">
        <v>150.5</v>
      </c>
      <c r="R621" s="5"/>
      <c r="S621" s="100" t="s">
        <v>442</v>
      </c>
      <c r="T621" s="100" t="s">
        <v>440</v>
      </c>
      <c r="U621" s="5"/>
      <c r="V621" s="5"/>
      <c r="W621" s="142" t="s">
        <v>438</v>
      </c>
      <c r="X621" s="61"/>
      <c r="Y621" s="5"/>
      <c r="Z621" s="5"/>
    </row>
    <row r="622" spans="3:26" x14ac:dyDescent="0.2">
      <c r="C622" s="50" t="s">
        <v>221</v>
      </c>
      <c r="D622" s="28">
        <v>42579</v>
      </c>
      <c r="E622" s="9">
        <v>0.52013888888888882</v>
      </c>
      <c r="F622" s="150">
        <v>344.8</v>
      </c>
      <c r="G622" s="149" t="s">
        <v>296</v>
      </c>
      <c r="H622" s="11">
        <v>7.94</v>
      </c>
      <c r="I622" s="5">
        <v>111.7</v>
      </c>
      <c r="J622" s="153">
        <v>22.43</v>
      </c>
      <c r="K622" s="100" t="s">
        <v>117</v>
      </c>
      <c r="L622" s="149" t="s">
        <v>118</v>
      </c>
      <c r="M622" s="153">
        <v>8.2200000000000006</v>
      </c>
      <c r="N622" s="5">
        <v>8.4</v>
      </c>
      <c r="O622" s="153">
        <v>578.20000000000005</v>
      </c>
      <c r="P622" s="153">
        <v>608.1</v>
      </c>
      <c r="Q622" s="150">
        <v>190.5</v>
      </c>
      <c r="R622" s="5"/>
      <c r="S622" s="100" t="s">
        <v>428</v>
      </c>
      <c r="T622" s="100" t="s">
        <v>429</v>
      </c>
      <c r="U622" s="5"/>
      <c r="V622" s="5"/>
      <c r="W622" s="142" t="s">
        <v>426</v>
      </c>
      <c r="X622" s="61"/>
      <c r="Y622" s="5"/>
      <c r="Z622" s="5"/>
    </row>
    <row r="623" spans="3:26" x14ac:dyDescent="0.2">
      <c r="C623" s="65" t="s">
        <v>221</v>
      </c>
      <c r="D623" s="28">
        <v>42586</v>
      </c>
      <c r="E623" s="9">
        <v>0.46597222222222223</v>
      </c>
      <c r="F623" s="150"/>
      <c r="G623" s="149"/>
      <c r="H623" s="11">
        <v>8.41</v>
      </c>
      <c r="I623" s="254">
        <v>112</v>
      </c>
      <c r="J623" s="153">
        <v>20.04</v>
      </c>
      <c r="K623" s="100" t="s">
        <v>117</v>
      </c>
      <c r="L623" s="149" t="s">
        <v>118</v>
      </c>
      <c r="M623" s="153">
        <v>8.26</v>
      </c>
      <c r="N623" s="5">
        <v>5.7</v>
      </c>
      <c r="O623" s="254">
        <v>575.4</v>
      </c>
      <c r="P623" s="254">
        <v>632.1</v>
      </c>
      <c r="Q623" s="150">
        <v>163.6</v>
      </c>
      <c r="R623" s="5"/>
      <c r="S623" s="100" t="s">
        <v>123</v>
      </c>
      <c r="T623" s="100" t="s">
        <v>120</v>
      </c>
      <c r="U623" s="5"/>
      <c r="V623" s="5"/>
      <c r="W623" s="17" t="s">
        <v>98</v>
      </c>
      <c r="X623" s="61"/>
      <c r="Y623" s="5"/>
      <c r="Z623" s="5"/>
    </row>
    <row r="624" spans="3:26" x14ac:dyDescent="0.2">
      <c r="C624" s="50" t="s">
        <v>221</v>
      </c>
      <c r="D624" s="28">
        <v>42594</v>
      </c>
      <c r="E624" s="9">
        <v>0.5493055555555556</v>
      </c>
      <c r="F624" s="150">
        <v>190.4</v>
      </c>
      <c r="G624" s="149" t="s">
        <v>296</v>
      </c>
      <c r="H624" s="11">
        <v>9.11</v>
      </c>
      <c r="I624" s="5">
        <v>124.7</v>
      </c>
      <c r="J624" s="153">
        <v>21.42</v>
      </c>
      <c r="K624" s="100" t="s">
        <v>233</v>
      </c>
      <c r="L624" s="9" t="s">
        <v>312</v>
      </c>
      <c r="M624" s="153">
        <v>8.49</v>
      </c>
      <c r="N624" s="5">
        <v>3.4</v>
      </c>
      <c r="O624" s="150">
        <v>655.20000000000005</v>
      </c>
      <c r="P624" s="150">
        <v>703.3</v>
      </c>
      <c r="Q624" s="150">
        <v>91.4</v>
      </c>
      <c r="R624" s="5"/>
      <c r="S624" s="100" t="s">
        <v>421</v>
      </c>
      <c r="T624" s="100" t="s">
        <v>345</v>
      </c>
      <c r="U624" s="5"/>
      <c r="V624" s="5"/>
      <c r="W624" s="17" t="s">
        <v>97</v>
      </c>
      <c r="X624" s="61"/>
      <c r="Y624" s="5"/>
      <c r="Z624" s="5"/>
    </row>
    <row r="625" spans="1:26" x14ac:dyDescent="0.2">
      <c r="C625" s="65" t="s">
        <v>221</v>
      </c>
      <c r="D625" s="28">
        <v>42599</v>
      </c>
      <c r="E625" s="9">
        <v>0.53472222222222221</v>
      </c>
      <c r="F625" s="150"/>
      <c r="G625" s="149"/>
      <c r="H625" s="153">
        <v>8.6</v>
      </c>
      <c r="I625" s="150">
        <v>117</v>
      </c>
      <c r="J625" s="153">
        <v>20.8</v>
      </c>
      <c r="K625" s="100" t="s">
        <v>233</v>
      </c>
      <c r="L625" s="9" t="s">
        <v>312</v>
      </c>
      <c r="M625" s="153">
        <v>8.33</v>
      </c>
      <c r="N625" s="5" t="s">
        <v>312</v>
      </c>
      <c r="O625" s="150">
        <v>665.3</v>
      </c>
      <c r="P625" s="150">
        <v>673.7</v>
      </c>
      <c r="Q625" s="150">
        <v>104.1</v>
      </c>
      <c r="R625" s="5"/>
      <c r="S625" s="100" t="s">
        <v>421</v>
      </c>
      <c r="T625" s="100" t="s">
        <v>345</v>
      </c>
      <c r="U625" s="5"/>
      <c r="V625" s="5"/>
      <c r="W625" s="142" t="s">
        <v>86</v>
      </c>
      <c r="X625" s="61"/>
      <c r="Y625" s="5"/>
      <c r="Z625" s="5"/>
    </row>
    <row r="626" spans="1:26" x14ac:dyDescent="0.2">
      <c r="C626" s="50" t="s">
        <v>221</v>
      </c>
      <c r="D626" s="28">
        <v>42607</v>
      </c>
      <c r="E626" s="9">
        <v>0.70833333333333337</v>
      </c>
      <c r="F626" s="150">
        <v>920.8</v>
      </c>
      <c r="G626" s="149" t="s">
        <v>296</v>
      </c>
      <c r="H626" s="11">
        <v>7.66</v>
      </c>
      <c r="I626" s="5">
        <v>98.3</v>
      </c>
      <c r="J626" s="153">
        <v>18.03</v>
      </c>
      <c r="K626" s="100" t="s">
        <v>233</v>
      </c>
      <c r="L626" s="9" t="s">
        <v>312</v>
      </c>
      <c r="M626" s="153">
        <v>8.16</v>
      </c>
      <c r="N626" s="5" t="s">
        <v>312</v>
      </c>
      <c r="O626" s="150">
        <v>498.2</v>
      </c>
      <c r="P626" s="150">
        <v>571.9</v>
      </c>
      <c r="Q626" s="150">
        <v>178.1</v>
      </c>
      <c r="R626" s="5"/>
      <c r="S626" s="100" t="s">
        <v>312</v>
      </c>
      <c r="T626" s="100" t="s">
        <v>312</v>
      </c>
      <c r="U626" s="5"/>
      <c r="V626" s="5"/>
      <c r="W626" s="142" t="s">
        <v>86</v>
      </c>
      <c r="X626" s="61"/>
      <c r="Y626" s="5"/>
      <c r="Z626" s="5"/>
    </row>
    <row r="627" spans="1:26" x14ac:dyDescent="0.2">
      <c r="C627" s="65" t="s">
        <v>221</v>
      </c>
      <c r="D627" s="28">
        <v>42620</v>
      </c>
      <c r="E627" s="9">
        <v>0.42222222222222222</v>
      </c>
      <c r="F627" s="150"/>
      <c r="G627" s="149"/>
      <c r="H627" s="11">
        <v>7.42</v>
      </c>
      <c r="I627" s="5">
        <v>97.7</v>
      </c>
      <c r="J627" s="153">
        <v>19.46</v>
      </c>
      <c r="K627" s="100" t="s">
        <v>233</v>
      </c>
      <c r="L627" s="9" t="s">
        <v>312</v>
      </c>
      <c r="M627" s="153">
        <v>8.09</v>
      </c>
      <c r="N627" s="5" t="s">
        <v>312</v>
      </c>
      <c r="O627" s="150">
        <v>556.9</v>
      </c>
      <c r="P627" s="150">
        <v>633</v>
      </c>
      <c r="Q627" s="150">
        <v>190.7</v>
      </c>
      <c r="R627" s="5"/>
      <c r="S627" s="100" t="s">
        <v>298</v>
      </c>
      <c r="T627" s="100" t="s">
        <v>345</v>
      </c>
      <c r="U627" s="5"/>
      <c r="V627" s="5"/>
      <c r="W627" s="17" t="s">
        <v>142</v>
      </c>
      <c r="X627" s="61"/>
      <c r="Y627" s="5"/>
      <c r="Z627" s="5"/>
    </row>
    <row r="628" spans="1:26" x14ac:dyDescent="0.2">
      <c r="C628" s="65" t="s">
        <v>221</v>
      </c>
      <c r="D628" s="28">
        <v>42634</v>
      </c>
      <c r="E628" s="9">
        <v>0.51874999999999993</v>
      </c>
      <c r="F628" s="150"/>
      <c r="G628" s="149"/>
      <c r="H628" s="11">
        <v>8.2200000000000006</v>
      </c>
      <c r="I628" s="5">
        <v>106.6</v>
      </c>
      <c r="J628" s="153">
        <v>18.170000000000002</v>
      </c>
      <c r="K628" s="100" t="s">
        <v>233</v>
      </c>
      <c r="L628" s="9" t="s">
        <v>312</v>
      </c>
      <c r="M628" s="153">
        <v>8.26</v>
      </c>
      <c r="N628" s="5" t="s">
        <v>312</v>
      </c>
      <c r="O628" s="150">
        <v>635.20000000000005</v>
      </c>
      <c r="P628" s="150">
        <v>733</v>
      </c>
      <c r="Q628" s="150">
        <v>174.5</v>
      </c>
      <c r="R628" s="5"/>
      <c r="S628" s="100" t="s">
        <v>421</v>
      </c>
      <c r="T628" s="100" t="s">
        <v>345</v>
      </c>
      <c r="U628" s="5"/>
      <c r="V628" s="5"/>
      <c r="W628" s="17" t="s">
        <v>141</v>
      </c>
      <c r="X628" s="61"/>
      <c r="Y628" s="5"/>
      <c r="Z628" s="5"/>
    </row>
    <row r="629" spans="1:26" x14ac:dyDescent="0.2">
      <c r="C629" s="50" t="s">
        <v>221</v>
      </c>
      <c r="D629" s="28">
        <v>42641</v>
      </c>
      <c r="E629" s="9">
        <v>0.48888888888888887</v>
      </c>
      <c r="F629" s="150">
        <v>261.3</v>
      </c>
      <c r="G629" s="149" t="s">
        <v>296</v>
      </c>
      <c r="H629" s="11">
        <v>8.4600000000000009</v>
      </c>
      <c r="I629" s="5">
        <v>101.7</v>
      </c>
      <c r="J629" s="153">
        <v>15.39</v>
      </c>
      <c r="K629" s="100" t="s">
        <v>233</v>
      </c>
      <c r="L629" s="9" t="s">
        <v>312</v>
      </c>
      <c r="M629" s="153">
        <v>8.1300000000000008</v>
      </c>
      <c r="N629" s="5" t="s">
        <v>312</v>
      </c>
      <c r="O629" s="150">
        <v>609.20000000000005</v>
      </c>
      <c r="P629" s="150">
        <v>747.1</v>
      </c>
      <c r="Q629" s="150">
        <v>117.8</v>
      </c>
      <c r="R629" s="5"/>
      <c r="S629" s="100" t="s">
        <v>421</v>
      </c>
      <c r="T629" s="100" t="s">
        <v>345</v>
      </c>
      <c r="U629" s="5"/>
      <c r="V629" s="5"/>
      <c r="W629" s="17" t="s">
        <v>90</v>
      </c>
      <c r="X629" s="61"/>
      <c r="Y629" s="5"/>
      <c r="Z629" s="5"/>
    </row>
    <row r="630" spans="1:26" x14ac:dyDescent="0.2">
      <c r="C630" s="50" t="s">
        <v>221</v>
      </c>
      <c r="D630" s="28"/>
      <c r="E630" s="9"/>
      <c r="F630" s="150"/>
      <c r="G630" s="149"/>
      <c r="H630" s="11"/>
      <c r="I630" s="5"/>
      <c r="J630" s="153"/>
      <c r="K630" s="100"/>
      <c r="L630" s="9"/>
      <c r="M630" s="153"/>
      <c r="N630" s="5"/>
      <c r="O630" s="153"/>
      <c r="P630" s="153"/>
      <c r="Q630" s="150"/>
      <c r="R630" s="5"/>
      <c r="S630" s="100"/>
      <c r="T630" s="100"/>
      <c r="U630" s="5"/>
      <c r="V630" s="5"/>
      <c r="W630" s="142"/>
      <c r="X630" s="61"/>
      <c r="Y630" s="5"/>
      <c r="Z630" s="5"/>
    </row>
    <row r="631" spans="1:26" x14ac:dyDescent="0.25">
      <c r="C631" s="3"/>
      <c r="D631" s="22"/>
      <c r="E631" s="23"/>
      <c r="F631" s="24"/>
      <c r="G631" s="25"/>
      <c r="H631" s="27"/>
      <c r="I631" s="25"/>
      <c r="J631" s="26"/>
      <c r="K631" s="3"/>
      <c r="L631" s="3"/>
      <c r="M631" s="26"/>
      <c r="N631" s="25"/>
      <c r="O631" s="26"/>
      <c r="P631" s="26"/>
      <c r="Q631" s="24"/>
      <c r="R631" s="3"/>
      <c r="S631" s="3"/>
      <c r="T631" s="3"/>
      <c r="U631" s="3"/>
      <c r="V631" s="3"/>
      <c r="W631" s="35"/>
    </row>
    <row r="632" spans="1:26" x14ac:dyDescent="0.2">
      <c r="A632" s="62" t="s">
        <v>277</v>
      </c>
      <c r="B632" s="62" t="s">
        <v>276</v>
      </c>
      <c r="C632" s="19" t="s">
        <v>238</v>
      </c>
      <c r="D632" s="19" t="s">
        <v>237</v>
      </c>
      <c r="E632" s="19" t="s">
        <v>289</v>
      </c>
      <c r="F632" s="20" t="s">
        <v>313</v>
      </c>
      <c r="G632" s="19" t="s">
        <v>292</v>
      </c>
      <c r="H632" s="19" t="s">
        <v>240</v>
      </c>
      <c r="I632" s="19" t="s">
        <v>239</v>
      </c>
      <c r="J632" s="19" t="s">
        <v>374</v>
      </c>
      <c r="K632" s="19" t="s">
        <v>231</v>
      </c>
      <c r="L632" s="19" t="s">
        <v>406</v>
      </c>
      <c r="M632" s="19" t="s">
        <v>310</v>
      </c>
      <c r="N632" s="19" t="s">
        <v>325</v>
      </c>
      <c r="O632" s="19" t="s">
        <v>309</v>
      </c>
      <c r="P632" s="21" t="s">
        <v>307</v>
      </c>
      <c r="Q632" s="21" t="s">
        <v>308</v>
      </c>
      <c r="R632" s="19" t="s">
        <v>291</v>
      </c>
      <c r="S632" s="19" t="s">
        <v>421</v>
      </c>
      <c r="T632" s="19" t="s">
        <v>288</v>
      </c>
      <c r="U632" s="19" t="s">
        <v>290</v>
      </c>
      <c r="V632" s="19" t="s">
        <v>241</v>
      </c>
      <c r="W632" s="34" t="s">
        <v>300</v>
      </c>
      <c r="X632" s="128" t="s">
        <v>386</v>
      </c>
      <c r="Y632" s="19" t="s">
        <v>203</v>
      </c>
      <c r="Z632" s="19" t="s">
        <v>204</v>
      </c>
    </row>
    <row r="633" spans="1:26" x14ac:dyDescent="0.2">
      <c r="A633" s="63">
        <v>39.652223999999997</v>
      </c>
      <c r="B633" s="63">
        <v>-105.03297600000001</v>
      </c>
      <c r="C633" s="52" t="s">
        <v>322</v>
      </c>
      <c r="D633" s="28">
        <v>41395</v>
      </c>
      <c r="E633" s="5" t="s">
        <v>281</v>
      </c>
      <c r="F633" s="5">
        <v>238</v>
      </c>
      <c r="G633" s="5"/>
      <c r="H633" s="5" t="s">
        <v>281</v>
      </c>
      <c r="I633" s="5" t="s">
        <v>281</v>
      </c>
      <c r="J633" s="5" t="s">
        <v>281</v>
      </c>
      <c r="K633" s="5" t="s">
        <v>281</v>
      </c>
      <c r="L633" s="5"/>
      <c r="M633" s="5" t="s">
        <v>281</v>
      </c>
      <c r="N633" s="5" t="s">
        <v>281</v>
      </c>
      <c r="O633" s="5" t="s">
        <v>281</v>
      </c>
      <c r="P633" s="5" t="s">
        <v>281</v>
      </c>
      <c r="Q633" s="5" t="s">
        <v>281</v>
      </c>
      <c r="R633" s="5"/>
      <c r="S633" s="5" t="s">
        <v>312</v>
      </c>
      <c r="T633" s="5" t="s">
        <v>345</v>
      </c>
      <c r="U633" s="5"/>
      <c r="V633" s="5"/>
      <c r="W633" s="17"/>
      <c r="X633" s="61"/>
      <c r="Y633" s="5"/>
      <c r="Z633" s="5"/>
    </row>
    <row r="634" spans="1:26" x14ac:dyDescent="0.2">
      <c r="C634" s="52" t="s">
        <v>322</v>
      </c>
      <c r="D634" s="28">
        <v>41409</v>
      </c>
      <c r="E634" s="5" t="s">
        <v>281</v>
      </c>
      <c r="F634" s="5">
        <v>12.1</v>
      </c>
      <c r="G634" s="5"/>
      <c r="H634" s="5" t="s">
        <v>281</v>
      </c>
      <c r="I634" s="5" t="s">
        <v>281</v>
      </c>
      <c r="J634" s="5" t="s">
        <v>281</v>
      </c>
      <c r="K634" s="5" t="s">
        <v>281</v>
      </c>
      <c r="L634" s="5"/>
      <c r="M634" s="5" t="s">
        <v>281</v>
      </c>
      <c r="N634" s="5" t="s">
        <v>281</v>
      </c>
      <c r="O634" s="5" t="s">
        <v>281</v>
      </c>
      <c r="P634" s="5" t="s">
        <v>281</v>
      </c>
      <c r="Q634" s="5" t="s">
        <v>281</v>
      </c>
      <c r="R634" s="5"/>
      <c r="S634" s="5" t="s">
        <v>312</v>
      </c>
      <c r="T634" s="5" t="s">
        <v>345</v>
      </c>
      <c r="U634" s="5"/>
      <c r="V634" s="5"/>
      <c r="W634" s="17"/>
      <c r="X634" s="61"/>
      <c r="Y634" s="5"/>
      <c r="Z634" s="5"/>
    </row>
    <row r="635" spans="1:26" x14ac:dyDescent="0.2">
      <c r="C635" s="52" t="s">
        <v>322</v>
      </c>
      <c r="D635" s="28">
        <v>41465</v>
      </c>
      <c r="E635" s="9">
        <v>0.46527777777777773</v>
      </c>
      <c r="F635" s="5">
        <v>291</v>
      </c>
      <c r="G635" s="5"/>
      <c r="H635" s="5" t="s">
        <v>312</v>
      </c>
      <c r="I635" s="5" t="s">
        <v>312</v>
      </c>
      <c r="J635" s="5">
        <v>21.45</v>
      </c>
      <c r="K635" s="5" t="s">
        <v>233</v>
      </c>
      <c r="L635" s="5"/>
      <c r="M635" s="6">
        <v>8.3000000000000007</v>
      </c>
      <c r="N635" s="5" t="s">
        <v>312</v>
      </c>
      <c r="O635" s="5" t="s">
        <v>312</v>
      </c>
      <c r="P635" s="5">
        <v>707.2</v>
      </c>
      <c r="Q635" s="5" t="s">
        <v>312</v>
      </c>
      <c r="R635" s="5"/>
      <c r="S635" s="5" t="s">
        <v>312</v>
      </c>
      <c r="T635" s="5" t="s">
        <v>345</v>
      </c>
      <c r="U635" s="5"/>
      <c r="V635" s="5"/>
      <c r="W635" s="17" t="s">
        <v>268</v>
      </c>
      <c r="X635" s="61"/>
      <c r="Y635" s="5"/>
      <c r="Z635" s="5"/>
    </row>
    <row r="636" spans="1:26" x14ac:dyDescent="0.2">
      <c r="C636" s="52" t="s">
        <v>322</v>
      </c>
      <c r="D636" s="28">
        <v>41479</v>
      </c>
      <c r="E636" s="9">
        <v>0.44236111111111115</v>
      </c>
      <c r="F636" s="5">
        <v>102</v>
      </c>
      <c r="G636" s="5"/>
      <c r="H636" s="5" t="s">
        <v>312</v>
      </c>
      <c r="I636" s="5" t="s">
        <v>312</v>
      </c>
      <c r="J636" s="5">
        <v>21.24</v>
      </c>
      <c r="K636" s="5" t="s">
        <v>230</v>
      </c>
      <c r="L636" s="5"/>
      <c r="M636" s="5">
        <v>8.23</v>
      </c>
      <c r="N636" s="5" t="s">
        <v>312</v>
      </c>
      <c r="O636" s="5" t="s">
        <v>312</v>
      </c>
      <c r="P636" s="5">
        <v>583.4</v>
      </c>
      <c r="Q636" s="5" t="s">
        <v>312</v>
      </c>
      <c r="R636" s="5"/>
      <c r="S636" s="5" t="s">
        <v>312</v>
      </c>
      <c r="T636" s="5" t="s">
        <v>345</v>
      </c>
      <c r="U636" s="5"/>
      <c r="V636" s="5"/>
      <c r="W636" s="17" t="s">
        <v>270</v>
      </c>
      <c r="X636" s="61"/>
      <c r="Y636" s="5"/>
      <c r="Z636" s="5"/>
    </row>
    <row r="637" spans="1:26" x14ac:dyDescent="0.2">
      <c r="C637" s="52" t="s">
        <v>322</v>
      </c>
      <c r="D637" s="28">
        <v>41493</v>
      </c>
      <c r="E637" s="9">
        <v>0.43263888888888885</v>
      </c>
      <c r="F637" s="5">
        <v>727</v>
      </c>
      <c r="G637" s="5"/>
      <c r="H637" s="5" t="s">
        <v>312</v>
      </c>
      <c r="I637" s="5" t="s">
        <v>312</v>
      </c>
      <c r="J637" s="5">
        <v>18.8</v>
      </c>
      <c r="K637" s="5" t="s">
        <v>230</v>
      </c>
      <c r="L637" s="5"/>
      <c r="M637" s="5">
        <v>8.01</v>
      </c>
      <c r="N637" s="5" t="s">
        <v>312</v>
      </c>
      <c r="O637" s="5" t="s">
        <v>312</v>
      </c>
      <c r="P637" s="5">
        <v>570.9</v>
      </c>
      <c r="Q637" s="5" t="s">
        <v>312</v>
      </c>
      <c r="R637" s="5"/>
      <c r="S637" s="5" t="s">
        <v>312</v>
      </c>
      <c r="T637" s="5" t="s">
        <v>345</v>
      </c>
      <c r="U637" s="5"/>
      <c r="V637" s="5"/>
      <c r="W637" s="17" t="s">
        <v>268</v>
      </c>
      <c r="X637" s="61"/>
      <c r="Y637" s="5"/>
      <c r="Z637" s="5"/>
    </row>
    <row r="638" spans="1:26" x14ac:dyDescent="0.2">
      <c r="C638" s="52" t="s">
        <v>322</v>
      </c>
      <c r="D638" s="28">
        <v>41507</v>
      </c>
      <c r="E638" s="9">
        <v>0.45277777777777778</v>
      </c>
      <c r="F638" s="5">
        <v>276</v>
      </c>
      <c r="G638" s="5"/>
      <c r="H638" s="5" t="s">
        <v>312</v>
      </c>
      <c r="I638" s="5" t="s">
        <v>312</v>
      </c>
      <c r="J638" s="5">
        <v>20.16</v>
      </c>
      <c r="K638" s="5" t="s">
        <v>230</v>
      </c>
      <c r="L638" s="5"/>
      <c r="M638" s="13">
        <v>8.25</v>
      </c>
      <c r="N638" s="5" t="s">
        <v>312</v>
      </c>
      <c r="O638" s="5" t="s">
        <v>312</v>
      </c>
      <c r="P638" s="5">
        <v>593.4</v>
      </c>
      <c r="Q638" s="5" t="s">
        <v>312</v>
      </c>
      <c r="R638" s="5"/>
      <c r="S638" s="5" t="s">
        <v>312</v>
      </c>
      <c r="T638" s="5" t="s">
        <v>345</v>
      </c>
      <c r="U638" s="5"/>
      <c r="V638" s="5"/>
      <c r="W638" s="17" t="s">
        <v>270</v>
      </c>
      <c r="X638" s="61"/>
      <c r="Y638" s="5"/>
      <c r="Z638" s="5"/>
    </row>
    <row r="639" spans="1:26" x14ac:dyDescent="0.2">
      <c r="C639" s="52" t="s">
        <v>322</v>
      </c>
      <c r="D639" s="28">
        <v>41521</v>
      </c>
      <c r="E639" s="9">
        <v>0.44513888888888892</v>
      </c>
      <c r="F639" s="13">
        <v>411</v>
      </c>
      <c r="G639" s="5"/>
      <c r="H639" s="5" t="s">
        <v>312</v>
      </c>
      <c r="I639" s="5" t="s">
        <v>312</v>
      </c>
      <c r="J639" s="5">
        <v>20.89</v>
      </c>
      <c r="K639" s="5" t="s">
        <v>230</v>
      </c>
      <c r="L639" s="5"/>
      <c r="M639" s="5">
        <v>8.1300000000000008</v>
      </c>
      <c r="N639" s="5" t="s">
        <v>312</v>
      </c>
      <c r="O639" s="5" t="s">
        <v>312</v>
      </c>
      <c r="P639" s="5">
        <v>398.9</v>
      </c>
      <c r="Q639" s="5" t="s">
        <v>312</v>
      </c>
      <c r="R639" s="5"/>
      <c r="S639" s="5" t="s">
        <v>312</v>
      </c>
      <c r="T639" s="5" t="s">
        <v>345</v>
      </c>
      <c r="U639" s="5"/>
      <c r="V639" s="5"/>
      <c r="W639" s="17" t="s">
        <v>365</v>
      </c>
      <c r="X639" s="61"/>
      <c r="Y639" s="5"/>
      <c r="Z639" s="5"/>
    </row>
    <row r="640" spans="1:26" x14ac:dyDescent="0.2">
      <c r="C640" s="52" t="s">
        <v>322</v>
      </c>
      <c r="D640" s="28">
        <v>41541</v>
      </c>
      <c r="E640" s="9">
        <v>0.45</v>
      </c>
      <c r="F640" s="13">
        <v>1120</v>
      </c>
      <c r="G640" s="5"/>
      <c r="H640" s="5" t="s">
        <v>312</v>
      </c>
      <c r="I640" s="5" t="s">
        <v>312</v>
      </c>
      <c r="J640" s="5">
        <v>12.68</v>
      </c>
      <c r="K640" s="5" t="s">
        <v>371</v>
      </c>
      <c r="L640" s="5"/>
      <c r="M640" s="6">
        <v>7.7</v>
      </c>
      <c r="N640" s="5" t="s">
        <v>312</v>
      </c>
      <c r="O640" s="5" t="s">
        <v>312</v>
      </c>
      <c r="P640" s="5">
        <v>168.3</v>
      </c>
      <c r="Q640" s="5" t="s">
        <v>312</v>
      </c>
      <c r="R640" s="5"/>
      <c r="S640" s="5" t="s">
        <v>312</v>
      </c>
      <c r="T640" s="5" t="s">
        <v>345</v>
      </c>
      <c r="U640" s="5"/>
      <c r="V640" s="5"/>
      <c r="W640" s="17" t="s">
        <v>365</v>
      </c>
      <c r="X640" s="61"/>
      <c r="Y640" s="5"/>
      <c r="Z640" s="5"/>
    </row>
    <row r="641" spans="2:26" s="25" customFormat="1" hidden="1" x14ac:dyDescent="0.2">
      <c r="B641" t="s">
        <v>279</v>
      </c>
      <c r="C641" s="5" t="s">
        <v>322</v>
      </c>
      <c r="D641" s="28">
        <v>41564</v>
      </c>
      <c r="E641" s="9">
        <v>0.4375</v>
      </c>
      <c r="F641" s="5">
        <v>131.69999999999999</v>
      </c>
      <c r="G641" s="5">
        <v>517.20000000000005</v>
      </c>
      <c r="H641" s="5">
        <v>8.5</v>
      </c>
      <c r="I641" s="5"/>
      <c r="J641" s="5">
        <v>8.8000000000000007</v>
      </c>
      <c r="K641" s="5"/>
      <c r="L641" s="5"/>
      <c r="M641" s="5">
        <v>6.83</v>
      </c>
      <c r="N641" s="5">
        <v>8.6</v>
      </c>
      <c r="O641" s="5" t="s">
        <v>312</v>
      </c>
      <c r="P641" s="5"/>
      <c r="Q641" s="5" t="s">
        <v>312</v>
      </c>
      <c r="R641" s="5"/>
      <c r="S641" s="5" t="s">
        <v>312</v>
      </c>
      <c r="T641" s="5" t="s">
        <v>346</v>
      </c>
      <c r="U641" s="5">
        <v>0</v>
      </c>
      <c r="V641" s="5"/>
      <c r="W641" s="17" t="s">
        <v>335</v>
      </c>
      <c r="X641" s="17"/>
      <c r="Y641" s="5"/>
      <c r="Z641" s="5"/>
    </row>
    <row r="642" spans="2:26" s="25" customFormat="1" hidden="1" x14ac:dyDescent="0.2">
      <c r="B642" t="s">
        <v>279</v>
      </c>
      <c r="C642" s="5" t="s">
        <v>322</v>
      </c>
      <c r="D642" s="28">
        <v>41578</v>
      </c>
      <c r="E642" s="9">
        <v>0.4375</v>
      </c>
      <c r="F642" s="5">
        <v>72.7</v>
      </c>
      <c r="G642" s="5">
        <v>579.4</v>
      </c>
      <c r="H642" s="5">
        <v>7.3</v>
      </c>
      <c r="I642" s="5"/>
      <c r="J642" s="5">
        <v>6.7</v>
      </c>
      <c r="K642" s="5"/>
      <c r="L642" s="5"/>
      <c r="M642" s="5">
        <v>7.21</v>
      </c>
      <c r="N642" s="5">
        <v>4.2</v>
      </c>
      <c r="O642" s="5" t="s">
        <v>312</v>
      </c>
      <c r="P642" s="5"/>
      <c r="Q642" s="5" t="s">
        <v>312</v>
      </c>
      <c r="R642" s="5"/>
      <c r="S642" s="5" t="s">
        <v>312</v>
      </c>
      <c r="T642" s="5" t="s">
        <v>346</v>
      </c>
      <c r="U642" s="5">
        <v>0.1</v>
      </c>
      <c r="V642" s="5"/>
      <c r="W642" s="17" t="s">
        <v>335</v>
      </c>
      <c r="X642" s="17"/>
      <c r="Y642" s="5"/>
      <c r="Z642" s="5"/>
    </row>
    <row r="643" spans="2:26" s="25" customFormat="1" hidden="1" x14ac:dyDescent="0.2">
      <c r="B643" t="s">
        <v>279</v>
      </c>
      <c r="C643" s="5" t="s">
        <v>322</v>
      </c>
      <c r="D643" s="28">
        <v>41592</v>
      </c>
      <c r="E643" s="9">
        <v>0.43055555555555558</v>
      </c>
      <c r="F643" s="5">
        <v>1011.2</v>
      </c>
      <c r="G643" s="5">
        <v>1011.2</v>
      </c>
      <c r="H643" s="5">
        <v>7.1</v>
      </c>
      <c r="I643" s="5"/>
      <c r="J643" s="5">
        <v>7.3</v>
      </c>
      <c r="K643" s="5"/>
      <c r="L643" s="5"/>
      <c r="M643" s="5">
        <v>7.81</v>
      </c>
      <c r="N643" s="13"/>
      <c r="O643" s="5" t="s">
        <v>312</v>
      </c>
      <c r="P643" s="5"/>
      <c r="Q643" s="5" t="s">
        <v>312</v>
      </c>
      <c r="R643" s="5"/>
      <c r="S643" s="5" t="s">
        <v>312</v>
      </c>
      <c r="T643" s="5" t="s">
        <v>346</v>
      </c>
      <c r="U643" s="5">
        <v>0.1</v>
      </c>
      <c r="V643" s="5"/>
      <c r="W643" s="17" t="s">
        <v>335</v>
      </c>
      <c r="X643" s="17"/>
      <c r="Y643" s="5"/>
      <c r="Z643" s="5"/>
    </row>
    <row r="644" spans="2:26" s="25" customFormat="1" hidden="1" x14ac:dyDescent="0.2">
      <c r="B644" t="s">
        <v>279</v>
      </c>
      <c r="C644" s="5" t="s">
        <v>322</v>
      </c>
      <c r="D644" s="28">
        <v>41613</v>
      </c>
      <c r="E644" s="9">
        <v>0.42708333333333331</v>
      </c>
      <c r="F644" s="5" t="s">
        <v>312</v>
      </c>
      <c r="G644" s="5" t="s">
        <v>312</v>
      </c>
      <c r="H644" s="5" t="s">
        <v>312</v>
      </c>
      <c r="I644" s="5"/>
      <c r="J644" s="5" t="s">
        <v>312</v>
      </c>
      <c r="K644" s="5"/>
      <c r="L644" s="5" t="s">
        <v>312</v>
      </c>
      <c r="M644" s="5" t="s">
        <v>312</v>
      </c>
      <c r="N644" s="5" t="s">
        <v>312</v>
      </c>
      <c r="O644" s="5" t="s">
        <v>312</v>
      </c>
      <c r="P644" s="5"/>
      <c r="Q644" s="5" t="s">
        <v>312</v>
      </c>
      <c r="R644" s="5"/>
      <c r="S644" s="5" t="s">
        <v>312</v>
      </c>
      <c r="T644" s="5" t="s">
        <v>312</v>
      </c>
      <c r="U644" s="5" t="s">
        <v>312</v>
      </c>
      <c r="V644" s="5"/>
      <c r="W644" s="17" t="s">
        <v>341</v>
      </c>
      <c r="X644" s="17"/>
      <c r="Y644" s="5"/>
      <c r="Z644" s="5"/>
    </row>
    <row r="645" spans="2:26" s="3" customFormat="1" hidden="1" x14ac:dyDescent="0.25">
      <c r="B645" t="s">
        <v>279</v>
      </c>
      <c r="C645" s="5" t="s">
        <v>322</v>
      </c>
      <c r="D645" s="28">
        <v>41620</v>
      </c>
      <c r="E645" s="9" t="s">
        <v>312</v>
      </c>
      <c r="F645" s="9" t="s">
        <v>312</v>
      </c>
      <c r="G645" s="9" t="s">
        <v>312</v>
      </c>
      <c r="H645" s="9" t="s">
        <v>312</v>
      </c>
      <c r="I645" s="9" t="s">
        <v>312</v>
      </c>
      <c r="J645" s="9" t="s">
        <v>312</v>
      </c>
      <c r="K645" s="9" t="s">
        <v>312</v>
      </c>
      <c r="L645" s="9" t="s">
        <v>312</v>
      </c>
      <c r="M645" s="9" t="s">
        <v>312</v>
      </c>
      <c r="N645" s="9" t="s">
        <v>312</v>
      </c>
      <c r="O645" s="5" t="s">
        <v>312</v>
      </c>
      <c r="P645" s="9" t="s">
        <v>312</v>
      </c>
      <c r="Q645" s="5" t="s">
        <v>312</v>
      </c>
      <c r="R645" s="5"/>
      <c r="S645" s="5" t="s">
        <v>312</v>
      </c>
      <c r="T645" s="9" t="s">
        <v>312</v>
      </c>
      <c r="U645" s="9" t="s">
        <v>312</v>
      </c>
      <c r="V645" s="9" t="s">
        <v>312</v>
      </c>
      <c r="W645" s="17" t="s">
        <v>342</v>
      </c>
      <c r="X645" s="17"/>
      <c r="Y645" s="5"/>
      <c r="Z645" s="5"/>
    </row>
    <row r="646" spans="2:26" s="25" customFormat="1" hidden="1" x14ac:dyDescent="0.2">
      <c r="B646" t="s">
        <v>279</v>
      </c>
      <c r="C646" s="5" t="s">
        <v>322</v>
      </c>
      <c r="D646" s="28">
        <v>41671</v>
      </c>
      <c r="E646" s="9">
        <v>0.44791666666666669</v>
      </c>
      <c r="F646" s="5">
        <v>50.4</v>
      </c>
      <c r="G646" s="5">
        <v>179.3</v>
      </c>
      <c r="H646" s="5" t="s">
        <v>312</v>
      </c>
      <c r="I646" s="9" t="s">
        <v>312</v>
      </c>
      <c r="J646" s="5">
        <v>1.95</v>
      </c>
      <c r="K646" s="9" t="s">
        <v>312</v>
      </c>
      <c r="L646" s="5"/>
      <c r="M646" s="5">
        <v>7.21</v>
      </c>
      <c r="N646" s="5" t="s">
        <v>312</v>
      </c>
      <c r="O646" s="5" t="s">
        <v>312</v>
      </c>
      <c r="P646" s="9" t="s">
        <v>312</v>
      </c>
      <c r="Q646" s="5" t="s">
        <v>312</v>
      </c>
      <c r="R646" s="5"/>
      <c r="S646" s="5" t="s">
        <v>312</v>
      </c>
      <c r="T646" s="5" t="s">
        <v>346</v>
      </c>
      <c r="U646" s="5" t="s">
        <v>312</v>
      </c>
      <c r="V646" s="5"/>
      <c r="W646" s="17" t="s">
        <v>192</v>
      </c>
      <c r="X646" s="17"/>
      <c r="Y646" s="5"/>
      <c r="Z646" s="5"/>
    </row>
    <row r="647" spans="2:26" hidden="1" x14ac:dyDescent="0.2">
      <c r="B647" t="s">
        <v>279</v>
      </c>
      <c r="C647" s="5" t="s">
        <v>322</v>
      </c>
      <c r="D647" s="28">
        <v>41684</v>
      </c>
      <c r="E647" s="9">
        <v>0.4375</v>
      </c>
      <c r="F647" s="5">
        <v>48.7</v>
      </c>
      <c r="G647" s="5">
        <v>99.1</v>
      </c>
      <c r="H647" s="5">
        <v>8.1</v>
      </c>
      <c r="I647" s="5"/>
      <c r="J647" s="5">
        <v>2.9</v>
      </c>
      <c r="K647" s="5"/>
      <c r="L647" s="5"/>
      <c r="M647" s="5">
        <v>7.54</v>
      </c>
      <c r="N647" s="5"/>
      <c r="O647" s="5" t="s">
        <v>312</v>
      </c>
      <c r="P647" s="5"/>
      <c r="Q647" s="5" t="s">
        <v>312</v>
      </c>
      <c r="R647" s="5"/>
      <c r="S647" s="5" t="s">
        <v>312</v>
      </c>
      <c r="T647" s="5" t="s">
        <v>346</v>
      </c>
      <c r="U647" s="5">
        <v>1.3</v>
      </c>
      <c r="V647" s="5">
        <v>1.0009999999999999</v>
      </c>
      <c r="W647" s="17" t="s">
        <v>335</v>
      </c>
      <c r="X647" s="61"/>
      <c r="Y647" s="5"/>
      <c r="Z647" s="5"/>
    </row>
    <row r="648" spans="2:26" hidden="1" x14ac:dyDescent="0.2">
      <c r="B648" t="s">
        <v>279</v>
      </c>
      <c r="C648" s="5" t="s">
        <v>169</v>
      </c>
      <c r="D648" s="28">
        <v>41698</v>
      </c>
      <c r="E648" s="9">
        <v>0.4375</v>
      </c>
      <c r="F648" s="5">
        <v>9.8000000000000007</v>
      </c>
      <c r="G648" s="5">
        <v>60.5</v>
      </c>
      <c r="H648" s="5" t="s">
        <v>312</v>
      </c>
      <c r="I648" s="5"/>
      <c r="J648" s="5" t="s">
        <v>312</v>
      </c>
      <c r="K648" s="5"/>
      <c r="L648" s="5"/>
      <c r="M648" s="5">
        <v>7.89</v>
      </c>
      <c r="N648" s="5"/>
      <c r="O648" s="5" t="s">
        <v>312</v>
      </c>
      <c r="P648" s="5"/>
      <c r="Q648" s="5" t="s">
        <v>312</v>
      </c>
      <c r="R648" s="5"/>
      <c r="S648" s="5" t="s">
        <v>312</v>
      </c>
      <c r="T648" s="5" t="s">
        <v>347</v>
      </c>
      <c r="U648" s="5" t="s">
        <v>312</v>
      </c>
      <c r="V648" s="5" t="s">
        <v>312</v>
      </c>
      <c r="W648" s="17" t="s">
        <v>335</v>
      </c>
      <c r="X648" s="61"/>
      <c r="Y648" s="5"/>
      <c r="Z648" s="5"/>
    </row>
    <row r="649" spans="2:26" hidden="1" x14ac:dyDescent="0.2">
      <c r="B649" t="s">
        <v>279</v>
      </c>
      <c r="C649" s="5" t="s">
        <v>322</v>
      </c>
      <c r="D649" s="28">
        <v>41712</v>
      </c>
      <c r="E649" s="9">
        <v>0.42708333333333331</v>
      </c>
      <c r="F649" s="5">
        <v>4.0999999999999996</v>
      </c>
      <c r="G649" s="5">
        <v>196.8</v>
      </c>
      <c r="H649" s="5">
        <v>13.1</v>
      </c>
      <c r="I649" s="5"/>
      <c r="J649" s="5">
        <v>4.3</v>
      </c>
      <c r="K649" s="5"/>
      <c r="L649" s="5"/>
      <c r="M649" s="5">
        <v>8.0500000000000007</v>
      </c>
      <c r="N649" s="5"/>
      <c r="O649" s="5" t="s">
        <v>312</v>
      </c>
      <c r="P649" s="5"/>
      <c r="Q649" s="5" t="s">
        <v>312</v>
      </c>
      <c r="R649" s="5"/>
      <c r="S649" s="5" t="s">
        <v>312</v>
      </c>
      <c r="T649" s="5" t="s">
        <v>346</v>
      </c>
      <c r="U649" s="5">
        <v>1.3</v>
      </c>
      <c r="V649" s="5">
        <v>1.0009999999999999</v>
      </c>
      <c r="W649" s="17" t="s">
        <v>335</v>
      </c>
      <c r="X649" s="61"/>
      <c r="Y649" s="5"/>
      <c r="Z649" s="5"/>
    </row>
    <row r="650" spans="2:26" x14ac:dyDescent="0.2">
      <c r="C650" s="52" t="s">
        <v>322</v>
      </c>
      <c r="D650" s="28">
        <v>41766</v>
      </c>
      <c r="E650" s="9">
        <v>0.50416666666666665</v>
      </c>
      <c r="F650" s="5">
        <v>38.299999999999997</v>
      </c>
      <c r="G650" s="5"/>
      <c r="H650" s="5">
        <v>11.01</v>
      </c>
      <c r="I650" s="5" t="s">
        <v>312</v>
      </c>
      <c r="J650" s="5">
        <v>13.45</v>
      </c>
      <c r="K650" s="5" t="s">
        <v>371</v>
      </c>
      <c r="L650" s="153">
        <v>41.4</v>
      </c>
      <c r="M650" s="5">
        <v>8.69</v>
      </c>
      <c r="N650" s="5">
        <v>2.06</v>
      </c>
      <c r="O650" s="5" t="s">
        <v>312</v>
      </c>
      <c r="P650" s="5">
        <v>572</v>
      </c>
      <c r="Q650" s="5" t="s">
        <v>312</v>
      </c>
      <c r="R650" s="5"/>
      <c r="S650" s="5" t="s">
        <v>312</v>
      </c>
      <c r="T650" s="5" t="s">
        <v>345</v>
      </c>
      <c r="U650" s="5"/>
      <c r="V650" s="5"/>
      <c r="W650" s="17" t="s">
        <v>136</v>
      </c>
      <c r="X650" s="61"/>
      <c r="Y650" s="5"/>
      <c r="Z650" s="5"/>
    </row>
    <row r="651" spans="2:26" x14ac:dyDescent="0.2">
      <c r="C651" s="52" t="s">
        <v>322</v>
      </c>
      <c r="D651" s="28">
        <v>41780</v>
      </c>
      <c r="E651" s="9">
        <v>0.48541666666666666</v>
      </c>
      <c r="F651" s="5">
        <v>87.8</v>
      </c>
      <c r="G651" s="5"/>
      <c r="H651" s="5">
        <v>8.85</v>
      </c>
      <c r="I651" s="5" t="s">
        <v>312</v>
      </c>
      <c r="J651" s="5">
        <v>14.81</v>
      </c>
      <c r="K651" s="5" t="s">
        <v>371</v>
      </c>
      <c r="L651" s="153">
        <v>143</v>
      </c>
      <c r="M651" s="5">
        <v>8.1</v>
      </c>
      <c r="N651" s="5">
        <v>13.6</v>
      </c>
      <c r="O651" s="5" t="s">
        <v>312</v>
      </c>
      <c r="P651" s="5">
        <v>453</v>
      </c>
      <c r="Q651" s="5" t="s">
        <v>312</v>
      </c>
      <c r="R651" s="5"/>
      <c r="S651" s="5" t="s">
        <v>312</v>
      </c>
      <c r="T651" s="5" t="s">
        <v>346</v>
      </c>
      <c r="U651" s="5"/>
      <c r="V651" s="5"/>
      <c r="W651" s="17" t="s">
        <v>139</v>
      </c>
      <c r="X651" s="61"/>
      <c r="Y651" s="5"/>
      <c r="Z651" s="5"/>
    </row>
    <row r="652" spans="2:26" x14ac:dyDescent="0.2">
      <c r="C652" s="52" t="s">
        <v>322</v>
      </c>
      <c r="D652" s="28">
        <v>41794</v>
      </c>
      <c r="E652" s="9">
        <v>0.49305555555555558</v>
      </c>
      <c r="F652" s="150">
        <v>41</v>
      </c>
      <c r="G652" s="5"/>
      <c r="H652" s="5">
        <v>8.49</v>
      </c>
      <c r="I652" s="5" t="s">
        <v>312</v>
      </c>
      <c r="J652" s="5">
        <v>17.579999999999998</v>
      </c>
      <c r="K652" s="5" t="s">
        <v>371</v>
      </c>
      <c r="L652" s="153">
        <v>159</v>
      </c>
      <c r="M652" s="5">
        <v>7.98</v>
      </c>
      <c r="N652" s="5">
        <v>10.1</v>
      </c>
      <c r="O652" s="5" t="s">
        <v>312</v>
      </c>
      <c r="P652" s="5">
        <v>304</v>
      </c>
      <c r="Q652" s="5" t="s">
        <v>312</v>
      </c>
      <c r="R652" s="5"/>
      <c r="S652" s="5" t="s">
        <v>312</v>
      </c>
      <c r="T652" s="5" t="s">
        <v>345</v>
      </c>
      <c r="U652" s="5"/>
      <c r="V652" s="5"/>
      <c r="W652" s="17" t="s">
        <v>99</v>
      </c>
      <c r="X652" s="61"/>
      <c r="Y652" s="5"/>
      <c r="Z652" s="5"/>
    </row>
    <row r="653" spans="2:26" x14ac:dyDescent="0.2">
      <c r="C653" s="52" t="s">
        <v>322</v>
      </c>
      <c r="D653" s="28">
        <v>41808</v>
      </c>
      <c r="E653" s="9">
        <v>0.45902777777777781</v>
      </c>
      <c r="F653" s="5">
        <v>62.2</v>
      </c>
      <c r="G653" s="5"/>
      <c r="H653" s="5">
        <v>8.75</v>
      </c>
      <c r="I653" s="5" t="s">
        <v>312</v>
      </c>
      <c r="J653" s="5">
        <v>17.190000000000001</v>
      </c>
      <c r="K653" s="5" t="s">
        <v>230</v>
      </c>
      <c r="L653" s="153">
        <v>72.5</v>
      </c>
      <c r="M653" s="5">
        <v>7.99</v>
      </c>
      <c r="N653" s="5">
        <v>6.31</v>
      </c>
      <c r="O653" s="5" t="s">
        <v>312</v>
      </c>
      <c r="P653" s="5">
        <v>339</v>
      </c>
      <c r="Q653" s="5" t="s">
        <v>312</v>
      </c>
      <c r="R653" s="5"/>
      <c r="S653" s="5" t="s">
        <v>312</v>
      </c>
      <c r="T653" s="5" t="s">
        <v>345</v>
      </c>
      <c r="U653" s="5"/>
      <c r="V653" s="5"/>
      <c r="W653" s="17" t="s">
        <v>101</v>
      </c>
      <c r="X653" s="61"/>
      <c r="Y653" s="5"/>
      <c r="Z653" s="5"/>
    </row>
    <row r="654" spans="2:26" x14ac:dyDescent="0.2">
      <c r="C654" s="52" t="s">
        <v>322</v>
      </c>
      <c r="D654" s="28">
        <v>41829</v>
      </c>
      <c r="E654" s="9">
        <v>0.46319444444444446</v>
      </c>
      <c r="F654" s="5">
        <v>365</v>
      </c>
      <c r="G654" s="5"/>
      <c r="H654" s="5">
        <v>7.71</v>
      </c>
      <c r="I654" s="5" t="s">
        <v>312</v>
      </c>
      <c r="J654" s="5">
        <v>20.96</v>
      </c>
      <c r="K654" s="5" t="s">
        <v>230</v>
      </c>
      <c r="L654" s="153">
        <v>64.900000000000006</v>
      </c>
      <c r="M654" s="5">
        <v>8.1199999999999992</v>
      </c>
      <c r="N654" s="5">
        <v>23.8</v>
      </c>
      <c r="O654" s="5" t="s">
        <v>312</v>
      </c>
      <c r="P654" s="5">
        <v>389</v>
      </c>
      <c r="Q654" s="5" t="s">
        <v>312</v>
      </c>
      <c r="R654" s="5"/>
      <c r="S654" s="5" t="s">
        <v>312</v>
      </c>
      <c r="T654" s="5" t="s">
        <v>345</v>
      </c>
      <c r="U654" s="5"/>
      <c r="V654" s="5"/>
      <c r="W654" s="17" t="s">
        <v>104</v>
      </c>
      <c r="X654" s="61"/>
      <c r="Y654" s="5"/>
      <c r="Z654" s="5"/>
    </row>
    <row r="655" spans="2:26" x14ac:dyDescent="0.2">
      <c r="C655" s="52" t="s">
        <v>322</v>
      </c>
      <c r="D655" s="28">
        <v>41843</v>
      </c>
      <c r="E655" s="9">
        <v>0.48333333333333334</v>
      </c>
      <c r="F655" s="5">
        <v>98.7</v>
      </c>
      <c r="G655" s="5"/>
      <c r="H655" s="5">
        <v>8.3800000000000008</v>
      </c>
      <c r="I655" s="5" t="s">
        <v>312</v>
      </c>
      <c r="J655" s="5">
        <v>21.48</v>
      </c>
      <c r="K655" s="5" t="s">
        <v>230</v>
      </c>
      <c r="L655" s="153">
        <v>59.2</v>
      </c>
      <c r="M655" s="153">
        <v>8.4</v>
      </c>
      <c r="N655" s="5">
        <v>12.2</v>
      </c>
      <c r="O655" s="5" t="s">
        <v>312</v>
      </c>
      <c r="P655" s="5">
        <v>379</v>
      </c>
      <c r="Q655" s="5" t="s">
        <v>312</v>
      </c>
      <c r="R655" s="5"/>
      <c r="S655" s="5" t="s">
        <v>312</v>
      </c>
      <c r="T655" s="5" t="s">
        <v>345</v>
      </c>
      <c r="U655" s="5"/>
      <c r="V655" s="5"/>
      <c r="W655" s="17" t="s">
        <v>105</v>
      </c>
      <c r="X655" s="61"/>
      <c r="Y655" s="5"/>
      <c r="Z655" s="5"/>
    </row>
    <row r="656" spans="2:26" x14ac:dyDescent="0.2">
      <c r="C656" s="52" t="s">
        <v>322</v>
      </c>
      <c r="D656" s="28">
        <v>41857</v>
      </c>
      <c r="E656" s="9">
        <v>0.50208333333333333</v>
      </c>
      <c r="F656" s="5">
        <v>517</v>
      </c>
      <c r="G656" s="5"/>
      <c r="H656" s="5">
        <v>7.51</v>
      </c>
      <c r="I656" s="5" t="s">
        <v>312</v>
      </c>
      <c r="J656" s="5">
        <v>20.72</v>
      </c>
      <c r="K656" s="5" t="s">
        <v>230</v>
      </c>
      <c r="L656" s="153">
        <v>96.3</v>
      </c>
      <c r="M656" s="5">
        <v>8.2200000000000006</v>
      </c>
      <c r="N656" s="5">
        <v>13.7</v>
      </c>
      <c r="O656" s="5" t="s">
        <v>312</v>
      </c>
      <c r="P656" s="5">
        <v>364</v>
      </c>
      <c r="Q656" s="5" t="s">
        <v>312</v>
      </c>
      <c r="R656" s="5"/>
      <c r="S656" s="5" t="s">
        <v>312</v>
      </c>
      <c r="T656" s="5" t="s">
        <v>345</v>
      </c>
      <c r="U656" s="5"/>
      <c r="V656" s="5"/>
      <c r="W656" s="17" t="s">
        <v>106</v>
      </c>
      <c r="X656" s="61"/>
      <c r="Y656" s="5"/>
      <c r="Z656" s="5"/>
    </row>
    <row r="657" spans="2:26" x14ac:dyDescent="0.2">
      <c r="C657" s="52" t="s">
        <v>322</v>
      </c>
      <c r="D657" s="28">
        <v>41871</v>
      </c>
      <c r="E657" s="9">
        <v>0.47222222222222227</v>
      </c>
      <c r="F657" s="5">
        <v>461</v>
      </c>
      <c r="G657" s="5"/>
      <c r="H657" s="5">
        <v>8.36</v>
      </c>
      <c r="I657" s="5" t="s">
        <v>312</v>
      </c>
      <c r="J657" s="5">
        <v>19.84</v>
      </c>
      <c r="K657" s="5" t="s">
        <v>230</v>
      </c>
      <c r="L657" s="153">
        <v>96.3</v>
      </c>
      <c r="M657" s="5">
        <v>8.17</v>
      </c>
      <c r="N657" s="5">
        <v>11.5</v>
      </c>
      <c r="O657" s="5" t="s">
        <v>312</v>
      </c>
      <c r="P657" s="5">
        <v>388</v>
      </c>
      <c r="Q657" s="5" t="s">
        <v>312</v>
      </c>
      <c r="R657" s="5"/>
      <c r="S657" s="5" t="s">
        <v>312</v>
      </c>
      <c r="T657" s="5" t="s">
        <v>345</v>
      </c>
      <c r="U657" s="5"/>
      <c r="V657" s="5"/>
      <c r="W657" s="17" t="s">
        <v>107</v>
      </c>
      <c r="X657" s="61"/>
      <c r="Y657" s="5"/>
      <c r="Z657" s="5"/>
    </row>
    <row r="658" spans="2:26" x14ac:dyDescent="0.2">
      <c r="C658" s="52" t="s">
        <v>322</v>
      </c>
      <c r="D658" s="28">
        <v>41885</v>
      </c>
      <c r="E658" s="9">
        <v>0.53472222222222221</v>
      </c>
      <c r="F658" s="5">
        <v>980</v>
      </c>
      <c r="G658" s="5"/>
      <c r="H658" s="5" t="s">
        <v>134</v>
      </c>
      <c r="I658" s="5" t="s">
        <v>134</v>
      </c>
      <c r="J658" s="5" t="s">
        <v>134</v>
      </c>
      <c r="K658" s="5" t="s">
        <v>230</v>
      </c>
      <c r="L658" s="153">
        <v>32.799999999999997</v>
      </c>
      <c r="M658" s="5" t="s">
        <v>111</v>
      </c>
      <c r="N658" s="5">
        <v>5.93</v>
      </c>
      <c r="O658" s="5" t="s">
        <v>312</v>
      </c>
      <c r="P658" s="5" t="s">
        <v>110</v>
      </c>
      <c r="Q658" s="5" t="s">
        <v>312</v>
      </c>
      <c r="R658" s="5"/>
      <c r="S658" s="5" t="s">
        <v>312</v>
      </c>
      <c r="T658" s="5" t="s">
        <v>345</v>
      </c>
      <c r="U658" s="5"/>
      <c r="V658" s="5"/>
      <c r="W658" s="17" t="s">
        <v>108</v>
      </c>
      <c r="X658" s="61"/>
      <c r="Y658" s="5"/>
      <c r="Z658" s="5"/>
    </row>
    <row r="659" spans="2:26" x14ac:dyDescent="0.2">
      <c r="C659" s="52" t="s">
        <v>322</v>
      </c>
      <c r="D659" s="28">
        <v>41899</v>
      </c>
      <c r="E659" s="9">
        <v>0.49652777777777773</v>
      </c>
      <c r="F659" s="5">
        <v>613</v>
      </c>
      <c r="G659" s="5"/>
      <c r="H659" s="5">
        <v>8.98</v>
      </c>
      <c r="I659" s="5" t="s">
        <v>312</v>
      </c>
      <c r="J659" s="150">
        <v>17</v>
      </c>
      <c r="K659" s="5" t="s">
        <v>230</v>
      </c>
      <c r="L659" s="153">
        <v>40.299999999999997</v>
      </c>
      <c r="M659" s="153">
        <v>8.3000000000000007</v>
      </c>
      <c r="N659" s="5">
        <v>8.9700000000000006</v>
      </c>
      <c r="O659" s="5" t="s">
        <v>312</v>
      </c>
      <c r="P659" s="5">
        <v>473</v>
      </c>
      <c r="Q659" s="5" t="s">
        <v>312</v>
      </c>
      <c r="R659" s="5"/>
      <c r="S659" s="5" t="s">
        <v>312</v>
      </c>
      <c r="T659" s="5" t="s">
        <v>345</v>
      </c>
      <c r="U659" s="5"/>
      <c r="V659" s="5"/>
      <c r="W659" s="17" t="s">
        <v>113</v>
      </c>
      <c r="X659" s="61"/>
      <c r="Y659" s="5"/>
      <c r="Z659" s="5"/>
    </row>
    <row r="660" spans="2:26" hidden="1" x14ac:dyDescent="0.2">
      <c r="B660" t="s">
        <v>279</v>
      </c>
      <c r="C660" s="5" t="s">
        <v>322</v>
      </c>
      <c r="D660" s="28">
        <v>41916</v>
      </c>
      <c r="E660" s="8">
        <v>0.45347222222222222</v>
      </c>
      <c r="F660" s="5">
        <v>69.7</v>
      </c>
      <c r="G660" s="5">
        <v>2419.6</v>
      </c>
      <c r="H660" s="5" t="s">
        <v>312</v>
      </c>
      <c r="I660" s="5" t="s">
        <v>312</v>
      </c>
      <c r="J660" s="5">
        <v>13.3</v>
      </c>
      <c r="K660" s="5" t="s">
        <v>230</v>
      </c>
      <c r="L660" s="5"/>
      <c r="M660" s="6">
        <v>8.17</v>
      </c>
      <c r="N660" s="7">
        <v>6.6</v>
      </c>
      <c r="O660" s="5" t="s">
        <v>312</v>
      </c>
      <c r="P660" s="5"/>
      <c r="Q660" s="5" t="s">
        <v>312</v>
      </c>
      <c r="R660" s="5"/>
      <c r="S660" s="5"/>
      <c r="T660" s="5" t="s">
        <v>345</v>
      </c>
      <c r="U660" s="5"/>
      <c r="V660" s="5"/>
      <c r="W660" s="17" t="s">
        <v>335</v>
      </c>
      <c r="X660" s="61"/>
      <c r="Y660" s="5"/>
      <c r="Z660" s="5"/>
    </row>
    <row r="661" spans="2:26" hidden="1" x14ac:dyDescent="0.2">
      <c r="B661" t="s">
        <v>279</v>
      </c>
      <c r="C661" s="5" t="s">
        <v>322</v>
      </c>
      <c r="D661" s="28">
        <v>41930</v>
      </c>
      <c r="E661" s="9">
        <v>0.44930555555555557</v>
      </c>
      <c r="F661" s="5">
        <v>50.4</v>
      </c>
      <c r="G661" s="5">
        <v>755.6</v>
      </c>
      <c r="H661" s="6">
        <v>9.8000000000000007</v>
      </c>
      <c r="I661" s="5">
        <v>106.8</v>
      </c>
      <c r="J661" s="6">
        <v>10.75</v>
      </c>
      <c r="K661" s="5" t="s">
        <v>230</v>
      </c>
      <c r="L661" s="5"/>
      <c r="M661" s="6">
        <v>8.2899999999999991</v>
      </c>
      <c r="N661" s="5"/>
      <c r="O661" s="5" t="s">
        <v>312</v>
      </c>
      <c r="P661" s="5"/>
      <c r="Q661" s="5" t="s">
        <v>312</v>
      </c>
      <c r="R661" s="5"/>
      <c r="S661" s="5"/>
      <c r="T661" s="5" t="s">
        <v>345</v>
      </c>
      <c r="U661" s="5"/>
      <c r="V661" s="5"/>
      <c r="W661" s="17" t="s">
        <v>275</v>
      </c>
      <c r="X661" s="61"/>
      <c r="Y661" s="5"/>
      <c r="Z661" s="5"/>
    </row>
    <row r="662" spans="2:26" hidden="1" x14ac:dyDescent="0.2">
      <c r="B662" t="s">
        <v>279</v>
      </c>
      <c r="C662" s="5" t="s">
        <v>322</v>
      </c>
      <c r="D662" s="28">
        <v>41951</v>
      </c>
      <c r="E662" s="9">
        <v>0.45069444444444445</v>
      </c>
      <c r="F662" s="5">
        <v>579.4</v>
      </c>
      <c r="G662" s="5" t="s">
        <v>296</v>
      </c>
      <c r="H662" s="5">
        <v>9.9499999999999993</v>
      </c>
      <c r="I662" s="5" t="s">
        <v>312</v>
      </c>
      <c r="J662" s="5">
        <v>8.31</v>
      </c>
      <c r="K662" s="5" t="s">
        <v>230</v>
      </c>
      <c r="L662" s="5"/>
      <c r="M662" s="6">
        <v>8.1999999999999993</v>
      </c>
      <c r="N662" s="5">
        <v>4.2</v>
      </c>
      <c r="O662" s="5" t="s">
        <v>312</v>
      </c>
      <c r="P662" s="5"/>
      <c r="Q662" s="5" t="s">
        <v>312</v>
      </c>
      <c r="R662" s="5"/>
      <c r="S662" s="5"/>
      <c r="T662" s="5" t="s">
        <v>345</v>
      </c>
      <c r="U662" s="5"/>
      <c r="V662" s="5"/>
      <c r="W662" s="17" t="s">
        <v>275</v>
      </c>
      <c r="X662" s="61"/>
      <c r="Y662" s="5"/>
      <c r="Z662" s="5"/>
    </row>
    <row r="663" spans="2:26" hidden="1" x14ac:dyDescent="0.2">
      <c r="B663" t="s">
        <v>279</v>
      </c>
      <c r="C663" s="5" t="s">
        <v>322</v>
      </c>
      <c r="D663" s="28">
        <v>41965</v>
      </c>
      <c r="E663" s="9">
        <v>0.44375000000000003</v>
      </c>
      <c r="F663" s="7">
        <v>46.2</v>
      </c>
      <c r="G663" s="7" t="s">
        <v>296</v>
      </c>
      <c r="H663" s="5">
        <v>11.52</v>
      </c>
      <c r="I663" s="5"/>
      <c r="J663" s="6">
        <v>3.19</v>
      </c>
      <c r="K663" s="5" t="s">
        <v>230</v>
      </c>
      <c r="L663" s="5"/>
      <c r="M663" s="6">
        <v>8.0299999999999994</v>
      </c>
      <c r="N663" s="7">
        <v>2.4</v>
      </c>
      <c r="O663" s="5" t="s">
        <v>312</v>
      </c>
      <c r="P663" s="5"/>
      <c r="Q663" s="5" t="s">
        <v>312</v>
      </c>
      <c r="R663" s="5"/>
      <c r="S663" s="5"/>
      <c r="T663" s="5" t="s">
        <v>345</v>
      </c>
      <c r="U663" s="5"/>
      <c r="V663" s="5"/>
      <c r="W663" s="17" t="s">
        <v>280</v>
      </c>
      <c r="X663" s="61"/>
      <c r="Y663" s="5"/>
      <c r="Z663" s="5"/>
    </row>
    <row r="664" spans="2:26" hidden="1" x14ac:dyDescent="0.2">
      <c r="B664" t="s">
        <v>279</v>
      </c>
      <c r="C664" s="5" t="s">
        <v>322</v>
      </c>
      <c r="D664" s="28">
        <v>41986</v>
      </c>
      <c r="E664" s="9">
        <v>0.47569444444444442</v>
      </c>
      <c r="F664" s="7">
        <v>40.799999999999997</v>
      </c>
      <c r="G664" s="7" t="s">
        <v>296</v>
      </c>
      <c r="H664" s="5" t="s">
        <v>312</v>
      </c>
      <c r="I664" s="5" t="s">
        <v>312</v>
      </c>
      <c r="J664" s="6">
        <v>4.26</v>
      </c>
      <c r="K664" s="5" t="s">
        <v>230</v>
      </c>
      <c r="L664" s="5"/>
      <c r="M664" s="6">
        <v>7.98</v>
      </c>
      <c r="N664" s="7">
        <v>1.5</v>
      </c>
      <c r="O664" s="5" t="s">
        <v>312</v>
      </c>
      <c r="P664" s="5"/>
      <c r="Q664" s="5" t="s">
        <v>312</v>
      </c>
      <c r="R664" s="5"/>
      <c r="S664" s="5"/>
      <c r="T664" s="5" t="s">
        <v>345</v>
      </c>
      <c r="U664" s="5"/>
      <c r="V664" s="5"/>
      <c r="W664" s="17" t="s">
        <v>275</v>
      </c>
      <c r="X664" s="61"/>
      <c r="Y664" s="5"/>
      <c r="Z664" s="5"/>
    </row>
    <row r="665" spans="2:26" x14ac:dyDescent="0.2">
      <c r="C665" s="50" t="s">
        <v>322</v>
      </c>
      <c r="D665" s="28">
        <v>42028</v>
      </c>
      <c r="E665" s="9">
        <v>0.45763888888888887</v>
      </c>
      <c r="F665" s="5">
        <v>44.3</v>
      </c>
      <c r="G665" s="5">
        <v>1986.3</v>
      </c>
      <c r="H665" s="6">
        <v>12.05</v>
      </c>
      <c r="I665" s="5">
        <v>104.8</v>
      </c>
      <c r="J665" s="6">
        <v>1.69</v>
      </c>
      <c r="K665" s="5" t="s">
        <v>230</v>
      </c>
      <c r="L665" s="5"/>
      <c r="M665" s="6">
        <v>7.35</v>
      </c>
      <c r="N665" s="7">
        <v>4.5</v>
      </c>
      <c r="O665" s="5" t="s">
        <v>312</v>
      </c>
      <c r="P665" s="150">
        <v>581.4</v>
      </c>
      <c r="Q665" s="5" t="s">
        <v>312</v>
      </c>
      <c r="R665" s="5"/>
      <c r="S665" s="5" t="s">
        <v>217</v>
      </c>
      <c r="T665" s="5" t="s">
        <v>345</v>
      </c>
      <c r="U665" s="5"/>
      <c r="V665" s="5"/>
      <c r="W665" s="17" t="s">
        <v>278</v>
      </c>
      <c r="X665" s="17" t="s">
        <v>385</v>
      </c>
      <c r="Y665" s="5"/>
      <c r="Z665" s="5"/>
    </row>
    <row r="666" spans="2:26" x14ac:dyDescent="0.2">
      <c r="C666" s="50" t="s">
        <v>322</v>
      </c>
      <c r="D666" s="28">
        <v>42049</v>
      </c>
      <c r="E666" s="9">
        <v>0.4770833333333333</v>
      </c>
      <c r="F666" s="5" t="s">
        <v>236</v>
      </c>
      <c r="G666" s="5" t="s">
        <v>236</v>
      </c>
      <c r="H666" s="11">
        <v>10.74</v>
      </c>
      <c r="I666" s="5">
        <v>102.9</v>
      </c>
      <c r="J666" s="6">
        <v>5.46</v>
      </c>
      <c r="K666" s="5" t="s">
        <v>230</v>
      </c>
      <c r="L666" s="5"/>
      <c r="M666" s="6">
        <v>7.79</v>
      </c>
      <c r="N666" s="6">
        <v>3.7</v>
      </c>
      <c r="O666" s="5" t="s">
        <v>312</v>
      </c>
      <c r="P666" s="150">
        <v>602.9</v>
      </c>
      <c r="Q666" s="5" t="s">
        <v>312</v>
      </c>
      <c r="R666" s="5" t="s">
        <v>312</v>
      </c>
      <c r="S666" s="5" t="s">
        <v>312</v>
      </c>
      <c r="T666" s="5" t="s">
        <v>345</v>
      </c>
      <c r="U666" s="5"/>
      <c r="V666" s="5"/>
      <c r="W666" s="17" t="s">
        <v>278</v>
      </c>
      <c r="X666" s="17" t="s">
        <v>375</v>
      </c>
      <c r="Y666" s="5"/>
      <c r="Z666" s="5"/>
    </row>
    <row r="667" spans="2:26" x14ac:dyDescent="0.2">
      <c r="C667" s="50" t="s">
        <v>322</v>
      </c>
      <c r="D667" s="28">
        <v>42063</v>
      </c>
      <c r="E667" s="5" t="s">
        <v>312</v>
      </c>
      <c r="F667" s="5" t="s">
        <v>312</v>
      </c>
      <c r="G667" s="5" t="s">
        <v>312</v>
      </c>
      <c r="H667" s="5" t="s">
        <v>312</v>
      </c>
      <c r="I667" s="5" t="s">
        <v>312</v>
      </c>
      <c r="J667" s="5" t="s">
        <v>312</v>
      </c>
      <c r="K667" s="5" t="s">
        <v>312</v>
      </c>
      <c r="L667" s="5" t="s">
        <v>312</v>
      </c>
      <c r="M667" s="5" t="s">
        <v>312</v>
      </c>
      <c r="N667" s="5" t="s">
        <v>312</v>
      </c>
      <c r="O667" s="5" t="s">
        <v>312</v>
      </c>
      <c r="P667" s="5" t="s">
        <v>312</v>
      </c>
      <c r="Q667" s="5" t="s">
        <v>312</v>
      </c>
      <c r="R667" s="5" t="s">
        <v>312</v>
      </c>
      <c r="S667" s="5" t="s">
        <v>312</v>
      </c>
      <c r="T667" s="5" t="s">
        <v>312</v>
      </c>
      <c r="U667" s="5"/>
      <c r="V667" s="5"/>
      <c r="W667" s="17" t="s">
        <v>278</v>
      </c>
      <c r="X667" s="17" t="s">
        <v>301</v>
      </c>
      <c r="Y667" s="5"/>
      <c r="Z667" s="5"/>
    </row>
    <row r="668" spans="2:26" x14ac:dyDescent="0.2">
      <c r="C668" s="50" t="s">
        <v>322</v>
      </c>
      <c r="D668" s="28">
        <v>42084</v>
      </c>
      <c r="E668" s="9">
        <v>0.53333333333333333</v>
      </c>
      <c r="F668" s="7">
        <v>8.5</v>
      </c>
      <c r="G668" s="5">
        <v>2419.6</v>
      </c>
      <c r="H668" s="11">
        <v>10.130000000000001</v>
      </c>
      <c r="I668" s="5">
        <v>108.6</v>
      </c>
      <c r="J668" s="6">
        <v>9.85</v>
      </c>
      <c r="K668" s="5" t="s">
        <v>230</v>
      </c>
      <c r="L668" s="5"/>
      <c r="M668" s="6">
        <v>7.81</v>
      </c>
      <c r="N668" s="6">
        <v>3.34</v>
      </c>
      <c r="O668" s="150">
        <v>528.20000000000005</v>
      </c>
      <c r="P668" s="150">
        <v>743.8</v>
      </c>
      <c r="Q668" s="7">
        <v>161.30000000000001</v>
      </c>
      <c r="R668" s="5"/>
      <c r="S668" s="5" t="s">
        <v>217</v>
      </c>
      <c r="T668" s="5" t="s">
        <v>345</v>
      </c>
      <c r="U668" s="5"/>
      <c r="V668" s="5"/>
      <c r="W668" s="17" t="s">
        <v>278</v>
      </c>
      <c r="X668" s="18" t="s">
        <v>302</v>
      </c>
      <c r="Y668" s="5"/>
      <c r="Z668" s="5"/>
    </row>
    <row r="669" spans="2:26" x14ac:dyDescent="0.2">
      <c r="C669" s="50" t="s">
        <v>322</v>
      </c>
      <c r="D669" s="28">
        <v>42091</v>
      </c>
      <c r="E669" s="9">
        <v>0.52083333333333337</v>
      </c>
      <c r="F669" s="7">
        <v>23.3</v>
      </c>
      <c r="G669" s="7" t="s">
        <v>296</v>
      </c>
      <c r="H669" s="11">
        <v>9.4499999999999993</v>
      </c>
      <c r="I669" s="5">
        <v>108.2</v>
      </c>
      <c r="J669" s="6">
        <v>12.63</v>
      </c>
      <c r="K669" s="5" t="s">
        <v>230</v>
      </c>
      <c r="L669" s="5"/>
      <c r="M669" s="6">
        <v>7.19</v>
      </c>
      <c r="N669" s="6">
        <v>4.93</v>
      </c>
      <c r="O669" s="150">
        <v>507.2</v>
      </c>
      <c r="P669" s="150">
        <v>668.2</v>
      </c>
      <c r="Q669" s="7">
        <v>174.5</v>
      </c>
      <c r="R669" s="5"/>
      <c r="S669" s="5" t="s">
        <v>217</v>
      </c>
      <c r="T669" s="5" t="s">
        <v>345</v>
      </c>
      <c r="U669" s="5"/>
      <c r="V669" s="5"/>
      <c r="W669" s="17" t="s">
        <v>278</v>
      </c>
      <c r="X669" s="17" t="s">
        <v>303</v>
      </c>
      <c r="Y669" s="5"/>
      <c r="Z669" s="5"/>
    </row>
    <row r="670" spans="2:26" x14ac:dyDescent="0.25">
      <c r="C670" s="50" t="s">
        <v>322</v>
      </c>
      <c r="D670" s="28">
        <v>42111</v>
      </c>
      <c r="E670" s="9">
        <v>0.53611111111111109</v>
      </c>
      <c r="F670" s="7">
        <v>1986.3</v>
      </c>
      <c r="G670" s="7" t="s">
        <v>296</v>
      </c>
      <c r="H670" s="6">
        <v>9.8000000000000007</v>
      </c>
      <c r="I670" s="5">
        <v>100.3</v>
      </c>
      <c r="J670" s="6">
        <v>7.85</v>
      </c>
      <c r="K670" s="5" t="s">
        <v>371</v>
      </c>
      <c r="L670" s="118">
        <v>69.3</v>
      </c>
      <c r="M670" s="6">
        <v>7.85</v>
      </c>
      <c r="N670" s="118" t="s">
        <v>312</v>
      </c>
      <c r="O670" s="150">
        <v>364.6</v>
      </c>
      <c r="P670" s="150">
        <v>542.20000000000005</v>
      </c>
      <c r="Q670" s="7">
        <v>123.9</v>
      </c>
      <c r="R670" s="5" t="s">
        <v>312</v>
      </c>
      <c r="S670" s="5" t="s">
        <v>217</v>
      </c>
      <c r="T670" s="5" t="s">
        <v>346</v>
      </c>
      <c r="U670" s="5" t="s">
        <v>312</v>
      </c>
      <c r="V670" s="5" t="s">
        <v>312</v>
      </c>
      <c r="W670" s="60" t="s">
        <v>195</v>
      </c>
      <c r="X670" s="17" t="s">
        <v>304</v>
      </c>
      <c r="Y670" s="5"/>
      <c r="Z670" s="5"/>
    </row>
    <row r="671" spans="2:26" x14ac:dyDescent="0.2">
      <c r="C671" s="50" t="s">
        <v>322</v>
      </c>
      <c r="D671" s="28">
        <v>42130</v>
      </c>
      <c r="E671" s="9">
        <v>0.47222222222222227</v>
      </c>
      <c r="F671" s="7">
        <v>150</v>
      </c>
      <c r="G671" s="7"/>
      <c r="H671" s="6">
        <v>9.0399999999999991</v>
      </c>
      <c r="I671" s="5">
        <v>99.4</v>
      </c>
      <c r="J671" s="6">
        <v>10.46</v>
      </c>
      <c r="K671" s="5" t="s">
        <v>371</v>
      </c>
      <c r="L671" s="153">
        <v>528</v>
      </c>
      <c r="M671" s="6">
        <v>7.76</v>
      </c>
      <c r="N671" s="153" t="s">
        <v>312</v>
      </c>
      <c r="O671" s="150">
        <v>344.2</v>
      </c>
      <c r="P671" s="150">
        <v>248.5</v>
      </c>
      <c r="Q671" s="7">
        <v>81.7</v>
      </c>
      <c r="R671" s="5"/>
      <c r="S671" s="5" t="s">
        <v>312</v>
      </c>
      <c r="T671" s="5" t="s">
        <v>346</v>
      </c>
      <c r="U671" s="5"/>
      <c r="V671" s="5"/>
      <c r="W671" s="17" t="s">
        <v>115</v>
      </c>
      <c r="X671" s="17" t="s">
        <v>305</v>
      </c>
      <c r="Y671" s="5"/>
      <c r="Z671" s="5"/>
    </row>
    <row r="672" spans="2:26" x14ac:dyDescent="0.2">
      <c r="C672" s="50" t="s">
        <v>322</v>
      </c>
      <c r="D672" s="28">
        <v>42144</v>
      </c>
      <c r="E672" s="9">
        <v>0.47638888888888892</v>
      </c>
      <c r="F672" s="83">
        <v>214</v>
      </c>
      <c r="G672" s="7"/>
      <c r="H672" s="6">
        <v>9.89</v>
      </c>
      <c r="I672" s="5">
        <v>102.2</v>
      </c>
      <c r="J672" s="6">
        <v>8.61</v>
      </c>
      <c r="K672" s="5" t="s">
        <v>371</v>
      </c>
      <c r="L672" s="153">
        <v>624</v>
      </c>
      <c r="M672" s="6">
        <v>7.63</v>
      </c>
      <c r="N672" s="153" t="s">
        <v>312</v>
      </c>
      <c r="O672" s="150">
        <v>322.7</v>
      </c>
      <c r="P672" s="150">
        <v>221.7</v>
      </c>
      <c r="Q672" s="7">
        <v>69</v>
      </c>
      <c r="R672" s="5"/>
      <c r="S672" s="5" t="s">
        <v>312</v>
      </c>
      <c r="T672" s="5" t="s">
        <v>346</v>
      </c>
      <c r="U672" s="5"/>
      <c r="V672" s="5"/>
      <c r="W672" s="17" t="s">
        <v>115</v>
      </c>
      <c r="X672" s="17" t="s">
        <v>306</v>
      </c>
      <c r="Y672" s="5"/>
      <c r="Z672" s="5"/>
    </row>
    <row r="673" spans="1:26" x14ac:dyDescent="0.2">
      <c r="A673" s="76" t="s">
        <v>250</v>
      </c>
      <c r="B673" s="76"/>
      <c r="C673" s="50" t="s">
        <v>322</v>
      </c>
      <c r="D673" s="28">
        <v>42158</v>
      </c>
      <c r="E673" s="9">
        <v>0.4291666666666667</v>
      </c>
      <c r="F673" s="7">
        <v>56.5</v>
      </c>
      <c r="G673" s="7"/>
      <c r="H673" s="6">
        <v>9.19</v>
      </c>
      <c r="I673" s="5">
        <v>101.8</v>
      </c>
      <c r="J673" s="6">
        <v>11.34</v>
      </c>
      <c r="K673" s="5" t="s">
        <v>371</v>
      </c>
      <c r="L673" s="118">
        <v>580</v>
      </c>
      <c r="M673" s="6">
        <v>7.62</v>
      </c>
      <c r="N673" s="118" t="s">
        <v>312</v>
      </c>
      <c r="O673" s="150">
        <v>211.5</v>
      </c>
      <c r="P673" s="150">
        <v>286.3</v>
      </c>
      <c r="Q673" s="7">
        <v>73.7</v>
      </c>
      <c r="R673" s="5" t="s">
        <v>312</v>
      </c>
      <c r="S673" s="5" t="s">
        <v>217</v>
      </c>
      <c r="T673" s="5" t="s">
        <v>346</v>
      </c>
      <c r="U673" s="5" t="s">
        <v>312</v>
      </c>
      <c r="V673" s="5" t="s">
        <v>312</v>
      </c>
      <c r="W673" s="17" t="s">
        <v>251</v>
      </c>
      <c r="X673" s="17" t="s">
        <v>422</v>
      </c>
      <c r="Y673" s="5"/>
      <c r="Z673" s="5"/>
    </row>
    <row r="674" spans="1:26" x14ac:dyDescent="0.2">
      <c r="A674" s="76" t="s">
        <v>250</v>
      </c>
      <c r="B674" s="76"/>
      <c r="C674" s="50" t="s">
        <v>322</v>
      </c>
      <c r="D674" s="28">
        <v>42172</v>
      </c>
      <c r="E674" s="9">
        <v>0.50069444444444444</v>
      </c>
      <c r="F674" s="7">
        <v>72.3</v>
      </c>
      <c r="G674" s="7"/>
      <c r="H674" s="6">
        <v>8.3699999999999992</v>
      </c>
      <c r="I674" s="5">
        <v>101.6</v>
      </c>
      <c r="J674" s="6">
        <v>15.44</v>
      </c>
      <c r="K674" s="5" t="s">
        <v>371</v>
      </c>
      <c r="L674" s="118">
        <v>589</v>
      </c>
      <c r="M674" s="6">
        <v>7.57</v>
      </c>
      <c r="N674" s="118" t="s">
        <v>312</v>
      </c>
      <c r="O674" s="150">
        <v>194.2</v>
      </c>
      <c r="P674" s="150">
        <v>239.1</v>
      </c>
      <c r="Q674" s="7">
        <v>94</v>
      </c>
      <c r="R674" s="5" t="s">
        <v>312</v>
      </c>
      <c r="S674" s="5" t="s">
        <v>217</v>
      </c>
      <c r="T674" s="5" t="s">
        <v>346</v>
      </c>
      <c r="U674" s="5" t="s">
        <v>312</v>
      </c>
      <c r="V674" s="5" t="s">
        <v>312</v>
      </c>
      <c r="W674" s="17" t="s">
        <v>249</v>
      </c>
      <c r="X674" s="17" t="s">
        <v>423</v>
      </c>
      <c r="Y674" s="5"/>
      <c r="Z674" s="5"/>
    </row>
    <row r="675" spans="1:26" x14ac:dyDescent="0.2">
      <c r="C675" s="52" t="s">
        <v>322</v>
      </c>
      <c r="D675" s="28">
        <v>42181</v>
      </c>
      <c r="E675" s="9">
        <v>0.47916666666666669</v>
      </c>
      <c r="F675" s="7">
        <v>191.8</v>
      </c>
      <c r="G675" s="7" t="s">
        <v>296</v>
      </c>
      <c r="H675" s="6">
        <v>8.16</v>
      </c>
      <c r="I675" s="5">
        <v>101.1</v>
      </c>
      <c r="J675" s="6">
        <v>16.73</v>
      </c>
      <c r="K675" s="5" t="s">
        <v>371</v>
      </c>
      <c r="L675" s="118">
        <v>381</v>
      </c>
      <c r="M675" s="6">
        <v>7.63</v>
      </c>
      <c r="N675" s="6">
        <v>7.81</v>
      </c>
      <c r="O675" s="150">
        <v>260.60000000000002</v>
      </c>
      <c r="P675" s="150">
        <v>309.5</v>
      </c>
      <c r="Q675" s="7">
        <v>77.599999999999994</v>
      </c>
      <c r="R675" s="5" t="s">
        <v>312</v>
      </c>
      <c r="S675" s="5" t="s">
        <v>298</v>
      </c>
      <c r="T675" s="5" t="s">
        <v>346</v>
      </c>
      <c r="U675" s="5" t="s">
        <v>312</v>
      </c>
      <c r="V675" s="5" t="s">
        <v>312</v>
      </c>
      <c r="W675" s="17" t="s">
        <v>207</v>
      </c>
      <c r="X675" s="17" t="s">
        <v>147</v>
      </c>
      <c r="Y675" s="5"/>
      <c r="Z675" s="5"/>
    </row>
    <row r="676" spans="1:26" x14ac:dyDescent="0.2">
      <c r="C676" s="50" t="s">
        <v>322</v>
      </c>
      <c r="D676" s="28">
        <v>42186</v>
      </c>
      <c r="E676" s="9">
        <v>0.42777777777777781</v>
      </c>
      <c r="F676" s="7">
        <v>62.4</v>
      </c>
      <c r="G676" s="7"/>
      <c r="H676" s="6">
        <v>7.85</v>
      </c>
      <c r="I676" s="5">
        <v>101.3</v>
      </c>
      <c r="J676" s="6">
        <v>18.309999999999999</v>
      </c>
      <c r="K676" s="5" t="s">
        <v>371</v>
      </c>
      <c r="L676" s="153">
        <v>348</v>
      </c>
      <c r="M676" s="6">
        <v>7.53</v>
      </c>
      <c r="N676" s="6">
        <v>7.25</v>
      </c>
      <c r="O676" s="150">
        <v>264.7</v>
      </c>
      <c r="P676" s="150">
        <v>303.8</v>
      </c>
      <c r="Q676" s="7">
        <v>72.7</v>
      </c>
      <c r="R676" s="5"/>
      <c r="S676" s="5" t="s">
        <v>312</v>
      </c>
      <c r="T676" s="5" t="s">
        <v>346</v>
      </c>
      <c r="U676" s="5"/>
      <c r="V676" s="5"/>
      <c r="W676" s="17" t="s">
        <v>127</v>
      </c>
      <c r="X676" s="17" t="s">
        <v>148</v>
      </c>
      <c r="Y676" s="5"/>
      <c r="Z676" s="5"/>
    </row>
    <row r="677" spans="1:26" x14ac:dyDescent="0.2">
      <c r="C677" s="52" t="s">
        <v>322</v>
      </c>
      <c r="D677" s="28">
        <v>42195</v>
      </c>
      <c r="E677" s="9">
        <v>0.44166666666666665</v>
      </c>
      <c r="F677" s="7">
        <v>298.7</v>
      </c>
      <c r="G677" s="7" t="s">
        <v>296</v>
      </c>
      <c r="H677" s="6">
        <v>7.8</v>
      </c>
      <c r="I677" s="5">
        <v>100.1</v>
      </c>
      <c r="J677" s="6">
        <v>17.91</v>
      </c>
      <c r="K677" s="5" t="s">
        <v>312</v>
      </c>
      <c r="L677" s="118">
        <v>219</v>
      </c>
      <c r="M677" s="6">
        <v>7.76</v>
      </c>
      <c r="N677" s="6">
        <v>12.7</v>
      </c>
      <c r="O677" s="150">
        <v>313.39999999999998</v>
      </c>
      <c r="P677" s="150">
        <v>362.6</v>
      </c>
      <c r="Q677" s="7">
        <v>73.099999999999994</v>
      </c>
      <c r="R677" s="5" t="s">
        <v>312</v>
      </c>
      <c r="S677" s="5" t="s">
        <v>217</v>
      </c>
      <c r="T677" s="5" t="s">
        <v>346</v>
      </c>
      <c r="U677" s="5" t="s">
        <v>312</v>
      </c>
      <c r="V677" s="5" t="s">
        <v>312</v>
      </c>
      <c r="W677" s="17" t="s">
        <v>249</v>
      </c>
      <c r="X677" s="17" t="s">
        <v>149</v>
      </c>
      <c r="Y677" s="13" t="s">
        <v>312</v>
      </c>
      <c r="Z677" s="13" t="s">
        <v>312</v>
      </c>
    </row>
    <row r="678" spans="1:26" x14ac:dyDescent="0.2">
      <c r="C678" s="50" t="s">
        <v>322</v>
      </c>
      <c r="D678" s="28">
        <v>42200</v>
      </c>
      <c r="E678" s="9">
        <v>0.42638888888888887</v>
      </c>
      <c r="F678" s="83">
        <v>120</v>
      </c>
      <c r="G678" s="7"/>
      <c r="H678" s="6">
        <v>7.77</v>
      </c>
      <c r="I678" s="5">
        <v>99.9</v>
      </c>
      <c r="J678" s="6">
        <v>18.079999999999998</v>
      </c>
      <c r="K678" s="5" t="s">
        <v>371</v>
      </c>
      <c r="L678" s="150">
        <v>199</v>
      </c>
      <c r="M678" s="6">
        <v>7.8</v>
      </c>
      <c r="N678" s="153" t="s">
        <v>312</v>
      </c>
      <c r="O678" s="150">
        <v>205</v>
      </c>
      <c r="P678" s="150">
        <v>236.7</v>
      </c>
      <c r="Q678" s="7">
        <v>61.2</v>
      </c>
      <c r="R678" s="5"/>
      <c r="S678" s="5" t="s">
        <v>312</v>
      </c>
      <c r="T678" s="5" t="s">
        <v>346</v>
      </c>
      <c r="U678" s="5"/>
      <c r="V678" s="5"/>
      <c r="W678" s="17" t="s">
        <v>163</v>
      </c>
      <c r="X678" s="17" t="s">
        <v>150</v>
      </c>
      <c r="Y678" s="5"/>
      <c r="Z678" s="5"/>
    </row>
    <row r="679" spans="1:26" x14ac:dyDescent="0.2">
      <c r="C679" s="52" t="s">
        <v>322</v>
      </c>
      <c r="D679" s="28">
        <v>42209</v>
      </c>
      <c r="E679" s="9">
        <v>0.41875000000000001</v>
      </c>
      <c r="F679" s="7">
        <v>52.8</v>
      </c>
      <c r="G679" s="7" t="s">
        <v>296</v>
      </c>
      <c r="H679" s="6">
        <v>7.67</v>
      </c>
      <c r="I679" s="7">
        <v>100</v>
      </c>
      <c r="J679" s="6">
        <v>19.03</v>
      </c>
      <c r="K679" s="5" t="s">
        <v>312</v>
      </c>
      <c r="L679" s="118">
        <v>202</v>
      </c>
      <c r="M679" s="6">
        <v>7.72</v>
      </c>
      <c r="N679" s="118" t="s">
        <v>312</v>
      </c>
      <c r="O679" s="150">
        <v>284.8</v>
      </c>
      <c r="P679" s="150">
        <v>322.10000000000002</v>
      </c>
      <c r="Q679" s="7">
        <v>66.099999999999994</v>
      </c>
      <c r="R679" s="5" t="s">
        <v>312</v>
      </c>
      <c r="S679" s="5" t="s">
        <v>298</v>
      </c>
      <c r="T679" s="5" t="s">
        <v>346</v>
      </c>
      <c r="U679" s="5" t="s">
        <v>312</v>
      </c>
      <c r="V679" s="5" t="s">
        <v>312</v>
      </c>
      <c r="W679" s="17" t="s">
        <v>249</v>
      </c>
      <c r="X679" s="17" t="s">
        <v>151</v>
      </c>
      <c r="Y679" s="13" t="s">
        <v>312</v>
      </c>
      <c r="Z679" s="13" t="s">
        <v>312</v>
      </c>
    </row>
    <row r="680" spans="1:26" x14ac:dyDescent="0.2">
      <c r="C680" s="52" t="s">
        <v>322</v>
      </c>
      <c r="D680" s="28">
        <v>42216</v>
      </c>
      <c r="E680" s="9">
        <v>0.42569444444444443</v>
      </c>
      <c r="F680" s="7">
        <v>98.5</v>
      </c>
      <c r="G680" s="7" t="s">
        <v>296</v>
      </c>
      <c r="H680" s="6">
        <v>7.73</v>
      </c>
      <c r="I680" s="5">
        <v>101.1</v>
      </c>
      <c r="J680" s="6">
        <v>19.34</v>
      </c>
      <c r="K680" s="5" t="s">
        <v>312</v>
      </c>
      <c r="L680" s="5">
        <v>52.5</v>
      </c>
      <c r="M680" s="6">
        <v>7.81</v>
      </c>
      <c r="N680" s="118" t="s">
        <v>312</v>
      </c>
      <c r="O680" s="150">
        <v>371.4</v>
      </c>
      <c r="P680" s="150">
        <v>416.3</v>
      </c>
      <c r="Q680" s="7">
        <v>58</v>
      </c>
      <c r="R680" s="5" t="s">
        <v>312</v>
      </c>
      <c r="S680" s="5" t="s">
        <v>217</v>
      </c>
      <c r="T680" s="5" t="s">
        <v>346</v>
      </c>
      <c r="U680" s="5" t="s">
        <v>312</v>
      </c>
      <c r="V680" s="5" t="s">
        <v>312</v>
      </c>
      <c r="W680" s="17" t="s">
        <v>249</v>
      </c>
      <c r="X680" s="17" t="s">
        <v>152</v>
      </c>
      <c r="Y680" s="5"/>
      <c r="Z680" s="5"/>
    </row>
    <row r="681" spans="1:26" x14ac:dyDescent="0.25">
      <c r="C681" s="52" t="s">
        <v>322</v>
      </c>
      <c r="D681" s="28">
        <v>42221</v>
      </c>
      <c r="E681" s="9">
        <v>0.44513888888888892</v>
      </c>
      <c r="F681" s="7">
        <v>131</v>
      </c>
      <c r="G681" s="7"/>
      <c r="H681" s="6">
        <v>7.97</v>
      </c>
      <c r="I681" s="5">
        <v>104.4</v>
      </c>
      <c r="J681" s="6">
        <v>19.100000000000001</v>
      </c>
      <c r="K681" s="5" t="s">
        <v>312</v>
      </c>
      <c r="L681" s="5">
        <v>67.900000000000006</v>
      </c>
      <c r="M681" s="6">
        <v>7.68</v>
      </c>
      <c r="N681" s="118" t="s">
        <v>312</v>
      </c>
      <c r="O681" s="150">
        <v>384.4</v>
      </c>
      <c r="P681" s="150">
        <v>433.6</v>
      </c>
      <c r="Q681" s="117" t="s">
        <v>312</v>
      </c>
      <c r="R681" s="5" t="s">
        <v>312</v>
      </c>
      <c r="S681" s="5" t="s">
        <v>217</v>
      </c>
      <c r="T681" s="5" t="s">
        <v>345</v>
      </c>
      <c r="U681" s="5" t="s">
        <v>312</v>
      </c>
      <c r="V681" s="5" t="s">
        <v>312</v>
      </c>
      <c r="W681" s="36" t="s">
        <v>172</v>
      </c>
      <c r="X681" s="17" t="s">
        <v>153</v>
      </c>
      <c r="Y681" s="5"/>
      <c r="Z681" s="5"/>
    </row>
    <row r="682" spans="1:26" x14ac:dyDescent="0.2">
      <c r="C682" s="52" t="s">
        <v>322</v>
      </c>
      <c r="D682" s="28">
        <v>42235</v>
      </c>
      <c r="E682" s="9">
        <v>0.45416666666666666</v>
      </c>
      <c r="F682" s="83">
        <v>291</v>
      </c>
      <c r="G682" s="7"/>
      <c r="H682" s="6">
        <v>8.17</v>
      </c>
      <c r="I682" s="5">
        <v>104.2</v>
      </c>
      <c r="J682" s="6">
        <v>17.72</v>
      </c>
      <c r="K682" s="5" t="s">
        <v>230</v>
      </c>
      <c r="L682" s="5">
        <v>78.8</v>
      </c>
      <c r="M682" s="6">
        <v>7.84</v>
      </c>
      <c r="N682" s="118" t="s">
        <v>312</v>
      </c>
      <c r="O682" s="150">
        <v>439.3</v>
      </c>
      <c r="P682" s="150">
        <v>506.8</v>
      </c>
      <c r="Q682" s="7">
        <v>69.599999999999994</v>
      </c>
      <c r="R682" s="5" t="s">
        <v>312</v>
      </c>
      <c r="S682" s="5" t="s">
        <v>312</v>
      </c>
      <c r="T682" s="5" t="s">
        <v>345</v>
      </c>
      <c r="U682" s="5" t="s">
        <v>312</v>
      </c>
      <c r="V682" s="5" t="s">
        <v>312</v>
      </c>
      <c r="W682" s="17" t="s">
        <v>174</v>
      </c>
      <c r="X682" s="17" t="s">
        <v>154</v>
      </c>
      <c r="Y682" s="5"/>
      <c r="Z682" s="5"/>
    </row>
    <row r="683" spans="1:26" x14ac:dyDescent="0.2">
      <c r="C683" s="52" t="s">
        <v>322</v>
      </c>
      <c r="D683" s="28">
        <v>42249</v>
      </c>
      <c r="E683" s="9">
        <v>0.44930555555555557</v>
      </c>
      <c r="F683" s="83">
        <v>248</v>
      </c>
      <c r="G683" s="5"/>
      <c r="H683" s="11">
        <v>7.97</v>
      </c>
      <c r="I683" s="5">
        <v>104.1</v>
      </c>
      <c r="J683" s="6">
        <v>18.88</v>
      </c>
      <c r="K683" s="5" t="s">
        <v>230</v>
      </c>
      <c r="L683" s="118">
        <v>29.8</v>
      </c>
      <c r="M683" s="6">
        <v>7.64</v>
      </c>
      <c r="N683" s="117" t="s">
        <v>312</v>
      </c>
      <c r="O683" s="150">
        <v>553.79999999999995</v>
      </c>
      <c r="P683" s="150">
        <v>627.70000000000005</v>
      </c>
      <c r="Q683" s="7">
        <v>64.400000000000006</v>
      </c>
      <c r="R683" s="5" t="s">
        <v>312</v>
      </c>
      <c r="S683" s="5" t="s">
        <v>217</v>
      </c>
      <c r="T683" s="5" t="s">
        <v>345</v>
      </c>
      <c r="U683" s="5" t="s">
        <v>312</v>
      </c>
      <c r="V683" s="5" t="s">
        <v>312</v>
      </c>
      <c r="W683" s="17" t="s">
        <v>174</v>
      </c>
      <c r="X683" s="17" t="s">
        <v>155</v>
      </c>
      <c r="Y683" s="5"/>
      <c r="Z683" s="5"/>
    </row>
    <row r="684" spans="1:26" x14ac:dyDescent="0.2">
      <c r="C684" s="188" t="s">
        <v>322</v>
      </c>
      <c r="D684" s="75">
        <v>42263</v>
      </c>
      <c r="E684" s="68">
        <v>0.44444444444444442</v>
      </c>
      <c r="F684" s="186">
        <v>461</v>
      </c>
      <c r="G684" s="70"/>
      <c r="H684" s="71">
        <v>8.2200000000000006</v>
      </c>
      <c r="I684" s="70">
        <v>103.4</v>
      </c>
      <c r="J684" s="72">
        <v>16.78</v>
      </c>
      <c r="K684" s="134" t="s">
        <v>247</v>
      </c>
      <c r="L684" s="138">
        <v>11.5</v>
      </c>
      <c r="M684" s="72">
        <v>7.51</v>
      </c>
      <c r="N684" s="72">
        <v>4.34</v>
      </c>
      <c r="O684" s="69">
        <v>732.5</v>
      </c>
      <c r="P684" s="69">
        <v>863.5</v>
      </c>
      <c r="Q684" s="69">
        <v>45.2</v>
      </c>
      <c r="R684" s="134" t="s">
        <v>312</v>
      </c>
      <c r="S684" s="134" t="s">
        <v>217</v>
      </c>
      <c r="T684" s="134" t="s">
        <v>345</v>
      </c>
      <c r="U684" s="100" t="s">
        <v>312</v>
      </c>
      <c r="V684" s="100" t="s">
        <v>312</v>
      </c>
      <c r="W684" s="17" t="s">
        <v>246</v>
      </c>
      <c r="X684" s="17" t="s">
        <v>156</v>
      </c>
      <c r="Y684" s="5"/>
      <c r="Z684" s="5"/>
    </row>
    <row r="685" spans="1:26" x14ac:dyDescent="0.2">
      <c r="B685" s="1"/>
      <c r="C685" s="50" t="s">
        <v>322</v>
      </c>
      <c r="D685" s="28">
        <v>42272</v>
      </c>
      <c r="E685" s="9">
        <v>0.5229166666666667</v>
      </c>
      <c r="F685" s="117">
        <v>228.2</v>
      </c>
      <c r="G685" s="117" t="s">
        <v>296</v>
      </c>
      <c r="H685" s="118">
        <v>8.36</v>
      </c>
      <c r="I685" s="5">
        <v>106.2</v>
      </c>
      <c r="J685" s="118">
        <v>17.670000000000002</v>
      </c>
      <c r="K685" s="100" t="s">
        <v>247</v>
      </c>
      <c r="L685" s="100">
        <v>8.34</v>
      </c>
      <c r="M685" s="118">
        <v>7.92</v>
      </c>
      <c r="N685" s="118">
        <v>1.35</v>
      </c>
      <c r="O685" s="150">
        <v>772.4</v>
      </c>
      <c r="P685" s="150">
        <v>902.8</v>
      </c>
      <c r="Q685" s="117">
        <v>42.8</v>
      </c>
      <c r="R685" s="100" t="s">
        <v>312</v>
      </c>
      <c r="S685" s="100" t="s">
        <v>421</v>
      </c>
      <c r="T685" s="100" t="s">
        <v>345</v>
      </c>
      <c r="U685" s="137" t="s">
        <v>312</v>
      </c>
      <c r="V685" s="100" t="s">
        <v>312</v>
      </c>
      <c r="W685" s="17" t="s">
        <v>174</v>
      </c>
      <c r="X685" s="17" t="s">
        <v>157</v>
      </c>
      <c r="Y685" s="5"/>
      <c r="Z685" s="5"/>
    </row>
    <row r="686" spans="1:26" x14ac:dyDescent="0.2">
      <c r="B686" s="1"/>
      <c r="C686" s="50" t="s">
        <v>322</v>
      </c>
      <c r="D686" s="28">
        <v>42286</v>
      </c>
      <c r="E686" s="9">
        <v>0.47152777777777777</v>
      </c>
      <c r="F686" s="117">
        <v>1986.3</v>
      </c>
      <c r="G686" s="139" t="s">
        <v>348</v>
      </c>
      <c r="H686" s="118">
        <v>8.56</v>
      </c>
      <c r="I686" s="5">
        <v>102.6</v>
      </c>
      <c r="J686" s="118">
        <v>15.21</v>
      </c>
      <c r="K686" s="100" t="s">
        <v>230</v>
      </c>
      <c r="L686" s="100">
        <v>22.7</v>
      </c>
      <c r="M686" s="118">
        <v>7.79</v>
      </c>
      <c r="N686" s="118">
        <v>4.58</v>
      </c>
      <c r="O686" s="150">
        <v>622.70000000000005</v>
      </c>
      <c r="P686" s="150">
        <v>766.7</v>
      </c>
      <c r="Q686" s="117">
        <v>23.2</v>
      </c>
      <c r="R686" s="100"/>
      <c r="S686" s="100" t="s">
        <v>298</v>
      </c>
      <c r="T686" s="100" t="s">
        <v>345</v>
      </c>
      <c r="U686" s="136"/>
      <c r="V686" s="136"/>
      <c r="W686" s="17" t="s">
        <v>174</v>
      </c>
      <c r="X686" s="17" t="s">
        <v>158</v>
      </c>
      <c r="Y686" s="40"/>
      <c r="Z686" s="40"/>
    </row>
    <row r="687" spans="1:26" x14ac:dyDescent="0.2">
      <c r="C687" s="133" t="s">
        <v>322</v>
      </c>
      <c r="D687" s="75">
        <v>42307</v>
      </c>
      <c r="E687" s="68">
        <v>0.45694444444444443</v>
      </c>
      <c r="F687" s="69">
        <v>290.89999999999998</v>
      </c>
      <c r="G687" s="148" t="s">
        <v>388</v>
      </c>
      <c r="H687" s="72">
        <v>9.24</v>
      </c>
      <c r="I687" s="69">
        <v>99</v>
      </c>
      <c r="J687" s="72">
        <v>9.56</v>
      </c>
      <c r="K687" s="134" t="s">
        <v>393</v>
      </c>
      <c r="L687" s="138">
        <v>26.1</v>
      </c>
      <c r="M687" s="72">
        <v>7.51</v>
      </c>
      <c r="N687" s="72">
        <v>5.8</v>
      </c>
      <c r="O687" s="69">
        <v>634.29999999999995</v>
      </c>
      <c r="P687" s="69">
        <v>896.1</v>
      </c>
      <c r="Q687" s="69">
        <v>14.2</v>
      </c>
      <c r="R687" s="134"/>
      <c r="S687" s="134" t="s">
        <v>400</v>
      </c>
      <c r="T687" s="134" t="s">
        <v>392</v>
      </c>
      <c r="U687" s="136"/>
      <c r="V687" s="136"/>
      <c r="W687" s="163" t="s">
        <v>359</v>
      </c>
      <c r="X687" s="46" t="s">
        <v>159</v>
      </c>
      <c r="Y687" s="40"/>
      <c r="Z687" s="40"/>
    </row>
    <row r="688" spans="1:26" x14ac:dyDescent="0.2">
      <c r="C688" s="50" t="s">
        <v>322</v>
      </c>
      <c r="D688" s="28">
        <v>42321</v>
      </c>
      <c r="E688" s="9">
        <v>0.45763888888888887</v>
      </c>
      <c r="F688" s="150">
        <v>238.2</v>
      </c>
      <c r="G688" s="139" t="s">
        <v>296</v>
      </c>
      <c r="H688" s="153">
        <v>10.85</v>
      </c>
      <c r="I688" s="150">
        <v>103.8</v>
      </c>
      <c r="J688" s="153">
        <v>5.36</v>
      </c>
      <c r="K688" s="100" t="s">
        <v>230</v>
      </c>
      <c r="L688" s="151">
        <v>24.4</v>
      </c>
      <c r="M688" s="153">
        <v>7.31</v>
      </c>
      <c r="N688" s="153">
        <v>2.16</v>
      </c>
      <c r="O688" s="150">
        <v>569.20000000000005</v>
      </c>
      <c r="P688" s="150">
        <v>911</v>
      </c>
      <c r="Q688" s="150">
        <v>11.9</v>
      </c>
      <c r="R688" s="100"/>
      <c r="S688" s="100" t="s">
        <v>298</v>
      </c>
      <c r="T688" s="100" t="s">
        <v>345</v>
      </c>
      <c r="U688" s="100"/>
      <c r="V688" s="100"/>
      <c r="W688" s="97" t="s">
        <v>188</v>
      </c>
      <c r="X688" s="17" t="s">
        <v>160</v>
      </c>
      <c r="Y688" s="5"/>
      <c r="Z688" s="5"/>
    </row>
    <row r="689" spans="3:26" x14ac:dyDescent="0.2">
      <c r="C689" s="50" t="s">
        <v>322</v>
      </c>
      <c r="D689" s="28">
        <v>42342</v>
      </c>
      <c r="E689" s="9">
        <v>0.4770833333333333</v>
      </c>
      <c r="F689" s="150">
        <v>1203.3</v>
      </c>
      <c r="G689" s="139" t="s">
        <v>296</v>
      </c>
      <c r="H689" s="153">
        <v>11.76</v>
      </c>
      <c r="I689" s="150">
        <v>109.3</v>
      </c>
      <c r="J689" s="153">
        <v>4.01</v>
      </c>
      <c r="K689" s="100" t="s">
        <v>230</v>
      </c>
      <c r="L689" s="151">
        <v>34.799999999999997</v>
      </c>
      <c r="M689" s="153">
        <v>7.43</v>
      </c>
      <c r="N689" s="153">
        <v>1.29</v>
      </c>
      <c r="O689" s="153"/>
      <c r="P689" s="150">
        <v>893.7</v>
      </c>
      <c r="Q689" s="150">
        <v>17.899999999999999</v>
      </c>
      <c r="R689" s="100"/>
      <c r="S689" s="100" t="s">
        <v>217</v>
      </c>
      <c r="T689" s="100" t="s">
        <v>345</v>
      </c>
      <c r="U689" s="100"/>
      <c r="V689" s="100"/>
      <c r="W689" s="17" t="s">
        <v>191</v>
      </c>
      <c r="X689" s="17" t="s">
        <v>161</v>
      </c>
      <c r="Y689" s="5"/>
      <c r="Z689" s="5"/>
    </row>
    <row r="690" spans="3:26" x14ac:dyDescent="0.2">
      <c r="C690" s="50" t="s">
        <v>322</v>
      </c>
      <c r="D690" s="28">
        <v>42356</v>
      </c>
      <c r="E690" s="9">
        <v>0.49513888888888885</v>
      </c>
      <c r="F690" s="150">
        <v>21.8</v>
      </c>
      <c r="G690" s="139">
        <v>2419.6</v>
      </c>
      <c r="H690" s="153">
        <v>12.73</v>
      </c>
      <c r="I690" s="150">
        <v>111.3</v>
      </c>
      <c r="J690" s="153">
        <v>1.85</v>
      </c>
      <c r="K690" s="100" t="s">
        <v>230</v>
      </c>
      <c r="L690" s="151">
        <v>25.2</v>
      </c>
      <c r="M690" s="153">
        <v>7.24</v>
      </c>
      <c r="N690" s="153">
        <v>1.34</v>
      </c>
      <c r="O690" s="153">
        <v>403.4</v>
      </c>
      <c r="P690" s="153">
        <v>729.6</v>
      </c>
      <c r="Q690" s="150">
        <v>13.2</v>
      </c>
      <c r="R690" s="100"/>
      <c r="S690" s="100" t="s">
        <v>421</v>
      </c>
      <c r="T690" s="100" t="s">
        <v>345</v>
      </c>
      <c r="U690" s="100"/>
      <c r="V690" s="100"/>
      <c r="W690" s="17" t="s">
        <v>164</v>
      </c>
      <c r="X690" s="61"/>
      <c r="Y690" s="5"/>
      <c r="Z690" s="5"/>
    </row>
    <row r="691" spans="3:26" x14ac:dyDescent="0.2">
      <c r="C691" s="50" t="s">
        <v>322</v>
      </c>
      <c r="D691" s="28">
        <v>42384</v>
      </c>
      <c r="E691" s="9">
        <v>0.53472222222222221</v>
      </c>
      <c r="F691" s="150">
        <v>35</v>
      </c>
      <c r="G691" s="139">
        <v>1046.2</v>
      </c>
      <c r="H691" s="153">
        <v>12.15</v>
      </c>
      <c r="I691" s="150">
        <v>108.9</v>
      </c>
      <c r="J691" s="153">
        <v>2</v>
      </c>
      <c r="K691" s="100" t="s">
        <v>230</v>
      </c>
      <c r="L691" s="151">
        <v>25.2</v>
      </c>
      <c r="M691" s="153">
        <v>7.74</v>
      </c>
      <c r="N691" s="153">
        <v>1.57</v>
      </c>
      <c r="O691" s="153">
        <v>414.1</v>
      </c>
      <c r="P691" s="153">
        <v>739</v>
      </c>
      <c r="Q691" s="150">
        <v>30.2</v>
      </c>
      <c r="R691" s="100"/>
      <c r="S691" s="100" t="s">
        <v>298</v>
      </c>
      <c r="T691" s="100" t="s">
        <v>345</v>
      </c>
      <c r="U691" s="100"/>
      <c r="V691" s="100"/>
      <c r="W691" s="17" t="s">
        <v>174</v>
      </c>
      <c r="X691" s="61"/>
      <c r="Y691" s="5"/>
      <c r="Z691" s="5"/>
    </row>
    <row r="692" spans="3:26" x14ac:dyDescent="0.2">
      <c r="C692" s="50" t="s">
        <v>322</v>
      </c>
      <c r="D692" s="28">
        <v>42405</v>
      </c>
      <c r="E692" s="9">
        <v>0.52638888888888891</v>
      </c>
      <c r="F692" s="150">
        <v>20.3</v>
      </c>
      <c r="G692" s="139">
        <v>1732.9</v>
      </c>
      <c r="H692" s="153">
        <v>11.73</v>
      </c>
      <c r="I692" s="150">
        <v>105.2</v>
      </c>
      <c r="J692" s="153">
        <v>3.04</v>
      </c>
      <c r="K692" s="100" t="s">
        <v>230</v>
      </c>
      <c r="L692" s="151">
        <v>30.8</v>
      </c>
      <c r="M692" s="153">
        <v>7.92</v>
      </c>
      <c r="N692" s="153">
        <v>2.33</v>
      </c>
      <c r="O692" s="153">
        <v>478.6</v>
      </c>
      <c r="P692" s="153">
        <v>825.7</v>
      </c>
      <c r="Q692" s="150">
        <v>1.1000000000000001</v>
      </c>
      <c r="R692" s="100"/>
      <c r="S692" s="100" t="s">
        <v>217</v>
      </c>
      <c r="T692" s="100" t="s">
        <v>345</v>
      </c>
      <c r="U692" s="100"/>
      <c r="V692" s="100"/>
      <c r="W692" s="17" t="s">
        <v>131</v>
      </c>
      <c r="X692" s="61"/>
      <c r="Y692" s="5"/>
      <c r="Z692" s="5"/>
    </row>
    <row r="693" spans="3:26" x14ac:dyDescent="0.2">
      <c r="C693" s="50" t="s">
        <v>322</v>
      </c>
      <c r="D693" s="28">
        <v>42448</v>
      </c>
      <c r="E693" s="9">
        <v>0.56111111111111112</v>
      </c>
      <c r="F693" s="150">
        <v>14.8</v>
      </c>
      <c r="G693" s="139">
        <v>2419.6</v>
      </c>
      <c r="H693" s="153">
        <v>11.25</v>
      </c>
      <c r="I693" s="150">
        <v>110.2</v>
      </c>
      <c r="J693" s="153">
        <v>6.45</v>
      </c>
      <c r="K693" s="100" t="s">
        <v>230</v>
      </c>
      <c r="L693" s="312">
        <v>27.9</v>
      </c>
      <c r="M693" s="153">
        <v>8.23</v>
      </c>
      <c r="N693" s="153">
        <v>2.7</v>
      </c>
      <c r="O693" s="153">
        <v>619.9</v>
      </c>
      <c r="P693" s="153">
        <v>958.6</v>
      </c>
      <c r="Q693" s="150">
        <v>142.69999999999999</v>
      </c>
      <c r="R693" s="100"/>
      <c r="S693" s="100" t="s">
        <v>217</v>
      </c>
      <c r="T693" s="100" t="s">
        <v>345</v>
      </c>
      <c r="U693" s="100"/>
      <c r="V693" s="100"/>
      <c r="W693" s="17" t="s">
        <v>174</v>
      </c>
      <c r="X693" s="61"/>
      <c r="Y693" s="5"/>
      <c r="Z693" s="5"/>
    </row>
    <row r="694" spans="3:26" x14ac:dyDescent="0.2">
      <c r="C694" s="50" t="s">
        <v>322</v>
      </c>
      <c r="D694" s="28">
        <v>42468</v>
      </c>
      <c r="E694" s="9">
        <v>0.47569444444444442</v>
      </c>
      <c r="F694" s="150">
        <v>9.6999999999999993</v>
      </c>
      <c r="G694" s="139" t="s">
        <v>296</v>
      </c>
      <c r="H694" s="153">
        <v>10.62</v>
      </c>
      <c r="I694" s="150">
        <v>114.5</v>
      </c>
      <c r="J694" s="153">
        <v>10.28</v>
      </c>
      <c r="K694" s="100" t="s">
        <v>25</v>
      </c>
      <c r="L694" s="312">
        <v>84.1</v>
      </c>
      <c r="M694" s="153">
        <v>8.49</v>
      </c>
      <c r="N694" s="153">
        <v>4.7300000000000004</v>
      </c>
      <c r="O694" s="153">
        <v>519.4</v>
      </c>
      <c r="P694" s="153">
        <v>722.8</v>
      </c>
      <c r="Q694" s="150">
        <v>105.5</v>
      </c>
      <c r="R694" s="100"/>
      <c r="S694" s="100" t="s">
        <v>93</v>
      </c>
      <c r="T694" s="100" t="s">
        <v>93</v>
      </c>
      <c r="U694" s="100"/>
      <c r="V694" s="100"/>
      <c r="W694" s="17" t="s">
        <v>174</v>
      </c>
      <c r="X694" s="61"/>
      <c r="Y694" s="5"/>
      <c r="Z694" s="5"/>
    </row>
    <row r="695" spans="3:26" x14ac:dyDescent="0.2">
      <c r="C695" s="50" t="s">
        <v>322</v>
      </c>
      <c r="D695" s="28">
        <v>42474</v>
      </c>
      <c r="E695" s="9">
        <v>0.58611111111111114</v>
      </c>
      <c r="F695" s="150">
        <v>38.299999999999997</v>
      </c>
      <c r="G695" s="139" t="s">
        <v>296</v>
      </c>
      <c r="H695" s="153">
        <v>10.34</v>
      </c>
      <c r="I695" s="150">
        <v>126.7</v>
      </c>
      <c r="J695" s="153">
        <v>15.08</v>
      </c>
      <c r="K695" s="100" t="s">
        <v>92</v>
      </c>
      <c r="L695" s="312">
        <v>90.2</v>
      </c>
      <c r="M695" s="153">
        <v>9.06</v>
      </c>
      <c r="N695" s="153">
        <v>5.55</v>
      </c>
      <c r="O695" s="153">
        <v>494</v>
      </c>
      <c r="P695" s="153">
        <v>615.4</v>
      </c>
      <c r="Q695" s="150">
        <v>84.4</v>
      </c>
      <c r="R695" s="100"/>
      <c r="S695" s="100" t="s">
        <v>46</v>
      </c>
      <c r="T695" s="100" t="s">
        <v>93</v>
      </c>
      <c r="U695" s="100"/>
      <c r="V695" s="100"/>
      <c r="W695" s="142" t="s">
        <v>26</v>
      </c>
      <c r="X695" s="61"/>
      <c r="Y695" s="5"/>
      <c r="Z695" s="5"/>
    </row>
    <row r="696" spans="3:26" x14ac:dyDescent="0.2">
      <c r="C696" s="50" t="s">
        <v>322</v>
      </c>
      <c r="D696" s="28">
        <v>42489</v>
      </c>
      <c r="E696" s="9">
        <v>0.46875</v>
      </c>
      <c r="F696" s="281">
        <v>1203.3</v>
      </c>
      <c r="G696" s="139" t="s">
        <v>41</v>
      </c>
      <c r="H696" s="151" t="s">
        <v>93</v>
      </c>
      <c r="I696" s="139" t="s">
        <v>93</v>
      </c>
      <c r="J696" s="153">
        <v>6.65</v>
      </c>
      <c r="K696" s="100" t="s">
        <v>25</v>
      </c>
      <c r="L696" s="312">
        <v>311</v>
      </c>
      <c r="M696" s="153">
        <v>7.82</v>
      </c>
      <c r="N696" s="153">
        <v>13.5</v>
      </c>
      <c r="O696" s="153">
        <v>260.2</v>
      </c>
      <c r="P696" s="153">
        <v>400.8</v>
      </c>
      <c r="Q696" s="281">
        <v>82.7</v>
      </c>
      <c r="R696" s="100"/>
      <c r="S696" s="100" t="s">
        <v>93</v>
      </c>
      <c r="T696" s="100" t="s">
        <v>93</v>
      </c>
      <c r="U696" s="100"/>
      <c r="V696" s="100"/>
      <c r="W696" s="17" t="s">
        <v>88</v>
      </c>
      <c r="X696" s="61"/>
      <c r="Y696" s="5"/>
      <c r="Z696" s="5"/>
    </row>
    <row r="697" spans="3:26" x14ac:dyDescent="0.2">
      <c r="C697" s="65" t="s">
        <v>322</v>
      </c>
      <c r="D697" s="28">
        <v>42494</v>
      </c>
      <c r="E697" s="9">
        <v>0.50972222222222219</v>
      </c>
      <c r="F697" s="83">
        <v>138</v>
      </c>
      <c r="G697" s="139"/>
      <c r="H697" s="151" t="s">
        <v>93</v>
      </c>
      <c r="I697" s="139" t="s">
        <v>93</v>
      </c>
      <c r="J697" s="153">
        <v>11.26</v>
      </c>
      <c r="K697" s="100" t="s">
        <v>25</v>
      </c>
      <c r="L697" s="312">
        <v>300</v>
      </c>
      <c r="M697" s="153">
        <v>7.91</v>
      </c>
      <c r="N697" s="153">
        <v>14.8</v>
      </c>
      <c r="O697" s="151" t="s">
        <v>93</v>
      </c>
      <c r="P697" s="153">
        <v>417.5</v>
      </c>
      <c r="Q697" s="150">
        <v>118.8</v>
      </c>
      <c r="R697" s="100"/>
      <c r="S697" s="100" t="s">
        <v>5</v>
      </c>
      <c r="T697" s="100" t="s">
        <v>93</v>
      </c>
      <c r="U697" s="100"/>
      <c r="V697" s="100"/>
      <c r="W697" s="17" t="s">
        <v>88</v>
      </c>
      <c r="X697" s="61"/>
      <c r="Y697" s="5"/>
      <c r="Z697" s="5"/>
    </row>
    <row r="698" spans="3:26" x14ac:dyDescent="0.25">
      <c r="C698" s="50" t="s">
        <v>322</v>
      </c>
      <c r="D698" s="28">
        <v>42499</v>
      </c>
      <c r="E698" s="9">
        <v>0.5083333333333333</v>
      </c>
      <c r="F698" s="150">
        <v>35.5</v>
      </c>
      <c r="G698" s="139">
        <v>1986.3</v>
      </c>
      <c r="H698" s="151" t="s">
        <v>93</v>
      </c>
      <c r="I698" s="151" t="s">
        <v>93</v>
      </c>
      <c r="J698" s="153">
        <v>11.2</v>
      </c>
      <c r="K698" s="100" t="s">
        <v>25</v>
      </c>
      <c r="L698" s="312">
        <v>303</v>
      </c>
      <c r="M698" s="153">
        <v>7.84</v>
      </c>
      <c r="N698" s="153">
        <v>15.3</v>
      </c>
      <c r="O698" s="151" t="s">
        <v>93</v>
      </c>
      <c r="P698" s="153">
        <v>404.3</v>
      </c>
      <c r="Q698" s="150">
        <v>116.5</v>
      </c>
      <c r="R698" s="100"/>
      <c r="S698" s="100" t="s">
        <v>5</v>
      </c>
      <c r="T698" s="100" t="s">
        <v>93</v>
      </c>
      <c r="U698" s="100"/>
      <c r="V698" s="100"/>
      <c r="W698" s="60" t="s">
        <v>125</v>
      </c>
      <c r="X698" s="61"/>
      <c r="Y698" s="5"/>
      <c r="Z698" s="5"/>
    </row>
    <row r="699" spans="3:26" x14ac:dyDescent="0.2">
      <c r="C699" s="65" t="s">
        <v>322</v>
      </c>
      <c r="D699" s="28">
        <v>42508</v>
      </c>
      <c r="E699" s="9">
        <v>0.49791666666666662</v>
      </c>
      <c r="F699" s="83">
        <v>172</v>
      </c>
      <c r="G699" s="139"/>
      <c r="H699" s="153">
        <v>9.16</v>
      </c>
      <c r="I699" s="150">
        <v>101.7</v>
      </c>
      <c r="J699" s="153">
        <v>11.49</v>
      </c>
      <c r="K699" s="100" t="s">
        <v>8</v>
      </c>
      <c r="L699" s="312">
        <v>223</v>
      </c>
      <c r="M699" s="153">
        <v>7.91</v>
      </c>
      <c r="N699" s="153">
        <v>12.1</v>
      </c>
      <c r="O699" s="151" t="s">
        <v>93</v>
      </c>
      <c r="P699" s="153">
        <v>395.1</v>
      </c>
      <c r="Q699" s="150">
        <v>124</v>
      </c>
      <c r="R699" s="100"/>
      <c r="S699" s="100" t="s">
        <v>27</v>
      </c>
      <c r="T699" s="100" t="s">
        <v>93</v>
      </c>
      <c r="U699" s="100"/>
      <c r="V699" s="100"/>
      <c r="W699" s="17" t="s">
        <v>88</v>
      </c>
      <c r="X699" s="61"/>
      <c r="Y699" s="5"/>
      <c r="Z699" s="5"/>
    </row>
    <row r="700" spans="3:26" x14ac:dyDescent="0.2">
      <c r="C700" s="50" t="s">
        <v>322</v>
      </c>
      <c r="D700" s="28">
        <v>42517</v>
      </c>
      <c r="E700" s="9">
        <v>0.52083333333333337</v>
      </c>
      <c r="F700" s="150">
        <v>113.7</v>
      </c>
      <c r="G700" s="139">
        <v>1986.3</v>
      </c>
      <c r="H700" s="153">
        <v>8.6999999999999993</v>
      </c>
      <c r="I700" s="150">
        <v>102.3</v>
      </c>
      <c r="J700" s="153">
        <v>13.67</v>
      </c>
      <c r="K700" s="100" t="s">
        <v>92</v>
      </c>
      <c r="L700" s="312">
        <v>177</v>
      </c>
      <c r="M700" s="153">
        <v>7.91</v>
      </c>
      <c r="N700" s="153">
        <v>11.6</v>
      </c>
      <c r="O700" s="153">
        <v>301.5</v>
      </c>
      <c r="P700" s="153">
        <v>385</v>
      </c>
      <c r="Q700" s="150">
        <v>149.5</v>
      </c>
      <c r="R700" s="100"/>
      <c r="S700" s="100" t="s">
        <v>5</v>
      </c>
      <c r="T700" s="100" t="s">
        <v>93</v>
      </c>
      <c r="U700" s="100"/>
      <c r="V700" s="100"/>
      <c r="W700" s="142" t="s">
        <v>26</v>
      </c>
      <c r="X700" s="61"/>
      <c r="Y700" s="5"/>
      <c r="Z700" s="5"/>
    </row>
    <row r="701" spans="3:26" x14ac:dyDescent="0.2">
      <c r="C701" s="65" t="s">
        <v>322</v>
      </c>
      <c r="D701" s="28">
        <v>42522</v>
      </c>
      <c r="E701" s="9">
        <v>0.56180555555555556</v>
      </c>
      <c r="F701" s="83">
        <v>228</v>
      </c>
      <c r="G701" s="139"/>
      <c r="H701" s="153">
        <v>8.16</v>
      </c>
      <c r="I701" s="150">
        <v>102.4</v>
      </c>
      <c r="J701" s="153">
        <v>16.98</v>
      </c>
      <c r="K701" s="100" t="s">
        <v>93</v>
      </c>
      <c r="L701" s="312">
        <v>150</v>
      </c>
      <c r="M701" s="153">
        <v>8.0299999999999994</v>
      </c>
      <c r="N701" s="153">
        <v>7.8</v>
      </c>
      <c r="O701" s="151" t="s">
        <v>93</v>
      </c>
      <c r="P701" s="153">
        <v>397.6</v>
      </c>
      <c r="Q701" s="150">
        <v>151.6</v>
      </c>
      <c r="R701" s="100"/>
      <c r="S701" s="100" t="s">
        <v>17</v>
      </c>
      <c r="T701" s="100" t="s">
        <v>93</v>
      </c>
      <c r="U701" s="100"/>
      <c r="V701" s="100"/>
      <c r="W701" s="17" t="s">
        <v>88</v>
      </c>
      <c r="X701" s="61"/>
      <c r="Y701" s="5"/>
      <c r="Z701" s="5"/>
    </row>
    <row r="702" spans="3:26" x14ac:dyDescent="0.2">
      <c r="C702" s="50" t="s">
        <v>322</v>
      </c>
      <c r="D702" s="28">
        <v>42530</v>
      </c>
      <c r="E702" s="9">
        <v>0.51041666666666663</v>
      </c>
      <c r="F702" s="150">
        <v>38.799999999999997</v>
      </c>
      <c r="G702" s="139">
        <v>1011.2</v>
      </c>
      <c r="H702" s="153">
        <v>7.6</v>
      </c>
      <c r="I702" s="150">
        <v>100.9</v>
      </c>
      <c r="J702" s="153">
        <v>19.399999999999999</v>
      </c>
      <c r="K702" s="100" t="s">
        <v>93</v>
      </c>
      <c r="L702" s="312">
        <v>131</v>
      </c>
      <c r="M702" s="153">
        <v>8.0399999999999991</v>
      </c>
      <c r="N702" s="153">
        <v>7.8</v>
      </c>
      <c r="O702" s="153">
        <v>331.5</v>
      </c>
      <c r="P702" s="153">
        <v>372</v>
      </c>
      <c r="Q702" s="150">
        <v>127.3</v>
      </c>
      <c r="R702" s="100"/>
      <c r="S702" s="100" t="s">
        <v>7</v>
      </c>
      <c r="T702" s="100" t="s">
        <v>93</v>
      </c>
      <c r="U702" s="100"/>
      <c r="V702" s="100"/>
      <c r="W702" s="142" t="s">
        <v>15</v>
      </c>
      <c r="X702" s="61"/>
      <c r="Y702" s="5"/>
      <c r="Z702" s="5"/>
    </row>
    <row r="703" spans="3:26" x14ac:dyDescent="0.2">
      <c r="C703" s="65" t="s">
        <v>322</v>
      </c>
      <c r="D703" s="28">
        <v>42536</v>
      </c>
      <c r="E703" s="9">
        <v>0.50902777777777775</v>
      </c>
      <c r="F703" s="83">
        <v>291</v>
      </c>
      <c r="G703" s="139"/>
      <c r="H703" s="153">
        <v>7.59</v>
      </c>
      <c r="I703" s="150">
        <v>102.3</v>
      </c>
      <c r="J703" s="153">
        <v>20.260000000000002</v>
      </c>
      <c r="K703" s="100" t="s">
        <v>93</v>
      </c>
      <c r="L703" s="312">
        <v>124</v>
      </c>
      <c r="M703" s="153">
        <v>8.02</v>
      </c>
      <c r="N703" s="153">
        <v>27.7</v>
      </c>
      <c r="O703" s="153">
        <v>339.8</v>
      </c>
      <c r="P703" s="153">
        <v>373.5</v>
      </c>
      <c r="Q703" s="150">
        <v>121</v>
      </c>
      <c r="R703" s="100"/>
      <c r="S703" s="100" t="s">
        <v>7</v>
      </c>
      <c r="T703" s="100" t="s">
        <v>93</v>
      </c>
      <c r="U703" s="100"/>
      <c r="V703" s="100"/>
      <c r="W703" s="142" t="s">
        <v>426</v>
      </c>
      <c r="X703" s="61"/>
      <c r="Y703" s="5"/>
      <c r="Z703" s="5"/>
    </row>
    <row r="704" spans="3:26" x14ac:dyDescent="0.2">
      <c r="C704" s="50" t="s">
        <v>322</v>
      </c>
      <c r="D704" s="28">
        <v>42544</v>
      </c>
      <c r="E704" s="9">
        <v>0.4861111111111111</v>
      </c>
      <c r="F704" s="150">
        <v>172.5</v>
      </c>
      <c r="G704" s="139" t="s">
        <v>296</v>
      </c>
      <c r="H704" s="153">
        <v>7.42</v>
      </c>
      <c r="I704" s="150">
        <v>99.9</v>
      </c>
      <c r="J704" s="153">
        <v>20.45</v>
      </c>
      <c r="K704" s="100" t="s">
        <v>92</v>
      </c>
      <c r="L704" s="312">
        <v>88.6</v>
      </c>
      <c r="M704" s="153">
        <v>7.9</v>
      </c>
      <c r="N704" s="153">
        <v>8.4</v>
      </c>
      <c r="O704" s="153">
        <v>332.2</v>
      </c>
      <c r="P704" s="153">
        <v>364.7</v>
      </c>
      <c r="Q704" s="150">
        <v>163.30000000000001</v>
      </c>
      <c r="R704" s="100"/>
      <c r="S704" s="100" t="s">
        <v>96</v>
      </c>
      <c r="T704" s="100" t="s">
        <v>93</v>
      </c>
      <c r="U704" s="100"/>
      <c r="V704" s="100"/>
      <c r="W704" s="142" t="s">
        <v>94</v>
      </c>
      <c r="X704" s="61"/>
      <c r="Y704" s="5"/>
      <c r="Z704" s="5"/>
    </row>
    <row r="705" spans="1:26" x14ac:dyDescent="0.2">
      <c r="C705" s="50" t="s">
        <v>322</v>
      </c>
      <c r="D705" s="28">
        <v>42551</v>
      </c>
      <c r="E705" s="9">
        <v>0.53472222222222221</v>
      </c>
      <c r="F705" s="150">
        <v>93.3</v>
      </c>
      <c r="G705" s="139" t="s">
        <v>296</v>
      </c>
      <c r="H705" s="153">
        <v>7.78</v>
      </c>
      <c r="I705" s="150">
        <v>106.3</v>
      </c>
      <c r="J705" s="153">
        <v>21.32</v>
      </c>
      <c r="K705" s="100" t="s">
        <v>439</v>
      </c>
      <c r="L705" s="312">
        <v>47.1</v>
      </c>
      <c r="M705" s="153">
        <v>8.1300000000000008</v>
      </c>
      <c r="N705" s="153">
        <v>5.9</v>
      </c>
      <c r="O705" s="153">
        <v>398.3</v>
      </c>
      <c r="P705" s="153">
        <v>428.3</v>
      </c>
      <c r="Q705" s="150">
        <v>140.30000000000001</v>
      </c>
      <c r="R705" s="100"/>
      <c r="S705" s="100" t="s">
        <v>435</v>
      </c>
      <c r="T705" s="100" t="s">
        <v>440</v>
      </c>
      <c r="U705" s="100"/>
      <c r="V705" s="100"/>
      <c r="W705" s="142" t="s">
        <v>426</v>
      </c>
      <c r="X705" s="61"/>
      <c r="Y705" s="5"/>
      <c r="Z705" s="5"/>
    </row>
    <row r="706" spans="1:26" x14ac:dyDescent="0.2">
      <c r="C706" s="65" t="s">
        <v>322</v>
      </c>
      <c r="D706" s="28">
        <v>42557</v>
      </c>
      <c r="E706" s="9">
        <v>0.49027777777777781</v>
      </c>
      <c r="F706" s="83">
        <v>365</v>
      </c>
      <c r="G706" s="139"/>
      <c r="H706" s="153">
        <v>7.68</v>
      </c>
      <c r="I706" s="150">
        <v>105.9</v>
      </c>
      <c r="J706" s="153">
        <v>21.06</v>
      </c>
      <c r="K706" s="100" t="s">
        <v>439</v>
      </c>
      <c r="L706" s="312">
        <v>65.7</v>
      </c>
      <c r="M706" s="153">
        <v>8.09</v>
      </c>
      <c r="N706" s="153">
        <v>8.3000000000000007</v>
      </c>
      <c r="O706" s="153">
        <v>353.9</v>
      </c>
      <c r="P706" s="153">
        <v>384.6</v>
      </c>
      <c r="Q706" s="150">
        <v>118.4</v>
      </c>
      <c r="R706" s="100"/>
      <c r="S706" s="100" t="s">
        <v>440</v>
      </c>
      <c r="T706" s="100" t="s">
        <v>440</v>
      </c>
      <c r="U706" s="100"/>
      <c r="V706" s="100"/>
      <c r="W706" s="142" t="s">
        <v>408</v>
      </c>
      <c r="X706" s="61"/>
      <c r="Y706" s="5"/>
      <c r="Z706" s="5"/>
    </row>
    <row r="707" spans="1:26" x14ac:dyDescent="0.2">
      <c r="C707" s="50" t="s">
        <v>322</v>
      </c>
      <c r="D707" s="28">
        <v>42565</v>
      </c>
      <c r="E707" s="9">
        <v>0.4861111111111111</v>
      </c>
      <c r="F707" s="150">
        <v>248.1</v>
      </c>
      <c r="G707" s="139" t="s">
        <v>296</v>
      </c>
      <c r="H707" s="153">
        <v>8.3699999999999992</v>
      </c>
      <c r="I707" s="150">
        <v>111</v>
      </c>
      <c r="J707" s="153">
        <v>19.93</v>
      </c>
      <c r="K707" s="100" t="s">
        <v>424</v>
      </c>
      <c r="L707" s="312">
        <v>32.5</v>
      </c>
      <c r="M707" s="153">
        <v>8.1300000000000008</v>
      </c>
      <c r="N707" s="153">
        <v>7.7</v>
      </c>
      <c r="O707" s="153">
        <v>413.4</v>
      </c>
      <c r="P707" s="153">
        <v>458.5</v>
      </c>
      <c r="Q707" s="150">
        <v>166.5</v>
      </c>
      <c r="R707" s="100"/>
      <c r="S707" s="100" t="s">
        <v>440</v>
      </c>
      <c r="T707" s="100" t="s">
        <v>440</v>
      </c>
      <c r="U707" s="100"/>
      <c r="V707" s="100"/>
      <c r="W707" s="142" t="s">
        <v>438</v>
      </c>
      <c r="X707" s="61"/>
      <c r="Y707" s="5"/>
      <c r="Z707" s="5"/>
    </row>
    <row r="708" spans="1:26" x14ac:dyDescent="0.2">
      <c r="C708" s="65" t="s">
        <v>322</v>
      </c>
      <c r="D708" s="28">
        <v>42571</v>
      </c>
      <c r="E708" s="9">
        <v>0.4916666666666667</v>
      </c>
      <c r="F708" s="150"/>
      <c r="G708" s="139"/>
      <c r="H708" s="153">
        <v>7.58</v>
      </c>
      <c r="I708" s="150">
        <v>104.6</v>
      </c>
      <c r="J708" s="153">
        <v>21.78</v>
      </c>
      <c r="K708" s="100" t="s">
        <v>117</v>
      </c>
      <c r="L708" s="312">
        <v>42.7</v>
      </c>
      <c r="M708" s="153">
        <v>8.0399999999999991</v>
      </c>
      <c r="N708" s="153">
        <v>16.3</v>
      </c>
      <c r="O708" s="153">
        <v>464.5</v>
      </c>
      <c r="P708" s="153">
        <v>494.8</v>
      </c>
      <c r="Q708" s="150">
        <v>158.4</v>
      </c>
      <c r="R708" s="100"/>
      <c r="S708" s="100" t="s">
        <v>443</v>
      </c>
      <c r="T708" s="100" t="s">
        <v>440</v>
      </c>
      <c r="U708" s="100"/>
      <c r="V708" s="100"/>
      <c r="W708" s="142" t="s">
        <v>438</v>
      </c>
      <c r="X708" s="61"/>
      <c r="Y708" s="5"/>
      <c r="Z708" s="5"/>
    </row>
    <row r="709" spans="1:26" x14ac:dyDescent="0.2">
      <c r="C709" s="50" t="s">
        <v>322</v>
      </c>
      <c r="D709" s="28">
        <v>42579</v>
      </c>
      <c r="E709" s="9">
        <v>0.48472222222222222</v>
      </c>
      <c r="F709" s="150">
        <v>435.2</v>
      </c>
      <c r="G709" s="139" t="s">
        <v>296</v>
      </c>
      <c r="H709" s="153">
        <v>8.5500000000000007</v>
      </c>
      <c r="I709" s="150">
        <v>117.9</v>
      </c>
      <c r="J709" s="153">
        <v>21.26</v>
      </c>
      <c r="K709" s="100" t="s">
        <v>117</v>
      </c>
      <c r="L709" s="312">
        <v>17.600000000000001</v>
      </c>
      <c r="M709" s="153">
        <v>8.2799999999999994</v>
      </c>
      <c r="N709" s="153">
        <v>6.1</v>
      </c>
      <c r="O709" s="153">
        <v>585</v>
      </c>
      <c r="P709" s="153">
        <v>631</v>
      </c>
      <c r="Q709" s="150">
        <v>149.4</v>
      </c>
      <c r="R709" s="100"/>
      <c r="S709" s="100" t="s">
        <v>430</v>
      </c>
      <c r="T709" s="100" t="s">
        <v>429</v>
      </c>
      <c r="U709" s="100"/>
      <c r="V709" s="100"/>
      <c r="W709" s="142" t="s">
        <v>426</v>
      </c>
      <c r="X709" s="61"/>
      <c r="Y709" s="5"/>
      <c r="Z709" s="5"/>
    </row>
    <row r="710" spans="1:26" x14ac:dyDescent="0.2">
      <c r="C710" s="65" t="s">
        <v>322</v>
      </c>
      <c r="D710" s="28">
        <v>42586</v>
      </c>
      <c r="E710" s="9">
        <v>0.45416666666666666</v>
      </c>
      <c r="F710" s="150"/>
      <c r="G710" s="139"/>
      <c r="H710" s="153">
        <v>9.17</v>
      </c>
      <c r="I710" s="150">
        <v>121.5</v>
      </c>
      <c r="J710" s="153">
        <v>19.82</v>
      </c>
      <c r="K710" s="100" t="s">
        <v>117</v>
      </c>
      <c r="L710" s="312">
        <v>15.5</v>
      </c>
      <c r="M710" s="153">
        <v>8.26</v>
      </c>
      <c r="N710" s="153">
        <v>5.0999999999999996</v>
      </c>
      <c r="O710" s="255">
        <v>599.1</v>
      </c>
      <c r="P710" s="255">
        <v>663.7</v>
      </c>
      <c r="Q710" s="150">
        <v>180.6</v>
      </c>
      <c r="R710" s="100"/>
      <c r="S710" s="100" t="s">
        <v>124</v>
      </c>
      <c r="T710" s="100" t="s">
        <v>120</v>
      </c>
      <c r="U710" s="100"/>
      <c r="V710" s="100"/>
      <c r="W710" s="17" t="s">
        <v>98</v>
      </c>
      <c r="X710" s="61"/>
      <c r="Y710" s="5"/>
      <c r="Z710" s="5"/>
    </row>
    <row r="711" spans="1:26" x14ac:dyDescent="0.2">
      <c r="C711" s="50" t="s">
        <v>322</v>
      </c>
      <c r="D711" s="28">
        <v>42594</v>
      </c>
      <c r="E711" s="9">
        <v>0.53402777777777777</v>
      </c>
      <c r="F711" s="150">
        <v>137.19999999999999</v>
      </c>
      <c r="G711" s="139" t="s">
        <v>296</v>
      </c>
      <c r="H711" s="153">
        <v>9.7100000000000009</v>
      </c>
      <c r="I711" s="150">
        <v>130.4</v>
      </c>
      <c r="J711" s="153">
        <v>20.66</v>
      </c>
      <c r="K711" s="100" t="s">
        <v>233</v>
      </c>
      <c r="L711" s="151">
        <v>11.8</v>
      </c>
      <c r="M711" s="153">
        <v>8.42</v>
      </c>
      <c r="N711" s="150">
        <v>2.6</v>
      </c>
      <c r="O711" s="150">
        <v>685.7</v>
      </c>
      <c r="P711" s="150">
        <v>747.5</v>
      </c>
      <c r="Q711" s="150">
        <v>101.6</v>
      </c>
      <c r="R711" s="100"/>
      <c r="S711" s="100" t="s">
        <v>421</v>
      </c>
      <c r="T711" s="100" t="s">
        <v>345</v>
      </c>
      <c r="U711" s="100"/>
      <c r="V711" s="100"/>
      <c r="W711" s="17" t="s">
        <v>97</v>
      </c>
      <c r="X711" s="61"/>
      <c r="Y711" s="5"/>
      <c r="Z711" s="5"/>
    </row>
    <row r="712" spans="1:26" x14ac:dyDescent="0.2">
      <c r="C712" s="65" t="s">
        <v>322</v>
      </c>
      <c r="D712" s="28">
        <v>42599</v>
      </c>
      <c r="E712" s="9">
        <v>0.5229166666666667</v>
      </c>
      <c r="F712" s="150"/>
      <c r="G712" s="139"/>
      <c r="H712" s="153">
        <v>8.6999999999999993</v>
      </c>
      <c r="I712" s="150">
        <v>118.4</v>
      </c>
      <c r="J712" s="153">
        <v>20.04</v>
      </c>
      <c r="K712" s="100" t="s">
        <v>233</v>
      </c>
      <c r="L712" s="151">
        <v>17.600000000000001</v>
      </c>
      <c r="M712" s="153">
        <v>8.2200000000000006</v>
      </c>
      <c r="N712" s="153" t="s">
        <v>312</v>
      </c>
      <c r="O712" s="150">
        <v>691.5</v>
      </c>
      <c r="P712" s="150">
        <v>763.2</v>
      </c>
      <c r="Q712" s="150">
        <v>144.6</v>
      </c>
      <c r="R712" s="100"/>
      <c r="S712" s="100" t="s">
        <v>421</v>
      </c>
      <c r="T712" s="100" t="s">
        <v>345</v>
      </c>
      <c r="U712" s="100"/>
      <c r="V712" s="100"/>
      <c r="W712" s="17" t="s">
        <v>85</v>
      </c>
      <c r="X712" s="61"/>
      <c r="Y712" s="5"/>
      <c r="Z712" s="5"/>
    </row>
    <row r="713" spans="1:26" x14ac:dyDescent="0.2">
      <c r="C713" s="50" t="s">
        <v>322</v>
      </c>
      <c r="D713" s="28">
        <v>42607</v>
      </c>
      <c r="E713" s="9">
        <v>0.69305555555555554</v>
      </c>
      <c r="F713" s="150">
        <v>648.79999999999995</v>
      </c>
      <c r="G713" s="139" t="s">
        <v>296</v>
      </c>
      <c r="H713" s="153">
        <v>7.53</v>
      </c>
      <c r="I713" s="150">
        <v>96</v>
      </c>
      <c r="J713" s="153">
        <v>17.989999999999998</v>
      </c>
      <c r="K713" s="100" t="s">
        <v>233</v>
      </c>
      <c r="L713" s="151">
        <v>27.9</v>
      </c>
      <c r="M713" s="153">
        <v>8.1</v>
      </c>
      <c r="N713" s="153" t="s">
        <v>312</v>
      </c>
      <c r="O713" s="150">
        <v>519.6</v>
      </c>
      <c r="P713" s="150">
        <v>599.4</v>
      </c>
      <c r="Q713" s="150">
        <v>169.9</v>
      </c>
      <c r="R713" s="100"/>
      <c r="S713" s="100" t="s">
        <v>312</v>
      </c>
      <c r="T713" s="100" t="s">
        <v>312</v>
      </c>
      <c r="U713" s="100"/>
      <c r="V713" s="100"/>
      <c r="W713" s="17" t="s">
        <v>85</v>
      </c>
      <c r="X713" s="61"/>
      <c r="Y713" s="5"/>
      <c r="Z713" s="5"/>
    </row>
    <row r="714" spans="1:26" x14ac:dyDescent="0.2">
      <c r="C714" s="50" t="s">
        <v>322</v>
      </c>
      <c r="D714" s="28">
        <v>42620</v>
      </c>
      <c r="E714" s="9">
        <v>0.4069444444444445</v>
      </c>
      <c r="F714" s="150"/>
      <c r="G714" s="139"/>
      <c r="H714" s="153">
        <v>7.7</v>
      </c>
      <c r="I714" s="150">
        <v>98.5</v>
      </c>
      <c r="J714" s="153">
        <v>17.87</v>
      </c>
      <c r="K714" s="100" t="s">
        <v>233</v>
      </c>
      <c r="L714" s="151">
        <v>19</v>
      </c>
      <c r="M714" s="248">
        <v>8.0399999999999991</v>
      </c>
      <c r="N714" s="25" t="s">
        <v>312</v>
      </c>
      <c r="O714" s="249">
        <v>553.4</v>
      </c>
      <c r="P714" s="249">
        <v>642.6</v>
      </c>
      <c r="U714" s="100"/>
      <c r="V714" s="100"/>
      <c r="W714" s="17" t="s">
        <v>142</v>
      </c>
      <c r="X714" s="61"/>
      <c r="Y714" s="5"/>
      <c r="Z714" s="5"/>
    </row>
    <row r="715" spans="1:26" x14ac:dyDescent="0.2">
      <c r="C715" s="50" t="s">
        <v>322</v>
      </c>
      <c r="D715" s="28">
        <v>42634</v>
      </c>
      <c r="E715" s="9">
        <v>0.50416666666666665</v>
      </c>
      <c r="F715" s="150"/>
      <c r="G715" s="139"/>
      <c r="H715" s="153">
        <v>8.33</v>
      </c>
      <c r="I715" s="150">
        <v>106.5</v>
      </c>
      <c r="J715" s="150">
        <v>17.8</v>
      </c>
      <c r="K715" s="100" t="s">
        <v>233</v>
      </c>
      <c r="L715" s="139">
        <v>13.6</v>
      </c>
      <c r="M715" s="153">
        <v>8.2200000000000006</v>
      </c>
      <c r="N715" s="153" t="s">
        <v>312</v>
      </c>
      <c r="O715" s="150">
        <v>656.2</v>
      </c>
      <c r="P715" s="150">
        <v>761.2</v>
      </c>
      <c r="Q715" s="150">
        <v>167.1</v>
      </c>
      <c r="R715" s="100"/>
      <c r="S715" s="100" t="s">
        <v>89</v>
      </c>
      <c r="T715" s="100" t="s">
        <v>345</v>
      </c>
      <c r="U715" s="100"/>
      <c r="V715" s="100"/>
      <c r="W715" s="17" t="s">
        <v>141</v>
      </c>
      <c r="X715" s="61"/>
      <c r="Y715" s="5"/>
      <c r="Z715" s="5"/>
    </row>
    <row r="716" spans="1:26" x14ac:dyDescent="0.2">
      <c r="C716" s="50" t="s">
        <v>322</v>
      </c>
      <c r="D716" s="28">
        <v>42641</v>
      </c>
      <c r="E716" s="9">
        <v>0.4680555555555555</v>
      </c>
      <c r="F716" s="150">
        <v>248.9</v>
      </c>
      <c r="G716" s="139" t="s">
        <v>296</v>
      </c>
      <c r="H716" s="153">
        <v>8.7799999999999994</v>
      </c>
      <c r="I716" s="150">
        <v>102.6</v>
      </c>
      <c r="J716" s="153">
        <v>14.04</v>
      </c>
      <c r="K716" s="100" t="s">
        <v>233</v>
      </c>
      <c r="L716" s="151">
        <v>15.5</v>
      </c>
      <c r="M716" s="153">
        <v>8.07</v>
      </c>
      <c r="N716" s="153" t="s">
        <v>312</v>
      </c>
      <c r="O716" s="150">
        <v>620.29999999999995</v>
      </c>
      <c r="P716" s="150">
        <v>784.5</v>
      </c>
      <c r="Q716" s="150">
        <v>164</v>
      </c>
      <c r="R716" s="100"/>
      <c r="S716" s="100" t="s">
        <v>298</v>
      </c>
      <c r="T716" s="100" t="s">
        <v>345</v>
      </c>
      <c r="U716" s="100"/>
      <c r="V716" s="100"/>
      <c r="W716" s="17" t="s">
        <v>90</v>
      </c>
      <c r="X716" s="61"/>
      <c r="Y716" s="5"/>
      <c r="Z716" s="5"/>
    </row>
    <row r="717" spans="1:26" x14ac:dyDescent="0.2">
      <c r="C717" s="50" t="s">
        <v>322</v>
      </c>
      <c r="D717" s="28"/>
      <c r="E717" s="9"/>
      <c r="F717" s="150"/>
      <c r="G717" s="139"/>
      <c r="H717" s="153"/>
      <c r="I717" s="150"/>
      <c r="J717" s="153"/>
      <c r="K717" s="100"/>
      <c r="L717" s="151"/>
      <c r="M717" s="153"/>
      <c r="N717" s="153"/>
      <c r="O717" s="153"/>
      <c r="P717" s="153"/>
      <c r="Q717" s="150"/>
      <c r="R717" s="100"/>
      <c r="S717" s="100"/>
      <c r="T717" s="100"/>
      <c r="U717" s="100"/>
      <c r="V717" s="100"/>
      <c r="W717" s="17"/>
      <c r="X717" s="61"/>
      <c r="Y717" s="5"/>
      <c r="Z717" s="5"/>
    </row>
    <row r="718" spans="1:26" x14ac:dyDescent="0.25">
      <c r="C718" s="3"/>
      <c r="D718" s="22"/>
      <c r="E718" s="23"/>
      <c r="F718" s="24"/>
      <c r="G718" s="25"/>
      <c r="H718" s="27"/>
      <c r="I718" s="25"/>
      <c r="J718" s="26"/>
      <c r="K718" s="3"/>
      <c r="L718" s="3"/>
      <c r="M718" s="26"/>
      <c r="N718" s="25"/>
      <c r="O718" s="26"/>
      <c r="P718" s="26"/>
      <c r="Q718" s="24"/>
      <c r="R718" s="3"/>
      <c r="S718" s="3"/>
      <c r="T718" s="3"/>
      <c r="U718" s="3"/>
      <c r="V718" s="3"/>
      <c r="W718" s="35"/>
    </row>
    <row r="719" spans="1:26" x14ac:dyDescent="0.2">
      <c r="A719" s="62" t="s">
        <v>277</v>
      </c>
      <c r="B719" s="62" t="s">
        <v>276</v>
      </c>
      <c r="C719" s="19" t="s">
        <v>238</v>
      </c>
      <c r="D719" s="19" t="s">
        <v>237</v>
      </c>
      <c r="E719" s="19" t="s">
        <v>289</v>
      </c>
      <c r="F719" s="20" t="s">
        <v>313</v>
      </c>
      <c r="G719" s="19" t="s">
        <v>292</v>
      </c>
      <c r="H719" s="19" t="s">
        <v>240</v>
      </c>
      <c r="I719" s="19" t="s">
        <v>239</v>
      </c>
      <c r="J719" s="19" t="s">
        <v>374</v>
      </c>
      <c r="K719" s="19" t="s">
        <v>231</v>
      </c>
      <c r="L719" s="19" t="s">
        <v>405</v>
      </c>
      <c r="M719" s="19" t="s">
        <v>310</v>
      </c>
      <c r="N719" s="19" t="s">
        <v>325</v>
      </c>
      <c r="O719" s="19" t="s">
        <v>309</v>
      </c>
      <c r="P719" s="21" t="s">
        <v>307</v>
      </c>
      <c r="Q719" s="21" t="s">
        <v>308</v>
      </c>
      <c r="R719" s="19" t="s">
        <v>291</v>
      </c>
      <c r="S719" s="19" t="s">
        <v>421</v>
      </c>
      <c r="T719" s="19" t="s">
        <v>288</v>
      </c>
      <c r="U719" s="19" t="s">
        <v>290</v>
      </c>
      <c r="V719" s="19" t="s">
        <v>241</v>
      </c>
      <c r="W719" s="34" t="s">
        <v>300</v>
      </c>
      <c r="X719" s="128" t="s">
        <v>386</v>
      </c>
      <c r="Y719" s="21" t="s">
        <v>203</v>
      </c>
      <c r="Z719" s="21" t="s">
        <v>204</v>
      </c>
    </row>
    <row r="720" spans="1:26" x14ac:dyDescent="0.2">
      <c r="A720" s="63">
        <v>39.651701000000003</v>
      </c>
      <c r="B720" s="63">
        <v>-105.029729</v>
      </c>
      <c r="C720" s="52" t="s">
        <v>319</v>
      </c>
      <c r="D720" s="28">
        <v>41395</v>
      </c>
      <c r="E720" s="5" t="s">
        <v>281</v>
      </c>
      <c r="F720" s="5">
        <v>199</v>
      </c>
      <c r="G720" s="5"/>
      <c r="H720" s="5" t="s">
        <v>282</v>
      </c>
      <c r="I720" s="5" t="s">
        <v>282</v>
      </c>
      <c r="J720" s="5" t="s">
        <v>282</v>
      </c>
      <c r="K720" s="5" t="s">
        <v>282</v>
      </c>
      <c r="L720" s="5" t="s">
        <v>312</v>
      </c>
      <c r="M720" s="5" t="s">
        <v>281</v>
      </c>
      <c r="N720" s="5" t="s">
        <v>281</v>
      </c>
      <c r="O720" s="5" t="s">
        <v>281</v>
      </c>
      <c r="P720" s="5" t="s">
        <v>281</v>
      </c>
      <c r="Q720" s="5" t="s">
        <v>281</v>
      </c>
      <c r="R720" s="5" t="s">
        <v>281</v>
      </c>
      <c r="S720" s="5" t="s">
        <v>281</v>
      </c>
      <c r="T720" s="5" t="s">
        <v>281</v>
      </c>
      <c r="U720" s="5"/>
      <c r="V720" s="5"/>
      <c r="W720" s="17" t="s">
        <v>267</v>
      </c>
      <c r="X720" s="61"/>
      <c r="Y720" s="5"/>
      <c r="Z720" s="5"/>
    </row>
    <row r="721" spans="2:26" x14ac:dyDescent="0.2">
      <c r="C721" s="52" t="s">
        <v>319</v>
      </c>
      <c r="D721" s="28">
        <v>41409</v>
      </c>
      <c r="E721" s="5" t="s">
        <v>281</v>
      </c>
      <c r="F721" s="5">
        <v>21.6</v>
      </c>
      <c r="G721" s="5"/>
      <c r="H721" s="5" t="s">
        <v>281</v>
      </c>
      <c r="I721" s="5" t="s">
        <v>281</v>
      </c>
      <c r="J721" s="5" t="s">
        <v>281</v>
      </c>
      <c r="K721" s="5" t="s">
        <v>281</v>
      </c>
      <c r="L721" s="5" t="s">
        <v>312</v>
      </c>
      <c r="M721" s="5" t="s">
        <v>281</v>
      </c>
      <c r="N721" s="5" t="s">
        <v>281</v>
      </c>
      <c r="O721" s="5" t="s">
        <v>281</v>
      </c>
      <c r="P721" s="5" t="s">
        <v>281</v>
      </c>
      <c r="Q721" s="5" t="s">
        <v>281</v>
      </c>
      <c r="R721" s="5" t="s">
        <v>281</v>
      </c>
      <c r="S721" s="5" t="s">
        <v>281</v>
      </c>
      <c r="T721" s="5" t="s">
        <v>281</v>
      </c>
      <c r="U721" s="5"/>
      <c r="V721" s="5"/>
      <c r="W721" s="17" t="s">
        <v>267</v>
      </c>
      <c r="X721" s="61"/>
      <c r="Y721" s="5"/>
      <c r="Z721" s="5"/>
    </row>
    <row r="722" spans="2:26" x14ac:dyDescent="0.2">
      <c r="C722" s="52" t="s">
        <v>319</v>
      </c>
      <c r="D722" s="28">
        <v>41465</v>
      </c>
      <c r="E722" s="9">
        <v>0.45763888888888887</v>
      </c>
      <c r="F722" s="5">
        <v>548</v>
      </c>
      <c r="G722" s="5"/>
      <c r="H722" s="5" t="s">
        <v>312</v>
      </c>
      <c r="I722" s="5" t="s">
        <v>312</v>
      </c>
      <c r="J722" s="5">
        <v>21.25</v>
      </c>
      <c r="K722" s="5" t="s">
        <v>233</v>
      </c>
      <c r="L722" s="5" t="s">
        <v>312</v>
      </c>
      <c r="M722" s="5">
        <v>8.2200000000000006</v>
      </c>
      <c r="N722" s="5" t="s">
        <v>312</v>
      </c>
      <c r="O722" s="5" t="s">
        <v>312</v>
      </c>
      <c r="P722" s="5">
        <v>711.8</v>
      </c>
      <c r="Q722" s="5" t="s">
        <v>312</v>
      </c>
      <c r="R722" s="5"/>
      <c r="S722" s="5" t="s">
        <v>312</v>
      </c>
      <c r="T722" s="5" t="s">
        <v>345</v>
      </c>
      <c r="U722" s="5"/>
      <c r="V722" s="5"/>
      <c r="W722" s="17" t="s">
        <v>268</v>
      </c>
      <c r="X722" s="61"/>
      <c r="Y722" s="5"/>
      <c r="Z722" s="5"/>
    </row>
    <row r="723" spans="2:26" x14ac:dyDescent="0.2">
      <c r="C723" s="52" t="s">
        <v>319</v>
      </c>
      <c r="D723" s="28">
        <v>41479</v>
      </c>
      <c r="E723" s="9">
        <v>0.43541666666666662</v>
      </c>
      <c r="F723" s="5">
        <v>122</v>
      </c>
      <c r="G723" s="5"/>
      <c r="H723" s="5" t="s">
        <v>312</v>
      </c>
      <c r="I723" s="5" t="s">
        <v>312</v>
      </c>
      <c r="J723" s="5">
        <v>21.15</v>
      </c>
      <c r="K723" s="5" t="s">
        <v>230</v>
      </c>
      <c r="L723" s="5" t="s">
        <v>312</v>
      </c>
      <c r="M723" s="5">
        <v>8.2799999999999994</v>
      </c>
      <c r="N723" s="5" t="s">
        <v>312</v>
      </c>
      <c r="O723" s="5" t="s">
        <v>312</v>
      </c>
      <c r="P723" s="5">
        <v>585.6</v>
      </c>
      <c r="Q723" s="5" t="s">
        <v>312</v>
      </c>
      <c r="R723" s="5"/>
      <c r="S723" s="5" t="s">
        <v>312</v>
      </c>
      <c r="T723" s="5" t="s">
        <v>345</v>
      </c>
      <c r="U723" s="5"/>
      <c r="V723" s="5"/>
      <c r="W723" s="17" t="s">
        <v>270</v>
      </c>
      <c r="X723" s="61"/>
      <c r="Y723" s="5"/>
      <c r="Z723" s="5"/>
    </row>
    <row r="724" spans="2:26" x14ac:dyDescent="0.2">
      <c r="C724" s="52" t="s">
        <v>319</v>
      </c>
      <c r="D724" s="28">
        <v>41493</v>
      </c>
      <c r="E724" s="9">
        <v>0.42569444444444443</v>
      </c>
      <c r="F724" s="5">
        <v>613</v>
      </c>
      <c r="G724" s="5"/>
      <c r="H724" s="5" t="s">
        <v>312</v>
      </c>
      <c r="I724" s="5" t="s">
        <v>312</v>
      </c>
      <c r="J724" s="5">
        <v>18.8</v>
      </c>
      <c r="K724" s="5" t="s">
        <v>230</v>
      </c>
      <c r="L724" s="5" t="s">
        <v>312</v>
      </c>
      <c r="M724" s="5">
        <v>8.0299999999999994</v>
      </c>
      <c r="N724" s="5" t="s">
        <v>312</v>
      </c>
      <c r="O724" s="5" t="s">
        <v>312</v>
      </c>
      <c r="P724" s="5">
        <v>574.5</v>
      </c>
      <c r="Q724" s="5" t="s">
        <v>312</v>
      </c>
      <c r="R724" s="5"/>
      <c r="S724" s="5" t="s">
        <v>312</v>
      </c>
      <c r="T724" s="5" t="s">
        <v>345</v>
      </c>
      <c r="U724" s="5"/>
      <c r="V724" s="5"/>
      <c r="W724" s="17" t="s">
        <v>268</v>
      </c>
      <c r="X724" s="61"/>
      <c r="Y724" s="5"/>
      <c r="Z724" s="5"/>
    </row>
    <row r="725" spans="2:26" x14ac:dyDescent="0.2">
      <c r="C725" s="52" t="s">
        <v>319</v>
      </c>
      <c r="D725" s="28">
        <v>41507</v>
      </c>
      <c r="E725" s="9">
        <v>0.44444444444444442</v>
      </c>
      <c r="F725" s="5">
        <v>613</v>
      </c>
      <c r="G725" s="5"/>
      <c r="H725" s="5" t="s">
        <v>312</v>
      </c>
      <c r="I725" s="5" t="s">
        <v>312</v>
      </c>
      <c r="J725" s="5">
        <v>20.11</v>
      </c>
      <c r="K725" s="5" t="s">
        <v>230</v>
      </c>
      <c r="L725" s="5" t="s">
        <v>312</v>
      </c>
      <c r="M725" s="5">
        <v>8.34</v>
      </c>
      <c r="N725" s="5" t="s">
        <v>312</v>
      </c>
      <c r="O725" s="5" t="s">
        <v>312</v>
      </c>
      <c r="P725" s="5">
        <v>595.79999999999995</v>
      </c>
      <c r="Q725" s="5" t="s">
        <v>312</v>
      </c>
      <c r="R725" s="5"/>
      <c r="S725" s="5" t="s">
        <v>312</v>
      </c>
      <c r="T725" s="5" t="s">
        <v>345</v>
      </c>
      <c r="U725" s="5"/>
      <c r="V725" s="5"/>
      <c r="W725" s="17" t="s">
        <v>270</v>
      </c>
      <c r="X725" s="61"/>
      <c r="Y725" s="5"/>
      <c r="Z725" s="5"/>
    </row>
    <row r="726" spans="2:26" x14ac:dyDescent="0.2">
      <c r="C726" s="52" t="s">
        <v>319</v>
      </c>
      <c r="D726" s="28">
        <v>41521</v>
      </c>
      <c r="E726" s="9">
        <v>0.4375</v>
      </c>
      <c r="F726" s="13">
        <v>365</v>
      </c>
      <c r="G726" s="5"/>
      <c r="H726" s="5" t="s">
        <v>312</v>
      </c>
      <c r="I726" s="5" t="s">
        <v>312</v>
      </c>
      <c r="J726" s="5">
        <v>20.75</v>
      </c>
      <c r="K726" s="5" t="s">
        <v>230</v>
      </c>
      <c r="L726" s="5" t="s">
        <v>312</v>
      </c>
      <c r="M726" s="5">
        <v>8.11</v>
      </c>
      <c r="N726" s="5" t="s">
        <v>312</v>
      </c>
      <c r="O726" s="5" t="s">
        <v>312</v>
      </c>
      <c r="P726" s="5">
        <v>399.4</v>
      </c>
      <c r="Q726" s="5" t="s">
        <v>312</v>
      </c>
      <c r="R726" s="5"/>
      <c r="S726" s="5" t="s">
        <v>312</v>
      </c>
      <c r="T726" s="5" t="s">
        <v>345</v>
      </c>
      <c r="U726" s="5"/>
      <c r="V726" s="5"/>
      <c r="W726" s="17" t="s">
        <v>365</v>
      </c>
      <c r="X726" s="61"/>
      <c r="Y726" s="5"/>
      <c r="Z726" s="5"/>
    </row>
    <row r="727" spans="2:26" x14ac:dyDescent="0.2">
      <c r="C727" s="52" t="s">
        <v>319</v>
      </c>
      <c r="D727" s="28">
        <v>41541</v>
      </c>
      <c r="E727" s="9">
        <v>0.43958333333333338</v>
      </c>
      <c r="F727" s="13">
        <v>1120</v>
      </c>
      <c r="G727" s="5"/>
      <c r="H727" s="5" t="s">
        <v>312</v>
      </c>
      <c r="I727" s="5" t="s">
        <v>312</v>
      </c>
      <c r="J727" s="5">
        <v>12.58</v>
      </c>
      <c r="K727" s="5" t="s">
        <v>371</v>
      </c>
      <c r="L727" s="5" t="s">
        <v>312</v>
      </c>
      <c r="M727" s="5">
        <v>7.71</v>
      </c>
      <c r="N727" s="5" t="s">
        <v>312</v>
      </c>
      <c r="O727" s="5" t="s">
        <v>312</v>
      </c>
      <c r="P727" s="5">
        <v>177.8</v>
      </c>
      <c r="Q727" s="5" t="s">
        <v>312</v>
      </c>
      <c r="R727" s="5"/>
      <c r="S727" s="5" t="s">
        <v>312</v>
      </c>
      <c r="T727" s="5" t="s">
        <v>345</v>
      </c>
      <c r="U727" s="5"/>
      <c r="V727" s="5"/>
      <c r="W727" s="17" t="s">
        <v>334</v>
      </c>
      <c r="X727" s="61"/>
      <c r="Y727" s="5"/>
      <c r="Z727" s="5"/>
    </row>
    <row r="728" spans="2:26" s="25" customFormat="1" hidden="1" x14ac:dyDescent="0.2">
      <c r="B728" t="s">
        <v>279</v>
      </c>
      <c r="C728" s="5" t="s">
        <v>319</v>
      </c>
      <c r="D728" s="28">
        <v>41564</v>
      </c>
      <c r="E728" s="9">
        <v>0.43055555555555558</v>
      </c>
      <c r="F728" s="5">
        <v>80.099999999999994</v>
      </c>
      <c r="G728" s="5">
        <v>1046.2</v>
      </c>
      <c r="H728" s="5">
        <v>9.5</v>
      </c>
      <c r="I728" s="5"/>
      <c r="J728" s="5">
        <v>8.6</v>
      </c>
      <c r="K728" s="5"/>
      <c r="L728" s="5" t="s">
        <v>312</v>
      </c>
      <c r="M728" s="5">
        <v>6.75</v>
      </c>
      <c r="N728" s="5">
        <v>8</v>
      </c>
      <c r="O728" s="5" t="s">
        <v>312</v>
      </c>
      <c r="P728" s="5"/>
      <c r="Q728" s="5" t="s">
        <v>312</v>
      </c>
      <c r="R728" s="5"/>
      <c r="S728" s="5" t="s">
        <v>312</v>
      </c>
      <c r="T728" s="5" t="s">
        <v>346</v>
      </c>
      <c r="U728" s="5">
        <v>0</v>
      </c>
      <c r="V728" s="5"/>
      <c r="W728" s="17" t="s">
        <v>335</v>
      </c>
      <c r="X728" s="17"/>
      <c r="Y728" s="5"/>
      <c r="Z728" s="5"/>
    </row>
    <row r="729" spans="2:26" s="25" customFormat="1" hidden="1" x14ac:dyDescent="0.2">
      <c r="B729" t="s">
        <v>279</v>
      </c>
      <c r="C729" s="5" t="s">
        <v>319</v>
      </c>
      <c r="D729" s="28">
        <v>41578</v>
      </c>
      <c r="E729" s="9">
        <v>0.4236111111111111</v>
      </c>
      <c r="F729" s="5">
        <v>129.1</v>
      </c>
      <c r="G729" s="5">
        <v>579.4</v>
      </c>
      <c r="H729" s="5">
        <v>7.3</v>
      </c>
      <c r="I729" s="5"/>
      <c r="J729" s="5">
        <v>6.4</v>
      </c>
      <c r="K729" s="5"/>
      <c r="L729" s="5" t="s">
        <v>312</v>
      </c>
      <c r="M729" s="5">
        <v>7.16</v>
      </c>
      <c r="N729" s="5">
        <v>1.7</v>
      </c>
      <c r="O729" s="5" t="s">
        <v>312</v>
      </c>
      <c r="P729" s="5"/>
      <c r="Q729" s="5" t="s">
        <v>312</v>
      </c>
      <c r="R729" s="5"/>
      <c r="S729" s="5" t="s">
        <v>312</v>
      </c>
      <c r="T729" s="5" t="s">
        <v>346</v>
      </c>
      <c r="U729" s="5">
        <v>0.1</v>
      </c>
      <c r="V729" s="5"/>
      <c r="W729" s="17" t="s">
        <v>335</v>
      </c>
      <c r="X729" s="17"/>
      <c r="Y729" s="5"/>
      <c r="Z729" s="5"/>
    </row>
    <row r="730" spans="2:26" s="25" customFormat="1" hidden="1" x14ac:dyDescent="0.2">
      <c r="B730" t="s">
        <v>279</v>
      </c>
      <c r="C730" s="5" t="s">
        <v>319</v>
      </c>
      <c r="D730" s="28">
        <v>41592</v>
      </c>
      <c r="E730" s="9">
        <v>0.41666666666666669</v>
      </c>
      <c r="F730" s="5">
        <v>42</v>
      </c>
      <c r="G730" s="5">
        <v>488.4</v>
      </c>
      <c r="H730" s="5">
        <v>7.3</v>
      </c>
      <c r="I730" s="5"/>
      <c r="J730" s="5">
        <v>6.6</v>
      </c>
      <c r="K730" s="5"/>
      <c r="L730" s="5" t="s">
        <v>312</v>
      </c>
      <c r="M730" s="5">
        <v>7.58</v>
      </c>
      <c r="N730" s="13"/>
      <c r="O730" s="5" t="s">
        <v>312</v>
      </c>
      <c r="P730" s="5"/>
      <c r="Q730" s="5" t="s">
        <v>312</v>
      </c>
      <c r="R730" s="5"/>
      <c r="S730" s="5" t="s">
        <v>312</v>
      </c>
      <c r="T730" s="5" t="s">
        <v>346</v>
      </c>
      <c r="U730" s="5">
        <v>0.1</v>
      </c>
      <c r="V730" s="5"/>
      <c r="W730" s="17" t="s">
        <v>335</v>
      </c>
      <c r="X730" s="17"/>
      <c r="Y730" s="5"/>
      <c r="Z730" s="5"/>
    </row>
    <row r="731" spans="2:26" s="25" customFormat="1" hidden="1" x14ac:dyDescent="0.2">
      <c r="B731" t="s">
        <v>279</v>
      </c>
      <c r="C731" s="5" t="s">
        <v>319</v>
      </c>
      <c r="D731" s="28">
        <v>41613</v>
      </c>
      <c r="E731" s="9">
        <v>0.41666666666666669</v>
      </c>
      <c r="F731" s="5">
        <v>9.8000000000000007</v>
      </c>
      <c r="G731" s="5">
        <v>153.9</v>
      </c>
      <c r="H731" s="5" t="s">
        <v>312</v>
      </c>
      <c r="I731" s="5"/>
      <c r="J731" s="5">
        <v>0</v>
      </c>
      <c r="K731" s="5"/>
      <c r="L731" s="5" t="s">
        <v>312</v>
      </c>
      <c r="M731" s="5">
        <v>7.6</v>
      </c>
      <c r="N731" s="5" t="s">
        <v>312</v>
      </c>
      <c r="O731" s="5" t="s">
        <v>312</v>
      </c>
      <c r="P731" s="5"/>
      <c r="Q731" s="5" t="s">
        <v>312</v>
      </c>
      <c r="R731" s="5"/>
      <c r="S731" s="5" t="s">
        <v>312</v>
      </c>
      <c r="T731" s="5" t="s">
        <v>346</v>
      </c>
      <c r="U731" s="5" t="s">
        <v>312</v>
      </c>
      <c r="V731" s="5"/>
      <c r="W731" s="17" t="s">
        <v>339</v>
      </c>
      <c r="X731" s="17"/>
      <c r="Y731" s="5"/>
      <c r="Z731" s="5"/>
    </row>
    <row r="732" spans="2:26" s="3" customFormat="1" hidden="1" x14ac:dyDescent="0.25">
      <c r="B732" t="s">
        <v>279</v>
      </c>
      <c r="C732" s="5" t="s">
        <v>319</v>
      </c>
      <c r="D732" s="28">
        <v>41620</v>
      </c>
      <c r="E732" s="9">
        <v>0.40625</v>
      </c>
      <c r="F732" s="5">
        <v>36.799999999999997</v>
      </c>
      <c r="G732" s="5">
        <v>244.5</v>
      </c>
      <c r="H732" s="5">
        <v>8.1</v>
      </c>
      <c r="I732" s="5"/>
      <c r="J732" s="5">
        <v>0.06</v>
      </c>
      <c r="K732" s="5"/>
      <c r="L732" s="5" t="s">
        <v>312</v>
      </c>
      <c r="M732" s="5">
        <v>7.58</v>
      </c>
      <c r="N732" s="5" t="s">
        <v>312</v>
      </c>
      <c r="O732" s="5" t="s">
        <v>312</v>
      </c>
      <c r="P732" s="5"/>
      <c r="Q732" s="5" t="s">
        <v>312</v>
      </c>
      <c r="R732" s="5"/>
      <c r="S732" s="5" t="s">
        <v>312</v>
      </c>
      <c r="T732" s="5" t="s">
        <v>346</v>
      </c>
      <c r="U732" s="5" t="s">
        <v>312</v>
      </c>
      <c r="V732" s="5"/>
      <c r="W732" s="17" t="s">
        <v>335</v>
      </c>
      <c r="X732" s="17"/>
      <c r="Y732" s="5"/>
      <c r="Z732" s="5"/>
    </row>
    <row r="733" spans="2:26" s="25" customFormat="1" hidden="1" x14ac:dyDescent="0.2">
      <c r="B733" t="s">
        <v>279</v>
      </c>
      <c r="C733" s="5" t="s">
        <v>319</v>
      </c>
      <c r="D733" s="28">
        <v>41671</v>
      </c>
      <c r="E733" s="9">
        <v>0.4375</v>
      </c>
      <c r="F733" s="5">
        <v>62.4</v>
      </c>
      <c r="G733" s="5">
        <v>165.8</v>
      </c>
      <c r="H733" s="5">
        <v>8.6</v>
      </c>
      <c r="I733" s="5"/>
      <c r="J733" s="5">
        <v>2.1</v>
      </c>
      <c r="K733" s="5"/>
      <c r="L733" s="5" t="s">
        <v>312</v>
      </c>
      <c r="M733" s="5">
        <v>7.49</v>
      </c>
      <c r="N733" s="5" t="s">
        <v>312</v>
      </c>
      <c r="O733" s="5" t="s">
        <v>312</v>
      </c>
      <c r="P733" s="5"/>
      <c r="Q733" s="5" t="s">
        <v>312</v>
      </c>
      <c r="R733" s="5"/>
      <c r="S733" s="5" t="s">
        <v>312</v>
      </c>
      <c r="T733" s="5" t="s">
        <v>346</v>
      </c>
      <c r="U733" s="5" t="s">
        <v>312</v>
      </c>
      <c r="V733" s="5"/>
      <c r="W733" s="17" t="s">
        <v>193</v>
      </c>
      <c r="X733" s="17"/>
      <c r="Y733" s="5"/>
      <c r="Z733" s="5"/>
    </row>
    <row r="734" spans="2:26" hidden="1" x14ac:dyDescent="0.2">
      <c r="B734" t="s">
        <v>279</v>
      </c>
      <c r="C734" s="5" t="s">
        <v>319</v>
      </c>
      <c r="D734" s="28">
        <v>41684</v>
      </c>
      <c r="E734" s="9">
        <v>0.41666666666666669</v>
      </c>
      <c r="F734" s="5">
        <v>29.5</v>
      </c>
      <c r="G734" s="5">
        <v>90.6</v>
      </c>
      <c r="H734" s="5">
        <v>8.3000000000000007</v>
      </c>
      <c r="I734" s="5"/>
      <c r="J734" s="5">
        <v>2.7</v>
      </c>
      <c r="K734" s="5"/>
      <c r="L734" s="5" t="s">
        <v>312</v>
      </c>
      <c r="M734" s="5">
        <v>7.55</v>
      </c>
      <c r="N734" s="5"/>
      <c r="O734" s="5" t="s">
        <v>312</v>
      </c>
      <c r="P734" s="5"/>
      <c r="Q734" s="5" t="s">
        <v>312</v>
      </c>
      <c r="R734" s="5"/>
      <c r="S734" s="5" t="s">
        <v>312</v>
      </c>
      <c r="T734" s="5" t="s">
        <v>346</v>
      </c>
      <c r="U734" s="5">
        <v>1.3</v>
      </c>
      <c r="V734" s="5">
        <v>1.0009999999999999</v>
      </c>
      <c r="W734" s="17" t="s">
        <v>335</v>
      </c>
      <c r="X734" s="61"/>
      <c r="Y734" s="5"/>
      <c r="Z734" s="5"/>
    </row>
    <row r="735" spans="2:26" hidden="1" x14ac:dyDescent="0.2">
      <c r="B735" t="s">
        <v>279</v>
      </c>
      <c r="C735" s="5" t="s">
        <v>319</v>
      </c>
      <c r="D735" s="28">
        <v>41698</v>
      </c>
      <c r="E735" s="9">
        <v>0.41666666666666669</v>
      </c>
      <c r="F735" s="5">
        <v>7.5</v>
      </c>
      <c r="G735" s="5">
        <v>37.4</v>
      </c>
      <c r="H735" s="5">
        <v>13.1</v>
      </c>
      <c r="I735" s="5"/>
      <c r="J735" s="5">
        <v>4.5999999999999996</v>
      </c>
      <c r="K735" s="5"/>
      <c r="L735" s="5" t="s">
        <v>312</v>
      </c>
      <c r="M735" s="5">
        <v>7.86</v>
      </c>
      <c r="N735" s="5"/>
      <c r="O735" s="5" t="s">
        <v>312</v>
      </c>
      <c r="P735" s="5"/>
      <c r="Q735" s="5" t="s">
        <v>312</v>
      </c>
      <c r="R735" s="5"/>
      <c r="S735" s="5" t="s">
        <v>312</v>
      </c>
      <c r="T735" s="5" t="s">
        <v>346</v>
      </c>
      <c r="U735" s="5">
        <v>1.3</v>
      </c>
      <c r="V735" s="5">
        <v>1.0009999999999999</v>
      </c>
      <c r="W735" s="17" t="s">
        <v>335</v>
      </c>
      <c r="X735" s="61"/>
      <c r="Y735" s="5"/>
      <c r="Z735" s="5"/>
    </row>
    <row r="736" spans="2:26" hidden="1" x14ac:dyDescent="0.2">
      <c r="B736" t="s">
        <v>279</v>
      </c>
      <c r="C736" s="5" t="s">
        <v>319</v>
      </c>
      <c r="D736" s="28">
        <v>41712</v>
      </c>
      <c r="E736" s="9">
        <v>0.41666666666666669</v>
      </c>
      <c r="F736" s="5">
        <v>12.2</v>
      </c>
      <c r="G736" s="5">
        <v>185.2</v>
      </c>
      <c r="H736" s="5">
        <v>13.1</v>
      </c>
      <c r="I736" s="5"/>
      <c r="J736" s="5">
        <v>4.2</v>
      </c>
      <c r="K736" s="5"/>
      <c r="L736" s="5" t="s">
        <v>312</v>
      </c>
      <c r="M736" s="5">
        <v>8.0299999999999994</v>
      </c>
      <c r="N736" s="5"/>
      <c r="O736" s="5" t="s">
        <v>312</v>
      </c>
      <c r="P736" s="5"/>
      <c r="Q736" s="5" t="s">
        <v>312</v>
      </c>
      <c r="R736" s="5"/>
      <c r="S736" s="5" t="s">
        <v>312</v>
      </c>
      <c r="T736" s="5" t="s">
        <v>346</v>
      </c>
      <c r="U736" s="5">
        <v>1.3</v>
      </c>
      <c r="V736" s="5">
        <v>1.0009999999999999</v>
      </c>
      <c r="W736" s="17" t="s">
        <v>335</v>
      </c>
      <c r="X736" s="61"/>
      <c r="Y736" s="5"/>
      <c r="Z736" s="5"/>
    </row>
    <row r="737" spans="2:26" x14ac:dyDescent="0.2">
      <c r="C737" s="52" t="s">
        <v>319</v>
      </c>
      <c r="D737" s="28">
        <v>41766</v>
      </c>
      <c r="E737" s="9">
        <v>0.49722222222222223</v>
      </c>
      <c r="F737" s="5">
        <v>51.2</v>
      </c>
      <c r="G737" s="5"/>
      <c r="H737" s="5">
        <v>10.75</v>
      </c>
      <c r="I737" s="5" t="s">
        <v>312</v>
      </c>
      <c r="J737" s="5">
        <v>14.31</v>
      </c>
      <c r="K737" s="5" t="s">
        <v>230</v>
      </c>
      <c r="L737" s="5" t="s">
        <v>312</v>
      </c>
      <c r="M737" s="5">
        <v>8.66</v>
      </c>
      <c r="N737" s="5">
        <v>1.8</v>
      </c>
      <c r="O737" s="5" t="s">
        <v>312</v>
      </c>
      <c r="P737" s="5">
        <v>576</v>
      </c>
      <c r="Q737" s="5" t="s">
        <v>312</v>
      </c>
      <c r="R737" s="5"/>
      <c r="S737" s="5" t="s">
        <v>312</v>
      </c>
      <c r="T737" s="5" t="s">
        <v>345</v>
      </c>
      <c r="U737" s="5"/>
      <c r="V737" s="5"/>
      <c r="W737" s="17" t="s">
        <v>136</v>
      </c>
      <c r="X737" s="61"/>
      <c r="Y737" s="5"/>
      <c r="Z737" s="5"/>
    </row>
    <row r="738" spans="2:26" x14ac:dyDescent="0.2">
      <c r="C738" s="52" t="s">
        <v>319</v>
      </c>
      <c r="D738" s="28">
        <v>41780</v>
      </c>
      <c r="E738" s="9">
        <v>0.47847222222222219</v>
      </c>
      <c r="F738" s="5">
        <v>73.3</v>
      </c>
      <c r="G738" s="5"/>
      <c r="H738" s="5">
        <v>8.89</v>
      </c>
      <c r="I738" s="5" t="s">
        <v>312</v>
      </c>
      <c r="J738" s="5">
        <v>14.65</v>
      </c>
      <c r="K738" s="5" t="s">
        <v>371</v>
      </c>
      <c r="L738" s="5" t="s">
        <v>312</v>
      </c>
      <c r="M738" s="5">
        <v>8.07</v>
      </c>
      <c r="N738" s="5">
        <v>22.7</v>
      </c>
      <c r="O738" s="5" t="s">
        <v>312</v>
      </c>
      <c r="P738" s="5">
        <v>451</v>
      </c>
      <c r="Q738" s="5" t="s">
        <v>312</v>
      </c>
      <c r="R738" s="5"/>
      <c r="S738" s="5" t="s">
        <v>312</v>
      </c>
      <c r="T738" s="5" t="s">
        <v>346</v>
      </c>
      <c r="U738" s="5"/>
      <c r="V738" s="5"/>
      <c r="W738" s="17" t="s">
        <v>139</v>
      </c>
      <c r="X738" s="61"/>
      <c r="Y738" s="5"/>
      <c r="Z738" s="5"/>
    </row>
    <row r="739" spans="2:26" x14ac:dyDescent="0.2">
      <c r="C739" s="52" t="s">
        <v>319</v>
      </c>
      <c r="D739" s="28">
        <v>41794</v>
      </c>
      <c r="E739" s="9">
        <v>0.48472222222222222</v>
      </c>
      <c r="F739" s="5">
        <v>60.2</v>
      </c>
      <c r="G739" s="5"/>
      <c r="H739" s="5">
        <v>8.5500000000000007</v>
      </c>
      <c r="I739" s="5" t="s">
        <v>312</v>
      </c>
      <c r="J739" s="5">
        <v>17.38</v>
      </c>
      <c r="K739" s="5" t="s">
        <v>371</v>
      </c>
      <c r="L739" s="5" t="s">
        <v>312</v>
      </c>
      <c r="M739" s="153">
        <v>8</v>
      </c>
      <c r="N739" s="5">
        <v>9.8800000000000008</v>
      </c>
      <c r="O739" s="5" t="s">
        <v>312</v>
      </c>
      <c r="P739" s="5">
        <v>304</v>
      </c>
      <c r="Q739" s="5" t="s">
        <v>312</v>
      </c>
      <c r="R739" s="5"/>
      <c r="S739" s="5" t="s">
        <v>312</v>
      </c>
      <c r="T739" s="5" t="s">
        <v>345</v>
      </c>
      <c r="U739" s="5"/>
      <c r="V739" s="5"/>
      <c r="W739" s="17" t="s">
        <v>99</v>
      </c>
      <c r="X739" s="61"/>
      <c r="Y739" s="5"/>
      <c r="Z739" s="5"/>
    </row>
    <row r="740" spans="2:26" x14ac:dyDescent="0.2">
      <c r="C740" s="52" t="s">
        <v>319</v>
      </c>
      <c r="D740" s="28">
        <v>41808</v>
      </c>
      <c r="E740" s="9">
        <v>0.4513888888888889</v>
      </c>
      <c r="F740" s="5">
        <v>156</v>
      </c>
      <c r="G740" s="5"/>
      <c r="H740" s="5">
        <v>8.9600000000000009</v>
      </c>
      <c r="I740" s="5" t="s">
        <v>312</v>
      </c>
      <c r="J740" s="5">
        <v>17.010000000000002</v>
      </c>
      <c r="K740" s="5" t="s">
        <v>230</v>
      </c>
      <c r="L740" s="5" t="s">
        <v>312</v>
      </c>
      <c r="M740" s="5">
        <v>7.96</v>
      </c>
      <c r="N740" s="5">
        <v>6.92</v>
      </c>
      <c r="O740" s="5" t="s">
        <v>312</v>
      </c>
      <c r="P740" s="5">
        <v>341</v>
      </c>
      <c r="Q740" s="5" t="s">
        <v>312</v>
      </c>
      <c r="R740" s="5"/>
      <c r="S740" s="5" t="s">
        <v>312</v>
      </c>
      <c r="T740" s="5" t="s">
        <v>345</v>
      </c>
      <c r="U740" s="5"/>
      <c r="V740" s="5"/>
      <c r="W740" s="17" t="s">
        <v>100</v>
      </c>
      <c r="X740" s="61"/>
      <c r="Y740" s="5"/>
      <c r="Z740" s="5"/>
    </row>
    <row r="741" spans="2:26" x14ac:dyDescent="0.2">
      <c r="C741" s="52" t="s">
        <v>319</v>
      </c>
      <c r="D741" s="28">
        <v>41829</v>
      </c>
      <c r="E741" s="9">
        <v>0.4548611111111111</v>
      </c>
      <c r="F741" s="5">
        <v>365</v>
      </c>
      <c r="G741" s="5"/>
      <c r="H741" s="5">
        <v>7.67</v>
      </c>
      <c r="I741" s="5" t="s">
        <v>312</v>
      </c>
      <c r="J741" s="5">
        <v>20.65</v>
      </c>
      <c r="K741" s="5" t="s">
        <v>230</v>
      </c>
      <c r="L741" s="5" t="s">
        <v>312</v>
      </c>
      <c r="M741" s="5">
        <v>8.18</v>
      </c>
      <c r="N741" s="5">
        <v>23.9</v>
      </c>
      <c r="O741" s="5" t="s">
        <v>312</v>
      </c>
      <c r="P741" s="5">
        <v>390</v>
      </c>
      <c r="Q741" s="5" t="s">
        <v>312</v>
      </c>
      <c r="R741" s="5"/>
      <c r="S741" s="5" t="s">
        <v>312</v>
      </c>
      <c r="T741" s="5" t="s">
        <v>345</v>
      </c>
      <c r="U741" s="5"/>
      <c r="V741" s="5"/>
      <c r="W741" s="17" t="s">
        <v>104</v>
      </c>
      <c r="X741" s="61"/>
      <c r="Y741" s="5"/>
      <c r="Z741" s="5"/>
    </row>
    <row r="742" spans="2:26" x14ac:dyDescent="0.2">
      <c r="C742" s="52" t="s">
        <v>319</v>
      </c>
      <c r="D742" s="28">
        <v>41843</v>
      </c>
      <c r="E742" s="9">
        <v>0.47500000000000003</v>
      </c>
      <c r="F742" s="5">
        <v>130</v>
      </c>
      <c r="G742" s="5"/>
      <c r="H742" s="5">
        <v>2.65</v>
      </c>
      <c r="I742" s="5" t="s">
        <v>312</v>
      </c>
      <c r="J742" s="5">
        <v>21.15</v>
      </c>
      <c r="K742" s="5" t="s">
        <v>230</v>
      </c>
      <c r="L742" s="5" t="s">
        <v>312</v>
      </c>
      <c r="M742" s="5">
        <v>8.31</v>
      </c>
      <c r="N742" s="5">
        <v>12.7</v>
      </c>
      <c r="O742" s="5" t="s">
        <v>312</v>
      </c>
      <c r="P742" s="5">
        <v>379</v>
      </c>
      <c r="Q742" s="5" t="s">
        <v>312</v>
      </c>
      <c r="R742" s="5"/>
      <c r="S742" s="5" t="s">
        <v>312</v>
      </c>
      <c r="T742" s="5" t="s">
        <v>345</v>
      </c>
      <c r="U742" s="5"/>
      <c r="V742" s="5"/>
      <c r="W742" s="17" t="s">
        <v>105</v>
      </c>
      <c r="X742" s="61"/>
      <c r="Y742" s="5"/>
      <c r="Z742" s="5"/>
    </row>
    <row r="743" spans="2:26" x14ac:dyDescent="0.2">
      <c r="C743" s="52" t="s">
        <v>319</v>
      </c>
      <c r="D743" s="28">
        <v>41857</v>
      </c>
      <c r="E743" s="9">
        <v>0.4909722222222222</v>
      </c>
      <c r="F743" s="5">
        <v>365</v>
      </c>
      <c r="G743" s="5"/>
      <c r="H743" s="5">
        <v>7.53</v>
      </c>
      <c r="I743" s="5" t="s">
        <v>312</v>
      </c>
      <c r="J743" s="5">
        <v>20.309999999999999</v>
      </c>
      <c r="K743" s="5" t="s">
        <v>230</v>
      </c>
      <c r="L743" s="5" t="s">
        <v>312</v>
      </c>
      <c r="M743" s="153">
        <v>8.1999999999999993</v>
      </c>
      <c r="N743" s="5">
        <v>13.2</v>
      </c>
      <c r="O743" s="5" t="s">
        <v>312</v>
      </c>
      <c r="P743" s="5">
        <v>372</v>
      </c>
      <c r="Q743" s="5" t="s">
        <v>312</v>
      </c>
      <c r="R743" s="5"/>
      <c r="S743" s="5" t="s">
        <v>312</v>
      </c>
      <c r="T743" s="5" t="s">
        <v>345</v>
      </c>
      <c r="U743" s="5"/>
      <c r="V743" s="5"/>
      <c r="W743" s="17" t="s">
        <v>106</v>
      </c>
      <c r="X743" s="61"/>
      <c r="Y743" s="5"/>
      <c r="Z743" s="5"/>
    </row>
    <row r="744" spans="2:26" x14ac:dyDescent="0.2">
      <c r="C744" s="52" t="s">
        <v>319</v>
      </c>
      <c r="D744" s="28">
        <v>41871</v>
      </c>
      <c r="E744" s="9">
        <v>0.46527777777777773</v>
      </c>
      <c r="F744" s="5">
        <v>435</v>
      </c>
      <c r="G744" s="5"/>
      <c r="H744" s="5">
        <v>8.26</v>
      </c>
      <c r="I744" s="5" t="s">
        <v>312</v>
      </c>
      <c r="J744" s="5">
        <v>19.73</v>
      </c>
      <c r="K744" s="5" t="s">
        <v>230</v>
      </c>
      <c r="L744" s="5" t="s">
        <v>312</v>
      </c>
      <c r="M744" s="5">
        <v>8.2799999999999994</v>
      </c>
      <c r="N744" s="5">
        <v>10.9</v>
      </c>
      <c r="O744" s="5" t="s">
        <v>312</v>
      </c>
      <c r="P744" s="5">
        <v>391</v>
      </c>
      <c r="Q744" s="5" t="s">
        <v>312</v>
      </c>
      <c r="R744" s="5"/>
      <c r="S744" s="5" t="s">
        <v>312</v>
      </c>
      <c r="T744" s="5" t="s">
        <v>345</v>
      </c>
      <c r="U744" s="5"/>
      <c r="V744" s="5"/>
      <c r="W744" s="17" t="s">
        <v>107</v>
      </c>
      <c r="X744" s="61"/>
      <c r="Y744" s="5"/>
      <c r="Z744" s="5"/>
    </row>
    <row r="745" spans="2:26" x14ac:dyDescent="0.2">
      <c r="C745" s="52" t="s">
        <v>319</v>
      </c>
      <c r="D745" s="28">
        <v>41885</v>
      </c>
      <c r="E745" s="9">
        <v>0.52777777777777779</v>
      </c>
      <c r="F745" s="5">
        <v>285</v>
      </c>
      <c r="G745" s="5"/>
      <c r="H745" s="5" t="s">
        <v>134</v>
      </c>
      <c r="I745" s="5" t="s">
        <v>134</v>
      </c>
      <c r="J745" s="5" t="s">
        <v>134</v>
      </c>
      <c r="K745" s="5" t="s">
        <v>230</v>
      </c>
      <c r="L745" s="5" t="s">
        <v>312</v>
      </c>
      <c r="M745" s="5" t="s">
        <v>109</v>
      </c>
      <c r="N745" s="5">
        <v>6.07</v>
      </c>
      <c r="O745" s="5" t="s">
        <v>312</v>
      </c>
      <c r="P745" s="5" t="s">
        <v>110</v>
      </c>
      <c r="Q745" s="5" t="s">
        <v>312</v>
      </c>
      <c r="R745" s="5"/>
      <c r="S745" s="5" t="s">
        <v>312</v>
      </c>
      <c r="T745" s="5" t="s">
        <v>345</v>
      </c>
      <c r="U745" s="5"/>
      <c r="V745" s="5"/>
      <c r="W745" s="17" t="s">
        <v>108</v>
      </c>
      <c r="X745" s="61"/>
      <c r="Y745" s="5"/>
      <c r="Z745" s="5"/>
    </row>
    <row r="746" spans="2:26" x14ac:dyDescent="0.2">
      <c r="C746" s="52" t="s">
        <v>319</v>
      </c>
      <c r="D746" s="28">
        <v>41899</v>
      </c>
      <c r="E746" s="9">
        <v>0.4861111111111111</v>
      </c>
      <c r="F746" s="5">
        <v>345</v>
      </c>
      <c r="G746" s="5"/>
      <c r="H746" s="5">
        <v>9.07</v>
      </c>
      <c r="I746" s="5" t="s">
        <v>312</v>
      </c>
      <c r="J746" s="5">
        <v>16.63</v>
      </c>
      <c r="K746" s="5" t="s">
        <v>230</v>
      </c>
      <c r="L746" s="5" t="s">
        <v>312</v>
      </c>
      <c r="M746" s="5">
        <v>8.25</v>
      </c>
      <c r="N746" s="5">
        <v>9.0399999999999991</v>
      </c>
      <c r="O746" s="5" t="s">
        <v>312</v>
      </c>
      <c r="P746" s="5">
        <v>475</v>
      </c>
      <c r="Q746" s="5" t="s">
        <v>312</v>
      </c>
      <c r="R746" s="5"/>
      <c r="S746" s="5" t="s">
        <v>312</v>
      </c>
      <c r="T746" s="5" t="s">
        <v>345</v>
      </c>
      <c r="U746" s="5"/>
      <c r="V746" s="5"/>
      <c r="W746" s="17" t="s">
        <v>113</v>
      </c>
      <c r="X746" s="61"/>
      <c r="Y746" s="5"/>
      <c r="Z746" s="5"/>
    </row>
    <row r="747" spans="2:26" hidden="1" x14ac:dyDescent="0.2">
      <c r="B747" t="s">
        <v>279</v>
      </c>
      <c r="C747" s="5" t="s">
        <v>319</v>
      </c>
      <c r="D747" s="28">
        <v>41916</v>
      </c>
      <c r="E747" s="8">
        <v>0.44930555555555557</v>
      </c>
      <c r="F747" s="5">
        <v>74.900000000000006</v>
      </c>
      <c r="G747" s="5">
        <v>1732.9</v>
      </c>
      <c r="H747" s="5" t="s">
        <v>312</v>
      </c>
      <c r="I747" s="5" t="s">
        <v>312</v>
      </c>
      <c r="J747" s="5">
        <v>13</v>
      </c>
      <c r="K747" s="5" t="s">
        <v>230</v>
      </c>
      <c r="L747" s="5" t="s">
        <v>312</v>
      </c>
      <c r="M747" s="6">
        <v>8.14</v>
      </c>
      <c r="N747" s="7">
        <v>7</v>
      </c>
      <c r="O747" s="5" t="s">
        <v>312</v>
      </c>
      <c r="P747" s="5"/>
      <c r="Q747" s="5" t="s">
        <v>312</v>
      </c>
      <c r="R747" s="5"/>
      <c r="S747" s="5"/>
      <c r="T747" s="5" t="s">
        <v>345</v>
      </c>
      <c r="U747" s="5"/>
      <c r="V747" s="5"/>
      <c r="W747" s="17" t="s">
        <v>335</v>
      </c>
      <c r="X747" s="61"/>
      <c r="Y747" s="5"/>
      <c r="Z747" s="5"/>
    </row>
    <row r="748" spans="2:26" hidden="1" x14ac:dyDescent="0.2">
      <c r="B748" t="s">
        <v>279</v>
      </c>
      <c r="C748" s="5" t="s">
        <v>319</v>
      </c>
      <c r="D748" s="28">
        <v>41930</v>
      </c>
      <c r="E748" s="9">
        <v>0.44097222222222227</v>
      </c>
      <c r="F748" s="5">
        <v>52.9</v>
      </c>
      <c r="G748" s="5" t="s">
        <v>296</v>
      </c>
      <c r="H748" s="6">
        <v>9.6999999999999993</v>
      </c>
      <c r="I748" s="5">
        <v>105.3</v>
      </c>
      <c r="J748" s="6">
        <v>10.54</v>
      </c>
      <c r="K748" s="5" t="s">
        <v>230</v>
      </c>
      <c r="L748" s="5" t="s">
        <v>312</v>
      </c>
      <c r="M748" s="6">
        <v>8.0399999999999991</v>
      </c>
      <c r="N748" s="5"/>
      <c r="O748" s="5" t="s">
        <v>312</v>
      </c>
      <c r="P748" s="5"/>
      <c r="Q748" s="5" t="s">
        <v>312</v>
      </c>
      <c r="R748" s="5"/>
      <c r="S748" s="5"/>
      <c r="T748" s="5" t="s">
        <v>345</v>
      </c>
      <c r="U748" s="5"/>
      <c r="V748" s="5"/>
      <c r="W748" s="17" t="s">
        <v>275</v>
      </c>
      <c r="X748" s="61"/>
      <c r="Y748" s="5"/>
      <c r="Z748" s="5"/>
    </row>
    <row r="749" spans="2:26" hidden="1" x14ac:dyDescent="0.2">
      <c r="B749" t="s">
        <v>279</v>
      </c>
      <c r="C749" s="5" t="s">
        <v>319</v>
      </c>
      <c r="D749" s="28">
        <v>41951</v>
      </c>
      <c r="E749" s="9">
        <v>0.44236111111111115</v>
      </c>
      <c r="F749" s="5">
        <v>648.79999999999995</v>
      </c>
      <c r="G749" s="5" t="s">
        <v>296</v>
      </c>
      <c r="H749" s="5" t="s">
        <v>312</v>
      </c>
      <c r="I749" s="5" t="s">
        <v>312</v>
      </c>
      <c r="J749" s="5">
        <v>8.14</v>
      </c>
      <c r="K749" s="5" t="s">
        <v>230</v>
      </c>
      <c r="L749" s="5" t="s">
        <v>312</v>
      </c>
      <c r="M749" s="5">
        <v>8.19</v>
      </c>
      <c r="N749" s="5">
        <v>4.5</v>
      </c>
      <c r="O749" s="5" t="s">
        <v>312</v>
      </c>
      <c r="P749" s="5"/>
      <c r="Q749" s="5" t="s">
        <v>312</v>
      </c>
      <c r="R749" s="5"/>
      <c r="S749" s="5"/>
      <c r="T749" s="5" t="s">
        <v>345</v>
      </c>
      <c r="U749" s="5"/>
      <c r="V749" s="5"/>
      <c r="W749" s="17" t="s">
        <v>275</v>
      </c>
      <c r="X749" s="61"/>
      <c r="Y749" s="5"/>
      <c r="Z749" s="5"/>
    </row>
    <row r="750" spans="2:26" hidden="1" x14ac:dyDescent="0.2">
      <c r="B750" t="s">
        <v>279</v>
      </c>
      <c r="C750" s="5" t="s">
        <v>319</v>
      </c>
      <c r="D750" s="28">
        <v>41965</v>
      </c>
      <c r="E750" s="9">
        <v>0.43472222222222223</v>
      </c>
      <c r="F750" s="7">
        <v>63.1</v>
      </c>
      <c r="G750" s="7">
        <v>960.9</v>
      </c>
      <c r="H750" s="5">
        <v>11.25</v>
      </c>
      <c r="I750" s="5"/>
      <c r="J750" s="6">
        <v>3.03</v>
      </c>
      <c r="K750" s="5" t="s">
        <v>230</v>
      </c>
      <c r="L750" s="5" t="s">
        <v>312</v>
      </c>
      <c r="M750" s="5">
        <v>8.19</v>
      </c>
      <c r="N750" s="7">
        <v>2.8</v>
      </c>
      <c r="O750" s="5" t="s">
        <v>312</v>
      </c>
      <c r="P750" s="5"/>
      <c r="Q750" s="5" t="s">
        <v>312</v>
      </c>
      <c r="R750" s="5"/>
      <c r="S750" s="5"/>
      <c r="T750" s="5" t="s">
        <v>345</v>
      </c>
      <c r="U750" s="5"/>
      <c r="V750" s="5"/>
      <c r="W750" s="17" t="s">
        <v>280</v>
      </c>
      <c r="X750" s="61"/>
      <c r="Y750" s="5"/>
      <c r="Z750" s="5"/>
    </row>
    <row r="751" spans="2:26" hidden="1" x14ac:dyDescent="0.2">
      <c r="B751" t="s">
        <v>279</v>
      </c>
      <c r="C751" s="5" t="s">
        <v>319</v>
      </c>
      <c r="D751" s="28">
        <v>41986</v>
      </c>
      <c r="E751" s="9">
        <v>0.47013888888888888</v>
      </c>
      <c r="F751" s="7">
        <v>58.3</v>
      </c>
      <c r="G751" s="7">
        <v>1986.3</v>
      </c>
      <c r="H751" s="5">
        <v>13.18</v>
      </c>
      <c r="I751" s="5" t="s">
        <v>312</v>
      </c>
      <c r="J751" s="6">
        <v>4.1500000000000004</v>
      </c>
      <c r="K751" s="5" t="s">
        <v>230</v>
      </c>
      <c r="L751" s="5" t="s">
        <v>312</v>
      </c>
      <c r="M751" s="5">
        <v>8.11</v>
      </c>
      <c r="N751" s="7">
        <v>1.6</v>
      </c>
      <c r="O751" s="5" t="s">
        <v>312</v>
      </c>
      <c r="P751" s="5"/>
      <c r="Q751" s="5" t="s">
        <v>312</v>
      </c>
      <c r="R751" s="5"/>
      <c r="S751" s="5"/>
      <c r="T751" s="5" t="s">
        <v>345</v>
      </c>
      <c r="U751" s="5"/>
      <c r="V751" s="5"/>
      <c r="W751" s="17" t="s">
        <v>275</v>
      </c>
      <c r="X751" s="61"/>
      <c r="Y751" s="5"/>
      <c r="Z751" s="5"/>
    </row>
    <row r="752" spans="2:26" x14ac:dyDescent="0.2">
      <c r="C752" s="50" t="s">
        <v>319</v>
      </c>
      <c r="D752" s="28">
        <v>42028</v>
      </c>
      <c r="E752" s="9">
        <v>0.45</v>
      </c>
      <c r="F752" s="5">
        <v>36.4</v>
      </c>
      <c r="G752" s="5">
        <v>165.7</v>
      </c>
      <c r="H752" s="6">
        <v>12.16</v>
      </c>
      <c r="I752" s="5">
        <v>105.7</v>
      </c>
      <c r="J752" s="6">
        <v>1.66</v>
      </c>
      <c r="K752" s="5" t="s">
        <v>230</v>
      </c>
      <c r="L752" s="5" t="s">
        <v>312</v>
      </c>
      <c r="M752" s="6">
        <v>7.45</v>
      </c>
      <c r="N752" s="7">
        <v>4.2</v>
      </c>
      <c r="O752" s="5" t="s">
        <v>312</v>
      </c>
      <c r="P752" s="150">
        <v>602.79999999999995</v>
      </c>
      <c r="Q752" s="5" t="s">
        <v>312</v>
      </c>
      <c r="R752" s="5"/>
      <c r="S752" s="5" t="s">
        <v>421</v>
      </c>
      <c r="T752" s="5" t="s">
        <v>345</v>
      </c>
      <c r="U752" s="5"/>
      <c r="V752" s="5"/>
      <c r="W752" s="17" t="s">
        <v>278</v>
      </c>
      <c r="X752" s="17" t="s">
        <v>385</v>
      </c>
      <c r="Y752" s="5"/>
      <c r="Z752" s="5"/>
    </row>
    <row r="753" spans="1:26" x14ac:dyDescent="0.2">
      <c r="C753" s="50" t="s">
        <v>319</v>
      </c>
      <c r="D753" s="28">
        <v>42049</v>
      </c>
      <c r="E753" s="9">
        <v>0.46875</v>
      </c>
      <c r="F753" s="5">
        <v>39.700000000000003</v>
      </c>
      <c r="G753" s="5">
        <v>920.8</v>
      </c>
      <c r="H753" s="11">
        <v>10.78</v>
      </c>
      <c r="I753" s="5">
        <v>103.3</v>
      </c>
      <c r="J753" s="6">
        <v>5.46</v>
      </c>
      <c r="K753" s="5" t="s">
        <v>230</v>
      </c>
      <c r="L753" s="5" t="s">
        <v>312</v>
      </c>
      <c r="M753" s="6">
        <v>7.7</v>
      </c>
      <c r="N753" s="6">
        <v>2.8</v>
      </c>
      <c r="O753" s="5" t="s">
        <v>312</v>
      </c>
      <c r="P753" s="150">
        <v>611.4</v>
      </c>
      <c r="Q753" s="5" t="s">
        <v>312</v>
      </c>
      <c r="R753" s="5" t="s">
        <v>312</v>
      </c>
      <c r="S753" s="5" t="s">
        <v>312</v>
      </c>
      <c r="T753" s="5" t="s">
        <v>345</v>
      </c>
      <c r="U753" s="5"/>
      <c r="V753" s="5"/>
      <c r="W753" s="17" t="s">
        <v>278</v>
      </c>
      <c r="X753" s="17" t="s">
        <v>375</v>
      </c>
      <c r="Y753" s="5"/>
      <c r="Z753" s="5"/>
    </row>
    <row r="754" spans="1:26" x14ac:dyDescent="0.2">
      <c r="C754" s="50" t="s">
        <v>319</v>
      </c>
      <c r="D754" s="28">
        <v>42063</v>
      </c>
      <c r="E754" s="5" t="s">
        <v>312</v>
      </c>
      <c r="F754" s="5" t="s">
        <v>312</v>
      </c>
      <c r="G754" s="5" t="s">
        <v>312</v>
      </c>
      <c r="H754" s="5" t="s">
        <v>312</v>
      </c>
      <c r="I754" s="5" t="s">
        <v>312</v>
      </c>
      <c r="J754" s="5" t="s">
        <v>312</v>
      </c>
      <c r="K754" s="5" t="s">
        <v>312</v>
      </c>
      <c r="L754" s="5" t="s">
        <v>312</v>
      </c>
      <c r="M754" s="5" t="s">
        <v>312</v>
      </c>
      <c r="N754" s="5" t="s">
        <v>312</v>
      </c>
      <c r="O754" s="5" t="s">
        <v>312</v>
      </c>
      <c r="P754" s="5" t="s">
        <v>312</v>
      </c>
      <c r="Q754" s="5" t="s">
        <v>312</v>
      </c>
      <c r="R754" s="5" t="s">
        <v>312</v>
      </c>
      <c r="S754" s="5" t="s">
        <v>312</v>
      </c>
      <c r="T754" s="5" t="s">
        <v>312</v>
      </c>
      <c r="U754" s="5"/>
      <c r="V754" s="5"/>
      <c r="W754" s="17" t="s">
        <v>278</v>
      </c>
      <c r="X754" s="17" t="s">
        <v>301</v>
      </c>
      <c r="Y754" s="5"/>
      <c r="Z754" s="5"/>
    </row>
    <row r="755" spans="1:26" x14ac:dyDescent="0.2">
      <c r="C755" s="50" t="s">
        <v>319</v>
      </c>
      <c r="D755" s="28">
        <v>42084</v>
      </c>
      <c r="E755" s="9">
        <v>0.52430555555555558</v>
      </c>
      <c r="F755" s="7">
        <v>9.6999999999999993</v>
      </c>
      <c r="G755" s="5" t="s">
        <v>296</v>
      </c>
      <c r="H755" s="11">
        <v>9.39</v>
      </c>
      <c r="I755" s="5">
        <v>103.7</v>
      </c>
      <c r="J755" s="6">
        <v>11.26</v>
      </c>
      <c r="K755" s="5" t="s">
        <v>230</v>
      </c>
      <c r="L755" s="5" t="s">
        <v>312</v>
      </c>
      <c r="M755" s="6">
        <v>7.84</v>
      </c>
      <c r="N755" s="6">
        <v>4.0999999999999996</v>
      </c>
      <c r="O755" s="150">
        <v>525.5</v>
      </c>
      <c r="P755" s="150">
        <v>715.4</v>
      </c>
      <c r="Q755" s="7">
        <v>169</v>
      </c>
      <c r="R755" s="5"/>
      <c r="S755" s="5" t="s">
        <v>217</v>
      </c>
      <c r="T755" s="5" t="s">
        <v>345</v>
      </c>
      <c r="U755" s="5"/>
      <c r="V755" s="5"/>
      <c r="W755" s="17" t="s">
        <v>278</v>
      </c>
      <c r="X755" s="18" t="s">
        <v>302</v>
      </c>
      <c r="Y755" s="5"/>
      <c r="Z755" s="5"/>
    </row>
    <row r="756" spans="1:26" x14ac:dyDescent="0.2">
      <c r="C756" s="50" t="s">
        <v>319</v>
      </c>
      <c r="D756" s="28">
        <v>42091</v>
      </c>
      <c r="E756" s="9">
        <v>0.50902777777777775</v>
      </c>
      <c r="F756" s="7">
        <v>18.5</v>
      </c>
      <c r="G756" s="5" t="s">
        <v>296</v>
      </c>
      <c r="H756" s="11">
        <v>9.52</v>
      </c>
      <c r="I756" s="5">
        <v>106.6</v>
      </c>
      <c r="J756" s="6">
        <v>11.71</v>
      </c>
      <c r="K756" s="5" t="s">
        <v>230</v>
      </c>
      <c r="L756" s="5" t="s">
        <v>312</v>
      </c>
      <c r="M756" s="6">
        <v>7.91</v>
      </c>
      <c r="N756" s="6">
        <v>6.17</v>
      </c>
      <c r="O756" s="150">
        <v>500.9</v>
      </c>
      <c r="P756" s="150">
        <v>673.7</v>
      </c>
      <c r="Q756" s="7">
        <v>144.80000000000001</v>
      </c>
      <c r="R756" s="5"/>
      <c r="S756" s="5" t="s">
        <v>217</v>
      </c>
      <c r="T756" s="5" t="s">
        <v>345</v>
      </c>
      <c r="U756" s="5"/>
      <c r="V756" s="5"/>
      <c r="W756" s="17" t="s">
        <v>278</v>
      </c>
      <c r="X756" s="17" t="s">
        <v>303</v>
      </c>
      <c r="Y756" s="5"/>
      <c r="Z756" s="5"/>
    </row>
    <row r="757" spans="1:26" x14ac:dyDescent="0.25">
      <c r="C757" s="50" t="s">
        <v>319</v>
      </c>
      <c r="D757" s="28">
        <v>42111</v>
      </c>
      <c r="E757" s="9">
        <v>0.52152777777777781</v>
      </c>
      <c r="F757" s="7">
        <v>1413.6</v>
      </c>
      <c r="G757" s="5" t="s">
        <v>296</v>
      </c>
      <c r="H757" s="11">
        <v>9.91</v>
      </c>
      <c r="I757" s="7">
        <v>101</v>
      </c>
      <c r="J757" s="6">
        <v>7.63</v>
      </c>
      <c r="K757" s="5" t="s">
        <v>371</v>
      </c>
      <c r="L757" s="5" t="s">
        <v>312</v>
      </c>
      <c r="M757" s="6">
        <v>7.72</v>
      </c>
      <c r="N757" s="5" t="s">
        <v>312</v>
      </c>
      <c r="O757" s="150">
        <v>358.5</v>
      </c>
      <c r="P757" s="150">
        <v>536.79999999999995</v>
      </c>
      <c r="Q757" s="7">
        <v>128.9</v>
      </c>
      <c r="R757" s="5" t="s">
        <v>312</v>
      </c>
      <c r="S757" s="5" t="s">
        <v>421</v>
      </c>
      <c r="T757" s="5" t="s">
        <v>346</v>
      </c>
      <c r="U757" s="5" t="s">
        <v>312</v>
      </c>
      <c r="V757" s="5" t="s">
        <v>312</v>
      </c>
      <c r="W757" s="60" t="s">
        <v>195</v>
      </c>
      <c r="X757" s="17" t="s">
        <v>304</v>
      </c>
      <c r="Y757" s="5"/>
      <c r="Z757" s="5"/>
    </row>
    <row r="758" spans="1:26" x14ac:dyDescent="0.2">
      <c r="C758" s="50" t="s">
        <v>319</v>
      </c>
      <c r="D758" s="28">
        <v>42130</v>
      </c>
      <c r="E758" s="9">
        <v>0.4604166666666667</v>
      </c>
      <c r="F758" s="7">
        <v>144</v>
      </c>
      <c r="G758" s="5"/>
      <c r="H758" s="11">
        <v>9.06</v>
      </c>
      <c r="I758" s="7">
        <v>99.6</v>
      </c>
      <c r="J758" s="6">
        <v>10.43</v>
      </c>
      <c r="K758" s="5" t="s">
        <v>371</v>
      </c>
      <c r="L758" s="5" t="s">
        <v>312</v>
      </c>
      <c r="M758" s="6">
        <v>7.74</v>
      </c>
      <c r="N758" s="5" t="s">
        <v>312</v>
      </c>
      <c r="O758" s="150">
        <v>341.8</v>
      </c>
      <c r="P758" s="150">
        <v>246.3</v>
      </c>
      <c r="Q758" s="7">
        <v>82.1</v>
      </c>
      <c r="R758" s="5"/>
      <c r="S758" s="5" t="s">
        <v>312</v>
      </c>
      <c r="T758" s="5" t="s">
        <v>346</v>
      </c>
      <c r="U758" s="5"/>
      <c r="V758" s="5"/>
      <c r="W758" s="17" t="s">
        <v>115</v>
      </c>
      <c r="X758" s="17" t="s">
        <v>305</v>
      </c>
      <c r="Y758" s="5">
        <v>0.69</v>
      </c>
      <c r="Z758" s="5">
        <v>7.4399999999999994E-2</v>
      </c>
    </row>
    <row r="759" spans="1:26" x14ac:dyDescent="0.2">
      <c r="C759" s="50" t="s">
        <v>319</v>
      </c>
      <c r="D759" s="28">
        <v>42144</v>
      </c>
      <c r="E759" s="9">
        <v>0.46736111111111112</v>
      </c>
      <c r="F759" s="83">
        <v>148</v>
      </c>
      <c r="G759" s="5"/>
      <c r="H759" s="11">
        <v>9.91</v>
      </c>
      <c r="I759" s="7">
        <v>102.4</v>
      </c>
      <c r="J759" s="6">
        <v>8.6300000000000008</v>
      </c>
      <c r="K759" s="5" t="s">
        <v>371</v>
      </c>
      <c r="L759" s="5" t="s">
        <v>312</v>
      </c>
      <c r="M759" s="6">
        <v>7.36</v>
      </c>
      <c r="N759" s="5" t="s">
        <v>312</v>
      </c>
      <c r="O759" s="150">
        <v>323.3</v>
      </c>
      <c r="P759" s="150">
        <v>222.2</v>
      </c>
      <c r="Q759" s="7">
        <v>71.099999999999994</v>
      </c>
      <c r="R759" s="5"/>
      <c r="S759" s="5" t="s">
        <v>312</v>
      </c>
      <c r="T759" s="5" t="s">
        <v>346</v>
      </c>
      <c r="U759" s="5"/>
      <c r="V759" s="5"/>
      <c r="W759" s="17" t="s">
        <v>115</v>
      </c>
      <c r="X759" s="17" t="s">
        <v>306</v>
      </c>
      <c r="Y759" s="5">
        <v>0.63600000000000001</v>
      </c>
      <c r="Z759" s="5">
        <v>3.85E-2</v>
      </c>
    </row>
    <row r="760" spans="1:26" x14ac:dyDescent="0.2">
      <c r="A760" s="76" t="s">
        <v>250</v>
      </c>
      <c r="B760" s="76"/>
      <c r="C760" s="50" t="s">
        <v>319</v>
      </c>
      <c r="D760" s="28">
        <v>42158</v>
      </c>
      <c r="E760" s="9">
        <v>0.42083333333333334</v>
      </c>
      <c r="F760" s="7">
        <v>45</v>
      </c>
      <c r="G760" s="5"/>
      <c r="H760" s="11">
        <v>9.11</v>
      </c>
      <c r="I760" s="7">
        <v>101.3</v>
      </c>
      <c r="J760" s="6">
        <v>11.52</v>
      </c>
      <c r="K760" s="5" t="s">
        <v>371</v>
      </c>
      <c r="L760" s="5" t="s">
        <v>312</v>
      </c>
      <c r="M760" s="6">
        <v>7.63</v>
      </c>
      <c r="N760" s="5" t="s">
        <v>312</v>
      </c>
      <c r="O760" s="150">
        <v>209.3</v>
      </c>
      <c r="P760" s="150">
        <v>282.60000000000002</v>
      </c>
      <c r="Q760" s="7">
        <v>75.400000000000006</v>
      </c>
      <c r="R760" s="5" t="s">
        <v>312</v>
      </c>
      <c r="S760" s="5" t="s">
        <v>421</v>
      </c>
      <c r="T760" s="5" t="s">
        <v>346</v>
      </c>
      <c r="U760" s="5" t="s">
        <v>312</v>
      </c>
      <c r="V760" s="5" t="s">
        <v>312</v>
      </c>
      <c r="W760" s="17" t="s">
        <v>251</v>
      </c>
      <c r="X760" s="17" t="s">
        <v>422</v>
      </c>
      <c r="Y760" s="5">
        <v>0.58799999999999997</v>
      </c>
      <c r="Z760" s="5">
        <v>4.1300000000000003E-2</v>
      </c>
    </row>
    <row r="761" spans="1:26" x14ac:dyDescent="0.2">
      <c r="A761" s="76" t="s">
        <v>250</v>
      </c>
      <c r="B761" s="76"/>
      <c r="C761" s="50" t="s">
        <v>319</v>
      </c>
      <c r="D761" s="28">
        <v>42172</v>
      </c>
      <c r="E761" s="9">
        <v>0.48402777777777778</v>
      </c>
      <c r="F761" s="7">
        <v>72.3</v>
      </c>
      <c r="G761" s="5"/>
      <c r="H761" s="11">
        <v>8.41</v>
      </c>
      <c r="I761" s="7">
        <v>101.3</v>
      </c>
      <c r="J761" s="6">
        <v>17.05</v>
      </c>
      <c r="K761" s="5" t="s">
        <v>371</v>
      </c>
      <c r="L761" s="5" t="s">
        <v>312</v>
      </c>
      <c r="M761" s="6">
        <v>7.56</v>
      </c>
      <c r="N761" s="5" t="s">
        <v>312</v>
      </c>
      <c r="O761" s="150">
        <v>192</v>
      </c>
      <c r="P761" s="150">
        <v>237.1</v>
      </c>
      <c r="Q761" s="7">
        <v>84.2</v>
      </c>
      <c r="R761" s="5" t="s">
        <v>312</v>
      </c>
      <c r="S761" s="5" t="s">
        <v>421</v>
      </c>
      <c r="T761" s="5" t="s">
        <v>346</v>
      </c>
      <c r="U761" s="5" t="s">
        <v>312</v>
      </c>
      <c r="V761" s="5" t="s">
        <v>312</v>
      </c>
      <c r="W761" s="17" t="s">
        <v>249</v>
      </c>
      <c r="X761" s="17" t="s">
        <v>423</v>
      </c>
      <c r="Y761" s="5">
        <v>0.498</v>
      </c>
      <c r="Z761" s="5">
        <v>3.6400000000000002E-2</v>
      </c>
    </row>
    <row r="762" spans="1:26" x14ac:dyDescent="0.2">
      <c r="C762" s="52" t="s">
        <v>319</v>
      </c>
      <c r="D762" s="28">
        <v>42181</v>
      </c>
      <c r="E762" s="9">
        <v>0.46666666666666662</v>
      </c>
      <c r="F762" s="7">
        <v>111.9</v>
      </c>
      <c r="G762" s="5" t="s">
        <v>296</v>
      </c>
      <c r="H762" s="11">
        <v>8.08</v>
      </c>
      <c r="I762" s="7">
        <v>100.6</v>
      </c>
      <c r="J762" s="6">
        <v>17.05</v>
      </c>
      <c r="K762" s="5" t="s">
        <v>371</v>
      </c>
      <c r="L762" s="5" t="s">
        <v>312</v>
      </c>
      <c r="M762" s="6">
        <v>7.69</v>
      </c>
      <c r="N762" s="5">
        <v>7.34</v>
      </c>
      <c r="O762" s="150">
        <v>258.39999999999998</v>
      </c>
      <c r="P762" s="150">
        <v>305</v>
      </c>
      <c r="Q762" s="7">
        <v>79.599999999999994</v>
      </c>
      <c r="R762" s="5" t="s">
        <v>312</v>
      </c>
      <c r="S762" s="5" t="s">
        <v>298</v>
      </c>
      <c r="T762" s="5" t="s">
        <v>346</v>
      </c>
      <c r="U762" s="5" t="s">
        <v>312</v>
      </c>
      <c r="V762" s="5" t="s">
        <v>312</v>
      </c>
      <c r="W762" s="17" t="s">
        <v>207</v>
      </c>
      <c r="X762" s="17" t="s">
        <v>147</v>
      </c>
      <c r="Y762" s="5"/>
      <c r="Z762" s="5"/>
    </row>
    <row r="763" spans="1:26" x14ac:dyDescent="0.2">
      <c r="C763" s="50" t="s">
        <v>319</v>
      </c>
      <c r="D763" s="28">
        <v>42186</v>
      </c>
      <c r="E763" s="9">
        <v>0.41666666666666669</v>
      </c>
      <c r="F763" s="7">
        <v>98.8</v>
      </c>
      <c r="G763" s="5"/>
      <c r="H763" s="11">
        <v>7.96</v>
      </c>
      <c r="I763" s="7">
        <v>101.6</v>
      </c>
      <c r="J763" s="6">
        <v>17.91</v>
      </c>
      <c r="K763" s="5" t="s">
        <v>371</v>
      </c>
      <c r="L763" s="5" t="s">
        <v>312</v>
      </c>
      <c r="M763" s="6">
        <v>7.45</v>
      </c>
      <c r="N763" s="153">
        <v>6.1</v>
      </c>
      <c r="O763" s="6">
        <v>260.3</v>
      </c>
      <c r="P763" s="6">
        <v>301.5</v>
      </c>
      <c r="Q763" s="7">
        <v>72.8</v>
      </c>
      <c r="R763" s="5"/>
      <c r="S763" s="5" t="s">
        <v>312</v>
      </c>
      <c r="T763" s="5" t="s">
        <v>346</v>
      </c>
      <c r="U763" s="5"/>
      <c r="V763" s="5"/>
      <c r="W763" s="17" t="s">
        <v>127</v>
      </c>
      <c r="X763" s="17" t="s">
        <v>148</v>
      </c>
      <c r="Y763" s="84">
        <v>0.51</v>
      </c>
      <c r="Z763" s="5">
        <v>3.49E-2</v>
      </c>
    </row>
    <row r="764" spans="1:26" x14ac:dyDescent="0.2">
      <c r="C764" s="52" t="s">
        <v>319</v>
      </c>
      <c r="D764" s="28">
        <v>42195</v>
      </c>
      <c r="E764" s="9" t="s">
        <v>312</v>
      </c>
      <c r="F764" s="150" t="s">
        <v>312</v>
      </c>
      <c r="G764" s="150" t="s">
        <v>312</v>
      </c>
      <c r="H764" s="150" t="s">
        <v>312</v>
      </c>
      <c r="I764" s="150" t="s">
        <v>312</v>
      </c>
      <c r="J764" s="150" t="s">
        <v>312</v>
      </c>
      <c r="K764" s="150" t="s">
        <v>312</v>
      </c>
      <c r="L764" s="150" t="s">
        <v>312</v>
      </c>
      <c r="M764" s="150" t="s">
        <v>312</v>
      </c>
      <c r="N764" s="150" t="s">
        <v>312</v>
      </c>
      <c r="O764" s="150" t="s">
        <v>312</v>
      </c>
      <c r="P764" s="150" t="s">
        <v>312</v>
      </c>
      <c r="Q764" s="150" t="s">
        <v>312</v>
      </c>
      <c r="R764" s="150" t="s">
        <v>312</v>
      </c>
      <c r="S764" s="150" t="s">
        <v>312</v>
      </c>
      <c r="T764" s="150" t="s">
        <v>312</v>
      </c>
      <c r="U764" s="150" t="s">
        <v>312</v>
      </c>
      <c r="V764" s="150" t="s">
        <v>312</v>
      </c>
      <c r="W764" s="203" t="s">
        <v>312</v>
      </c>
      <c r="X764" s="150" t="s">
        <v>312</v>
      </c>
      <c r="Y764" s="150" t="s">
        <v>312</v>
      </c>
      <c r="Z764" s="5"/>
    </row>
    <row r="765" spans="1:26" x14ac:dyDescent="0.2">
      <c r="C765" s="50" t="s">
        <v>319</v>
      </c>
      <c r="D765" s="28">
        <v>42200</v>
      </c>
      <c r="E765" s="9">
        <v>0.41666666666666669</v>
      </c>
      <c r="F765" s="83">
        <v>101</v>
      </c>
      <c r="G765" s="5"/>
      <c r="H765" s="11">
        <v>7.84</v>
      </c>
      <c r="I765" s="7">
        <v>100</v>
      </c>
      <c r="J765" s="6">
        <v>17.75</v>
      </c>
      <c r="K765" s="5" t="s">
        <v>371</v>
      </c>
      <c r="L765" s="5" t="s">
        <v>312</v>
      </c>
      <c r="M765" s="6">
        <v>7.8</v>
      </c>
      <c r="N765" s="5">
        <v>15.8</v>
      </c>
      <c r="O765" s="150">
        <v>279.89999999999998</v>
      </c>
      <c r="P765" s="150">
        <v>325.39999999999998</v>
      </c>
      <c r="Q765" s="7">
        <v>58.9</v>
      </c>
      <c r="R765" s="5"/>
      <c r="S765" s="5" t="s">
        <v>421</v>
      </c>
      <c r="T765" s="5" t="s">
        <v>346</v>
      </c>
      <c r="U765" s="5"/>
      <c r="V765" s="5"/>
      <c r="W765" s="17" t="s">
        <v>163</v>
      </c>
      <c r="X765" s="17" t="s">
        <v>150</v>
      </c>
      <c r="Y765" s="5">
        <v>0.443</v>
      </c>
      <c r="Z765" s="119">
        <v>6.9000000000000006E-2</v>
      </c>
    </row>
    <row r="766" spans="1:26" x14ac:dyDescent="0.2">
      <c r="C766" s="52" t="s">
        <v>319</v>
      </c>
      <c r="D766" s="28">
        <v>42209</v>
      </c>
      <c r="E766" s="9">
        <v>0.41111111111111115</v>
      </c>
      <c r="F766" s="7">
        <v>866.4</v>
      </c>
      <c r="G766" s="5" t="s">
        <v>296</v>
      </c>
      <c r="H766" s="11">
        <v>7.73</v>
      </c>
      <c r="I766" s="7">
        <v>100.1</v>
      </c>
      <c r="J766" s="6">
        <v>18.61</v>
      </c>
      <c r="K766" s="5" t="s">
        <v>371</v>
      </c>
      <c r="L766" s="5" t="s">
        <v>312</v>
      </c>
      <c r="M766" s="6">
        <v>7.68</v>
      </c>
      <c r="N766" s="5" t="s">
        <v>312</v>
      </c>
      <c r="O766" s="150">
        <v>283.8</v>
      </c>
      <c r="P766" s="150">
        <v>321.39999999999998</v>
      </c>
      <c r="Q766" s="7">
        <v>69.400000000000006</v>
      </c>
      <c r="R766" s="5" t="s">
        <v>312</v>
      </c>
      <c r="S766" s="5" t="s">
        <v>298</v>
      </c>
      <c r="T766" s="5" t="s">
        <v>346</v>
      </c>
      <c r="U766" s="5" t="s">
        <v>312</v>
      </c>
      <c r="V766" s="5" t="s">
        <v>312</v>
      </c>
      <c r="W766" s="17" t="s">
        <v>207</v>
      </c>
      <c r="X766" s="17" t="s">
        <v>151</v>
      </c>
      <c r="Y766" s="13"/>
      <c r="Z766" s="13"/>
    </row>
    <row r="767" spans="1:26" x14ac:dyDescent="0.2">
      <c r="C767" s="52" t="s">
        <v>319</v>
      </c>
      <c r="D767" s="28">
        <v>42216</v>
      </c>
      <c r="E767" s="9">
        <v>0.41805555555555557</v>
      </c>
      <c r="F767" s="7">
        <v>43.1</v>
      </c>
      <c r="G767" s="5" t="s">
        <v>296</v>
      </c>
      <c r="H767" s="11">
        <v>7.88</v>
      </c>
      <c r="I767" s="7">
        <v>102.4</v>
      </c>
      <c r="J767" s="6">
        <v>19.059999999999999</v>
      </c>
      <c r="K767" s="5" t="s">
        <v>312</v>
      </c>
      <c r="L767" s="5" t="s">
        <v>312</v>
      </c>
      <c r="M767" s="6">
        <v>7.79</v>
      </c>
      <c r="N767" s="5" t="s">
        <v>312</v>
      </c>
      <c r="O767" s="150">
        <v>364.5</v>
      </c>
      <c r="P767" s="150">
        <v>416.8</v>
      </c>
      <c r="Q767" s="7">
        <v>60.3</v>
      </c>
      <c r="R767" s="5" t="s">
        <v>312</v>
      </c>
      <c r="S767" s="5" t="s">
        <v>421</v>
      </c>
      <c r="T767" s="5" t="s">
        <v>346</v>
      </c>
      <c r="U767" s="5" t="s">
        <v>312</v>
      </c>
      <c r="V767" s="5" t="s">
        <v>312</v>
      </c>
      <c r="W767" s="17" t="s">
        <v>207</v>
      </c>
      <c r="X767" s="17" t="s">
        <v>152</v>
      </c>
      <c r="Y767" s="5"/>
      <c r="Z767" s="5"/>
    </row>
    <row r="768" spans="1:26" x14ac:dyDescent="0.25">
      <c r="C768" s="52" t="s">
        <v>319</v>
      </c>
      <c r="D768" s="28">
        <v>42221</v>
      </c>
      <c r="E768" s="9">
        <v>0.43263888888888885</v>
      </c>
      <c r="F768" s="7">
        <v>194</v>
      </c>
      <c r="G768" s="5"/>
      <c r="H768" s="11">
        <v>8.0299999999999994</v>
      </c>
      <c r="I768" s="7">
        <v>104.1</v>
      </c>
      <c r="J768" s="6">
        <v>18.61</v>
      </c>
      <c r="K768" s="5" t="s">
        <v>312</v>
      </c>
      <c r="L768" s="5" t="s">
        <v>312</v>
      </c>
      <c r="M768" s="6">
        <v>7.61</v>
      </c>
      <c r="N768" s="5" t="s">
        <v>312</v>
      </c>
      <c r="O768" s="150">
        <v>384.7</v>
      </c>
      <c r="P768" s="150">
        <v>438.6</v>
      </c>
      <c r="Q768" s="117" t="s">
        <v>312</v>
      </c>
      <c r="R768" s="5" t="s">
        <v>312</v>
      </c>
      <c r="S768" s="5" t="s">
        <v>421</v>
      </c>
      <c r="T768" s="5" t="s">
        <v>345</v>
      </c>
      <c r="U768" s="5" t="s">
        <v>312</v>
      </c>
      <c r="V768" s="5" t="s">
        <v>312</v>
      </c>
      <c r="W768" s="36" t="s">
        <v>172</v>
      </c>
      <c r="X768" s="17" t="s">
        <v>153</v>
      </c>
      <c r="Y768" s="13">
        <v>0.60199999999999998</v>
      </c>
      <c r="Z768" s="13">
        <v>2.3900000000000001E-2</v>
      </c>
    </row>
    <row r="769" spans="3:29" x14ac:dyDescent="0.2">
      <c r="C769" s="52" t="s">
        <v>319</v>
      </c>
      <c r="D769" s="28">
        <v>42235</v>
      </c>
      <c r="E769" s="9">
        <v>0.44375000000000003</v>
      </c>
      <c r="F769" s="83">
        <v>649</v>
      </c>
      <c r="G769" s="5"/>
      <c r="H769" s="11">
        <v>8.1199999999999992</v>
      </c>
      <c r="I769" s="7">
        <v>507.3</v>
      </c>
      <c r="J769" s="6">
        <v>18.14</v>
      </c>
      <c r="K769" s="5" t="s">
        <v>230</v>
      </c>
      <c r="L769" s="5" t="s">
        <v>312</v>
      </c>
      <c r="M769" s="6">
        <v>7.79</v>
      </c>
      <c r="N769" s="5" t="s">
        <v>312</v>
      </c>
      <c r="O769" s="150">
        <v>441.2</v>
      </c>
      <c r="P769" s="150">
        <v>507.3</v>
      </c>
      <c r="Q769" s="7">
        <v>61.9</v>
      </c>
      <c r="R769" s="5" t="s">
        <v>312</v>
      </c>
      <c r="S769" s="5" t="s">
        <v>312</v>
      </c>
      <c r="T769" s="5" t="s">
        <v>345</v>
      </c>
      <c r="U769" s="5" t="s">
        <v>312</v>
      </c>
      <c r="V769" s="5" t="s">
        <v>312</v>
      </c>
      <c r="W769" s="17" t="s">
        <v>174</v>
      </c>
      <c r="X769" s="17" t="s">
        <v>154</v>
      </c>
      <c r="Y769" s="5">
        <v>0.63900000000000001</v>
      </c>
      <c r="Z769" s="5">
        <v>4.8500000000000001E-2</v>
      </c>
      <c r="AA769" s="57"/>
      <c r="AB769" s="57"/>
      <c r="AC769" s="182"/>
    </row>
    <row r="770" spans="3:29" x14ac:dyDescent="0.2">
      <c r="C770" s="52" t="s">
        <v>319</v>
      </c>
      <c r="D770" s="28">
        <v>42249</v>
      </c>
      <c r="E770" s="9">
        <v>0.43888888888888888</v>
      </c>
      <c r="F770" s="83">
        <v>214</v>
      </c>
      <c r="G770" s="5"/>
      <c r="H770" s="11">
        <v>7.98</v>
      </c>
      <c r="I770" s="5">
        <v>103.4</v>
      </c>
      <c r="J770" s="6">
        <v>18.55</v>
      </c>
      <c r="K770" s="5" t="s">
        <v>230</v>
      </c>
      <c r="L770" s="5" t="s">
        <v>312</v>
      </c>
      <c r="M770" s="6">
        <v>7.57</v>
      </c>
      <c r="N770" s="117" t="s">
        <v>312</v>
      </c>
      <c r="O770" s="150">
        <v>549.70000000000005</v>
      </c>
      <c r="P770" s="150">
        <v>627.20000000000005</v>
      </c>
      <c r="Q770" s="7">
        <v>63.8</v>
      </c>
      <c r="R770" s="5" t="s">
        <v>312</v>
      </c>
      <c r="S770" s="5" t="s">
        <v>421</v>
      </c>
      <c r="T770" s="5" t="s">
        <v>345</v>
      </c>
      <c r="U770" s="5" t="s">
        <v>312</v>
      </c>
      <c r="V770" s="5" t="s">
        <v>312</v>
      </c>
      <c r="W770" s="17" t="s">
        <v>174</v>
      </c>
      <c r="X770" s="17" t="s">
        <v>155</v>
      </c>
      <c r="Y770" s="5">
        <v>0.624</v>
      </c>
      <c r="Z770" s="5">
        <v>2.4500000000000001E-2</v>
      </c>
    </row>
    <row r="771" spans="3:29" x14ac:dyDescent="0.2">
      <c r="C771" s="52" t="s">
        <v>319</v>
      </c>
      <c r="D771" s="28">
        <v>42263</v>
      </c>
      <c r="E771" s="9">
        <v>0.43402777777777773</v>
      </c>
      <c r="F771" s="83">
        <v>687</v>
      </c>
      <c r="G771" s="5"/>
      <c r="H771" s="11">
        <v>8.15</v>
      </c>
      <c r="I771" s="5">
        <v>103.3</v>
      </c>
      <c r="J771" s="6">
        <v>16.97</v>
      </c>
      <c r="K771" s="100" t="s">
        <v>247</v>
      </c>
      <c r="L771" s="100" t="s">
        <v>312</v>
      </c>
      <c r="M771" s="6">
        <v>7.53</v>
      </c>
      <c r="N771" s="102">
        <v>4.26</v>
      </c>
      <c r="O771" s="150">
        <v>734.2</v>
      </c>
      <c r="P771" s="150">
        <v>868.9</v>
      </c>
      <c r="Q771" s="7">
        <v>45</v>
      </c>
      <c r="R771" s="100" t="s">
        <v>312</v>
      </c>
      <c r="S771" s="100" t="s">
        <v>217</v>
      </c>
      <c r="T771" s="100" t="s">
        <v>345</v>
      </c>
      <c r="U771" s="5" t="s">
        <v>312</v>
      </c>
      <c r="V771" s="5" t="s">
        <v>312</v>
      </c>
      <c r="W771" s="17" t="s">
        <v>246</v>
      </c>
      <c r="X771" s="17" t="s">
        <v>156</v>
      </c>
      <c r="Y771" s="5">
        <v>0.95499999999999996</v>
      </c>
      <c r="Z771" s="5">
        <v>2.63E-2</v>
      </c>
    </row>
    <row r="772" spans="3:29" x14ac:dyDescent="0.2">
      <c r="C772" s="50" t="s">
        <v>319</v>
      </c>
      <c r="D772" s="28">
        <v>42272</v>
      </c>
      <c r="E772" s="9">
        <v>0.50694444444444442</v>
      </c>
      <c r="F772" s="7">
        <v>307.60000000000002</v>
      </c>
      <c r="G772" s="5" t="s">
        <v>296</v>
      </c>
      <c r="H772" s="11">
        <v>8.59</v>
      </c>
      <c r="I772" s="7">
        <v>105.7</v>
      </c>
      <c r="J772" s="6">
        <v>16.34</v>
      </c>
      <c r="K772" s="100" t="s">
        <v>247</v>
      </c>
      <c r="L772" s="100" t="s">
        <v>312</v>
      </c>
      <c r="M772" s="6">
        <v>7.65</v>
      </c>
      <c r="N772" s="5">
        <v>1.63</v>
      </c>
      <c r="O772" s="150">
        <v>761.5</v>
      </c>
      <c r="P772" s="150">
        <v>911.8</v>
      </c>
      <c r="Q772" s="7">
        <v>34.200000000000003</v>
      </c>
      <c r="R772" s="100" t="s">
        <v>312</v>
      </c>
      <c r="S772" s="100" t="s">
        <v>298</v>
      </c>
      <c r="T772" s="100" t="s">
        <v>345</v>
      </c>
      <c r="U772" s="5" t="s">
        <v>312</v>
      </c>
      <c r="V772" s="5" t="s">
        <v>312</v>
      </c>
      <c r="W772" s="17" t="s">
        <v>174</v>
      </c>
      <c r="X772" s="17" t="s">
        <v>157</v>
      </c>
      <c r="Y772" s="5"/>
      <c r="Z772" s="5"/>
    </row>
    <row r="773" spans="3:29" x14ac:dyDescent="0.2">
      <c r="C773" s="50" t="s">
        <v>319</v>
      </c>
      <c r="D773" s="28">
        <v>42286</v>
      </c>
      <c r="E773" s="9">
        <v>0.45763888888888887</v>
      </c>
      <c r="F773" s="7">
        <v>344.8</v>
      </c>
      <c r="G773" s="100" t="s">
        <v>348</v>
      </c>
      <c r="H773" s="11">
        <v>8.52</v>
      </c>
      <c r="I773" s="7">
        <v>101</v>
      </c>
      <c r="J773" s="6">
        <v>14.73</v>
      </c>
      <c r="K773" s="5" t="s">
        <v>230</v>
      </c>
      <c r="L773" s="5" t="s">
        <v>312</v>
      </c>
      <c r="M773" s="6">
        <v>7.71</v>
      </c>
      <c r="N773" s="5">
        <v>4.3499999999999996</v>
      </c>
      <c r="O773" s="150">
        <v>628.79999999999995</v>
      </c>
      <c r="P773" s="150">
        <v>782.4</v>
      </c>
      <c r="Q773" s="7">
        <v>21.1</v>
      </c>
      <c r="R773" s="5"/>
      <c r="S773" s="5" t="s">
        <v>298</v>
      </c>
      <c r="T773" s="5" t="s">
        <v>345</v>
      </c>
      <c r="U773" s="5" t="s">
        <v>312</v>
      </c>
      <c r="V773" s="5" t="s">
        <v>312</v>
      </c>
      <c r="W773" s="17" t="s">
        <v>174</v>
      </c>
      <c r="X773" s="17" t="s">
        <v>158</v>
      </c>
      <c r="Y773" s="5"/>
      <c r="Z773" s="5"/>
    </row>
    <row r="774" spans="3:29" x14ac:dyDescent="0.25">
      <c r="C774" s="133" t="s">
        <v>319</v>
      </c>
      <c r="D774" s="75">
        <v>42307</v>
      </c>
      <c r="E774" s="68">
        <v>0.4465277777777778</v>
      </c>
      <c r="F774" s="69">
        <v>325.5</v>
      </c>
      <c r="G774" s="134" t="s">
        <v>388</v>
      </c>
      <c r="H774" s="71">
        <v>9.24</v>
      </c>
      <c r="I774" s="70">
        <v>99.1</v>
      </c>
      <c r="J774" s="72">
        <v>9.61</v>
      </c>
      <c r="K774" s="70" t="s">
        <v>230</v>
      </c>
      <c r="L774" s="70" t="s">
        <v>312</v>
      </c>
      <c r="M774" s="72">
        <v>7.48</v>
      </c>
      <c r="N774" s="70">
        <v>4.07</v>
      </c>
      <c r="O774" s="69">
        <v>634.4</v>
      </c>
      <c r="P774" s="69">
        <v>897</v>
      </c>
      <c r="Q774" s="69">
        <v>14.2</v>
      </c>
      <c r="R774" s="165"/>
      <c r="S774" s="166" t="s">
        <v>401</v>
      </c>
      <c r="T774" s="70" t="s">
        <v>345</v>
      </c>
      <c r="U774" s="3"/>
      <c r="V774" s="3"/>
      <c r="W774" s="163" t="s">
        <v>359</v>
      </c>
      <c r="X774" s="46" t="s">
        <v>159</v>
      </c>
    </row>
    <row r="775" spans="3:29" x14ac:dyDescent="0.25">
      <c r="C775" s="50" t="s">
        <v>319</v>
      </c>
      <c r="D775" s="28">
        <v>42321</v>
      </c>
      <c r="E775" s="9">
        <v>0.44791666666666669</v>
      </c>
      <c r="F775" s="150">
        <v>325.5</v>
      </c>
      <c r="G775" s="100">
        <v>2419.6</v>
      </c>
      <c r="H775" s="11">
        <v>10.73</v>
      </c>
      <c r="I775" s="150">
        <v>102</v>
      </c>
      <c r="J775" s="153">
        <v>5.16</v>
      </c>
      <c r="K775" s="70" t="s">
        <v>230</v>
      </c>
      <c r="L775" s="70" t="s">
        <v>312</v>
      </c>
      <c r="M775" s="153">
        <v>7.31</v>
      </c>
      <c r="N775" s="5">
        <v>2.13</v>
      </c>
      <c r="O775" s="150">
        <v>564.5</v>
      </c>
      <c r="P775" s="150">
        <v>910</v>
      </c>
      <c r="Q775" s="150">
        <v>12.4</v>
      </c>
      <c r="R775" s="4"/>
      <c r="S775" s="140" t="s">
        <v>298</v>
      </c>
      <c r="T775" s="5" t="s">
        <v>345</v>
      </c>
      <c r="U775" s="4"/>
      <c r="V775" s="4"/>
      <c r="W775" s="97" t="s">
        <v>187</v>
      </c>
      <c r="X775" s="17" t="s">
        <v>160</v>
      </c>
      <c r="Y775" s="5"/>
      <c r="Z775" s="5"/>
    </row>
    <row r="776" spans="3:29" x14ac:dyDescent="0.25">
      <c r="C776" s="50" t="s">
        <v>319</v>
      </c>
      <c r="D776" s="28">
        <v>42342</v>
      </c>
      <c r="E776" s="9">
        <v>0.46527777777777773</v>
      </c>
      <c r="F776" s="150">
        <v>727</v>
      </c>
      <c r="G776" s="100">
        <v>1413.6</v>
      </c>
      <c r="H776" s="11">
        <v>11.47</v>
      </c>
      <c r="I776" s="5">
        <v>106.3</v>
      </c>
      <c r="J776" s="153">
        <v>3.65</v>
      </c>
      <c r="K776" s="5" t="s">
        <v>230</v>
      </c>
      <c r="L776" s="5" t="s">
        <v>312</v>
      </c>
      <c r="M776" s="153">
        <v>7.38</v>
      </c>
      <c r="N776" s="5">
        <v>1.1200000000000001</v>
      </c>
      <c r="O776" s="153"/>
      <c r="P776" s="150">
        <v>905.8</v>
      </c>
      <c r="Q776" s="150">
        <v>14.3</v>
      </c>
      <c r="R776" s="4"/>
      <c r="S776" s="140" t="s">
        <v>298</v>
      </c>
      <c r="T776" s="5" t="s">
        <v>345</v>
      </c>
      <c r="U776" s="4"/>
      <c r="V776" s="4"/>
      <c r="W776" s="17" t="s">
        <v>146</v>
      </c>
      <c r="X776" s="17" t="s">
        <v>161</v>
      </c>
      <c r="Y776" s="5"/>
      <c r="Z776" s="5"/>
    </row>
    <row r="777" spans="3:29" x14ac:dyDescent="0.25">
      <c r="C777" s="50" t="s">
        <v>319</v>
      </c>
      <c r="D777" s="28">
        <v>43452</v>
      </c>
      <c r="E777" s="9">
        <v>0.48333333333333334</v>
      </c>
      <c r="F777" s="150">
        <v>59.4</v>
      </c>
      <c r="G777" s="100">
        <v>1986.3</v>
      </c>
      <c r="H777" s="11">
        <v>12.51</v>
      </c>
      <c r="I777" s="5">
        <v>107.2</v>
      </c>
      <c r="J777" s="153">
        <v>1.06</v>
      </c>
      <c r="K777" s="5" t="s">
        <v>230</v>
      </c>
      <c r="L777" s="5" t="s">
        <v>312</v>
      </c>
      <c r="M777" s="153">
        <v>7.2</v>
      </c>
      <c r="N777" s="5">
        <v>1.35</v>
      </c>
      <c r="O777" s="153">
        <v>397.9</v>
      </c>
      <c r="P777" s="153">
        <v>735.8</v>
      </c>
      <c r="Q777" s="150">
        <v>14.8</v>
      </c>
      <c r="R777" s="4"/>
      <c r="S777" s="140" t="s">
        <v>421</v>
      </c>
      <c r="T777" s="5" t="s">
        <v>345</v>
      </c>
      <c r="U777" s="4"/>
      <c r="V777" s="4"/>
      <c r="W777" s="17" t="s">
        <v>164</v>
      </c>
      <c r="X777" s="61"/>
      <c r="Y777" s="5"/>
      <c r="Z777" s="5"/>
    </row>
    <row r="778" spans="3:29" x14ac:dyDescent="0.25">
      <c r="C778" s="50" t="s">
        <v>319</v>
      </c>
      <c r="D778" s="28">
        <v>42384</v>
      </c>
      <c r="E778" s="9">
        <v>0.48125000000000001</v>
      </c>
      <c r="F778" s="150">
        <v>22.6</v>
      </c>
      <c r="G778" s="100">
        <v>1203.3</v>
      </c>
      <c r="H778" s="11">
        <v>11.48</v>
      </c>
      <c r="I778" s="5">
        <v>104.6</v>
      </c>
      <c r="J778" s="153">
        <v>2.42</v>
      </c>
      <c r="K778" s="5" t="s">
        <v>230</v>
      </c>
      <c r="L778" s="5" t="s">
        <v>312</v>
      </c>
      <c r="M778" s="153">
        <v>7.76</v>
      </c>
      <c r="N778" s="5">
        <v>2.66</v>
      </c>
      <c r="O778" s="153">
        <v>415</v>
      </c>
      <c r="P778" s="153">
        <v>731.1</v>
      </c>
      <c r="Q778" s="150">
        <v>29.9</v>
      </c>
      <c r="R778" s="4"/>
      <c r="S778" s="140" t="s">
        <v>298</v>
      </c>
      <c r="T778" s="5" t="s">
        <v>345</v>
      </c>
      <c r="U778" s="4"/>
      <c r="V778" s="4"/>
      <c r="W778" s="17" t="s">
        <v>174</v>
      </c>
      <c r="X778" s="61"/>
      <c r="Y778" s="5"/>
      <c r="Z778" s="5"/>
    </row>
    <row r="779" spans="3:29" x14ac:dyDescent="0.25">
      <c r="C779" s="50" t="s">
        <v>319</v>
      </c>
      <c r="D779" s="28">
        <v>42405</v>
      </c>
      <c r="E779" s="9">
        <v>0.51458333333333328</v>
      </c>
      <c r="F779" s="150">
        <v>23.1</v>
      </c>
      <c r="G779" s="100">
        <v>1413.6</v>
      </c>
      <c r="H779" s="11">
        <v>12.01</v>
      </c>
      <c r="I779" s="5">
        <v>106.8</v>
      </c>
      <c r="J779" s="153">
        <v>2.73</v>
      </c>
      <c r="K779" s="5" t="s">
        <v>230</v>
      </c>
      <c r="L779" s="100" t="s">
        <v>118</v>
      </c>
      <c r="M779" s="153">
        <v>7.96</v>
      </c>
      <c r="N779" s="5">
        <v>2.63</v>
      </c>
      <c r="O779" s="153">
        <v>471.1</v>
      </c>
      <c r="P779" s="153">
        <v>819.6</v>
      </c>
      <c r="Q779" s="150">
        <v>29.7</v>
      </c>
      <c r="R779" s="4"/>
      <c r="S779" s="140" t="s">
        <v>421</v>
      </c>
      <c r="T779" s="5" t="s">
        <v>345</v>
      </c>
      <c r="U779" s="4"/>
      <c r="V779" s="4"/>
      <c r="W779" s="17" t="s">
        <v>131</v>
      </c>
      <c r="X779" s="61"/>
      <c r="Y779" s="5"/>
      <c r="Z779" s="5"/>
    </row>
    <row r="780" spans="3:29" x14ac:dyDescent="0.25">
      <c r="C780" s="50" t="s">
        <v>319</v>
      </c>
      <c r="D780" s="28">
        <v>42448</v>
      </c>
      <c r="E780" s="9">
        <v>0.5444444444444444</v>
      </c>
      <c r="F780" s="150">
        <v>18.899999999999999</v>
      </c>
      <c r="G780" s="5" t="s">
        <v>296</v>
      </c>
      <c r="H780" s="11">
        <v>11.34</v>
      </c>
      <c r="I780" s="5">
        <v>109.1</v>
      </c>
      <c r="J780" s="153">
        <v>5.75</v>
      </c>
      <c r="K780" s="5" t="s">
        <v>230</v>
      </c>
      <c r="L780" s="100" t="s">
        <v>118</v>
      </c>
      <c r="M780" s="153">
        <v>8.19</v>
      </c>
      <c r="N780" s="5">
        <v>2.77</v>
      </c>
      <c r="O780" s="153">
        <v>616.20000000000005</v>
      </c>
      <c r="P780" s="153">
        <v>973.9</v>
      </c>
      <c r="Q780" s="150">
        <v>145.9</v>
      </c>
      <c r="R780" s="4"/>
      <c r="S780" s="5" t="s">
        <v>421</v>
      </c>
      <c r="T780" s="5" t="s">
        <v>345</v>
      </c>
      <c r="U780" s="4"/>
      <c r="V780" s="4"/>
      <c r="W780" s="17" t="s">
        <v>174</v>
      </c>
      <c r="X780" s="61"/>
      <c r="Y780" s="5"/>
      <c r="Z780" s="5"/>
    </row>
    <row r="781" spans="3:29" x14ac:dyDescent="0.25">
      <c r="C781" s="50" t="s">
        <v>319</v>
      </c>
      <c r="D781" s="28">
        <v>42468</v>
      </c>
      <c r="E781" s="9">
        <v>0.4604166666666667</v>
      </c>
      <c r="F781" s="150">
        <v>16</v>
      </c>
      <c r="G781" s="5">
        <v>2419.6</v>
      </c>
      <c r="H781" s="11">
        <v>10.64</v>
      </c>
      <c r="I781" s="5">
        <v>112.6</v>
      </c>
      <c r="J781" s="153">
        <v>9.5500000000000007</v>
      </c>
      <c r="K781" s="100" t="s">
        <v>25</v>
      </c>
      <c r="L781" s="100" t="s">
        <v>118</v>
      </c>
      <c r="M781" s="153">
        <v>8.42</v>
      </c>
      <c r="N781" s="5">
        <v>4.75</v>
      </c>
      <c r="O781" s="153">
        <v>511.1</v>
      </c>
      <c r="P781" s="153">
        <v>725.4</v>
      </c>
      <c r="Q781" s="150">
        <v>83.7</v>
      </c>
      <c r="R781" s="4"/>
      <c r="S781" s="100" t="s">
        <v>93</v>
      </c>
      <c r="T781" s="100" t="s">
        <v>93</v>
      </c>
      <c r="U781" s="4"/>
      <c r="V781" s="4"/>
      <c r="W781" s="17" t="s">
        <v>174</v>
      </c>
      <c r="X781" s="61"/>
      <c r="Y781" s="5"/>
      <c r="Z781" s="5"/>
    </row>
    <row r="782" spans="3:29" x14ac:dyDescent="0.25">
      <c r="C782" s="50" t="s">
        <v>319</v>
      </c>
      <c r="D782" s="28">
        <v>42474</v>
      </c>
      <c r="E782" s="9">
        <v>0.57361111111111118</v>
      </c>
      <c r="F782" s="150">
        <v>38.299999999999997</v>
      </c>
      <c r="G782" s="5" t="s">
        <v>296</v>
      </c>
      <c r="H782" s="11">
        <v>10.130000000000001</v>
      </c>
      <c r="I782" s="5">
        <v>122.2</v>
      </c>
      <c r="J782" s="153">
        <v>14.49</v>
      </c>
      <c r="K782" s="100" t="s">
        <v>8</v>
      </c>
      <c r="L782" s="100" t="s">
        <v>118</v>
      </c>
      <c r="M782" s="153">
        <v>9.02</v>
      </c>
      <c r="N782" s="5">
        <v>4.93</v>
      </c>
      <c r="O782" s="153">
        <v>487.5</v>
      </c>
      <c r="P782" s="153">
        <v>609.9</v>
      </c>
      <c r="Q782" s="150">
        <v>106.9</v>
      </c>
      <c r="R782" s="4"/>
      <c r="S782" s="100" t="s">
        <v>93</v>
      </c>
      <c r="T782" s="100" t="s">
        <v>93</v>
      </c>
      <c r="U782" s="4"/>
      <c r="V782" s="4"/>
      <c r="W782" s="142" t="s">
        <v>26</v>
      </c>
      <c r="X782" s="61"/>
      <c r="Y782" s="5"/>
      <c r="Z782" s="5"/>
    </row>
    <row r="783" spans="3:29" x14ac:dyDescent="0.25">
      <c r="C783" s="50" t="s">
        <v>319</v>
      </c>
      <c r="D783" s="28">
        <v>42489</v>
      </c>
      <c r="E783" s="9">
        <v>0.46180555555555558</v>
      </c>
      <c r="F783" s="281">
        <v>365.4</v>
      </c>
      <c r="G783" s="100" t="s">
        <v>41</v>
      </c>
      <c r="H783" s="189" t="s">
        <v>93</v>
      </c>
      <c r="I783" s="189" t="s">
        <v>93</v>
      </c>
      <c r="J783" s="153">
        <v>6.65</v>
      </c>
      <c r="K783" s="100" t="s">
        <v>8</v>
      </c>
      <c r="L783" s="100" t="s">
        <v>93</v>
      </c>
      <c r="M783" s="153">
        <v>7.81</v>
      </c>
      <c r="N783" s="5">
        <v>18.8</v>
      </c>
      <c r="O783" s="153">
        <v>249.1</v>
      </c>
      <c r="P783" s="153">
        <v>383.4</v>
      </c>
      <c r="Q783" s="281">
        <v>153.80000000000001</v>
      </c>
      <c r="R783" s="4"/>
      <c r="S783" s="100" t="s">
        <v>7</v>
      </c>
      <c r="T783" s="100" t="s">
        <v>93</v>
      </c>
      <c r="U783" s="4"/>
      <c r="V783" s="4"/>
      <c r="W783" s="17" t="s">
        <v>88</v>
      </c>
      <c r="X783" s="61"/>
      <c r="Y783" s="5"/>
      <c r="Z783" s="5"/>
    </row>
    <row r="784" spans="3:29" x14ac:dyDescent="0.25">
      <c r="C784" s="65" t="s">
        <v>319</v>
      </c>
      <c r="D784" s="28">
        <v>42494</v>
      </c>
      <c r="E784" s="9">
        <v>0.4916666666666667</v>
      </c>
      <c r="F784" s="150">
        <v>24.6</v>
      </c>
      <c r="G784" s="5"/>
      <c r="H784" s="189" t="s">
        <v>93</v>
      </c>
      <c r="I784" s="189" t="s">
        <v>93</v>
      </c>
      <c r="J784" s="153">
        <v>9.89</v>
      </c>
      <c r="K784" s="100" t="s">
        <v>8</v>
      </c>
      <c r="L784" s="100" t="s">
        <v>118</v>
      </c>
      <c r="M784" s="153">
        <v>7.91</v>
      </c>
      <c r="N784" s="5">
        <v>15.6</v>
      </c>
      <c r="O784" s="151" t="s">
        <v>93</v>
      </c>
      <c r="P784" s="153">
        <v>435.4</v>
      </c>
      <c r="Q784" s="150">
        <v>127.5</v>
      </c>
      <c r="R784" s="4"/>
      <c r="S784" s="100" t="s">
        <v>5</v>
      </c>
      <c r="T784" s="100" t="s">
        <v>93</v>
      </c>
      <c r="U784" s="4"/>
      <c r="V784" s="4"/>
      <c r="W784" s="17" t="s">
        <v>88</v>
      </c>
      <c r="X784" s="61"/>
      <c r="Y784" s="5"/>
      <c r="Z784" s="5"/>
    </row>
    <row r="785" spans="3:26" x14ac:dyDescent="0.25">
      <c r="C785" s="50" t="s">
        <v>319</v>
      </c>
      <c r="D785" s="28">
        <v>42499</v>
      </c>
      <c r="E785" s="9">
        <v>0.49722222222222223</v>
      </c>
      <c r="F785" s="150">
        <v>40.4</v>
      </c>
      <c r="G785" s="5">
        <v>1299.7</v>
      </c>
      <c r="H785" s="189" t="s">
        <v>93</v>
      </c>
      <c r="I785" s="189" t="s">
        <v>93</v>
      </c>
      <c r="J785" s="153">
        <v>10.93</v>
      </c>
      <c r="K785" s="100" t="s">
        <v>31</v>
      </c>
      <c r="L785" s="100" t="s">
        <v>118</v>
      </c>
      <c r="M785" s="153">
        <v>7.93</v>
      </c>
      <c r="N785" s="5">
        <v>16.3</v>
      </c>
      <c r="O785" s="151" t="s">
        <v>93</v>
      </c>
      <c r="P785" s="153">
        <v>372.3</v>
      </c>
      <c r="Q785" s="150">
        <v>125.5</v>
      </c>
      <c r="R785" s="4"/>
      <c r="S785" s="100" t="s">
        <v>96</v>
      </c>
      <c r="T785" s="100" t="s">
        <v>93</v>
      </c>
      <c r="U785" s="4"/>
      <c r="V785" s="4"/>
      <c r="W785" s="60" t="s">
        <v>125</v>
      </c>
      <c r="X785" s="61"/>
      <c r="Y785" s="5"/>
      <c r="Z785" s="5"/>
    </row>
    <row r="786" spans="3:26" x14ac:dyDescent="0.25">
      <c r="C786" s="65" t="s">
        <v>319</v>
      </c>
      <c r="D786" s="28">
        <v>42508</v>
      </c>
      <c r="E786" s="9">
        <v>0.48749999999999999</v>
      </c>
      <c r="F786" s="83">
        <v>248</v>
      </c>
      <c r="G786" s="5"/>
      <c r="H786" s="11">
        <v>9.2100000000000009</v>
      </c>
      <c r="I786" s="5">
        <v>101.5</v>
      </c>
      <c r="J786" s="153">
        <v>11.2</v>
      </c>
      <c r="K786" s="100" t="s">
        <v>8</v>
      </c>
      <c r="L786" s="100" t="s">
        <v>118</v>
      </c>
      <c r="M786" s="153">
        <v>7.92</v>
      </c>
      <c r="N786" s="5">
        <v>11.5</v>
      </c>
      <c r="O786" s="151" t="s">
        <v>93</v>
      </c>
      <c r="P786" s="153">
        <v>393.9</v>
      </c>
      <c r="Q786" s="150">
        <v>139.4</v>
      </c>
      <c r="R786" s="4"/>
      <c r="S786" s="100" t="s">
        <v>28</v>
      </c>
      <c r="T786" s="100" t="s">
        <v>93</v>
      </c>
      <c r="U786" s="4"/>
      <c r="V786" s="4"/>
      <c r="W786" s="17" t="s">
        <v>88</v>
      </c>
      <c r="X786" s="61"/>
      <c r="Y786" s="5"/>
      <c r="Z786" s="5"/>
    </row>
    <row r="787" spans="3:26" x14ac:dyDescent="0.25">
      <c r="C787" s="50" t="s">
        <v>319</v>
      </c>
      <c r="D787" s="28">
        <v>42517</v>
      </c>
      <c r="E787" s="9">
        <v>0.50972222222222219</v>
      </c>
      <c r="F787" s="150">
        <v>93.2</v>
      </c>
      <c r="G787" s="5">
        <v>2419.6</v>
      </c>
      <c r="H787" s="11">
        <v>8.75</v>
      </c>
      <c r="I787" s="5">
        <v>102.1</v>
      </c>
      <c r="J787" s="153">
        <v>13.31</v>
      </c>
      <c r="K787" s="100" t="s">
        <v>22</v>
      </c>
      <c r="L787" s="100" t="s">
        <v>118</v>
      </c>
      <c r="M787" s="153">
        <v>7.96</v>
      </c>
      <c r="N787" s="5">
        <v>11.5</v>
      </c>
      <c r="O787" s="153">
        <v>300.8</v>
      </c>
      <c r="P787" s="153">
        <v>387.2</v>
      </c>
      <c r="Q787" s="150">
        <v>140.80000000000001</v>
      </c>
      <c r="R787" s="4"/>
      <c r="S787" s="100" t="s">
        <v>23</v>
      </c>
      <c r="T787" s="100" t="s">
        <v>93</v>
      </c>
      <c r="U787" s="4"/>
      <c r="V787" s="4"/>
      <c r="W787" s="142" t="s">
        <v>26</v>
      </c>
      <c r="X787" s="61"/>
      <c r="Y787" s="5"/>
      <c r="Z787" s="5"/>
    </row>
    <row r="788" spans="3:26" x14ac:dyDescent="0.25">
      <c r="C788" s="65" t="s">
        <v>319</v>
      </c>
      <c r="D788" s="28">
        <v>42522</v>
      </c>
      <c r="E788" s="9">
        <v>0.55208333333333337</v>
      </c>
      <c r="F788" s="83">
        <v>345</v>
      </c>
      <c r="G788" s="5"/>
      <c r="H788" s="11">
        <v>8.2799999999999994</v>
      </c>
      <c r="I788" s="5">
        <v>102.4</v>
      </c>
      <c r="J788" s="153">
        <v>16.38</v>
      </c>
      <c r="K788" s="100" t="s">
        <v>93</v>
      </c>
      <c r="L788" s="100" t="s">
        <v>118</v>
      </c>
      <c r="M788" s="153">
        <v>8</v>
      </c>
      <c r="N788" s="5">
        <v>8.1</v>
      </c>
      <c r="O788" s="151" t="s">
        <v>93</v>
      </c>
      <c r="P788" s="153">
        <v>402.5</v>
      </c>
      <c r="Q788" s="150">
        <v>122.6</v>
      </c>
      <c r="R788" s="4"/>
      <c r="S788" s="100" t="s">
        <v>93</v>
      </c>
      <c r="T788" s="100" t="s">
        <v>93</v>
      </c>
      <c r="U788" s="4"/>
      <c r="V788" s="4"/>
      <c r="W788" s="17" t="s">
        <v>88</v>
      </c>
      <c r="X788" s="61"/>
      <c r="Y788" s="5"/>
      <c r="Z788" s="5"/>
    </row>
    <row r="789" spans="3:26" x14ac:dyDescent="0.25">
      <c r="C789" s="85" t="s">
        <v>319</v>
      </c>
      <c r="D789" s="28">
        <v>42530</v>
      </c>
      <c r="E789" s="9">
        <v>0.5</v>
      </c>
      <c r="F789" s="150">
        <v>71.7</v>
      </c>
      <c r="G789" s="150">
        <v>691</v>
      </c>
      <c r="H789" s="11">
        <v>7.61</v>
      </c>
      <c r="I789" s="5">
        <v>99.8</v>
      </c>
      <c r="J789" s="153">
        <v>18.97</v>
      </c>
      <c r="K789" s="100" t="s">
        <v>92</v>
      </c>
      <c r="L789" s="100" t="s">
        <v>118</v>
      </c>
      <c r="M789" s="153">
        <v>7.99</v>
      </c>
      <c r="N789" s="5">
        <v>8.5</v>
      </c>
      <c r="O789" s="153">
        <v>331</v>
      </c>
      <c r="P789" s="153">
        <v>374.6</v>
      </c>
      <c r="Q789" s="150">
        <v>123.9</v>
      </c>
      <c r="R789" s="4"/>
      <c r="S789" s="100" t="s">
        <v>11</v>
      </c>
      <c r="T789" s="100" t="s">
        <v>93</v>
      </c>
      <c r="U789" s="4"/>
      <c r="V789" s="4"/>
      <c r="W789" s="142" t="s">
        <v>15</v>
      </c>
      <c r="X789" s="61"/>
      <c r="Y789" s="5"/>
      <c r="Z789" s="5"/>
    </row>
    <row r="790" spans="3:26" x14ac:dyDescent="0.25">
      <c r="C790" s="208" t="s">
        <v>319</v>
      </c>
      <c r="D790" s="28">
        <v>42536</v>
      </c>
      <c r="E790" s="9">
        <v>0.49791666666666662</v>
      </c>
      <c r="F790" s="83">
        <v>308</v>
      </c>
      <c r="G790" s="150"/>
      <c r="H790" s="11">
        <v>7.72</v>
      </c>
      <c r="I790" s="5">
        <v>102.4</v>
      </c>
      <c r="J790" s="153">
        <v>19.46</v>
      </c>
      <c r="K790" s="100" t="s">
        <v>92</v>
      </c>
      <c r="L790" s="100" t="s">
        <v>118</v>
      </c>
      <c r="M790" s="153">
        <v>7.95</v>
      </c>
      <c r="N790" s="5">
        <v>25.4</v>
      </c>
      <c r="O790" s="153">
        <v>343.9</v>
      </c>
      <c r="P790" s="153">
        <v>384.6</v>
      </c>
      <c r="Q790" s="150">
        <v>75.099999999999994</v>
      </c>
      <c r="R790" s="4"/>
      <c r="S790" s="100" t="s">
        <v>95</v>
      </c>
      <c r="T790" s="100" t="s">
        <v>93</v>
      </c>
      <c r="U790" s="4"/>
      <c r="V790" s="4"/>
      <c r="W790" s="142" t="s">
        <v>426</v>
      </c>
      <c r="X790" s="61"/>
      <c r="Y790" s="5"/>
      <c r="Z790" s="5"/>
    </row>
    <row r="791" spans="3:26" x14ac:dyDescent="0.25">
      <c r="C791" s="85" t="s">
        <v>319</v>
      </c>
      <c r="D791" s="28">
        <v>42544</v>
      </c>
      <c r="E791" s="9">
        <v>0.47569444444444442</v>
      </c>
      <c r="F791" s="150">
        <v>214.2</v>
      </c>
      <c r="G791" s="150" t="s">
        <v>296</v>
      </c>
      <c r="H791" s="11">
        <v>7.06</v>
      </c>
      <c r="I791" s="5">
        <v>96.5</v>
      </c>
      <c r="J791" s="153">
        <v>22.09</v>
      </c>
      <c r="K791" s="100" t="s">
        <v>92</v>
      </c>
      <c r="L791" s="100" t="s">
        <v>118</v>
      </c>
      <c r="M791" s="153">
        <v>8.02</v>
      </c>
      <c r="N791" s="5">
        <v>7.9</v>
      </c>
      <c r="O791" s="153">
        <v>325.39999999999998</v>
      </c>
      <c r="P791" s="153">
        <v>354.6</v>
      </c>
      <c r="Q791" s="150">
        <v>166.9</v>
      </c>
      <c r="R791" s="4"/>
      <c r="S791" s="100" t="s">
        <v>0</v>
      </c>
      <c r="T791" s="100" t="s">
        <v>93</v>
      </c>
      <c r="U791" s="4"/>
      <c r="V791" s="4"/>
      <c r="W791" s="142" t="s">
        <v>94</v>
      </c>
      <c r="X791" s="61"/>
      <c r="Y791" s="5"/>
      <c r="Z791" s="5"/>
    </row>
    <row r="792" spans="3:26" x14ac:dyDescent="0.25">
      <c r="C792" s="85" t="s">
        <v>319</v>
      </c>
      <c r="D792" s="28">
        <v>42551</v>
      </c>
      <c r="E792" s="9">
        <v>0.47986111111111113</v>
      </c>
      <c r="F792" s="150">
        <v>186</v>
      </c>
      <c r="G792" s="150" t="s">
        <v>296</v>
      </c>
      <c r="H792" s="11">
        <v>7.86</v>
      </c>
      <c r="I792" s="5">
        <v>103.5</v>
      </c>
      <c r="J792" s="153">
        <v>19.649999999999999</v>
      </c>
      <c r="K792" s="100" t="s">
        <v>439</v>
      </c>
      <c r="L792" s="100" t="s">
        <v>118</v>
      </c>
      <c r="M792" s="153">
        <v>8.01</v>
      </c>
      <c r="N792" s="5">
        <v>6.2</v>
      </c>
      <c r="O792" s="153">
        <v>394</v>
      </c>
      <c r="P792" s="153">
        <v>439.7</v>
      </c>
      <c r="Q792" s="150">
        <v>114.6</v>
      </c>
      <c r="R792" s="4"/>
      <c r="S792" s="100" t="s">
        <v>414</v>
      </c>
      <c r="T792" s="100" t="s">
        <v>440</v>
      </c>
      <c r="U792" s="4"/>
      <c r="V792" s="4"/>
      <c r="W792" s="142" t="s">
        <v>426</v>
      </c>
      <c r="X792" s="61"/>
      <c r="Y792" s="5"/>
      <c r="Z792" s="5"/>
    </row>
    <row r="793" spans="3:26" x14ac:dyDescent="0.25">
      <c r="C793" s="208" t="s">
        <v>319</v>
      </c>
      <c r="D793" s="28">
        <v>42557</v>
      </c>
      <c r="E793" s="9">
        <v>0.4826388888888889</v>
      </c>
      <c r="F793" s="83">
        <v>276</v>
      </c>
      <c r="G793" s="150"/>
      <c r="H793" s="11">
        <v>7.65</v>
      </c>
      <c r="I793" s="5">
        <v>104.2</v>
      </c>
      <c r="J793" s="153">
        <v>20.78</v>
      </c>
      <c r="K793" s="100" t="s">
        <v>439</v>
      </c>
      <c r="L793" s="100" t="s">
        <v>118</v>
      </c>
      <c r="M793" s="153">
        <v>8.06</v>
      </c>
      <c r="N793" s="279">
        <v>8</v>
      </c>
      <c r="O793" s="153">
        <v>352.8</v>
      </c>
      <c r="P793" s="153">
        <v>384.7</v>
      </c>
      <c r="Q793" s="150">
        <v>138.19999999999999</v>
      </c>
      <c r="R793" s="4"/>
      <c r="S793" s="100" t="s">
        <v>450</v>
      </c>
      <c r="T793" s="100" t="s">
        <v>440</v>
      </c>
      <c r="U793" s="4"/>
      <c r="V793" s="4"/>
      <c r="W793" s="142" t="s">
        <v>408</v>
      </c>
      <c r="X793" s="61"/>
      <c r="Y793" s="5"/>
      <c r="Z793" s="5"/>
    </row>
    <row r="794" spans="3:26" x14ac:dyDescent="0.25">
      <c r="C794" s="85" t="s">
        <v>319</v>
      </c>
      <c r="D794" s="28">
        <v>42565</v>
      </c>
      <c r="E794" s="9">
        <v>0.47430555555555554</v>
      </c>
      <c r="F794" s="150">
        <v>116.9</v>
      </c>
      <c r="G794" s="150" t="s">
        <v>296</v>
      </c>
      <c r="H794" s="11">
        <v>8.19</v>
      </c>
      <c r="I794" s="5">
        <v>107.4</v>
      </c>
      <c r="J794" s="153">
        <v>19.420000000000002</v>
      </c>
      <c r="K794" s="100" t="s">
        <v>449</v>
      </c>
      <c r="L794" s="100" t="s">
        <v>118</v>
      </c>
      <c r="M794" s="153">
        <v>8.0500000000000007</v>
      </c>
      <c r="N794" s="5">
        <v>9.1</v>
      </c>
      <c r="O794" s="153">
        <v>412.2</v>
      </c>
      <c r="P794" s="153">
        <v>461.8</v>
      </c>
      <c r="Q794" s="150">
        <v>165.7</v>
      </c>
      <c r="R794" s="4"/>
      <c r="S794" s="100" t="s">
        <v>450</v>
      </c>
      <c r="T794" s="100" t="s">
        <v>440</v>
      </c>
      <c r="U794" s="4"/>
      <c r="V794" s="4"/>
      <c r="W794" s="142" t="s">
        <v>438</v>
      </c>
      <c r="X794" s="61"/>
      <c r="Y794" s="5"/>
      <c r="Z794" s="5"/>
    </row>
    <row r="795" spans="3:26" x14ac:dyDescent="0.25">
      <c r="C795" s="208" t="s">
        <v>319</v>
      </c>
      <c r="D795" s="28">
        <v>42571</v>
      </c>
      <c r="E795" s="9">
        <v>0.48472222222222222</v>
      </c>
      <c r="F795" s="150"/>
      <c r="G795" s="150"/>
      <c r="H795" s="11">
        <v>7.55</v>
      </c>
      <c r="I795" s="5">
        <v>103.6</v>
      </c>
      <c r="J795" s="153">
        <v>21.59</v>
      </c>
      <c r="K795" s="100" t="s">
        <v>424</v>
      </c>
      <c r="L795" s="100" t="s">
        <v>118</v>
      </c>
      <c r="M795" s="153">
        <v>7.99</v>
      </c>
      <c r="N795" s="5">
        <v>13.4</v>
      </c>
      <c r="O795" s="153">
        <v>461.1</v>
      </c>
      <c r="P795" s="153">
        <v>493.6</v>
      </c>
      <c r="Q795" s="150">
        <v>153.1</v>
      </c>
      <c r="R795" s="4"/>
      <c r="S795" s="271" t="s">
        <v>444</v>
      </c>
      <c r="T795" s="100" t="s">
        <v>440</v>
      </c>
      <c r="U795" s="4"/>
      <c r="V795" s="4"/>
      <c r="W795" s="142" t="s">
        <v>438</v>
      </c>
      <c r="X795" s="61"/>
      <c r="Y795" s="5"/>
      <c r="Z795" s="5"/>
    </row>
    <row r="796" spans="3:26" x14ac:dyDescent="0.25">
      <c r="C796" s="85" t="s">
        <v>319</v>
      </c>
      <c r="D796" s="28">
        <v>42579</v>
      </c>
      <c r="E796" s="9">
        <v>0.47500000000000003</v>
      </c>
      <c r="F796" s="150">
        <v>238.2</v>
      </c>
      <c r="G796" s="150" t="s">
        <v>296</v>
      </c>
      <c r="H796" s="11">
        <v>8.1300000000000008</v>
      </c>
      <c r="I796" s="5">
        <v>110.3</v>
      </c>
      <c r="J796" s="153">
        <v>21</v>
      </c>
      <c r="K796" s="100" t="s">
        <v>117</v>
      </c>
      <c r="L796" s="100" t="s">
        <v>118</v>
      </c>
      <c r="M796" s="153">
        <v>8.15</v>
      </c>
      <c r="N796" s="5">
        <v>8.1</v>
      </c>
      <c r="O796" s="153">
        <v>586.9</v>
      </c>
      <c r="P796" s="153">
        <v>637</v>
      </c>
      <c r="Q796" s="150">
        <v>158.19999999999999</v>
      </c>
      <c r="R796" s="4"/>
      <c r="S796" s="100" t="s">
        <v>431</v>
      </c>
      <c r="T796" s="100" t="s">
        <v>120</v>
      </c>
      <c r="U796" s="4"/>
      <c r="V796" s="4"/>
      <c r="W796" s="142" t="s">
        <v>426</v>
      </c>
      <c r="X796" s="61"/>
      <c r="Y796" s="5"/>
      <c r="Z796" s="5"/>
    </row>
    <row r="797" spans="3:26" x14ac:dyDescent="0.25">
      <c r="C797" s="208" t="s">
        <v>319</v>
      </c>
      <c r="D797" s="28">
        <v>42586</v>
      </c>
      <c r="E797" s="9">
        <v>0.4458333333333333</v>
      </c>
      <c r="F797" s="150"/>
      <c r="G797" s="150"/>
      <c r="H797" s="11">
        <v>8.76</v>
      </c>
      <c r="I797" s="5">
        <v>115.9</v>
      </c>
      <c r="J797" s="153">
        <v>19.649999999999999</v>
      </c>
      <c r="K797" s="100" t="s">
        <v>117</v>
      </c>
      <c r="L797" s="100" t="s">
        <v>118</v>
      </c>
      <c r="M797" s="153">
        <v>8.19</v>
      </c>
      <c r="N797" s="256">
        <v>6</v>
      </c>
      <c r="O797" s="256">
        <v>612.20000000000005</v>
      </c>
      <c r="P797" s="256">
        <v>680.1</v>
      </c>
      <c r="Q797" s="150">
        <v>183.3</v>
      </c>
      <c r="R797" s="4"/>
      <c r="S797" s="100" t="s">
        <v>119</v>
      </c>
      <c r="T797" s="100" t="s">
        <v>120</v>
      </c>
      <c r="U797" s="4"/>
      <c r="V797" s="4"/>
      <c r="W797" s="17" t="s">
        <v>98</v>
      </c>
      <c r="X797" s="61"/>
      <c r="Y797" s="5"/>
      <c r="Z797" s="5"/>
    </row>
    <row r="798" spans="3:26" x14ac:dyDescent="0.25">
      <c r="C798" s="85" t="s">
        <v>319</v>
      </c>
      <c r="D798" s="28">
        <v>42594</v>
      </c>
      <c r="E798" s="9">
        <v>0.52569444444444446</v>
      </c>
      <c r="F798" s="150">
        <v>109</v>
      </c>
      <c r="G798" s="150" t="s">
        <v>296</v>
      </c>
      <c r="H798" s="11">
        <v>8.76</v>
      </c>
      <c r="I798" s="150">
        <v>117</v>
      </c>
      <c r="J798" s="153">
        <v>20.16</v>
      </c>
      <c r="K798" s="5" t="s">
        <v>233</v>
      </c>
      <c r="L798" s="5" t="s">
        <v>312</v>
      </c>
      <c r="M798" s="153">
        <v>8.3000000000000007</v>
      </c>
      <c r="N798" s="150">
        <v>3</v>
      </c>
      <c r="O798" s="150">
        <v>687</v>
      </c>
      <c r="P798" s="150">
        <v>756.8</v>
      </c>
      <c r="Q798" s="150">
        <v>96.9</v>
      </c>
      <c r="R798" s="4"/>
      <c r="S798" s="5" t="s">
        <v>421</v>
      </c>
      <c r="T798" s="5" t="s">
        <v>345</v>
      </c>
      <c r="U798" s="4"/>
      <c r="V798" s="4"/>
      <c r="W798" s="17" t="s">
        <v>97</v>
      </c>
      <c r="X798" s="61"/>
      <c r="Y798" s="5"/>
      <c r="Z798" s="5"/>
    </row>
    <row r="799" spans="3:26" x14ac:dyDescent="0.25">
      <c r="C799" s="208" t="s">
        <v>319</v>
      </c>
      <c r="D799" s="28">
        <v>42599</v>
      </c>
      <c r="E799" s="9">
        <v>0.51736111111111105</v>
      </c>
      <c r="F799" s="150"/>
      <c r="G799" s="150"/>
      <c r="H799" s="11">
        <v>8.24</v>
      </c>
      <c r="I799" s="5">
        <v>109.1</v>
      </c>
      <c r="J799" s="153">
        <v>19.62</v>
      </c>
      <c r="K799" s="5" t="s">
        <v>233</v>
      </c>
      <c r="L799" s="5" t="s">
        <v>312</v>
      </c>
      <c r="M799" s="153">
        <v>8.14</v>
      </c>
      <c r="N799" s="5" t="s">
        <v>312</v>
      </c>
      <c r="O799" s="150">
        <v>693.1</v>
      </c>
      <c r="P799" s="150">
        <v>772.1</v>
      </c>
      <c r="Q799" s="150">
        <v>154.30000000000001</v>
      </c>
      <c r="R799" s="4"/>
      <c r="S799" s="5" t="s">
        <v>298</v>
      </c>
      <c r="T799" s="5" t="s">
        <v>345</v>
      </c>
      <c r="U799" s="4"/>
      <c r="V799" s="4"/>
      <c r="W799" s="17" t="s">
        <v>87</v>
      </c>
      <c r="X799" s="61"/>
      <c r="Y799" s="5"/>
      <c r="Z799" s="5"/>
    </row>
    <row r="800" spans="3:26" x14ac:dyDescent="0.25">
      <c r="C800" s="85" t="s">
        <v>319</v>
      </c>
      <c r="D800" s="28">
        <v>42607</v>
      </c>
      <c r="E800" s="9">
        <v>0.68819444444444444</v>
      </c>
      <c r="F800" s="150">
        <v>579.4</v>
      </c>
      <c r="G800" s="150" t="s">
        <v>296</v>
      </c>
      <c r="H800" s="11">
        <v>7.49</v>
      </c>
      <c r="I800" s="5">
        <v>95.8</v>
      </c>
      <c r="J800" s="153">
        <v>18.079999999999998</v>
      </c>
      <c r="K800" s="5" t="s">
        <v>233</v>
      </c>
      <c r="L800" s="5" t="s">
        <v>312</v>
      </c>
      <c r="M800" s="153">
        <v>8.06</v>
      </c>
      <c r="N800" s="5" t="s">
        <v>312</v>
      </c>
      <c r="O800" s="150">
        <v>520.20000000000005</v>
      </c>
      <c r="P800" s="150">
        <v>598.9</v>
      </c>
      <c r="Q800" s="150">
        <v>169.9</v>
      </c>
      <c r="R800" s="4"/>
      <c r="S800" s="5" t="s">
        <v>312</v>
      </c>
      <c r="T800" s="5" t="s">
        <v>312</v>
      </c>
      <c r="U800" s="4"/>
      <c r="V800" s="4"/>
      <c r="W800" s="17" t="s">
        <v>87</v>
      </c>
      <c r="X800" s="61"/>
      <c r="Y800" s="5"/>
      <c r="Z800" s="5"/>
    </row>
    <row r="801" spans="1:26" x14ac:dyDescent="0.25">
      <c r="C801" s="208" t="s">
        <v>319</v>
      </c>
      <c r="D801" s="28">
        <v>42620</v>
      </c>
      <c r="E801" s="9">
        <v>0.39999999999999997</v>
      </c>
      <c r="F801" s="150"/>
      <c r="G801" s="150"/>
      <c r="H801" s="11">
        <v>7.72</v>
      </c>
      <c r="I801" s="5">
        <v>98.4</v>
      </c>
      <c r="J801" s="153">
        <v>17.809999999999999</v>
      </c>
      <c r="K801" s="5" t="s">
        <v>233</v>
      </c>
      <c r="L801" s="5" t="s">
        <v>312</v>
      </c>
      <c r="M801" s="153">
        <v>7.97</v>
      </c>
      <c r="N801" s="5" t="s">
        <v>312</v>
      </c>
      <c r="O801" s="150">
        <v>563.1</v>
      </c>
      <c r="P801" s="150">
        <v>655.29999999999995</v>
      </c>
      <c r="Q801" s="150">
        <v>155.6</v>
      </c>
      <c r="R801" s="4"/>
      <c r="S801" s="5" t="s">
        <v>379</v>
      </c>
      <c r="T801" s="5" t="s">
        <v>345</v>
      </c>
      <c r="U801" s="4"/>
      <c r="V801" s="4"/>
      <c r="W801" s="17" t="s">
        <v>142</v>
      </c>
      <c r="X801" s="61"/>
      <c r="Y801" s="5"/>
      <c r="Z801" s="5"/>
    </row>
    <row r="802" spans="1:26" x14ac:dyDescent="0.25">
      <c r="C802" s="208" t="s">
        <v>319</v>
      </c>
      <c r="D802" s="28">
        <v>42634</v>
      </c>
      <c r="E802" s="9">
        <v>0.49652777777777773</v>
      </c>
      <c r="F802" s="150"/>
      <c r="G802" s="150"/>
      <c r="H802" s="11">
        <v>8.25</v>
      </c>
      <c r="I802" s="5">
        <v>105.1</v>
      </c>
      <c r="J802" s="153">
        <v>17.61</v>
      </c>
      <c r="K802" s="5" t="s">
        <v>233</v>
      </c>
      <c r="L802" s="5" t="s">
        <v>312</v>
      </c>
      <c r="M802" s="153">
        <v>8.14</v>
      </c>
      <c r="N802" s="5" t="s">
        <v>312</v>
      </c>
      <c r="O802" s="150">
        <v>659.2</v>
      </c>
      <c r="P802" s="150">
        <v>768.4</v>
      </c>
      <c r="Q802" s="150">
        <v>146.4</v>
      </c>
      <c r="R802" s="4"/>
      <c r="S802" s="5" t="s">
        <v>421</v>
      </c>
      <c r="T802" s="5" t="s">
        <v>345</v>
      </c>
      <c r="U802" s="4"/>
      <c r="V802" s="4"/>
      <c r="W802" s="17" t="s">
        <v>141</v>
      </c>
      <c r="X802" s="61"/>
      <c r="Y802" s="5"/>
      <c r="Z802" s="5"/>
    </row>
    <row r="803" spans="1:26" x14ac:dyDescent="0.25">
      <c r="C803" s="85" t="s">
        <v>319</v>
      </c>
      <c r="D803" s="28">
        <v>42641</v>
      </c>
      <c r="E803" s="9">
        <v>0.46180555555555558</v>
      </c>
      <c r="F803" s="150">
        <v>261.3</v>
      </c>
      <c r="G803" s="150" t="s">
        <v>296</v>
      </c>
      <c r="H803" s="11">
        <v>8.59</v>
      </c>
      <c r="I803" s="5">
        <v>100.2</v>
      </c>
      <c r="J803" s="153">
        <v>13.95</v>
      </c>
      <c r="K803" s="5" t="s">
        <v>233</v>
      </c>
      <c r="L803" s="5" t="s">
        <v>312</v>
      </c>
      <c r="M803" s="153">
        <v>8.0500000000000007</v>
      </c>
      <c r="N803" s="5" t="s">
        <v>312</v>
      </c>
      <c r="O803" s="150">
        <v>622.6</v>
      </c>
      <c r="P803" s="150">
        <v>789.4</v>
      </c>
      <c r="Q803" s="150">
        <v>171.5</v>
      </c>
      <c r="R803" s="4"/>
      <c r="S803" s="5" t="s">
        <v>421</v>
      </c>
      <c r="T803" s="5" t="s">
        <v>345</v>
      </c>
      <c r="U803" s="4"/>
      <c r="V803" s="4"/>
      <c r="W803" s="17" t="s">
        <v>90</v>
      </c>
      <c r="X803" s="61"/>
      <c r="Y803" s="5"/>
      <c r="Z803" s="5"/>
    </row>
    <row r="804" spans="1:26" x14ac:dyDescent="0.25">
      <c r="C804" s="85" t="s">
        <v>319</v>
      </c>
      <c r="D804" s="28"/>
      <c r="E804" s="9"/>
      <c r="F804" s="150"/>
      <c r="G804" s="150"/>
      <c r="H804" s="11"/>
      <c r="I804" s="5"/>
      <c r="J804" s="153"/>
      <c r="K804" s="5"/>
      <c r="L804" s="5"/>
      <c r="M804" s="153"/>
      <c r="N804" s="5"/>
      <c r="O804" s="153"/>
      <c r="P804" s="153"/>
      <c r="Q804" s="150"/>
      <c r="R804" s="4"/>
      <c r="S804" s="5"/>
      <c r="T804" s="5"/>
      <c r="U804" s="4"/>
      <c r="V804" s="4"/>
      <c r="W804" s="17"/>
      <c r="X804" s="61"/>
      <c r="Y804" s="5"/>
      <c r="Z804" s="5"/>
    </row>
    <row r="805" spans="1:26" x14ac:dyDescent="0.25">
      <c r="C805" s="3"/>
      <c r="D805" s="22"/>
      <c r="E805" s="23"/>
      <c r="F805" s="24"/>
      <c r="G805" s="25"/>
      <c r="H805" s="27"/>
      <c r="I805" s="25"/>
      <c r="J805" s="26"/>
      <c r="K805" s="3"/>
      <c r="L805" s="3"/>
      <c r="M805" s="26"/>
      <c r="N805" s="25"/>
      <c r="O805" s="26"/>
      <c r="P805" s="26"/>
      <c r="Q805" s="24"/>
      <c r="R805" s="3"/>
      <c r="S805" s="3"/>
      <c r="T805" s="3"/>
      <c r="U805" s="3"/>
      <c r="V805" s="3"/>
      <c r="W805" s="35"/>
    </row>
    <row r="806" spans="1:26" x14ac:dyDescent="0.2">
      <c r="A806" s="62" t="s">
        <v>277</v>
      </c>
      <c r="B806" s="62" t="s">
        <v>276</v>
      </c>
      <c r="C806" s="19" t="s">
        <v>238</v>
      </c>
      <c r="D806" s="19" t="s">
        <v>237</v>
      </c>
      <c r="E806" s="19" t="s">
        <v>289</v>
      </c>
      <c r="F806" s="20" t="s">
        <v>313</v>
      </c>
      <c r="G806" s="19" t="s">
        <v>292</v>
      </c>
      <c r="H806" s="19" t="s">
        <v>240</v>
      </c>
      <c r="I806" s="19" t="s">
        <v>239</v>
      </c>
      <c r="J806" s="19" t="s">
        <v>374</v>
      </c>
      <c r="K806" s="19" t="s">
        <v>231</v>
      </c>
      <c r="L806" s="19" t="s">
        <v>405</v>
      </c>
      <c r="M806" s="19" t="s">
        <v>310</v>
      </c>
      <c r="N806" s="19" t="s">
        <v>325</v>
      </c>
      <c r="O806" s="19" t="s">
        <v>309</v>
      </c>
      <c r="P806" s="21" t="s">
        <v>307</v>
      </c>
      <c r="Q806" s="21" t="s">
        <v>308</v>
      </c>
      <c r="R806" s="19" t="s">
        <v>291</v>
      </c>
      <c r="S806" s="19" t="s">
        <v>421</v>
      </c>
      <c r="T806" s="19" t="s">
        <v>288</v>
      </c>
      <c r="U806" s="19" t="s">
        <v>290</v>
      </c>
      <c r="V806" s="19" t="s">
        <v>241</v>
      </c>
      <c r="W806" s="34" t="s">
        <v>300</v>
      </c>
      <c r="X806" s="61"/>
      <c r="Y806" s="5"/>
      <c r="Z806" s="5"/>
    </row>
    <row r="807" spans="1:26" x14ac:dyDescent="0.2">
      <c r="A807" s="63">
        <v>39.650652999999998</v>
      </c>
      <c r="B807" s="63">
        <v>-105.026965</v>
      </c>
      <c r="C807" s="52" t="s">
        <v>318</v>
      </c>
      <c r="D807" s="28">
        <v>41395</v>
      </c>
      <c r="E807" s="5" t="s">
        <v>281</v>
      </c>
      <c r="F807" s="5">
        <v>517</v>
      </c>
      <c r="G807" s="5"/>
      <c r="H807" s="5" t="s">
        <v>281</v>
      </c>
      <c r="I807" s="5" t="s">
        <v>281</v>
      </c>
      <c r="J807" s="5" t="s">
        <v>281</v>
      </c>
      <c r="K807" s="5" t="s">
        <v>281</v>
      </c>
      <c r="L807" s="5" t="s">
        <v>312</v>
      </c>
      <c r="M807" s="5" t="s">
        <v>281</v>
      </c>
      <c r="N807" s="5" t="s">
        <v>281</v>
      </c>
      <c r="O807" s="5" t="s">
        <v>281</v>
      </c>
      <c r="P807" s="5" t="s">
        <v>281</v>
      </c>
      <c r="Q807" s="5" t="s">
        <v>281</v>
      </c>
      <c r="R807" s="5" t="s">
        <v>281</v>
      </c>
      <c r="S807" s="5" t="s">
        <v>281</v>
      </c>
      <c r="T807" s="5" t="s">
        <v>345</v>
      </c>
      <c r="U807" s="5"/>
      <c r="V807" s="5"/>
      <c r="W807" s="17" t="s">
        <v>267</v>
      </c>
      <c r="X807" s="61"/>
      <c r="Y807" s="5"/>
      <c r="Z807" s="5"/>
    </row>
    <row r="808" spans="1:26" x14ac:dyDescent="0.2">
      <c r="C808" s="52" t="s">
        <v>318</v>
      </c>
      <c r="D808" s="28">
        <v>41409</v>
      </c>
      <c r="E808" s="5" t="s">
        <v>281</v>
      </c>
      <c r="F808" s="5">
        <v>19.899999999999999</v>
      </c>
      <c r="G808" s="5"/>
      <c r="H808" s="5" t="s">
        <v>281</v>
      </c>
      <c r="I808" s="5" t="s">
        <v>281</v>
      </c>
      <c r="J808" s="5" t="s">
        <v>281</v>
      </c>
      <c r="K808" s="5" t="s">
        <v>281</v>
      </c>
      <c r="L808" s="5" t="s">
        <v>312</v>
      </c>
      <c r="M808" s="5" t="s">
        <v>281</v>
      </c>
      <c r="N808" s="5" t="s">
        <v>281</v>
      </c>
      <c r="O808" s="5" t="s">
        <v>281</v>
      </c>
      <c r="P808" s="5" t="s">
        <v>281</v>
      </c>
      <c r="Q808" s="5" t="s">
        <v>281</v>
      </c>
      <c r="R808" s="5" t="s">
        <v>281</v>
      </c>
      <c r="S808" s="5" t="s">
        <v>281</v>
      </c>
      <c r="T808" s="5" t="s">
        <v>345</v>
      </c>
      <c r="U808" s="5"/>
      <c r="V808" s="5"/>
      <c r="W808" s="17" t="s">
        <v>267</v>
      </c>
      <c r="X808" s="61"/>
      <c r="Y808" s="5"/>
      <c r="Z808" s="5"/>
    </row>
    <row r="809" spans="1:26" x14ac:dyDescent="0.2">
      <c r="C809" s="52" t="s">
        <v>318</v>
      </c>
      <c r="D809" s="28">
        <v>41465</v>
      </c>
      <c r="E809" s="9">
        <v>0.44444444444444442</v>
      </c>
      <c r="F809" s="5">
        <v>308</v>
      </c>
      <c r="G809" s="5"/>
      <c r="H809" s="5" t="s">
        <v>312</v>
      </c>
      <c r="I809" s="5" t="s">
        <v>312</v>
      </c>
      <c r="J809" s="5">
        <v>20.77</v>
      </c>
      <c r="K809" s="5" t="s">
        <v>233</v>
      </c>
      <c r="L809" s="5" t="s">
        <v>312</v>
      </c>
      <c r="M809" s="5">
        <v>8.16</v>
      </c>
      <c r="N809" s="5" t="s">
        <v>312</v>
      </c>
      <c r="O809" s="5" t="s">
        <v>312</v>
      </c>
      <c r="P809" s="5">
        <v>619.5</v>
      </c>
      <c r="Q809" s="5" t="s">
        <v>312</v>
      </c>
      <c r="R809" s="5"/>
      <c r="S809" s="5" t="s">
        <v>312</v>
      </c>
      <c r="T809" s="5" t="s">
        <v>345</v>
      </c>
      <c r="U809" s="5"/>
      <c r="V809" s="5"/>
      <c r="W809" s="17" t="s">
        <v>268</v>
      </c>
      <c r="X809" s="61"/>
      <c r="Y809" s="5"/>
      <c r="Z809" s="5"/>
    </row>
    <row r="810" spans="1:26" x14ac:dyDescent="0.2">
      <c r="C810" s="52" t="s">
        <v>318</v>
      </c>
      <c r="D810" s="28">
        <v>41479</v>
      </c>
      <c r="E810" s="9">
        <v>0.41805555555555557</v>
      </c>
      <c r="F810" s="5">
        <v>210</v>
      </c>
      <c r="G810" s="5"/>
      <c r="H810" s="5" t="s">
        <v>312</v>
      </c>
      <c r="I810" s="5" t="s">
        <v>312</v>
      </c>
      <c r="J810" s="5">
        <v>20.9</v>
      </c>
      <c r="K810" s="5" t="s">
        <v>230</v>
      </c>
      <c r="L810" s="5" t="s">
        <v>312</v>
      </c>
      <c r="M810" s="5">
        <v>8.1300000000000008</v>
      </c>
      <c r="N810" s="5" t="s">
        <v>312</v>
      </c>
      <c r="O810" s="5" t="s">
        <v>312</v>
      </c>
      <c r="P810" s="150">
        <v>587</v>
      </c>
      <c r="Q810" s="5" t="s">
        <v>312</v>
      </c>
      <c r="R810" s="5"/>
      <c r="S810" s="5" t="s">
        <v>312</v>
      </c>
      <c r="T810" s="5" t="s">
        <v>345</v>
      </c>
      <c r="U810" s="5"/>
      <c r="V810" s="5"/>
      <c r="W810" s="17" t="s">
        <v>270</v>
      </c>
      <c r="X810" s="61"/>
      <c r="Y810" s="5"/>
      <c r="Z810" s="5"/>
    </row>
    <row r="811" spans="1:26" x14ac:dyDescent="0.2">
      <c r="C811" s="52" t="s">
        <v>318</v>
      </c>
      <c r="D811" s="28">
        <v>41493</v>
      </c>
      <c r="E811" s="9">
        <v>0.41180555555555554</v>
      </c>
      <c r="F811" s="5">
        <v>866</v>
      </c>
      <c r="G811" s="5"/>
      <c r="H811" s="5" t="s">
        <v>312</v>
      </c>
      <c r="I811" s="5" t="s">
        <v>312</v>
      </c>
      <c r="J811" s="5">
        <v>18.8</v>
      </c>
      <c r="K811" s="5" t="s">
        <v>230</v>
      </c>
      <c r="L811" s="5" t="s">
        <v>312</v>
      </c>
      <c r="M811" s="5">
        <v>8.08</v>
      </c>
      <c r="N811" s="5" t="s">
        <v>312</v>
      </c>
      <c r="O811" s="5" t="s">
        <v>312</v>
      </c>
      <c r="P811" s="5">
        <v>575.9</v>
      </c>
      <c r="Q811" s="5" t="s">
        <v>312</v>
      </c>
      <c r="R811" s="5"/>
      <c r="S811" s="5" t="s">
        <v>312</v>
      </c>
      <c r="T811" s="5" t="s">
        <v>345</v>
      </c>
      <c r="U811" s="5"/>
      <c r="V811" s="5"/>
      <c r="W811" s="17" t="s">
        <v>368</v>
      </c>
      <c r="X811" s="61"/>
      <c r="Y811" s="5"/>
      <c r="Z811" s="5"/>
    </row>
    <row r="812" spans="1:26" x14ac:dyDescent="0.2">
      <c r="C812" s="52" t="s">
        <v>318</v>
      </c>
      <c r="D812" s="28">
        <v>41507</v>
      </c>
      <c r="E812" s="9">
        <v>0.42777777777777781</v>
      </c>
      <c r="F812" s="5">
        <v>816</v>
      </c>
      <c r="G812" s="5"/>
      <c r="H812" s="5" t="s">
        <v>312</v>
      </c>
      <c r="I812" s="5" t="s">
        <v>312</v>
      </c>
      <c r="J812" s="5">
        <v>19.87</v>
      </c>
      <c r="K812" s="5" t="s">
        <v>230</v>
      </c>
      <c r="L812" s="5" t="s">
        <v>312</v>
      </c>
      <c r="M812" s="5">
        <v>8.26</v>
      </c>
      <c r="N812" s="5" t="s">
        <v>312</v>
      </c>
      <c r="O812" s="5" t="s">
        <v>312</v>
      </c>
      <c r="P812" s="5">
        <v>593.70000000000005</v>
      </c>
      <c r="Q812" s="5" t="s">
        <v>312</v>
      </c>
      <c r="R812" s="5"/>
      <c r="S812" s="5" t="s">
        <v>312</v>
      </c>
      <c r="T812" s="5" t="s">
        <v>345</v>
      </c>
      <c r="U812" s="5"/>
      <c r="V812" s="5"/>
      <c r="W812" s="17" t="s">
        <v>270</v>
      </c>
      <c r="X812" s="61"/>
      <c r="Y812" s="5"/>
      <c r="Z812" s="5"/>
    </row>
    <row r="813" spans="1:26" x14ac:dyDescent="0.2">
      <c r="C813" s="52" t="s">
        <v>318</v>
      </c>
      <c r="D813" s="28">
        <v>41521</v>
      </c>
      <c r="E813" s="9">
        <v>0.42222222222222222</v>
      </c>
      <c r="F813" s="13">
        <v>192</v>
      </c>
      <c r="G813" s="5"/>
      <c r="H813" s="5" t="s">
        <v>312</v>
      </c>
      <c r="I813" s="5" t="s">
        <v>312</v>
      </c>
      <c r="J813" s="5">
        <v>20.55</v>
      </c>
      <c r="K813" s="5" t="s">
        <v>230</v>
      </c>
      <c r="L813" s="5" t="s">
        <v>312</v>
      </c>
      <c r="M813" s="5">
        <v>8.06</v>
      </c>
      <c r="N813" s="5" t="s">
        <v>312</v>
      </c>
      <c r="O813" s="5" t="s">
        <v>312</v>
      </c>
      <c r="P813" s="5">
        <v>401.3</v>
      </c>
      <c r="Q813" s="5" t="s">
        <v>312</v>
      </c>
      <c r="R813" s="5"/>
      <c r="S813" s="5" t="s">
        <v>312</v>
      </c>
      <c r="T813" s="5" t="s">
        <v>345</v>
      </c>
      <c r="U813" s="5"/>
      <c r="V813" s="5"/>
      <c r="W813" s="17" t="s">
        <v>270</v>
      </c>
      <c r="X813" s="61"/>
      <c r="Y813" s="5"/>
      <c r="Z813" s="5"/>
    </row>
    <row r="814" spans="1:26" x14ac:dyDescent="0.2">
      <c r="C814" s="52" t="s">
        <v>318</v>
      </c>
      <c r="D814" s="28">
        <v>41541</v>
      </c>
      <c r="E814" s="9">
        <v>0.42430555555555555</v>
      </c>
      <c r="F814" s="13">
        <v>461</v>
      </c>
      <c r="G814" s="5"/>
      <c r="H814" s="5" t="s">
        <v>312</v>
      </c>
      <c r="I814" s="5" t="s">
        <v>312</v>
      </c>
      <c r="J814" s="5">
        <v>12.4</v>
      </c>
      <c r="K814" s="5" t="s">
        <v>371</v>
      </c>
      <c r="L814" s="5" t="s">
        <v>312</v>
      </c>
      <c r="M814" s="5">
        <v>7.68</v>
      </c>
      <c r="N814" s="5" t="s">
        <v>312</v>
      </c>
      <c r="O814" s="5" t="s">
        <v>312</v>
      </c>
      <c r="P814" s="5">
        <v>170.4</v>
      </c>
      <c r="Q814" s="5" t="s">
        <v>312</v>
      </c>
      <c r="R814" s="5"/>
      <c r="S814" s="5" t="s">
        <v>312</v>
      </c>
      <c r="T814" s="5" t="s">
        <v>345</v>
      </c>
      <c r="U814" s="5"/>
      <c r="V814" s="5"/>
      <c r="W814" s="17" t="s">
        <v>334</v>
      </c>
      <c r="X814" s="61"/>
      <c r="Y814" s="5"/>
      <c r="Z814" s="5"/>
    </row>
    <row r="815" spans="1:26" s="25" customFormat="1" hidden="1" x14ac:dyDescent="0.2">
      <c r="B815" t="s">
        <v>279</v>
      </c>
      <c r="C815" s="5" t="s">
        <v>318</v>
      </c>
      <c r="D815" s="28">
        <v>41564</v>
      </c>
      <c r="E815" s="9">
        <v>0.40277777777777773</v>
      </c>
      <c r="F815" s="5">
        <v>59.4</v>
      </c>
      <c r="G815" s="5">
        <v>435.2</v>
      </c>
      <c r="H815" s="5">
        <v>9.6999999999999993</v>
      </c>
      <c r="I815" s="5"/>
      <c r="J815" s="5">
        <v>8.6999999999999993</v>
      </c>
      <c r="K815" s="5"/>
      <c r="L815" s="5" t="s">
        <v>312</v>
      </c>
      <c r="M815" s="5">
        <v>6.7</v>
      </c>
      <c r="N815" s="5">
        <v>10.8</v>
      </c>
      <c r="O815" s="5" t="s">
        <v>312</v>
      </c>
      <c r="P815" s="5"/>
      <c r="Q815" s="5" t="s">
        <v>312</v>
      </c>
      <c r="R815" s="5"/>
      <c r="S815" s="5" t="s">
        <v>312</v>
      </c>
      <c r="T815" s="5" t="s">
        <v>346</v>
      </c>
      <c r="U815" s="5">
        <v>0</v>
      </c>
      <c r="V815" s="5"/>
      <c r="W815" s="17" t="s">
        <v>335</v>
      </c>
      <c r="X815" s="17"/>
      <c r="Y815" s="5"/>
      <c r="Z815" s="5"/>
    </row>
    <row r="816" spans="1:26" s="25" customFormat="1" hidden="1" x14ac:dyDescent="0.2">
      <c r="B816" t="s">
        <v>279</v>
      </c>
      <c r="C816" s="5" t="s">
        <v>318</v>
      </c>
      <c r="D816" s="28">
        <v>41578</v>
      </c>
      <c r="E816" s="9">
        <v>0.39999999999999997</v>
      </c>
      <c r="F816" s="5">
        <v>108.1</v>
      </c>
      <c r="G816" s="5">
        <v>547.5</v>
      </c>
      <c r="H816" s="5">
        <v>7.6</v>
      </c>
      <c r="I816" s="5"/>
      <c r="J816" s="5">
        <v>6.1</v>
      </c>
      <c r="K816" s="5"/>
      <c r="L816" s="5" t="s">
        <v>312</v>
      </c>
      <c r="M816" s="5">
        <v>7.2</v>
      </c>
      <c r="N816" s="5">
        <v>12.5</v>
      </c>
      <c r="O816" s="5" t="s">
        <v>312</v>
      </c>
      <c r="P816" s="5"/>
      <c r="Q816" s="5" t="s">
        <v>312</v>
      </c>
      <c r="R816" s="5"/>
      <c r="S816" s="5" t="s">
        <v>312</v>
      </c>
      <c r="T816" s="5" t="s">
        <v>346</v>
      </c>
      <c r="U816" s="5">
        <v>0.1</v>
      </c>
      <c r="V816" s="5"/>
      <c r="W816" s="17" t="s">
        <v>335</v>
      </c>
      <c r="X816" s="17"/>
      <c r="Y816" s="5"/>
      <c r="Z816" s="5"/>
    </row>
    <row r="817" spans="2:26" s="25" customFormat="1" hidden="1" x14ac:dyDescent="0.2">
      <c r="B817" t="s">
        <v>279</v>
      </c>
      <c r="C817" s="5" t="s">
        <v>318</v>
      </c>
      <c r="D817" s="28">
        <v>41592</v>
      </c>
      <c r="E817" s="9">
        <v>0.40277777777777773</v>
      </c>
      <c r="F817" s="5">
        <v>48.7</v>
      </c>
      <c r="G817" s="5">
        <v>260.3</v>
      </c>
      <c r="H817" s="5">
        <v>7.6</v>
      </c>
      <c r="I817" s="5"/>
      <c r="J817" s="5">
        <v>6.6</v>
      </c>
      <c r="K817" s="5"/>
      <c r="L817" s="5" t="s">
        <v>312</v>
      </c>
      <c r="M817" s="5">
        <v>7.59</v>
      </c>
      <c r="N817" s="13"/>
      <c r="O817" s="5" t="s">
        <v>312</v>
      </c>
      <c r="P817" s="5"/>
      <c r="Q817" s="5" t="s">
        <v>312</v>
      </c>
      <c r="R817" s="5"/>
      <c r="S817" s="5" t="s">
        <v>312</v>
      </c>
      <c r="T817" s="5" t="s">
        <v>294</v>
      </c>
      <c r="U817" s="5">
        <v>0.1</v>
      </c>
      <c r="V817" s="5"/>
      <c r="W817" s="17" t="s">
        <v>335</v>
      </c>
      <c r="X817" s="17"/>
      <c r="Y817" s="5"/>
      <c r="Z817" s="5"/>
    </row>
    <row r="818" spans="2:26" s="25" customFormat="1" hidden="1" x14ac:dyDescent="0.2">
      <c r="B818" t="s">
        <v>279</v>
      </c>
      <c r="C818" s="5" t="s">
        <v>318</v>
      </c>
      <c r="D818" s="28">
        <v>41613</v>
      </c>
      <c r="E818" s="9">
        <v>0.40625</v>
      </c>
      <c r="F818" s="5" t="s">
        <v>312</v>
      </c>
      <c r="G818" s="5" t="s">
        <v>312</v>
      </c>
      <c r="H818" s="5" t="s">
        <v>312</v>
      </c>
      <c r="I818" s="5"/>
      <c r="J818" s="5" t="s">
        <v>312</v>
      </c>
      <c r="K818" s="5"/>
      <c r="L818" s="5" t="s">
        <v>312</v>
      </c>
      <c r="M818" s="5" t="s">
        <v>312</v>
      </c>
      <c r="N818" s="5" t="s">
        <v>312</v>
      </c>
      <c r="O818" s="5" t="s">
        <v>312</v>
      </c>
      <c r="P818" s="5"/>
      <c r="Q818" s="5" t="s">
        <v>312</v>
      </c>
      <c r="R818" s="5"/>
      <c r="S818" s="5" t="s">
        <v>312</v>
      </c>
      <c r="T818" s="5" t="s">
        <v>312</v>
      </c>
      <c r="U818" s="5" t="s">
        <v>312</v>
      </c>
      <c r="V818" s="5"/>
      <c r="W818" s="17" t="s">
        <v>341</v>
      </c>
      <c r="X818" s="17"/>
      <c r="Y818" s="5"/>
      <c r="Z818" s="5"/>
    </row>
    <row r="819" spans="2:26" s="3" customFormat="1" hidden="1" x14ac:dyDescent="0.25">
      <c r="B819" t="s">
        <v>279</v>
      </c>
      <c r="C819" s="5" t="s">
        <v>318</v>
      </c>
      <c r="D819" s="28">
        <v>41620</v>
      </c>
      <c r="E819" s="9">
        <v>0.38541666666666669</v>
      </c>
      <c r="F819" s="5" t="s">
        <v>312</v>
      </c>
      <c r="G819" s="5" t="s">
        <v>312</v>
      </c>
      <c r="H819" s="5" t="s">
        <v>312</v>
      </c>
      <c r="I819" s="5"/>
      <c r="J819" s="5" t="s">
        <v>312</v>
      </c>
      <c r="K819" s="5"/>
      <c r="L819" s="5" t="s">
        <v>312</v>
      </c>
      <c r="M819" s="5" t="s">
        <v>312</v>
      </c>
      <c r="N819" s="5" t="s">
        <v>312</v>
      </c>
      <c r="O819" s="5" t="s">
        <v>312</v>
      </c>
      <c r="P819" s="5"/>
      <c r="Q819" s="5" t="s">
        <v>312</v>
      </c>
      <c r="R819" s="5"/>
      <c r="S819" s="5" t="s">
        <v>312</v>
      </c>
      <c r="T819" s="5" t="s">
        <v>312</v>
      </c>
      <c r="U819" s="5" t="s">
        <v>312</v>
      </c>
      <c r="V819" s="5"/>
      <c r="W819" s="17" t="s">
        <v>343</v>
      </c>
      <c r="X819" s="17"/>
      <c r="Y819" s="5"/>
      <c r="Z819" s="5"/>
    </row>
    <row r="820" spans="2:26" s="25" customFormat="1" hidden="1" x14ac:dyDescent="0.2">
      <c r="B820" t="s">
        <v>279</v>
      </c>
      <c r="C820" s="5" t="s">
        <v>318</v>
      </c>
      <c r="D820" s="28">
        <v>41671</v>
      </c>
      <c r="E820" s="9">
        <v>0.41319444444444442</v>
      </c>
      <c r="F820" s="5" t="s">
        <v>312</v>
      </c>
      <c r="G820" s="5" t="s">
        <v>312</v>
      </c>
      <c r="H820" s="5" t="s">
        <v>312</v>
      </c>
      <c r="I820" s="5"/>
      <c r="J820" s="5" t="s">
        <v>312</v>
      </c>
      <c r="K820" s="5"/>
      <c r="L820" s="5" t="s">
        <v>312</v>
      </c>
      <c r="M820" s="5" t="s">
        <v>312</v>
      </c>
      <c r="N820" s="5" t="s">
        <v>312</v>
      </c>
      <c r="O820" s="5" t="s">
        <v>312</v>
      </c>
      <c r="P820" s="5"/>
      <c r="Q820" s="5" t="s">
        <v>312</v>
      </c>
      <c r="R820" s="5"/>
      <c r="S820" s="5" t="s">
        <v>312</v>
      </c>
      <c r="T820" s="5" t="s">
        <v>312</v>
      </c>
      <c r="U820" s="5" t="s">
        <v>312</v>
      </c>
      <c r="V820" s="5"/>
      <c r="W820" s="17" t="s">
        <v>194</v>
      </c>
      <c r="X820" s="17"/>
      <c r="Y820" s="5"/>
      <c r="Z820" s="5"/>
    </row>
    <row r="821" spans="2:26" hidden="1" x14ac:dyDescent="0.2">
      <c r="B821" t="s">
        <v>279</v>
      </c>
      <c r="C821" s="5" t="s">
        <v>318</v>
      </c>
      <c r="D821" s="28">
        <v>41684</v>
      </c>
      <c r="E821" s="9">
        <v>0.39583333333333331</v>
      </c>
      <c r="F821" s="5">
        <v>95.9</v>
      </c>
      <c r="G821" s="5">
        <v>142.1</v>
      </c>
      <c r="H821" s="5">
        <v>8.3000000000000007</v>
      </c>
      <c r="I821" s="5"/>
      <c r="J821" s="5">
        <v>2.6</v>
      </c>
      <c r="K821" s="5"/>
      <c r="L821" s="5" t="s">
        <v>312</v>
      </c>
      <c r="M821" s="5">
        <v>7.61</v>
      </c>
      <c r="N821" s="5"/>
      <c r="O821" s="5" t="s">
        <v>312</v>
      </c>
      <c r="P821" s="5"/>
      <c r="Q821" s="5" t="s">
        <v>312</v>
      </c>
      <c r="R821" s="5"/>
      <c r="S821" s="5" t="s">
        <v>312</v>
      </c>
      <c r="T821" s="5" t="s">
        <v>346</v>
      </c>
      <c r="U821" s="5">
        <v>1.3</v>
      </c>
      <c r="V821" s="5">
        <v>1.0009999999999999</v>
      </c>
      <c r="W821" s="17" t="s">
        <v>335</v>
      </c>
      <c r="X821" s="61"/>
      <c r="Y821" s="5"/>
      <c r="Z821" s="5"/>
    </row>
    <row r="822" spans="2:26" hidden="1" x14ac:dyDescent="0.2">
      <c r="B822" t="s">
        <v>279</v>
      </c>
      <c r="C822" s="5" t="s">
        <v>318</v>
      </c>
      <c r="D822" s="28">
        <v>41698</v>
      </c>
      <c r="E822" s="9">
        <v>0.3756944444444445</v>
      </c>
      <c r="F822" s="5">
        <v>67.7</v>
      </c>
      <c r="G822" s="5">
        <v>111.9</v>
      </c>
      <c r="H822" s="5">
        <v>10.6</v>
      </c>
      <c r="I822" s="5"/>
      <c r="J822" s="5">
        <v>4</v>
      </c>
      <c r="K822" s="5"/>
      <c r="L822" s="5" t="s">
        <v>312</v>
      </c>
      <c r="M822" s="5">
        <v>7.91</v>
      </c>
      <c r="N822" s="5"/>
      <c r="O822" s="5" t="s">
        <v>312</v>
      </c>
      <c r="P822" s="5"/>
      <c r="Q822" s="5" t="s">
        <v>312</v>
      </c>
      <c r="R822" s="5"/>
      <c r="S822" s="5" t="s">
        <v>312</v>
      </c>
      <c r="T822" s="5" t="s">
        <v>346</v>
      </c>
      <c r="U822" s="5">
        <v>2.6</v>
      </c>
      <c r="V822" s="5">
        <v>1.002</v>
      </c>
      <c r="W822" s="17" t="s">
        <v>335</v>
      </c>
      <c r="X822" s="61"/>
      <c r="Y822" s="5"/>
      <c r="Z822" s="5"/>
    </row>
    <row r="823" spans="2:26" hidden="1" x14ac:dyDescent="0.2">
      <c r="B823" t="s">
        <v>279</v>
      </c>
      <c r="C823" s="5" t="s">
        <v>318</v>
      </c>
      <c r="D823" s="28">
        <v>41712</v>
      </c>
      <c r="E823" s="9">
        <v>0.39583333333333331</v>
      </c>
      <c r="F823" s="5">
        <v>14.4</v>
      </c>
      <c r="G823" s="5">
        <v>312.3</v>
      </c>
      <c r="H823" s="5">
        <v>10</v>
      </c>
      <c r="I823" s="5"/>
      <c r="J823" s="5">
        <v>4</v>
      </c>
      <c r="K823" s="5"/>
      <c r="L823" s="5" t="s">
        <v>312</v>
      </c>
      <c r="M823" s="5">
        <v>8.08</v>
      </c>
      <c r="N823" s="5"/>
      <c r="O823" s="5" t="s">
        <v>312</v>
      </c>
      <c r="P823" s="5"/>
      <c r="Q823" s="5" t="s">
        <v>312</v>
      </c>
      <c r="R823" s="5"/>
      <c r="S823" s="5" t="s">
        <v>312</v>
      </c>
      <c r="T823" s="5" t="s">
        <v>294</v>
      </c>
      <c r="U823" s="5">
        <v>2.6</v>
      </c>
      <c r="V823" s="5">
        <v>1.002</v>
      </c>
      <c r="W823" s="17" t="s">
        <v>335</v>
      </c>
      <c r="X823" s="61"/>
      <c r="Y823" s="5"/>
      <c r="Z823" s="5"/>
    </row>
    <row r="824" spans="2:26" x14ac:dyDescent="0.2">
      <c r="C824" s="52" t="s">
        <v>318</v>
      </c>
      <c r="D824" s="28">
        <v>41766</v>
      </c>
      <c r="E824" s="9">
        <v>0.48333333333333334</v>
      </c>
      <c r="F824" s="5">
        <v>46.4</v>
      </c>
      <c r="G824" s="5"/>
      <c r="H824" s="5">
        <v>11.29</v>
      </c>
      <c r="I824" s="5" t="s">
        <v>312</v>
      </c>
      <c r="J824" s="5">
        <v>13.05</v>
      </c>
      <c r="K824" s="5" t="s">
        <v>230</v>
      </c>
      <c r="L824" s="5" t="s">
        <v>312</v>
      </c>
      <c r="M824" s="5">
        <v>8.68</v>
      </c>
      <c r="N824" s="5">
        <v>1.66</v>
      </c>
      <c r="O824" s="5" t="s">
        <v>312</v>
      </c>
      <c r="P824" s="5">
        <v>582</v>
      </c>
      <c r="Q824" s="5" t="s">
        <v>312</v>
      </c>
      <c r="R824" s="5"/>
      <c r="S824" s="5" t="s">
        <v>312</v>
      </c>
      <c r="T824" s="5" t="s">
        <v>345</v>
      </c>
      <c r="U824" s="5"/>
      <c r="V824" s="5"/>
      <c r="W824" s="17" t="s">
        <v>136</v>
      </c>
      <c r="X824" s="61"/>
      <c r="Y824" s="5"/>
      <c r="Z824" s="5"/>
    </row>
    <row r="825" spans="2:26" x14ac:dyDescent="0.2">
      <c r="C825" s="52" t="s">
        <v>318</v>
      </c>
      <c r="D825" s="28">
        <v>41780</v>
      </c>
      <c r="E825" s="9">
        <v>0.46458333333333335</v>
      </c>
      <c r="F825" s="5">
        <v>125</v>
      </c>
      <c r="G825" s="5"/>
      <c r="H825" s="5">
        <v>8.75</v>
      </c>
      <c r="I825" s="5" t="s">
        <v>312</v>
      </c>
      <c r="J825" s="5">
        <v>14.41</v>
      </c>
      <c r="K825" s="5" t="s">
        <v>371</v>
      </c>
      <c r="L825" s="5" t="s">
        <v>312</v>
      </c>
      <c r="M825" s="5">
        <v>8.02</v>
      </c>
      <c r="N825" s="5">
        <v>18.7</v>
      </c>
      <c r="O825" s="5" t="s">
        <v>312</v>
      </c>
      <c r="P825" s="5">
        <v>458</v>
      </c>
      <c r="Q825" s="5" t="s">
        <v>312</v>
      </c>
      <c r="R825" s="5"/>
      <c r="S825" s="5" t="s">
        <v>312</v>
      </c>
      <c r="T825" s="5" t="s">
        <v>346</v>
      </c>
      <c r="U825" s="5"/>
      <c r="V825" s="5"/>
      <c r="W825" s="17" t="s">
        <v>143</v>
      </c>
      <c r="X825" s="61"/>
      <c r="Y825" s="5"/>
      <c r="Z825" s="5"/>
    </row>
    <row r="826" spans="2:26" x14ac:dyDescent="0.2">
      <c r="C826" s="52" t="s">
        <v>318</v>
      </c>
      <c r="D826" s="28">
        <v>41794</v>
      </c>
      <c r="E826" s="9">
        <v>0.4597222222222222</v>
      </c>
      <c r="F826" s="5">
        <v>21.3</v>
      </c>
      <c r="G826" s="5"/>
      <c r="H826" s="153">
        <v>8.6</v>
      </c>
      <c r="I826" s="5" t="s">
        <v>312</v>
      </c>
      <c r="J826" s="5">
        <v>16.59</v>
      </c>
      <c r="K826" s="5" t="s">
        <v>371</v>
      </c>
      <c r="L826" s="5" t="s">
        <v>312</v>
      </c>
      <c r="M826" s="5">
        <v>7.97</v>
      </c>
      <c r="N826" s="5">
        <v>9.33</v>
      </c>
      <c r="O826" s="5" t="s">
        <v>312</v>
      </c>
      <c r="P826" s="5">
        <v>310</v>
      </c>
      <c r="Q826" s="5" t="s">
        <v>312</v>
      </c>
      <c r="R826" s="5"/>
      <c r="S826" s="5" t="s">
        <v>312</v>
      </c>
      <c r="T826" s="5" t="s">
        <v>345</v>
      </c>
      <c r="U826" s="5"/>
      <c r="V826" s="5"/>
      <c r="W826" s="17" t="s">
        <v>99</v>
      </c>
      <c r="X826" s="61"/>
      <c r="Y826" s="5"/>
      <c r="Z826" s="5"/>
    </row>
    <row r="827" spans="2:26" x14ac:dyDescent="0.2">
      <c r="C827" s="52" t="s">
        <v>318</v>
      </c>
      <c r="D827" s="28">
        <v>41808</v>
      </c>
      <c r="E827" s="9">
        <v>0.43611111111111112</v>
      </c>
      <c r="F827" s="5">
        <v>66.3</v>
      </c>
      <c r="G827" s="5"/>
      <c r="H827" s="5">
        <v>8.83</v>
      </c>
      <c r="I827" s="5" t="s">
        <v>312</v>
      </c>
      <c r="J827" s="5">
        <v>16.600000000000001</v>
      </c>
      <c r="K827" s="5" t="s">
        <v>230</v>
      </c>
      <c r="L827" s="5" t="s">
        <v>312</v>
      </c>
      <c r="M827" s="5">
        <v>7.96</v>
      </c>
      <c r="N827" s="5">
        <v>6.43</v>
      </c>
      <c r="O827" s="5" t="s">
        <v>312</v>
      </c>
      <c r="P827" s="5">
        <v>343</v>
      </c>
      <c r="Q827" s="5" t="s">
        <v>312</v>
      </c>
      <c r="R827" s="5"/>
      <c r="S827" s="5" t="s">
        <v>312</v>
      </c>
      <c r="T827" s="5" t="s">
        <v>345</v>
      </c>
      <c r="U827" s="5"/>
      <c r="V827" s="5"/>
      <c r="W827" s="17" t="s">
        <v>100</v>
      </c>
      <c r="X827" s="61"/>
      <c r="Y827" s="5"/>
      <c r="Z827" s="5"/>
    </row>
    <row r="828" spans="2:26" x14ac:dyDescent="0.2">
      <c r="C828" s="52" t="s">
        <v>318</v>
      </c>
      <c r="D828" s="28">
        <v>41829</v>
      </c>
      <c r="E828" s="9">
        <v>0.43541666666666662</v>
      </c>
      <c r="F828" s="5">
        <v>387</v>
      </c>
      <c r="G828" s="5"/>
      <c r="H828" s="5">
        <v>7.76</v>
      </c>
      <c r="I828" s="5" t="s">
        <v>312</v>
      </c>
      <c r="J828" s="5">
        <v>20.14</v>
      </c>
      <c r="K828" s="5" t="s">
        <v>230</v>
      </c>
      <c r="L828" s="5" t="s">
        <v>312</v>
      </c>
      <c r="M828" s="5">
        <v>8.08</v>
      </c>
      <c r="N828" s="5">
        <v>22.06</v>
      </c>
      <c r="O828" s="5" t="s">
        <v>312</v>
      </c>
      <c r="P828" s="5">
        <v>391</v>
      </c>
      <c r="Q828" s="5" t="s">
        <v>312</v>
      </c>
      <c r="R828" s="5"/>
      <c r="S828" s="5" t="s">
        <v>217</v>
      </c>
      <c r="T828" s="5" t="s">
        <v>345</v>
      </c>
      <c r="U828" s="5"/>
      <c r="V828" s="5"/>
      <c r="W828" s="17" t="s">
        <v>104</v>
      </c>
      <c r="X828" s="61"/>
      <c r="Y828" s="5"/>
      <c r="Z828" s="5"/>
    </row>
    <row r="829" spans="2:26" x14ac:dyDescent="0.2">
      <c r="C829" s="52" t="s">
        <v>318</v>
      </c>
      <c r="D829" s="28">
        <v>41843</v>
      </c>
      <c r="E829" s="9">
        <v>0.45277777777777778</v>
      </c>
      <c r="F829" s="5">
        <v>148</v>
      </c>
      <c r="G829" s="5"/>
      <c r="H829" s="5">
        <v>8.35</v>
      </c>
      <c r="I829" s="5" t="s">
        <v>312</v>
      </c>
      <c r="J829" s="5">
        <v>20.59</v>
      </c>
      <c r="K829" s="5" t="s">
        <v>230</v>
      </c>
      <c r="L829" s="5" t="s">
        <v>312</v>
      </c>
      <c r="M829" s="5">
        <v>8.16</v>
      </c>
      <c r="N829" s="5">
        <v>34.5</v>
      </c>
      <c r="O829" s="5" t="s">
        <v>312</v>
      </c>
      <c r="P829" s="5">
        <v>389</v>
      </c>
      <c r="Q829" s="5" t="s">
        <v>312</v>
      </c>
      <c r="R829" s="5" t="s">
        <v>312</v>
      </c>
      <c r="S829" s="5" t="s">
        <v>312</v>
      </c>
      <c r="T829" s="5" t="s">
        <v>345</v>
      </c>
      <c r="U829" s="5"/>
      <c r="V829" s="5"/>
      <c r="W829" s="17" t="s">
        <v>105</v>
      </c>
      <c r="X829" s="61"/>
      <c r="Y829" s="5"/>
      <c r="Z829" s="5"/>
    </row>
    <row r="830" spans="2:26" x14ac:dyDescent="0.2">
      <c r="C830" s="52" t="s">
        <v>318</v>
      </c>
      <c r="D830" s="28">
        <v>41857</v>
      </c>
      <c r="E830" s="9">
        <v>0.47638888888888892</v>
      </c>
      <c r="F830" s="5">
        <v>192</v>
      </c>
      <c r="G830" s="5"/>
      <c r="H830" s="153">
        <v>7.6</v>
      </c>
      <c r="I830" s="5" t="s">
        <v>312</v>
      </c>
      <c r="J830" s="5">
        <v>19.91</v>
      </c>
      <c r="K830" s="5" t="s">
        <v>230</v>
      </c>
      <c r="L830" s="5" t="s">
        <v>312</v>
      </c>
      <c r="M830" s="5">
        <v>8.17</v>
      </c>
      <c r="N830" s="5">
        <v>13.3</v>
      </c>
      <c r="O830" s="5" t="s">
        <v>312</v>
      </c>
      <c r="P830" s="5">
        <v>367</v>
      </c>
      <c r="Q830" s="5" t="s">
        <v>312</v>
      </c>
      <c r="R830" s="5" t="s">
        <v>312</v>
      </c>
      <c r="S830" s="5" t="s">
        <v>312</v>
      </c>
      <c r="T830" s="5" t="s">
        <v>345</v>
      </c>
      <c r="U830" s="5"/>
      <c r="V830" s="5"/>
      <c r="W830" s="17" t="s">
        <v>106</v>
      </c>
      <c r="X830" s="61"/>
      <c r="Y830" s="5"/>
      <c r="Z830" s="5"/>
    </row>
    <row r="831" spans="2:26" x14ac:dyDescent="0.2">
      <c r="C831" s="52" t="s">
        <v>318</v>
      </c>
      <c r="D831" s="28">
        <v>41871</v>
      </c>
      <c r="E831" s="9">
        <v>0.44444444444444442</v>
      </c>
      <c r="F831" s="5">
        <v>219</v>
      </c>
      <c r="G831" s="5"/>
      <c r="H831" s="5">
        <v>8.2899999999999991</v>
      </c>
      <c r="I831" s="5" t="s">
        <v>312</v>
      </c>
      <c r="J831" s="5">
        <v>19.25</v>
      </c>
      <c r="K831" s="5" t="s">
        <v>230</v>
      </c>
      <c r="L831" s="5" t="s">
        <v>312</v>
      </c>
      <c r="M831" s="5">
        <v>8.15</v>
      </c>
      <c r="N831" s="5">
        <v>11.2</v>
      </c>
      <c r="O831" s="5" t="s">
        <v>312</v>
      </c>
      <c r="P831" s="5">
        <v>392</v>
      </c>
      <c r="Q831" s="5" t="s">
        <v>312</v>
      </c>
      <c r="R831" s="5" t="s">
        <v>312</v>
      </c>
      <c r="S831" s="5" t="s">
        <v>312</v>
      </c>
      <c r="T831" s="5" t="s">
        <v>345</v>
      </c>
      <c r="U831" s="5"/>
      <c r="V831" s="5"/>
      <c r="W831" s="17" t="s">
        <v>107</v>
      </c>
      <c r="X831" s="61"/>
      <c r="Y831" s="5"/>
      <c r="Z831" s="5"/>
    </row>
    <row r="832" spans="2:26" x14ac:dyDescent="0.2">
      <c r="C832" s="52" t="s">
        <v>318</v>
      </c>
      <c r="D832" s="28">
        <v>41885</v>
      </c>
      <c r="E832" s="9">
        <v>0.5</v>
      </c>
      <c r="F832" s="5">
        <v>345</v>
      </c>
      <c r="G832" s="5"/>
      <c r="H832" s="5" t="s">
        <v>134</v>
      </c>
      <c r="I832" s="5" t="s">
        <v>134</v>
      </c>
      <c r="J832" s="5" t="s">
        <v>134</v>
      </c>
      <c r="K832" s="5" t="s">
        <v>233</v>
      </c>
      <c r="L832" s="5" t="s">
        <v>312</v>
      </c>
      <c r="M832" s="5" t="s">
        <v>135</v>
      </c>
      <c r="N832" s="5">
        <v>6.19</v>
      </c>
      <c r="O832" s="5" t="s">
        <v>312</v>
      </c>
      <c r="P832" s="5" t="s">
        <v>135</v>
      </c>
      <c r="Q832" s="5" t="s">
        <v>312</v>
      </c>
      <c r="R832" s="5" t="s">
        <v>312</v>
      </c>
      <c r="S832" s="5" t="s">
        <v>312</v>
      </c>
      <c r="T832" s="5" t="s">
        <v>345</v>
      </c>
      <c r="U832" s="5"/>
      <c r="V832" s="5"/>
      <c r="W832" s="17" t="s">
        <v>108</v>
      </c>
      <c r="X832" s="61"/>
      <c r="Y832" s="5"/>
      <c r="Z832" s="5"/>
    </row>
    <row r="833" spans="1:26" x14ac:dyDescent="0.2">
      <c r="C833" s="52" t="s">
        <v>318</v>
      </c>
      <c r="D833" s="28">
        <v>41899</v>
      </c>
      <c r="E833" s="9">
        <v>0.44722222222222219</v>
      </c>
      <c r="F833" s="5">
        <v>185</v>
      </c>
      <c r="G833" s="5"/>
      <c r="H833" s="5">
        <v>8.94</v>
      </c>
      <c r="I833" s="5" t="s">
        <v>312</v>
      </c>
      <c r="J833" s="153">
        <v>15.7</v>
      </c>
      <c r="K833" s="5" t="s">
        <v>230</v>
      </c>
      <c r="L833" s="5" t="s">
        <v>312</v>
      </c>
      <c r="M833" s="5">
        <v>8.1300000000000008</v>
      </c>
      <c r="N833" s="5">
        <v>9.16</v>
      </c>
      <c r="O833" s="5" t="s">
        <v>312</v>
      </c>
      <c r="P833" s="5">
        <v>479</v>
      </c>
      <c r="Q833" s="5" t="s">
        <v>312</v>
      </c>
      <c r="R833" s="5" t="s">
        <v>312</v>
      </c>
      <c r="S833" s="5" t="s">
        <v>312</v>
      </c>
      <c r="T833" s="5" t="s">
        <v>345</v>
      </c>
      <c r="U833" s="5"/>
      <c r="V833" s="5"/>
      <c r="W833" s="17" t="s">
        <v>113</v>
      </c>
      <c r="X833" s="61"/>
      <c r="Y833" s="5"/>
      <c r="Z833" s="5"/>
    </row>
    <row r="834" spans="1:26" hidden="1" x14ac:dyDescent="0.2">
      <c r="B834" t="s">
        <v>279</v>
      </c>
      <c r="C834" s="5" t="s">
        <v>318</v>
      </c>
      <c r="D834" s="28">
        <v>41916</v>
      </c>
      <c r="E834" s="8">
        <v>0.42499999999999999</v>
      </c>
      <c r="F834" s="5">
        <v>101.2</v>
      </c>
      <c r="G834" s="5">
        <v>1732.9</v>
      </c>
      <c r="H834" s="5" t="s">
        <v>312</v>
      </c>
      <c r="I834" s="5" t="s">
        <v>312</v>
      </c>
      <c r="J834" s="5">
        <v>12.6</v>
      </c>
      <c r="K834" s="5" t="s">
        <v>230</v>
      </c>
      <c r="L834" s="5" t="s">
        <v>312</v>
      </c>
      <c r="M834" s="6">
        <v>8.09</v>
      </c>
      <c r="N834" s="7">
        <v>6.4</v>
      </c>
      <c r="O834" s="5" t="s">
        <v>312</v>
      </c>
      <c r="P834" s="5"/>
      <c r="Q834" s="5" t="s">
        <v>312</v>
      </c>
      <c r="R834" s="5" t="s">
        <v>312</v>
      </c>
      <c r="S834" s="5" t="s">
        <v>312</v>
      </c>
      <c r="T834" s="5" t="s">
        <v>345</v>
      </c>
      <c r="U834" s="5"/>
      <c r="V834" s="5"/>
      <c r="W834" s="17" t="s">
        <v>335</v>
      </c>
      <c r="X834" s="61"/>
      <c r="Y834" s="5"/>
      <c r="Z834" s="5"/>
    </row>
    <row r="835" spans="1:26" hidden="1" x14ac:dyDescent="0.2">
      <c r="B835" t="s">
        <v>279</v>
      </c>
      <c r="C835" s="5" t="s">
        <v>318</v>
      </c>
      <c r="D835" s="28">
        <v>41930</v>
      </c>
      <c r="E835" s="9">
        <v>0.4201388888888889</v>
      </c>
      <c r="F835" s="5">
        <v>49.6</v>
      </c>
      <c r="G835" s="5">
        <v>2419.6</v>
      </c>
      <c r="H835" s="6">
        <v>9.6</v>
      </c>
      <c r="I835" s="5">
        <v>103.5</v>
      </c>
      <c r="J835" s="6">
        <v>10.27</v>
      </c>
      <c r="K835" s="5" t="s">
        <v>230</v>
      </c>
      <c r="L835" s="5" t="s">
        <v>312</v>
      </c>
      <c r="M835" s="6">
        <v>8.1999999999999993</v>
      </c>
      <c r="N835" s="5"/>
      <c r="O835" s="5" t="s">
        <v>312</v>
      </c>
      <c r="P835" s="5"/>
      <c r="Q835" s="5" t="s">
        <v>312</v>
      </c>
      <c r="R835" s="5" t="s">
        <v>312</v>
      </c>
      <c r="S835" s="5" t="s">
        <v>312</v>
      </c>
      <c r="T835" s="5" t="s">
        <v>345</v>
      </c>
      <c r="U835" s="5"/>
      <c r="V835" s="5"/>
      <c r="W835" s="17" t="s">
        <v>275</v>
      </c>
      <c r="X835" s="61"/>
      <c r="Y835" s="5"/>
      <c r="Z835" s="5"/>
    </row>
    <row r="836" spans="1:26" hidden="1" x14ac:dyDescent="0.2">
      <c r="B836" t="s">
        <v>279</v>
      </c>
      <c r="C836" s="5" t="s">
        <v>318</v>
      </c>
      <c r="D836" s="28">
        <v>41951</v>
      </c>
      <c r="E836" s="9">
        <v>0.4236111111111111</v>
      </c>
      <c r="F836" s="5">
        <v>816.4</v>
      </c>
      <c r="G836" s="5" t="s">
        <v>296</v>
      </c>
      <c r="H836" s="5" t="s">
        <v>312</v>
      </c>
      <c r="I836" s="5" t="s">
        <v>312</v>
      </c>
      <c r="J836" s="5">
        <v>7.77</v>
      </c>
      <c r="K836" s="5" t="s">
        <v>230</v>
      </c>
      <c r="L836" s="5" t="s">
        <v>312</v>
      </c>
      <c r="M836" s="5">
        <v>8.0299999999999994</v>
      </c>
      <c r="N836" s="5">
        <v>3.6</v>
      </c>
      <c r="O836" s="5" t="s">
        <v>312</v>
      </c>
      <c r="P836" s="5"/>
      <c r="Q836" s="5" t="s">
        <v>312</v>
      </c>
      <c r="R836" s="5" t="s">
        <v>312</v>
      </c>
      <c r="S836" s="5" t="s">
        <v>312</v>
      </c>
      <c r="T836" s="5" t="s">
        <v>345</v>
      </c>
      <c r="U836" s="5"/>
      <c r="V836" s="5"/>
      <c r="W836" s="17" t="s">
        <v>275</v>
      </c>
      <c r="X836" s="61"/>
      <c r="Y836" s="5"/>
      <c r="Z836" s="5"/>
    </row>
    <row r="837" spans="1:26" hidden="1" x14ac:dyDescent="0.2">
      <c r="B837" t="s">
        <v>279</v>
      </c>
      <c r="C837" s="5" t="s">
        <v>318</v>
      </c>
      <c r="D837" s="28">
        <v>41965</v>
      </c>
      <c r="E837" s="9">
        <v>0.41666666666666669</v>
      </c>
      <c r="F837" s="7">
        <v>70.3</v>
      </c>
      <c r="G837" s="7">
        <v>960.9</v>
      </c>
      <c r="H837" s="5">
        <v>11.26</v>
      </c>
      <c r="I837" s="5"/>
      <c r="J837" s="6">
        <v>2.69</v>
      </c>
      <c r="K837" s="5" t="s">
        <v>230</v>
      </c>
      <c r="L837" s="5" t="s">
        <v>312</v>
      </c>
      <c r="M837" s="5">
        <v>8.1300000000000008</v>
      </c>
      <c r="N837" s="7">
        <v>2.8</v>
      </c>
      <c r="O837" s="5" t="s">
        <v>312</v>
      </c>
      <c r="P837" s="5"/>
      <c r="Q837" s="5" t="s">
        <v>312</v>
      </c>
      <c r="R837" s="5" t="s">
        <v>312</v>
      </c>
      <c r="S837" s="5" t="s">
        <v>312</v>
      </c>
      <c r="T837" s="5" t="s">
        <v>345</v>
      </c>
      <c r="U837" s="5"/>
      <c r="V837" s="5"/>
      <c r="W837" s="17" t="s">
        <v>280</v>
      </c>
      <c r="X837" s="61"/>
      <c r="Y837" s="5"/>
      <c r="Z837" s="5"/>
    </row>
    <row r="838" spans="1:26" hidden="1" x14ac:dyDescent="0.2">
      <c r="B838" t="s">
        <v>279</v>
      </c>
      <c r="C838" s="5" t="s">
        <v>318</v>
      </c>
      <c r="D838" s="28">
        <v>41986</v>
      </c>
      <c r="E838" s="9">
        <v>0.44305555555555554</v>
      </c>
      <c r="F838" s="7">
        <v>124.6</v>
      </c>
      <c r="G838" s="7">
        <v>2419.6</v>
      </c>
      <c r="H838" s="5" t="s">
        <v>312</v>
      </c>
      <c r="I838" s="5" t="s">
        <v>312</v>
      </c>
      <c r="J838" s="6">
        <v>3.89</v>
      </c>
      <c r="K838" s="5" t="s">
        <v>230</v>
      </c>
      <c r="L838" s="5" t="s">
        <v>312</v>
      </c>
      <c r="M838" s="5">
        <v>7.87</v>
      </c>
      <c r="N838" s="7">
        <v>1.3</v>
      </c>
      <c r="O838" s="5" t="s">
        <v>312</v>
      </c>
      <c r="P838" s="5"/>
      <c r="Q838" s="5" t="s">
        <v>312</v>
      </c>
      <c r="R838" s="5" t="s">
        <v>312</v>
      </c>
      <c r="S838" s="5" t="s">
        <v>312</v>
      </c>
      <c r="T838" s="5" t="s">
        <v>345</v>
      </c>
      <c r="U838" s="5"/>
      <c r="V838" s="5"/>
      <c r="W838" s="17" t="s">
        <v>275</v>
      </c>
      <c r="X838" s="61"/>
      <c r="Y838" s="5"/>
      <c r="Z838" s="5"/>
    </row>
    <row r="839" spans="1:26" x14ac:dyDescent="0.2">
      <c r="C839" s="50" t="s">
        <v>318</v>
      </c>
      <c r="D839" s="28">
        <v>42028</v>
      </c>
      <c r="E839" s="9">
        <v>0.43541666666666662</v>
      </c>
      <c r="F839" s="5">
        <v>30.1</v>
      </c>
      <c r="G839" s="5">
        <v>1046.2</v>
      </c>
      <c r="H839" s="6">
        <v>12.41</v>
      </c>
      <c r="I839" s="5">
        <v>107</v>
      </c>
      <c r="J839" s="6">
        <v>1.38</v>
      </c>
      <c r="K839" s="5" t="s">
        <v>230</v>
      </c>
      <c r="L839" s="5" t="s">
        <v>312</v>
      </c>
      <c r="M839" s="6">
        <v>7.5</v>
      </c>
      <c r="N839" s="7">
        <v>4.8</v>
      </c>
      <c r="O839" s="5" t="s">
        <v>312</v>
      </c>
      <c r="P839" s="153">
        <v>587.29999999999995</v>
      </c>
      <c r="Q839" s="5" t="s">
        <v>312</v>
      </c>
      <c r="R839" s="5"/>
      <c r="S839" s="5" t="s">
        <v>421</v>
      </c>
      <c r="T839" s="5" t="s">
        <v>345</v>
      </c>
      <c r="U839" s="5"/>
      <c r="V839" s="5"/>
      <c r="W839" s="17" t="s">
        <v>278</v>
      </c>
      <c r="X839" s="17" t="s">
        <v>385</v>
      </c>
      <c r="Y839" s="5"/>
      <c r="Z839" s="5"/>
    </row>
    <row r="840" spans="1:26" x14ac:dyDescent="0.2">
      <c r="C840" s="50" t="s">
        <v>318</v>
      </c>
      <c r="D840" s="28">
        <v>42049</v>
      </c>
      <c r="E840" s="9">
        <v>0.4548611111111111</v>
      </c>
      <c r="F840" s="5">
        <v>51.7</v>
      </c>
      <c r="G840" s="5">
        <v>1046.2</v>
      </c>
      <c r="H840" s="11">
        <v>10.84</v>
      </c>
      <c r="I840" s="5">
        <v>103.5</v>
      </c>
      <c r="J840" s="6">
        <v>5.36</v>
      </c>
      <c r="K840" s="5" t="s">
        <v>230</v>
      </c>
      <c r="L840" s="5" t="s">
        <v>312</v>
      </c>
      <c r="M840" s="6">
        <v>7.74</v>
      </c>
      <c r="N840" s="6">
        <v>4.28</v>
      </c>
      <c r="O840" s="5" t="s">
        <v>312</v>
      </c>
      <c r="P840" s="153">
        <v>610.9</v>
      </c>
      <c r="Q840" s="5" t="s">
        <v>312</v>
      </c>
      <c r="R840" s="5"/>
      <c r="S840" s="5" t="s">
        <v>312</v>
      </c>
      <c r="T840" s="5" t="s">
        <v>345</v>
      </c>
      <c r="U840" s="5"/>
      <c r="V840" s="5"/>
      <c r="W840" s="17" t="s">
        <v>278</v>
      </c>
      <c r="X840" s="17" t="s">
        <v>375</v>
      </c>
      <c r="Y840" s="5"/>
      <c r="Z840" s="5"/>
    </row>
    <row r="841" spans="1:26" x14ac:dyDescent="0.2">
      <c r="C841" s="50" t="s">
        <v>318</v>
      </c>
      <c r="D841" s="28">
        <v>42063</v>
      </c>
      <c r="E841" s="5" t="s">
        <v>312</v>
      </c>
      <c r="F841" s="5" t="s">
        <v>312</v>
      </c>
      <c r="G841" s="5" t="s">
        <v>312</v>
      </c>
      <c r="H841" s="5" t="s">
        <v>312</v>
      </c>
      <c r="I841" s="5" t="s">
        <v>312</v>
      </c>
      <c r="J841" s="5" t="s">
        <v>312</v>
      </c>
      <c r="K841" s="5" t="s">
        <v>312</v>
      </c>
      <c r="L841" s="5" t="s">
        <v>312</v>
      </c>
      <c r="M841" s="5" t="s">
        <v>312</v>
      </c>
      <c r="N841" s="5" t="s">
        <v>312</v>
      </c>
      <c r="O841" s="5" t="s">
        <v>312</v>
      </c>
      <c r="P841" s="5" t="s">
        <v>312</v>
      </c>
      <c r="Q841" s="5" t="s">
        <v>312</v>
      </c>
      <c r="R841" s="5" t="s">
        <v>312</v>
      </c>
      <c r="S841" s="5" t="s">
        <v>312</v>
      </c>
      <c r="T841" s="5" t="s">
        <v>312</v>
      </c>
      <c r="U841" s="5" t="s">
        <v>312</v>
      </c>
      <c r="V841" s="5" t="s">
        <v>312</v>
      </c>
      <c r="W841" s="17" t="s">
        <v>278</v>
      </c>
      <c r="X841" s="17" t="s">
        <v>301</v>
      </c>
      <c r="Y841" s="5"/>
      <c r="Z841" s="5"/>
    </row>
    <row r="842" spans="1:26" x14ac:dyDescent="0.2">
      <c r="C842" s="50" t="s">
        <v>318</v>
      </c>
      <c r="D842" s="28">
        <v>42084</v>
      </c>
      <c r="E842" s="9">
        <v>0.49791666666666662</v>
      </c>
      <c r="F842" s="7">
        <v>9.8000000000000007</v>
      </c>
      <c r="G842" s="5">
        <v>1986.3</v>
      </c>
      <c r="H842" s="11">
        <v>9.73</v>
      </c>
      <c r="I842" s="5">
        <v>105.5</v>
      </c>
      <c r="J842" s="6">
        <v>9.8000000000000007</v>
      </c>
      <c r="K842" s="5" t="s">
        <v>230</v>
      </c>
      <c r="L842" s="5" t="s">
        <v>312</v>
      </c>
      <c r="M842" s="6">
        <v>7.79</v>
      </c>
      <c r="N842" s="6">
        <v>3.4</v>
      </c>
      <c r="O842" s="6">
        <v>515.79999999999995</v>
      </c>
      <c r="P842" s="6">
        <v>729.4</v>
      </c>
      <c r="Q842" s="7">
        <v>176.9</v>
      </c>
      <c r="R842" s="5"/>
      <c r="S842" s="5" t="s">
        <v>421</v>
      </c>
      <c r="T842" s="5" t="s">
        <v>345</v>
      </c>
      <c r="U842" s="5"/>
      <c r="V842" s="5"/>
      <c r="W842" s="17" t="s">
        <v>278</v>
      </c>
      <c r="X842" s="18" t="s">
        <v>302</v>
      </c>
      <c r="Y842" s="5"/>
      <c r="Z842" s="5"/>
    </row>
    <row r="843" spans="1:26" x14ac:dyDescent="0.2">
      <c r="C843" s="50" t="s">
        <v>318</v>
      </c>
      <c r="D843" s="28">
        <v>42091</v>
      </c>
      <c r="E843" s="9">
        <v>0.48333333333333334</v>
      </c>
      <c r="F843" s="7">
        <v>16.100000000000001</v>
      </c>
      <c r="G843" s="5" t="s">
        <v>296</v>
      </c>
      <c r="H843" s="11">
        <v>9.9</v>
      </c>
      <c r="I843" s="5">
        <v>107.5</v>
      </c>
      <c r="J843" s="6">
        <v>10.42</v>
      </c>
      <c r="K843" s="5" t="s">
        <v>230</v>
      </c>
      <c r="L843" s="5" t="s">
        <v>312</v>
      </c>
      <c r="M843" s="6">
        <v>7.81</v>
      </c>
      <c r="N843" s="153" t="s">
        <v>312</v>
      </c>
      <c r="O843" s="6">
        <v>490.1</v>
      </c>
      <c r="P843" s="6">
        <v>679.4</v>
      </c>
      <c r="Q843" s="7">
        <v>156</v>
      </c>
      <c r="R843" s="5"/>
      <c r="S843" s="5" t="s">
        <v>421</v>
      </c>
      <c r="T843" s="5" t="s">
        <v>345</v>
      </c>
      <c r="U843" s="5"/>
      <c r="V843" s="5"/>
      <c r="W843" s="17" t="s">
        <v>278</v>
      </c>
      <c r="X843" s="17" t="s">
        <v>303</v>
      </c>
      <c r="Y843" s="5"/>
      <c r="Z843" s="5"/>
    </row>
    <row r="844" spans="1:26" x14ac:dyDescent="0.25">
      <c r="C844" s="50" t="s">
        <v>318</v>
      </c>
      <c r="D844" s="28">
        <v>42111</v>
      </c>
      <c r="E844" s="9">
        <v>0.50694444444444442</v>
      </c>
      <c r="F844" s="7">
        <v>2419.6</v>
      </c>
      <c r="G844" s="5" t="s">
        <v>296</v>
      </c>
      <c r="H844" s="11">
        <v>9.92</v>
      </c>
      <c r="I844" s="5">
        <v>100.3</v>
      </c>
      <c r="J844" s="6">
        <v>7.36</v>
      </c>
      <c r="K844" s="5" t="s">
        <v>371</v>
      </c>
      <c r="L844" s="5" t="s">
        <v>312</v>
      </c>
      <c r="M844" s="6">
        <v>7.79</v>
      </c>
      <c r="N844" s="118" t="s">
        <v>312</v>
      </c>
      <c r="O844" s="6">
        <v>338</v>
      </c>
      <c r="P844" s="6">
        <v>510.1</v>
      </c>
      <c r="Q844" s="7">
        <v>118.8</v>
      </c>
      <c r="R844" s="5" t="s">
        <v>312</v>
      </c>
      <c r="S844" s="5" t="s">
        <v>421</v>
      </c>
      <c r="T844" s="5" t="s">
        <v>346</v>
      </c>
      <c r="U844" s="5" t="s">
        <v>312</v>
      </c>
      <c r="V844" s="5" t="s">
        <v>312</v>
      </c>
      <c r="W844" s="60" t="s">
        <v>195</v>
      </c>
      <c r="X844" s="17" t="s">
        <v>304</v>
      </c>
      <c r="Y844" s="5"/>
      <c r="Z844" s="5"/>
    </row>
    <row r="845" spans="1:26" x14ac:dyDescent="0.2">
      <c r="C845" s="50" t="s">
        <v>318</v>
      </c>
      <c r="D845" s="28">
        <v>42130</v>
      </c>
      <c r="E845" s="9">
        <v>0.44791666666666669</v>
      </c>
      <c r="F845" s="7">
        <v>194</v>
      </c>
      <c r="G845" s="5"/>
      <c r="H845" s="11">
        <v>9.07</v>
      </c>
      <c r="I845" s="5">
        <v>99.4</v>
      </c>
      <c r="J845" s="6">
        <v>10.38</v>
      </c>
      <c r="K845" s="5" t="s">
        <v>371</v>
      </c>
      <c r="L845" s="5" t="s">
        <v>312</v>
      </c>
      <c r="M845" s="6">
        <v>7.78</v>
      </c>
      <c r="N845" s="153" t="s">
        <v>312</v>
      </c>
      <c r="O845" s="6">
        <v>341.3</v>
      </c>
      <c r="P845" s="6">
        <v>245.4</v>
      </c>
      <c r="Q845" s="7">
        <v>88</v>
      </c>
      <c r="R845" s="5"/>
      <c r="S845" s="5" t="s">
        <v>312</v>
      </c>
      <c r="T845" s="5" t="s">
        <v>346</v>
      </c>
      <c r="U845" s="5"/>
      <c r="V845" s="5"/>
      <c r="W845" s="17" t="s">
        <v>115</v>
      </c>
      <c r="X845" s="17" t="s">
        <v>305</v>
      </c>
      <c r="Y845" s="5"/>
      <c r="Z845" s="5"/>
    </row>
    <row r="846" spans="1:26" x14ac:dyDescent="0.2">
      <c r="C846" s="50" t="s">
        <v>318</v>
      </c>
      <c r="D846" s="28">
        <v>42144</v>
      </c>
      <c r="E846" s="9">
        <v>0.4513888888888889</v>
      </c>
      <c r="F846" s="83">
        <v>172</v>
      </c>
      <c r="G846" s="5"/>
      <c r="H846" s="11">
        <v>9.92</v>
      </c>
      <c r="I846" s="5">
        <v>102.3</v>
      </c>
      <c r="J846" s="6">
        <v>8.57</v>
      </c>
      <c r="K846" s="5" t="s">
        <v>371</v>
      </c>
      <c r="L846" s="5" t="s">
        <v>312</v>
      </c>
      <c r="M846" s="6">
        <v>7.64</v>
      </c>
      <c r="N846" s="153" t="s">
        <v>312</v>
      </c>
      <c r="O846" s="6">
        <v>230.3</v>
      </c>
      <c r="P846" s="6">
        <v>221.7</v>
      </c>
      <c r="Q846" s="7">
        <v>72.7</v>
      </c>
      <c r="R846" s="5"/>
      <c r="S846" s="5" t="s">
        <v>312</v>
      </c>
      <c r="T846" s="5" t="s">
        <v>346</v>
      </c>
      <c r="U846" s="5"/>
      <c r="V846" s="5"/>
      <c r="W846" s="17" t="s">
        <v>115</v>
      </c>
      <c r="X846" s="17" t="s">
        <v>306</v>
      </c>
      <c r="Y846" s="5"/>
      <c r="Z846" s="5"/>
    </row>
    <row r="847" spans="1:26" x14ac:dyDescent="0.2">
      <c r="A847" s="76" t="s">
        <v>250</v>
      </c>
      <c r="B847" s="76"/>
      <c r="C847" s="50" t="s">
        <v>318</v>
      </c>
      <c r="D847" s="28">
        <v>42158</v>
      </c>
      <c r="E847" s="9">
        <v>0.40277777777777773</v>
      </c>
      <c r="F847" s="7">
        <v>21.6</v>
      </c>
      <c r="G847" s="5"/>
      <c r="H847" s="11">
        <v>9.11</v>
      </c>
      <c r="I847" s="5">
        <v>100.8</v>
      </c>
      <c r="J847" s="6">
        <v>11.3</v>
      </c>
      <c r="K847" s="5" t="s">
        <v>371</v>
      </c>
      <c r="L847" s="5" t="s">
        <v>312</v>
      </c>
      <c r="M847" s="6">
        <v>7.64</v>
      </c>
      <c r="N847" s="118" t="s">
        <v>312</v>
      </c>
      <c r="O847" s="6">
        <v>208.3</v>
      </c>
      <c r="P847" s="6">
        <v>282.89999999999998</v>
      </c>
      <c r="Q847" s="7">
        <v>72</v>
      </c>
      <c r="R847" s="5" t="s">
        <v>312</v>
      </c>
      <c r="S847" s="5" t="s">
        <v>421</v>
      </c>
      <c r="T847" s="5" t="s">
        <v>346</v>
      </c>
      <c r="U847" s="5" t="s">
        <v>312</v>
      </c>
      <c r="V847" s="5" t="s">
        <v>312</v>
      </c>
      <c r="W847" s="17" t="s">
        <v>251</v>
      </c>
      <c r="X847" s="17" t="s">
        <v>422</v>
      </c>
      <c r="Y847" s="5"/>
      <c r="Z847" s="5"/>
    </row>
    <row r="848" spans="1:26" x14ac:dyDescent="0.2">
      <c r="A848" s="76" t="s">
        <v>250</v>
      </c>
      <c r="B848" s="76"/>
      <c r="C848" s="50" t="s">
        <v>318</v>
      </c>
      <c r="D848" s="28">
        <v>42172</v>
      </c>
      <c r="E848" s="9">
        <v>0.47569444444444442</v>
      </c>
      <c r="F848" s="7">
        <v>75.400000000000006</v>
      </c>
      <c r="G848" s="5"/>
      <c r="H848" s="11">
        <v>8.42</v>
      </c>
      <c r="I848" s="5">
        <v>101.1</v>
      </c>
      <c r="J848" s="6">
        <v>15.17</v>
      </c>
      <c r="K848" s="5" t="s">
        <v>371</v>
      </c>
      <c r="L848" s="5" t="s">
        <v>312</v>
      </c>
      <c r="M848" s="6">
        <v>7.59</v>
      </c>
      <c r="N848" s="118" t="s">
        <v>312</v>
      </c>
      <c r="O848" s="6">
        <v>192.2</v>
      </c>
      <c r="P848" s="6">
        <v>237.4</v>
      </c>
      <c r="Q848" s="7">
        <v>92.3</v>
      </c>
      <c r="R848" s="5" t="s">
        <v>312</v>
      </c>
      <c r="S848" s="5" t="s">
        <v>421</v>
      </c>
      <c r="T848" s="5" t="s">
        <v>346</v>
      </c>
      <c r="U848" s="5" t="s">
        <v>312</v>
      </c>
      <c r="V848" s="5" t="s">
        <v>312</v>
      </c>
      <c r="W848" s="17" t="s">
        <v>249</v>
      </c>
      <c r="X848" s="17" t="s">
        <v>423</v>
      </c>
      <c r="Y848" s="5"/>
      <c r="Z848" s="5"/>
    </row>
    <row r="849" spans="3:26" x14ac:dyDescent="0.2">
      <c r="C849" s="52" t="s">
        <v>318</v>
      </c>
      <c r="D849" s="28">
        <v>42181</v>
      </c>
      <c r="E849" s="9">
        <v>0.45902777777777781</v>
      </c>
      <c r="F849" s="7">
        <v>114.5</v>
      </c>
      <c r="G849" s="5" t="s">
        <v>296</v>
      </c>
      <c r="H849" s="11">
        <v>8.0500000000000007</v>
      </c>
      <c r="I849" s="5">
        <v>100.5</v>
      </c>
      <c r="J849" s="6">
        <v>17.100000000000001</v>
      </c>
      <c r="K849" s="5" t="s">
        <v>371</v>
      </c>
      <c r="L849" s="5" t="s">
        <v>312</v>
      </c>
      <c r="M849" s="6">
        <v>7.72</v>
      </c>
      <c r="N849" s="6">
        <v>6.92</v>
      </c>
      <c r="O849" s="6">
        <v>261.7</v>
      </c>
      <c r="P849" s="6">
        <v>309.39999999999998</v>
      </c>
      <c r="Q849" s="7">
        <v>77.900000000000006</v>
      </c>
      <c r="R849" s="5" t="s">
        <v>312</v>
      </c>
      <c r="S849" s="5" t="s">
        <v>298</v>
      </c>
      <c r="T849" s="5" t="s">
        <v>346</v>
      </c>
      <c r="U849" s="5" t="s">
        <v>312</v>
      </c>
      <c r="V849" s="5" t="s">
        <v>312</v>
      </c>
      <c r="W849" s="17" t="s">
        <v>207</v>
      </c>
      <c r="X849" s="17" t="s">
        <v>147</v>
      </c>
      <c r="Y849" s="5"/>
      <c r="Z849" s="5"/>
    </row>
    <row r="850" spans="3:26" x14ac:dyDescent="0.2">
      <c r="C850" s="50" t="s">
        <v>318</v>
      </c>
      <c r="D850" s="28">
        <v>42186</v>
      </c>
      <c r="E850" s="9">
        <v>0.40625</v>
      </c>
      <c r="F850" s="83">
        <v>104</v>
      </c>
      <c r="G850" s="5"/>
      <c r="H850" s="11">
        <v>7.9</v>
      </c>
      <c r="I850" s="150">
        <v>101</v>
      </c>
      <c r="J850" s="6">
        <v>18.079999999999998</v>
      </c>
      <c r="K850" s="5" t="s">
        <v>371</v>
      </c>
      <c r="L850" s="5" t="s">
        <v>312</v>
      </c>
      <c r="M850" s="6">
        <v>7.52</v>
      </c>
      <c r="N850" s="6">
        <v>6.29</v>
      </c>
      <c r="O850" s="6">
        <v>259.10000000000002</v>
      </c>
      <c r="P850" s="6">
        <v>299.8</v>
      </c>
      <c r="Q850" s="7">
        <v>71.599999999999994</v>
      </c>
      <c r="R850" s="5"/>
      <c r="S850" s="5" t="s">
        <v>312</v>
      </c>
      <c r="T850" s="5" t="s">
        <v>346</v>
      </c>
      <c r="U850" s="5"/>
      <c r="V850" s="5"/>
      <c r="W850" s="17" t="s">
        <v>127</v>
      </c>
      <c r="X850" s="17" t="s">
        <v>148</v>
      </c>
      <c r="Y850" s="5"/>
      <c r="Z850" s="5"/>
    </row>
    <row r="851" spans="3:26" x14ac:dyDescent="0.2">
      <c r="C851" s="52" t="s">
        <v>318</v>
      </c>
      <c r="D851" s="28">
        <v>42195</v>
      </c>
      <c r="E851" s="9">
        <v>0.42083333333333334</v>
      </c>
      <c r="F851" s="7">
        <v>110.6</v>
      </c>
      <c r="G851" s="5" t="s">
        <v>296</v>
      </c>
      <c r="H851" s="11">
        <v>7.87</v>
      </c>
      <c r="I851" s="5">
        <v>99.7</v>
      </c>
      <c r="J851" s="6">
        <v>17.37</v>
      </c>
      <c r="K851" s="5" t="s">
        <v>312</v>
      </c>
      <c r="L851" s="5" t="s">
        <v>312</v>
      </c>
      <c r="M851" s="6">
        <v>7.75</v>
      </c>
      <c r="N851" s="6">
        <v>12.7</v>
      </c>
      <c r="O851" s="6">
        <v>311.2</v>
      </c>
      <c r="P851" s="6">
        <v>364.7</v>
      </c>
      <c r="Q851" s="7">
        <v>71.2</v>
      </c>
      <c r="R851" s="5" t="s">
        <v>312</v>
      </c>
      <c r="S851" s="5" t="s">
        <v>298</v>
      </c>
      <c r="T851" s="5" t="s">
        <v>346</v>
      </c>
      <c r="U851" s="5" t="s">
        <v>312</v>
      </c>
      <c r="V851" s="5" t="s">
        <v>312</v>
      </c>
      <c r="W851" s="17" t="s">
        <v>249</v>
      </c>
      <c r="X851" s="17" t="s">
        <v>149</v>
      </c>
      <c r="Y851" s="13" t="s">
        <v>312</v>
      </c>
      <c r="Z851" s="13" t="s">
        <v>312</v>
      </c>
    </row>
    <row r="852" spans="3:26" x14ac:dyDescent="0.2">
      <c r="C852" s="50" t="s">
        <v>318</v>
      </c>
      <c r="D852" s="28">
        <v>42200</v>
      </c>
      <c r="E852" s="9">
        <v>0.40486111111111112</v>
      </c>
      <c r="F852" s="83">
        <v>118</v>
      </c>
      <c r="G852" s="5"/>
      <c r="H852" s="11">
        <v>7.85</v>
      </c>
      <c r="I852" s="5">
        <v>99.5</v>
      </c>
      <c r="J852" s="6">
        <v>17.5</v>
      </c>
      <c r="K852" s="5" t="s">
        <v>371</v>
      </c>
      <c r="L852" s="5" t="s">
        <v>312</v>
      </c>
      <c r="M852" s="6">
        <v>7.77</v>
      </c>
      <c r="N852" s="150">
        <v>15.5</v>
      </c>
      <c r="O852" s="150">
        <v>279</v>
      </c>
      <c r="P852" s="150">
        <v>326</v>
      </c>
      <c r="Q852" s="7">
        <v>58</v>
      </c>
      <c r="R852" s="5"/>
      <c r="S852" s="5" t="s">
        <v>298</v>
      </c>
      <c r="T852" s="5" t="s">
        <v>346</v>
      </c>
      <c r="U852" s="5"/>
      <c r="V852" s="5"/>
      <c r="W852" s="17" t="s">
        <v>163</v>
      </c>
      <c r="X852" s="17" t="s">
        <v>150</v>
      </c>
      <c r="Y852" s="5"/>
      <c r="Z852" s="5"/>
    </row>
    <row r="853" spans="3:26" x14ac:dyDescent="0.2">
      <c r="C853" s="52" t="s">
        <v>318</v>
      </c>
      <c r="D853" s="28">
        <v>42209</v>
      </c>
      <c r="E853" s="9">
        <v>0.40486111111111112</v>
      </c>
      <c r="F853" s="7">
        <v>30.5</v>
      </c>
      <c r="G853" s="5" t="s">
        <v>296</v>
      </c>
      <c r="H853" s="11">
        <v>7.68</v>
      </c>
      <c r="I853" s="5">
        <v>99.8</v>
      </c>
      <c r="J853" s="6">
        <v>18.920000000000002</v>
      </c>
      <c r="K853" s="5" t="s">
        <v>371</v>
      </c>
      <c r="L853" s="5" t="s">
        <v>312</v>
      </c>
      <c r="M853" s="6">
        <v>7.75</v>
      </c>
      <c r="N853" s="118" t="s">
        <v>312</v>
      </c>
      <c r="O853" s="6">
        <v>283</v>
      </c>
      <c r="P853" s="6">
        <v>321.39999999999998</v>
      </c>
      <c r="Q853" s="7">
        <v>65</v>
      </c>
      <c r="R853" s="5" t="s">
        <v>312</v>
      </c>
      <c r="S853" s="5" t="s">
        <v>298</v>
      </c>
      <c r="T853" s="5" t="s">
        <v>346</v>
      </c>
      <c r="U853" s="5" t="s">
        <v>312</v>
      </c>
      <c r="V853" s="5" t="s">
        <v>312</v>
      </c>
      <c r="W853" s="17" t="s">
        <v>249</v>
      </c>
      <c r="X853" s="17" t="s">
        <v>151</v>
      </c>
      <c r="Y853" s="13" t="s">
        <v>312</v>
      </c>
      <c r="Z853" s="13" t="s">
        <v>312</v>
      </c>
    </row>
    <row r="854" spans="3:26" x14ac:dyDescent="0.2">
      <c r="C854" s="52" t="s">
        <v>318</v>
      </c>
      <c r="D854" s="28">
        <v>42216</v>
      </c>
      <c r="E854" s="9">
        <v>0.41250000000000003</v>
      </c>
      <c r="F854" s="7">
        <v>85.7</v>
      </c>
      <c r="G854" s="5" t="s">
        <v>296</v>
      </c>
      <c r="H854" s="11">
        <v>7.82</v>
      </c>
      <c r="I854" s="5">
        <v>101.4</v>
      </c>
      <c r="J854" s="6">
        <v>18.97</v>
      </c>
      <c r="K854" s="5" t="s">
        <v>312</v>
      </c>
      <c r="L854" s="5" t="s">
        <v>312</v>
      </c>
      <c r="M854" s="6">
        <v>7.87</v>
      </c>
      <c r="N854" s="118" t="s">
        <v>312</v>
      </c>
      <c r="O854" s="6">
        <v>371.4</v>
      </c>
      <c r="P854" s="6">
        <v>420.1</v>
      </c>
      <c r="Q854" s="7">
        <v>57.1</v>
      </c>
      <c r="R854" s="5" t="s">
        <v>312</v>
      </c>
      <c r="S854" s="5" t="s">
        <v>421</v>
      </c>
      <c r="T854" s="5" t="s">
        <v>346</v>
      </c>
      <c r="U854" s="5" t="s">
        <v>312</v>
      </c>
      <c r="V854" s="5" t="s">
        <v>312</v>
      </c>
      <c r="W854" s="17" t="s">
        <v>249</v>
      </c>
      <c r="X854" s="17" t="s">
        <v>152</v>
      </c>
      <c r="Y854" s="5"/>
      <c r="Z854" s="5"/>
    </row>
    <row r="855" spans="3:26" x14ac:dyDescent="0.25">
      <c r="C855" s="52" t="s">
        <v>318</v>
      </c>
      <c r="D855" s="28">
        <v>42221</v>
      </c>
      <c r="E855" s="9">
        <v>0.42569444444444443</v>
      </c>
      <c r="F855" s="7">
        <v>261</v>
      </c>
      <c r="G855" s="5"/>
      <c r="H855" s="11">
        <v>7.99</v>
      </c>
      <c r="I855" s="5">
        <v>103.5</v>
      </c>
      <c r="J855" s="6">
        <v>18.48</v>
      </c>
      <c r="K855" s="5" t="s">
        <v>312</v>
      </c>
      <c r="L855" s="5" t="s">
        <v>312</v>
      </c>
      <c r="M855" s="6">
        <v>7.6</v>
      </c>
      <c r="N855" s="118" t="s">
        <v>312</v>
      </c>
      <c r="O855" s="6">
        <v>386.7</v>
      </c>
      <c r="P855" s="6">
        <v>442.1</v>
      </c>
      <c r="Q855" s="117" t="s">
        <v>312</v>
      </c>
      <c r="R855" s="5" t="s">
        <v>312</v>
      </c>
      <c r="S855" s="5" t="s">
        <v>421</v>
      </c>
      <c r="T855" s="5" t="s">
        <v>345</v>
      </c>
      <c r="U855" s="5" t="s">
        <v>312</v>
      </c>
      <c r="V855" s="5" t="s">
        <v>312</v>
      </c>
      <c r="W855" s="36" t="s">
        <v>172</v>
      </c>
      <c r="X855" s="17" t="s">
        <v>153</v>
      </c>
      <c r="Y855" s="5"/>
      <c r="Z855" s="5"/>
    </row>
    <row r="856" spans="3:26" x14ac:dyDescent="0.2">
      <c r="C856" s="52" t="s">
        <v>318</v>
      </c>
      <c r="D856" s="28">
        <v>42235</v>
      </c>
      <c r="E856" s="9">
        <v>0.4368055555555555</v>
      </c>
      <c r="F856" s="83">
        <v>345</v>
      </c>
      <c r="G856" s="5"/>
      <c r="H856" s="11">
        <v>8.11</v>
      </c>
      <c r="I856" s="5">
        <v>103.6</v>
      </c>
      <c r="J856" s="6">
        <v>17.940000000000001</v>
      </c>
      <c r="K856" s="5" t="s">
        <v>230</v>
      </c>
      <c r="L856" s="5" t="s">
        <v>312</v>
      </c>
      <c r="M856" s="6">
        <v>7.75</v>
      </c>
      <c r="N856" s="118" t="s">
        <v>312</v>
      </c>
      <c r="O856" s="6">
        <v>445.6</v>
      </c>
      <c r="P856" s="6">
        <v>514.20000000000005</v>
      </c>
      <c r="Q856" s="7">
        <v>67.2</v>
      </c>
      <c r="R856" s="5" t="s">
        <v>312</v>
      </c>
      <c r="S856" s="5" t="s">
        <v>312</v>
      </c>
      <c r="T856" s="5" t="s">
        <v>345</v>
      </c>
      <c r="U856" s="5" t="s">
        <v>312</v>
      </c>
      <c r="V856" s="5" t="s">
        <v>312</v>
      </c>
      <c r="W856" s="17" t="s">
        <v>174</v>
      </c>
      <c r="X856" s="17" t="s">
        <v>154</v>
      </c>
      <c r="Y856" s="5"/>
      <c r="Z856" s="5"/>
    </row>
    <row r="857" spans="3:26" x14ac:dyDescent="0.2">
      <c r="C857" s="52" t="s">
        <v>318</v>
      </c>
      <c r="D857" s="28">
        <v>42249</v>
      </c>
      <c r="E857" s="9">
        <v>0.43194444444444446</v>
      </c>
      <c r="F857" s="83">
        <v>261</v>
      </c>
      <c r="G857" s="5"/>
      <c r="H857" s="11">
        <v>7.98</v>
      </c>
      <c r="I857" s="5">
        <v>103.3</v>
      </c>
      <c r="J857" s="6">
        <v>18.48</v>
      </c>
      <c r="K857" s="5" t="s">
        <v>230</v>
      </c>
      <c r="L857" s="5" t="s">
        <v>312</v>
      </c>
      <c r="M857" s="6">
        <v>7.58</v>
      </c>
      <c r="N857" s="117" t="s">
        <v>312</v>
      </c>
      <c r="O857" s="6">
        <v>553.20000000000005</v>
      </c>
      <c r="P857" s="6">
        <v>632.20000000000005</v>
      </c>
      <c r="Q857" s="7">
        <v>66.599999999999994</v>
      </c>
      <c r="R857" s="5" t="s">
        <v>312</v>
      </c>
      <c r="S857" s="5" t="s">
        <v>298</v>
      </c>
      <c r="T857" s="5" t="s">
        <v>345</v>
      </c>
      <c r="U857" s="5" t="s">
        <v>312</v>
      </c>
      <c r="V857" s="5" t="s">
        <v>312</v>
      </c>
      <c r="W857" s="17" t="s">
        <v>174</v>
      </c>
      <c r="X857" s="17" t="s">
        <v>155</v>
      </c>
      <c r="Y857" s="5"/>
      <c r="Z857" s="5"/>
    </row>
    <row r="858" spans="3:26" x14ac:dyDescent="0.2">
      <c r="C858" s="52" t="s">
        <v>318</v>
      </c>
      <c r="D858" s="28">
        <v>42263</v>
      </c>
      <c r="E858" s="9">
        <v>0.42638888888888887</v>
      </c>
      <c r="F858" s="83">
        <v>1990</v>
      </c>
      <c r="G858" s="5"/>
      <c r="H858" s="11">
        <v>8.15</v>
      </c>
      <c r="I858" s="5">
        <v>102.5</v>
      </c>
      <c r="J858" s="6">
        <v>16.920000000000002</v>
      </c>
      <c r="K858" s="100" t="s">
        <v>247</v>
      </c>
      <c r="L858" s="100" t="s">
        <v>312</v>
      </c>
      <c r="M858" s="6">
        <v>7.57</v>
      </c>
      <c r="N858" s="103">
        <v>3.87</v>
      </c>
      <c r="O858" s="6">
        <v>739.8</v>
      </c>
      <c r="P858" s="6">
        <v>876.4</v>
      </c>
      <c r="Q858" s="7">
        <v>45.6</v>
      </c>
      <c r="R858" s="100" t="s">
        <v>312</v>
      </c>
      <c r="S858" s="100" t="s">
        <v>421</v>
      </c>
      <c r="T858" s="100" t="s">
        <v>345</v>
      </c>
      <c r="U858" s="5" t="s">
        <v>312</v>
      </c>
      <c r="V858" s="5" t="s">
        <v>312</v>
      </c>
      <c r="W858" s="17" t="s">
        <v>246</v>
      </c>
      <c r="X858" s="17" t="s">
        <v>156</v>
      </c>
      <c r="Y858" s="5"/>
      <c r="Z858" s="5"/>
    </row>
    <row r="859" spans="3:26" x14ac:dyDescent="0.2">
      <c r="C859" s="50" t="s">
        <v>318</v>
      </c>
      <c r="D859" s="28">
        <v>42272</v>
      </c>
      <c r="E859" s="9">
        <v>0.49444444444444446</v>
      </c>
      <c r="F859" s="7">
        <v>579.4</v>
      </c>
      <c r="G859" s="5" t="s">
        <v>296</v>
      </c>
      <c r="H859" s="11">
        <v>8.6300000000000008</v>
      </c>
      <c r="I859" s="5">
        <v>106.3</v>
      </c>
      <c r="J859" s="6">
        <v>16.43</v>
      </c>
      <c r="K859" s="100" t="s">
        <v>247</v>
      </c>
      <c r="L859" s="100" t="s">
        <v>312</v>
      </c>
      <c r="M859" s="6">
        <v>7.68</v>
      </c>
      <c r="N859" s="6">
        <v>1.57</v>
      </c>
      <c r="O859" s="6">
        <v>767.6</v>
      </c>
      <c r="P859" s="6">
        <v>919.8</v>
      </c>
      <c r="Q859" s="7">
        <v>37.6</v>
      </c>
      <c r="R859" s="100" t="s">
        <v>312</v>
      </c>
      <c r="S859" s="100" t="s">
        <v>421</v>
      </c>
      <c r="T859" s="100" t="s">
        <v>345</v>
      </c>
      <c r="U859" s="5" t="s">
        <v>312</v>
      </c>
      <c r="V859" s="5" t="s">
        <v>312</v>
      </c>
      <c r="W859" s="17" t="s">
        <v>174</v>
      </c>
      <c r="X859" s="17" t="s">
        <v>157</v>
      </c>
      <c r="Y859" s="5"/>
      <c r="Z859" s="5"/>
    </row>
    <row r="860" spans="3:26" x14ac:dyDescent="0.2">
      <c r="C860" s="50" t="s">
        <v>318</v>
      </c>
      <c r="D860" s="28">
        <v>42286</v>
      </c>
      <c r="E860" s="9">
        <v>0.44791666666666669</v>
      </c>
      <c r="F860" s="7">
        <v>307.60000000000002</v>
      </c>
      <c r="G860" s="100" t="s">
        <v>348</v>
      </c>
      <c r="H860" s="118">
        <v>8.5</v>
      </c>
      <c r="I860" s="5">
        <v>100.7</v>
      </c>
      <c r="J860" s="6">
        <v>14.7</v>
      </c>
      <c r="K860" s="5" t="s">
        <v>230</v>
      </c>
      <c r="L860" s="100" t="s">
        <v>312</v>
      </c>
      <c r="M860" s="6">
        <v>7.73</v>
      </c>
      <c r="N860" s="6">
        <v>4.25</v>
      </c>
      <c r="O860" s="6">
        <v>631.4</v>
      </c>
      <c r="P860" s="6">
        <v>786.6</v>
      </c>
      <c r="Q860" s="7">
        <v>20.2</v>
      </c>
      <c r="R860" s="100" t="s">
        <v>312</v>
      </c>
      <c r="S860" s="5" t="s">
        <v>298</v>
      </c>
      <c r="T860" s="100" t="s">
        <v>345</v>
      </c>
      <c r="U860" s="5" t="s">
        <v>312</v>
      </c>
      <c r="V860" s="5" t="s">
        <v>312</v>
      </c>
      <c r="W860" s="17" t="s">
        <v>174</v>
      </c>
      <c r="X860" s="17" t="s">
        <v>158</v>
      </c>
      <c r="Y860" s="5"/>
      <c r="Z860" s="5"/>
    </row>
    <row r="861" spans="3:26" x14ac:dyDescent="0.2">
      <c r="C861" s="50" t="s">
        <v>318</v>
      </c>
      <c r="D861" s="28">
        <v>42307</v>
      </c>
      <c r="E861" s="9">
        <v>0.4381944444444445</v>
      </c>
      <c r="F861" s="7">
        <v>435.2</v>
      </c>
      <c r="G861" s="100" t="s">
        <v>388</v>
      </c>
      <c r="H861" s="11">
        <v>9.19</v>
      </c>
      <c r="I861" s="5">
        <v>98.6</v>
      </c>
      <c r="J861" s="6">
        <v>9.6300000000000008</v>
      </c>
      <c r="K861" s="5" t="s">
        <v>230</v>
      </c>
      <c r="L861" s="100" t="s">
        <v>312</v>
      </c>
      <c r="M861" s="6">
        <v>7.49</v>
      </c>
      <c r="N861" s="6">
        <v>4.3499999999999996</v>
      </c>
      <c r="O861" s="6">
        <v>638.79999999999995</v>
      </c>
      <c r="P861" s="6">
        <v>902.8</v>
      </c>
      <c r="Q861" s="7">
        <v>15.4</v>
      </c>
      <c r="R861" s="100" t="s">
        <v>312</v>
      </c>
      <c r="S861" s="100" t="s">
        <v>398</v>
      </c>
      <c r="T861" s="100" t="s">
        <v>392</v>
      </c>
      <c r="U861" s="5" t="s">
        <v>312</v>
      </c>
      <c r="V861" s="5" t="s">
        <v>312</v>
      </c>
      <c r="W861" s="142" t="s">
        <v>359</v>
      </c>
      <c r="X861" s="46" t="s">
        <v>159</v>
      </c>
      <c r="Y861" s="5"/>
      <c r="Z861" s="5"/>
    </row>
    <row r="862" spans="3:26" x14ac:dyDescent="0.2">
      <c r="C862" s="50" t="s">
        <v>318</v>
      </c>
      <c r="D862" s="28">
        <v>42321</v>
      </c>
      <c r="E862" s="9">
        <v>0.43958333333333338</v>
      </c>
      <c r="F862" s="150">
        <v>344.8</v>
      </c>
      <c r="G862" s="100" t="s">
        <v>296</v>
      </c>
      <c r="H862" s="11">
        <v>10.72</v>
      </c>
      <c r="I862" s="5">
        <v>101.7</v>
      </c>
      <c r="J862" s="153">
        <v>5.17</v>
      </c>
      <c r="K862" s="5" t="s">
        <v>230</v>
      </c>
      <c r="L862" s="100" t="s">
        <v>312</v>
      </c>
      <c r="M862" s="153">
        <v>7.32</v>
      </c>
      <c r="N862" s="153">
        <v>1.81</v>
      </c>
      <c r="O862" s="153">
        <v>557.6</v>
      </c>
      <c r="P862" s="153">
        <v>900.9</v>
      </c>
      <c r="Q862" s="150">
        <v>8.6999999999999993</v>
      </c>
      <c r="R862" s="100"/>
      <c r="S862" s="100" t="s">
        <v>421</v>
      </c>
      <c r="T862" s="100" t="s">
        <v>345</v>
      </c>
      <c r="U862" s="5"/>
      <c r="V862" s="5"/>
      <c r="W862" s="97" t="s">
        <v>187</v>
      </c>
      <c r="X862" s="17" t="s">
        <v>160</v>
      </c>
      <c r="Y862" s="5"/>
      <c r="Z862" s="5"/>
    </row>
    <row r="863" spans="3:26" x14ac:dyDescent="0.2">
      <c r="C863" s="50" t="s">
        <v>318</v>
      </c>
      <c r="D863" s="28">
        <v>42342</v>
      </c>
      <c r="E863" s="9">
        <v>0.4548611111111111</v>
      </c>
      <c r="F863" s="150">
        <v>81.3</v>
      </c>
      <c r="G863" s="100">
        <v>1986.3</v>
      </c>
      <c r="H863" s="11">
        <v>11.7</v>
      </c>
      <c r="I863" s="5">
        <v>107.2</v>
      </c>
      <c r="J863" s="153">
        <v>3.37</v>
      </c>
      <c r="K863" s="5" t="s">
        <v>230</v>
      </c>
      <c r="L863" s="100" t="s">
        <v>312</v>
      </c>
      <c r="M863" s="153">
        <v>7.34</v>
      </c>
      <c r="N863" s="153">
        <v>1.5</v>
      </c>
      <c r="O863" s="153"/>
      <c r="P863" s="153">
        <v>908</v>
      </c>
      <c r="Q863" s="150">
        <v>16.3</v>
      </c>
      <c r="R863" s="100"/>
      <c r="S863" s="100" t="s">
        <v>421</v>
      </c>
      <c r="T863" s="100" t="s">
        <v>345</v>
      </c>
      <c r="U863" s="5"/>
      <c r="V863" s="5"/>
      <c r="W863" s="17" t="s">
        <v>191</v>
      </c>
      <c r="X863" s="17" t="s">
        <v>161</v>
      </c>
      <c r="Y863" s="5"/>
      <c r="Z863" s="5"/>
    </row>
    <row r="864" spans="3:26" x14ac:dyDescent="0.2">
      <c r="C864" s="50" t="s">
        <v>318</v>
      </c>
      <c r="D864" s="28">
        <v>42356</v>
      </c>
      <c r="E864" s="9">
        <v>0.47430555555555554</v>
      </c>
      <c r="F864" s="150">
        <v>67</v>
      </c>
      <c r="G864" s="100">
        <v>1413.6</v>
      </c>
      <c r="H864" s="11">
        <v>12.96</v>
      </c>
      <c r="I864" s="150">
        <v>110</v>
      </c>
      <c r="J864" s="153">
        <v>0.69</v>
      </c>
      <c r="K864" s="5" t="s">
        <v>230</v>
      </c>
      <c r="L864" s="100" t="s">
        <v>312</v>
      </c>
      <c r="M864" s="153">
        <v>7.19</v>
      </c>
      <c r="N864" s="153">
        <v>1.29</v>
      </c>
      <c r="O864" s="153">
        <v>398.6</v>
      </c>
      <c r="P864" s="153">
        <v>745.4</v>
      </c>
      <c r="Q864" s="150">
        <v>13.1</v>
      </c>
      <c r="R864" s="100"/>
      <c r="S864" s="100" t="s">
        <v>298</v>
      </c>
      <c r="T864" s="100" t="s">
        <v>345</v>
      </c>
      <c r="U864" s="5"/>
      <c r="V864" s="5"/>
      <c r="W864" s="17" t="s">
        <v>164</v>
      </c>
      <c r="X864" s="61"/>
      <c r="Y864" s="5"/>
      <c r="Z864" s="5"/>
    </row>
    <row r="865" spans="3:26" x14ac:dyDescent="0.2">
      <c r="C865" s="50" t="s">
        <v>318</v>
      </c>
      <c r="D865" s="28">
        <v>42384</v>
      </c>
      <c r="E865" s="9">
        <v>0.5083333333333333</v>
      </c>
      <c r="F865" s="150">
        <v>29.2</v>
      </c>
      <c r="G865" s="100">
        <v>1299.7</v>
      </c>
      <c r="H865" s="153">
        <v>12.1</v>
      </c>
      <c r="I865" s="5">
        <v>107.5</v>
      </c>
      <c r="J865" s="153">
        <v>1.95</v>
      </c>
      <c r="K865" s="5" t="s">
        <v>230</v>
      </c>
      <c r="L865" s="100" t="s">
        <v>312</v>
      </c>
      <c r="M865" s="153">
        <v>7.77</v>
      </c>
      <c r="N865" s="153">
        <v>1.32</v>
      </c>
      <c r="O865" s="153">
        <v>415.2</v>
      </c>
      <c r="P865" s="153">
        <v>742.8</v>
      </c>
      <c r="Q865" s="150">
        <v>33.299999999999997</v>
      </c>
      <c r="R865" s="100"/>
      <c r="S865" s="100" t="s">
        <v>298</v>
      </c>
      <c r="T865" s="100" t="s">
        <v>345</v>
      </c>
      <c r="U865" s="5"/>
      <c r="V865" s="5"/>
      <c r="W865" s="17" t="s">
        <v>174</v>
      </c>
      <c r="X865" s="61"/>
      <c r="Y865" s="5"/>
      <c r="Z865" s="5"/>
    </row>
    <row r="866" spans="3:26" x14ac:dyDescent="0.2">
      <c r="C866" s="50" t="s">
        <v>318</v>
      </c>
      <c r="D866" s="28">
        <v>42405</v>
      </c>
      <c r="E866" s="9">
        <v>0.49583333333333335</v>
      </c>
      <c r="F866" s="150">
        <v>16.100000000000001</v>
      </c>
      <c r="G866" s="100">
        <v>1299.7</v>
      </c>
      <c r="H866" s="11">
        <v>11.88</v>
      </c>
      <c r="I866" s="5">
        <v>106.7</v>
      </c>
      <c r="J866" s="153">
        <v>2.9</v>
      </c>
      <c r="K866" s="5" t="s">
        <v>230</v>
      </c>
      <c r="L866" s="100" t="s">
        <v>312</v>
      </c>
      <c r="M866" s="153">
        <v>8.01</v>
      </c>
      <c r="N866" s="153">
        <v>2.11</v>
      </c>
      <c r="O866" s="153">
        <v>452</v>
      </c>
      <c r="P866" s="153">
        <v>784.1</v>
      </c>
      <c r="Q866" s="150">
        <v>28.1</v>
      </c>
      <c r="R866" s="100"/>
      <c r="S866" s="100" t="s">
        <v>217</v>
      </c>
      <c r="T866" s="100" t="s">
        <v>345</v>
      </c>
      <c r="U866" s="5"/>
      <c r="V866" s="5"/>
      <c r="W866" s="17" t="s">
        <v>131</v>
      </c>
      <c r="X866" s="61"/>
      <c r="Y866" s="5"/>
      <c r="Z866" s="5"/>
    </row>
    <row r="867" spans="3:26" x14ac:dyDescent="0.2">
      <c r="C867" s="50" t="s">
        <v>318</v>
      </c>
      <c r="D867" s="28">
        <v>42448</v>
      </c>
      <c r="E867" s="9">
        <v>0.53402777777777777</v>
      </c>
      <c r="F867" s="150">
        <v>25.9</v>
      </c>
      <c r="G867" s="100" t="s">
        <v>296</v>
      </c>
      <c r="H867" s="11">
        <v>11.64</v>
      </c>
      <c r="I867" s="5">
        <v>110.6</v>
      </c>
      <c r="J867" s="153">
        <v>5.21</v>
      </c>
      <c r="K867" s="5" t="s">
        <v>230</v>
      </c>
      <c r="L867" s="100" t="s">
        <v>312</v>
      </c>
      <c r="M867" s="153">
        <v>7.6</v>
      </c>
      <c r="N867" s="153">
        <v>2.88</v>
      </c>
      <c r="O867" s="153">
        <v>595</v>
      </c>
      <c r="P867" s="153">
        <v>952.6</v>
      </c>
      <c r="Q867" s="150">
        <v>161</v>
      </c>
      <c r="R867" s="100"/>
      <c r="S867" s="100" t="s">
        <v>421</v>
      </c>
      <c r="T867" s="100" t="s">
        <v>345</v>
      </c>
      <c r="U867" s="5"/>
      <c r="V867" s="5"/>
      <c r="W867" s="17" t="s">
        <v>174</v>
      </c>
      <c r="X867" s="61"/>
      <c r="Y867" s="5"/>
      <c r="Z867" s="5"/>
    </row>
    <row r="868" spans="3:26" x14ac:dyDescent="0.2">
      <c r="C868" s="50" t="s">
        <v>318</v>
      </c>
      <c r="D868" s="28">
        <v>42468</v>
      </c>
      <c r="E868" s="9">
        <v>0.45069444444444445</v>
      </c>
      <c r="F868" s="150">
        <v>20.100000000000001</v>
      </c>
      <c r="G868" s="100" t="s">
        <v>296</v>
      </c>
      <c r="H868" s="11">
        <v>10.51</v>
      </c>
      <c r="I868" s="5">
        <v>111.4</v>
      </c>
      <c r="J868" s="153">
        <v>9.6999999999999993</v>
      </c>
      <c r="K868" s="100" t="s">
        <v>25</v>
      </c>
      <c r="L868" s="100" t="s">
        <v>312</v>
      </c>
      <c r="M868" s="153">
        <v>8.3699999999999992</v>
      </c>
      <c r="N868" s="153">
        <v>4.1900000000000004</v>
      </c>
      <c r="O868" s="153">
        <v>507.5</v>
      </c>
      <c r="P868" s="153">
        <v>718.8</v>
      </c>
      <c r="Q868" s="150">
        <v>108</v>
      </c>
      <c r="R868" s="100"/>
      <c r="S868" s="100" t="s">
        <v>93</v>
      </c>
      <c r="T868" s="100" t="s">
        <v>93</v>
      </c>
      <c r="U868" s="5"/>
      <c r="V868" s="5"/>
      <c r="W868" s="17" t="s">
        <v>174</v>
      </c>
      <c r="X868" s="61"/>
      <c r="Y868" s="5"/>
      <c r="Z868" s="5"/>
    </row>
    <row r="869" spans="3:26" x14ac:dyDescent="0.2">
      <c r="C869" s="50" t="s">
        <v>318</v>
      </c>
      <c r="D869" s="28">
        <v>42474</v>
      </c>
      <c r="E869" s="9">
        <v>0.56597222222222221</v>
      </c>
      <c r="F869" s="150">
        <v>21.8</v>
      </c>
      <c r="G869" s="100" t="s">
        <v>296</v>
      </c>
      <c r="H869" s="11">
        <v>10.26</v>
      </c>
      <c r="I869" s="5">
        <v>123.7</v>
      </c>
      <c r="J869" s="153">
        <v>14.49</v>
      </c>
      <c r="K869" s="100" t="s">
        <v>92</v>
      </c>
      <c r="L869" s="100" t="s">
        <v>118</v>
      </c>
      <c r="M869" s="153">
        <v>9.01</v>
      </c>
      <c r="N869" s="153">
        <v>5.41</v>
      </c>
      <c r="O869" s="153">
        <v>494.2</v>
      </c>
      <c r="P869" s="153">
        <v>619.79999999999995</v>
      </c>
      <c r="Q869" s="150">
        <v>111.2</v>
      </c>
      <c r="R869" s="100"/>
      <c r="S869" s="100" t="s">
        <v>95</v>
      </c>
      <c r="T869" s="100" t="s">
        <v>93</v>
      </c>
      <c r="U869" s="5"/>
      <c r="V869" s="5"/>
      <c r="W869" s="142" t="s">
        <v>26</v>
      </c>
      <c r="X869" s="61"/>
      <c r="Y869" s="5"/>
      <c r="Z869" s="5"/>
    </row>
    <row r="870" spans="3:26" x14ac:dyDescent="0.2">
      <c r="C870" s="50" t="s">
        <v>318</v>
      </c>
      <c r="D870" s="28">
        <v>42489</v>
      </c>
      <c r="E870" s="9">
        <v>0.45555555555555555</v>
      </c>
      <c r="F870" s="281">
        <v>435.2</v>
      </c>
      <c r="G870" s="100" t="s">
        <v>41</v>
      </c>
      <c r="H870" s="189" t="s">
        <v>93</v>
      </c>
      <c r="I870" s="189" t="s">
        <v>93</v>
      </c>
      <c r="J870" s="153">
        <v>6.64</v>
      </c>
      <c r="K870" s="100" t="s">
        <v>25</v>
      </c>
      <c r="L870" s="100" t="s">
        <v>93</v>
      </c>
      <c r="M870" s="153">
        <v>7.81</v>
      </c>
      <c r="N870" s="153">
        <v>15.1</v>
      </c>
      <c r="O870" s="153">
        <v>251</v>
      </c>
      <c r="P870" s="153">
        <v>386.3</v>
      </c>
      <c r="Q870" s="281">
        <v>160.80000000000001</v>
      </c>
      <c r="R870" s="100"/>
      <c r="S870" s="100" t="s">
        <v>93</v>
      </c>
      <c r="T870" s="100" t="s">
        <v>93</v>
      </c>
      <c r="U870" s="5"/>
      <c r="V870" s="5"/>
      <c r="W870" s="17" t="s">
        <v>88</v>
      </c>
      <c r="X870" s="61"/>
      <c r="Y870" s="5"/>
      <c r="Z870" s="5"/>
    </row>
    <row r="871" spans="3:26" x14ac:dyDescent="0.2">
      <c r="C871" s="65" t="s">
        <v>318</v>
      </c>
      <c r="D871" s="28">
        <v>42494</v>
      </c>
      <c r="E871" s="9">
        <v>0.48055555555555557</v>
      </c>
      <c r="F871" s="150">
        <v>32.299999999999997</v>
      </c>
      <c r="G871" s="100"/>
      <c r="H871" s="189" t="s">
        <v>93</v>
      </c>
      <c r="I871" s="189" t="s">
        <v>93</v>
      </c>
      <c r="J871" s="153">
        <v>11.29</v>
      </c>
      <c r="K871" s="100" t="s">
        <v>25</v>
      </c>
      <c r="L871" s="100" t="s">
        <v>118</v>
      </c>
      <c r="M871" s="153">
        <v>7.77</v>
      </c>
      <c r="N871" s="153">
        <v>15.2</v>
      </c>
      <c r="O871" s="151" t="s">
        <v>93</v>
      </c>
      <c r="P871" s="153">
        <v>435.4</v>
      </c>
      <c r="Q871" s="150">
        <v>130.30000000000001</v>
      </c>
      <c r="R871" s="100"/>
      <c r="S871" s="100" t="s">
        <v>5</v>
      </c>
      <c r="T871" s="100" t="s">
        <v>93</v>
      </c>
      <c r="U871" s="5"/>
      <c r="V871" s="5"/>
      <c r="W871" s="17" t="s">
        <v>88</v>
      </c>
      <c r="X871" s="61"/>
      <c r="Y871" s="5"/>
      <c r="Z871" s="5"/>
    </row>
    <row r="872" spans="3:26" x14ac:dyDescent="0.25">
      <c r="C872" s="50" t="s">
        <v>318</v>
      </c>
      <c r="D872" s="28">
        <v>42499</v>
      </c>
      <c r="E872" s="9">
        <v>0.48888888888888887</v>
      </c>
      <c r="F872" s="150">
        <v>22.3</v>
      </c>
      <c r="G872" s="100">
        <v>1413.6</v>
      </c>
      <c r="H872" s="189" t="s">
        <v>93</v>
      </c>
      <c r="I872" s="189" t="s">
        <v>93</v>
      </c>
      <c r="J872" s="153">
        <v>11</v>
      </c>
      <c r="K872" s="100" t="s">
        <v>25</v>
      </c>
      <c r="L872" s="100" t="s">
        <v>118</v>
      </c>
      <c r="M872" s="153">
        <v>7.92</v>
      </c>
      <c r="N872" s="153">
        <v>15.1</v>
      </c>
      <c r="O872" s="151" t="s">
        <v>93</v>
      </c>
      <c r="P872" s="153">
        <v>371.4</v>
      </c>
      <c r="Q872" s="150">
        <v>140.1</v>
      </c>
      <c r="R872" s="100"/>
      <c r="S872" s="100" t="s">
        <v>96</v>
      </c>
      <c r="T872" s="100" t="s">
        <v>93</v>
      </c>
      <c r="U872" s="5"/>
      <c r="V872" s="5"/>
      <c r="W872" s="60" t="s">
        <v>125</v>
      </c>
      <c r="X872" s="61"/>
      <c r="Y872" s="5"/>
      <c r="Z872" s="5"/>
    </row>
    <row r="873" spans="3:26" x14ac:dyDescent="0.2">
      <c r="C873" s="65" t="s">
        <v>318</v>
      </c>
      <c r="D873" s="28">
        <v>42508</v>
      </c>
      <c r="E873" s="9">
        <v>0.4770833333333333</v>
      </c>
      <c r="F873" s="83">
        <v>102</v>
      </c>
      <c r="G873" s="100"/>
      <c r="H873" s="11">
        <v>9.2200000000000006</v>
      </c>
      <c r="I873" s="5">
        <v>101.2</v>
      </c>
      <c r="J873" s="153">
        <v>11.14</v>
      </c>
      <c r="K873" s="100" t="s">
        <v>25</v>
      </c>
      <c r="L873" s="100" t="s">
        <v>118</v>
      </c>
      <c r="M873" s="153">
        <v>7.94</v>
      </c>
      <c r="N873" s="153">
        <v>12.4</v>
      </c>
      <c r="O873" s="151" t="s">
        <v>93</v>
      </c>
      <c r="P873" s="153">
        <v>394.4</v>
      </c>
      <c r="Q873" s="150">
        <v>129.1</v>
      </c>
      <c r="R873" s="100"/>
      <c r="S873" s="100" t="s">
        <v>95</v>
      </c>
      <c r="T873" s="100" t="s">
        <v>93</v>
      </c>
      <c r="U873" s="5"/>
      <c r="V873" s="5"/>
      <c r="W873" s="17" t="s">
        <v>88</v>
      </c>
      <c r="X873" s="61"/>
      <c r="Y873" s="5"/>
      <c r="Z873" s="5"/>
    </row>
    <row r="874" spans="3:26" x14ac:dyDescent="0.2">
      <c r="C874" s="50" t="s">
        <v>318</v>
      </c>
      <c r="D874" s="28">
        <v>42517</v>
      </c>
      <c r="E874" s="9">
        <v>0.50069444444444444</v>
      </c>
      <c r="F874" s="150">
        <v>90.5</v>
      </c>
      <c r="G874" s="100">
        <v>2419.6</v>
      </c>
      <c r="H874" s="11">
        <v>8.76</v>
      </c>
      <c r="I874" s="5">
        <v>102.1</v>
      </c>
      <c r="J874" s="153">
        <v>13.26</v>
      </c>
      <c r="K874" s="100" t="s">
        <v>92</v>
      </c>
      <c r="L874" s="100" t="s">
        <v>118</v>
      </c>
      <c r="M874" s="153">
        <v>8</v>
      </c>
      <c r="N874" s="153">
        <v>11.4</v>
      </c>
      <c r="O874" s="153">
        <v>301.39999999999998</v>
      </c>
      <c r="P874" s="153">
        <v>388.5</v>
      </c>
      <c r="Q874" s="150">
        <v>152.6</v>
      </c>
      <c r="R874" s="100"/>
      <c r="S874" s="100" t="s">
        <v>16</v>
      </c>
      <c r="T874" s="100" t="s">
        <v>93</v>
      </c>
      <c r="U874" s="5"/>
      <c r="V874" s="5"/>
      <c r="W874" s="142" t="s">
        <v>26</v>
      </c>
      <c r="X874" s="61"/>
      <c r="Y874" s="5"/>
      <c r="Z874" s="5"/>
    </row>
    <row r="875" spans="3:26" x14ac:dyDescent="0.2">
      <c r="C875" s="65" t="s">
        <v>318</v>
      </c>
      <c r="D875" s="28">
        <v>42522</v>
      </c>
      <c r="E875" s="9">
        <v>0.54513888888888895</v>
      </c>
      <c r="F875" s="83">
        <v>249</v>
      </c>
      <c r="G875" s="100"/>
      <c r="H875" s="11">
        <v>8.25</v>
      </c>
      <c r="I875" s="5">
        <v>102.2</v>
      </c>
      <c r="J875" s="153">
        <v>16.38</v>
      </c>
      <c r="K875" s="100" t="s">
        <v>93</v>
      </c>
      <c r="L875" s="100" t="s">
        <v>118</v>
      </c>
      <c r="M875" s="153">
        <v>8.02</v>
      </c>
      <c r="N875" s="153">
        <v>8.6999999999999993</v>
      </c>
      <c r="O875" s="151" t="s">
        <v>93</v>
      </c>
      <c r="P875" s="153">
        <v>398.1</v>
      </c>
      <c r="Q875" s="150">
        <v>161.1</v>
      </c>
      <c r="R875" s="100"/>
      <c r="S875" s="100" t="s">
        <v>93</v>
      </c>
      <c r="T875" s="100" t="s">
        <v>93</v>
      </c>
      <c r="U875" s="5"/>
      <c r="V875" s="5"/>
      <c r="W875" s="17" t="s">
        <v>88</v>
      </c>
      <c r="X875" s="61"/>
      <c r="Y875" s="5"/>
      <c r="Z875" s="5"/>
    </row>
    <row r="876" spans="3:26" x14ac:dyDescent="0.2">
      <c r="C876" s="50" t="s">
        <v>318</v>
      </c>
      <c r="D876" s="28">
        <v>42530</v>
      </c>
      <c r="E876" s="9">
        <v>0.4909722222222222</v>
      </c>
      <c r="F876" s="150">
        <v>73.8</v>
      </c>
      <c r="G876" s="100" t="s">
        <v>296</v>
      </c>
      <c r="H876" s="11">
        <v>7.56</v>
      </c>
      <c r="I876" s="5">
        <v>99.5</v>
      </c>
      <c r="J876" s="153">
        <v>10.050000000000001</v>
      </c>
      <c r="K876" s="100" t="s">
        <v>92</v>
      </c>
      <c r="L876" s="100" t="s">
        <v>118</v>
      </c>
      <c r="M876" s="153">
        <v>8.02</v>
      </c>
      <c r="N876" s="153">
        <v>8.4</v>
      </c>
      <c r="O876" s="150">
        <v>136.1</v>
      </c>
      <c r="P876" s="150">
        <v>370.9</v>
      </c>
      <c r="Q876" s="150">
        <v>136.1</v>
      </c>
      <c r="R876" s="100"/>
      <c r="S876" s="100" t="s">
        <v>12</v>
      </c>
      <c r="T876" s="100" t="s">
        <v>93</v>
      </c>
      <c r="U876" s="5"/>
      <c r="V876" s="5"/>
      <c r="W876" s="142" t="s">
        <v>15</v>
      </c>
      <c r="X876" s="61"/>
      <c r="Y876" s="5"/>
      <c r="Z876" s="5"/>
    </row>
    <row r="877" spans="3:26" x14ac:dyDescent="0.2">
      <c r="C877" s="65" t="s">
        <v>318</v>
      </c>
      <c r="D877" s="28">
        <v>42536</v>
      </c>
      <c r="E877" s="9">
        <v>0.48749999999999999</v>
      </c>
      <c r="F877" s="83">
        <v>205</v>
      </c>
      <c r="G877" s="100"/>
      <c r="H877" s="11">
        <v>7.69</v>
      </c>
      <c r="I877" s="287">
        <v>102</v>
      </c>
      <c r="J877" s="153">
        <v>19.52</v>
      </c>
      <c r="K877" s="100" t="s">
        <v>4</v>
      </c>
      <c r="L877" s="100" t="s">
        <v>118</v>
      </c>
      <c r="M877" s="153">
        <v>7.97</v>
      </c>
      <c r="N877" s="153">
        <v>25.6</v>
      </c>
      <c r="O877" s="150">
        <v>338.6</v>
      </c>
      <c r="P877" s="150">
        <v>378.5</v>
      </c>
      <c r="Q877" s="150">
        <v>121.5</v>
      </c>
      <c r="R877" s="100"/>
      <c r="S877" s="100" t="s">
        <v>95</v>
      </c>
      <c r="T877" s="100" t="s">
        <v>93</v>
      </c>
      <c r="U877" s="5"/>
      <c r="V877" s="5"/>
      <c r="W877" s="142" t="s">
        <v>426</v>
      </c>
      <c r="X877" s="61"/>
      <c r="Y877" s="5"/>
      <c r="Z877" s="5"/>
    </row>
    <row r="878" spans="3:26" x14ac:dyDescent="0.2">
      <c r="C878" s="50" t="s">
        <v>318</v>
      </c>
      <c r="D878" s="28">
        <v>42544</v>
      </c>
      <c r="E878" s="9">
        <v>0.46527777777777773</v>
      </c>
      <c r="F878" s="150">
        <v>193.5</v>
      </c>
      <c r="G878" s="100" t="s">
        <v>296</v>
      </c>
      <c r="H878" s="11">
        <v>7.55</v>
      </c>
      <c r="I878" s="5">
        <v>101.3</v>
      </c>
      <c r="J878" s="153">
        <v>20.39</v>
      </c>
      <c r="K878" s="100" t="s">
        <v>92</v>
      </c>
      <c r="L878" s="100" t="s">
        <v>118</v>
      </c>
      <c r="M878" s="153">
        <v>8.01</v>
      </c>
      <c r="N878" s="153">
        <v>7.8</v>
      </c>
      <c r="O878" s="150">
        <v>325</v>
      </c>
      <c r="P878" s="139" t="s">
        <v>93</v>
      </c>
      <c r="Q878" s="150">
        <v>174.9</v>
      </c>
      <c r="R878" s="100"/>
      <c r="S878" s="100" t="s">
        <v>96</v>
      </c>
      <c r="T878" s="100" t="s">
        <v>93</v>
      </c>
      <c r="U878" s="5"/>
      <c r="V878" s="5"/>
      <c r="W878" s="142" t="s">
        <v>94</v>
      </c>
      <c r="X878" s="61"/>
      <c r="Y878" s="5"/>
      <c r="Z878" s="5"/>
    </row>
    <row r="879" spans="3:26" x14ac:dyDescent="0.2">
      <c r="C879" s="50" t="s">
        <v>318</v>
      </c>
      <c r="D879" s="28">
        <v>42551</v>
      </c>
      <c r="E879" s="9">
        <v>0.4694444444444445</v>
      </c>
      <c r="F879" s="150">
        <v>178.5</v>
      </c>
      <c r="G879" s="100" t="s">
        <v>296</v>
      </c>
      <c r="H879" s="11">
        <v>7.89</v>
      </c>
      <c r="I879" s="5">
        <v>103.7</v>
      </c>
      <c r="J879" s="153">
        <v>19.45</v>
      </c>
      <c r="K879" s="100" t="s">
        <v>439</v>
      </c>
      <c r="L879" s="100" t="s">
        <v>118</v>
      </c>
      <c r="M879" s="153">
        <v>8.0299999999999994</v>
      </c>
      <c r="N879" s="153">
        <v>6</v>
      </c>
      <c r="O879" s="150">
        <v>393.2</v>
      </c>
      <c r="P879" s="150">
        <v>440.2</v>
      </c>
      <c r="Q879" s="150">
        <v>114.6</v>
      </c>
      <c r="R879" s="100"/>
      <c r="S879" s="100" t="s">
        <v>435</v>
      </c>
      <c r="T879" s="100" t="s">
        <v>440</v>
      </c>
      <c r="U879" s="5"/>
      <c r="V879" s="5"/>
      <c r="W879" s="142" t="s">
        <v>426</v>
      </c>
      <c r="X879" s="61"/>
      <c r="Y879" s="5"/>
      <c r="Z879" s="5"/>
    </row>
    <row r="880" spans="3:26" x14ac:dyDescent="0.2">
      <c r="C880" s="65" t="s">
        <v>318</v>
      </c>
      <c r="D880" s="28">
        <v>42557</v>
      </c>
      <c r="E880" s="9">
        <v>0.47083333333333338</v>
      </c>
      <c r="F880" s="83">
        <v>248</v>
      </c>
      <c r="G880" s="100"/>
      <c r="H880" s="11">
        <v>7.74</v>
      </c>
      <c r="I880" s="5">
        <v>104.4</v>
      </c>
      <c r="J880" s="153">
        <v>20.78</v>
      </c>
      <c r="K880" s="100" t="s">
        <v>439</v>
      </c>
      <c r="L880" s="100" t="s">
        <v>118</v>
      </c>
      <c r="M880" s="153">
        <v>8.0299999999999994</v>
      </c>
      <c r="N880" s="153">
        <v>6.5</v>
      </c>
      <c r="O880" s="150">
        <v>351.4</v>
      </c>
      <c r="P880" s="150">
        <v>387.4</v>
      </c>
      <c r="Q880" s="150">
        <v>109.5</v>
      </c>
      <c r="R880" s="100"/>
      <c r="S880" s="100" t="s">
        <v>440</v>
      </c>
      <c r="T880" s="100" t="s">
        <v>440</v>
      </c>
      <c r="U880" s="5"/>
      <c r="V880" s="5"/>
      <c r="W880" s="142" t="s">
        <v>408</v>
      </c>
      <c r="X880" s="61"/>
      <c r="Y880" s="5"/>
      <c r="Z880" s="5"/>
    </row>
    <row r="881" spans="1:26" x14ac:dyDescent="0.2">
      <c r="C881" s="50" t="s">
        <v>318</v>
      </c>
      <c r="D881" s="28">
        <v>42565</v>
      </c>
      <c r="E881" s="9">
        <v>0.46666666666666662</v>
      </c>
      <c r="F881" s="150">
        <v>79.8</v>
      </c>
      <c r="G881" s="100">
        <v>2419.6</v>
      </c>
      <c r="H881" s="11">
        <v>8.5299999999999994</v>
      </c>
      <c r="I881" s="5">
        <v>108.7</v>
      </c>
      <c r="J881" s="153">
        <v>19.079999999999998</v>
      </c>
      <c r="K881" s="100" t="s">
        <v>424</v>
      </c>
      <c r="L881" s="100" t="s">
        <v>118</v>
      </c>
      <c r="M881" s="153">
        <v>8.0399999999999991</v>
      </c>
      <c r="N881" s="153">
        <v>8.5</v>
      </c>
      <c r="O881" s="150">
        <v>413.9</v>
      </c>
      <c r="P881" s="150">
        <v>466.7</v>
      </c>
      <c r="Q881" s="150">
        <v>180.2</v>
      </c>
      <c r="R881" s="100"/>
      <c r="S881" s="100" t="s">
        <v>451</v>
      </c>
      <c r="T881" s="100" t="s">
        <v>440</v>
      </c>
      <c r="U881" s="5"/>
      <c r="V881" s="5"/>
      <c r="W881" s="142" t="s">
        <v>438</v>
      </c>
      <c r="X881" s="61"/>
      <c r="Y881" s="5"/>
      <c r="Z881" s="5"/>
    </row>
    <row r="882" spans="1:26" x14ac:dyDescent="0.2">
      <c r="C882" s="65" t="s">
        <v>318</v>
      </c>
      <c r="D882" s="28">
        <v>42571</v>
      </c>
      <c r="E882" s="9">
        <v>0.47569444444444442</v>
      </c>
      <c r="F882" s="150"/>
      <c r="G882" s="100"/>
      <c r="H882" s="11">
        <v>7.59</v>
      </c>
      <c r="I882" s="5">
        <v>103.8</v>
      </c>
      <c r="J882" s="153">
        <v>21.37</v>
      </c>
      <c r="K882" s="100" t="s">
        <v>424</v>
      </c>
      <c r="L882" s="100" t="s">
        <v>118</v>
      </c>
      <c r="M882" s="153">
        <v>7.96</v>
      </c>
      <c r="N882" s="153">
        <v>13.7</v>
      </c>
      <c r="O882" s="150">
        <v>462.6</v>
      </c>
      <c r="P882" s="150">
        <v>497</v>
      </c>
      <c r="Q882" s="150">
        <v>171.1</v>
      </c>
      <c r="R882" s="100"/>
      <c r="S882" s="100" t="s">
        <v>440</v>
      </c>
      <c r="T882" s="100" t="s">
        <v>440</v>
      </c>
      <c r="U882" s="5"/>
      <c r="V882" s="5"/>
      <c r="W882" s="142" t="s">
        <v>438</v>
      </c>
      <c r="X882" s="61"/>
      <c r="Y882" s="5"/>
      <c r="Z882" s="5"/>
    </row>
    <row r="883" spans="1:26" x14ac:dyDescent="0.2">
      <c r="C883" s="50" t="s">
        <v>318</v>
      </c>
      <c r="D883" s="28">
        <v>42579</v>
      </c>
      <c r="E883" s="9">
        <v>0.46666666666666662</v>
      </c>
      <c r="F883" s="150">
        <v>378.4</v>
      </c>
      <c r="G883" s="100" t="s">
        <v>296</v>
      </c>
      <c r="H883" s="11">
        <v>8.3000000000000007</v>
      </c>
      <c r="I883" s="5">
        <v>113.3</v>
      </c>
      <c r="J883" s="153">
        <v>20.87</v>
      </c>
      <c r="K883" s="100" t="s">
        <v>117</v>
      </c>
      <c r="L883" s="100" t="s">
        <v>118</v>
      </c>
      <c r="M883" s="153">
        <v>8.19</v>
      </c>
      <c r="N883" s="153">
        <v>6.7</v>
      </c>
      <c r="O883" s="150">
        <v>591.79999999999995</v>
      </c>
      <c r="P883" s="150">
        <v>644</v>
      </c>
      <c r="Q883" s="150">
        <v>167.5</v>
      </c>
      <c r="R883" s="100"/>
      <c r="S883" s="100" t="s">
        <v>432</v>
      </c>
      <c r="T883" s="100" t="s">
        <v>429</v>
      </c>
      <c r="U883" s="5"/>
      <c r="V883" s="5"/>
      <c r="W883" s="142" t="s">
        <v>426</v>
      </c>
      <c r="X883" s="61"/>
      <c r="Y883" s="5"/>
      <c r="Z883" s="5"/>
    </row>
    <row r="884" spans="1:26" x14ac:dyDescent="0.2">
      <c r="C884" s="65" t="s">
        <v>318</v>
      </c>
      <c r="D884" s="28">
        <v>42586</v>
      </c>
      <c r="E884" s="9">
        <v>0.4381944444444445</v>
      </c>
      <c r="F884" s="150"/>
      <c r="G884" s="100"/>
      <c r="H884" s="11">
        <v>9.16</v>
      </c>
      <c r="I884" s="5">
        <v>120.2</v>
      </c>
      <c r="J884" s="153">
        <v>19.420000000000002</v>
      </c>
      <c r="K884" s="100" t="s">
        <v>117</v>
      </c>
      <c r="L884" s="100" t="s">
        <v>118</v>
      </c>
      <c r="M884" s="153">
        <v>8.2100000000000009</v>
      </c>
      <c r="N884" s="257">
        <v>8</v>
      </c>
      <c r="O884" s="150">
        <v>610.5</v>
      </c>
      <c r="P884" s="150">
        <v>682.5</v>
      </c>
      <c r="Q884" s="150">
        <v>189.6</v>
      </c>
      <c r="R884" s="100"/>
      <c r="S884" s="100" t="s">
        <v>51</v>
      </c>
      <c r="T884" s="100" t="s">
        <v>120</v>
      </c>
      <c r="U884" s="5"/>
      <c r="V884" s="5"/>
      <c r="W884" s="17" t="s">
        <v>98</v>
      </c>
      <c r="X884" s="61"/>
      <c r="Y884" s="5"/>
      <c r="Z884" s="5"/>
    </row>
    <row r="885" spans="1:26" x14ac:dyDescent="0.2">
      <c r="C885" s="50" t="s">
        <v>318</v>
      </c>
      <c r="D885" s="28">
        <v>42594</v>
      </c>
      <c r="E885" s="9">
        <v>0.5180555555555556</v>
      </c>
      <c r="F885" s="150">
        <v>140.80000000000001</v>
      </c>
      <c r="G885" s="100" t="s">
        <v>296</v>
      </c>
      <c r="H885" s="11">
        <v>8.93</v>
      </c>
      <c r="I885" s="5">
        <v>118.8</v>
      </c>
      <c r="J885" s="153">
        <v>20.13</v>
      </c>
      <c r="K885" s="5" t="s">
        <v>233</v>
      </c>
      <c r="L885" s="100" t="s">
        <v>312</v>
      </c>
      <c r="M885" s="153">
        <v>8.3000000000000007</v>
      </c>
      <c r="N885" s="150">
        <v>3</v>
      </c>
      <c r="O885" s="150">
        <v>680.1</v>
      </c>
      <c r="P885" s="150">
        <v>749.9</v>
      </c>
      <c r="Q885" s="150">
        <v>24.7</v>
      </c>
      <c r="R885" s="100"/>
      <c r="S885" s="100" t="s">
        <v>421</v>
      </c>
      <c r="T885" s="100" t="s">
        <v>345</v>
      </c>
      <c r="U885" s="5"/>
      <c r="V885" s="5"/>
      <c r="W885" s="17" t="s">
        <v>97</v>
      </c>
      <c r="X885" s="61"/>
      <c r="Y885" s="5"/>
      <c r="Z885" s="5"/>
    </row>
    <row r="886" spans="1:26" x14ac:dyDescent="0.2">
      <c r="C886" s="65" t="s">
        <v>318</v>
      </c>
      <c r="D886" s="28">
        <v>42599</v>
      </c>
      <c r="E886" s="9">
        <v>0.51041666666666663</v>
      </c>
      <c r="F886" s="150"/>
      <c r="G886" s="100"/>
      <c r="H886" s="11">
        <v>8.34</v>
      </c>
      <c r="I886" s="5">
        <v>111.7</v>
      </c>
      <c r="J886" s="153">
        <v>19.940000000000001</v>
      </c>
      <c r="K886" s="5" t="s">
        <v>233</v>
      </c>
      <c r="L886" s="100" t="s">
        <v>312</v>
      </c>
      <c r="M886" s="153">
        <v>8.1300000000000008</v>
      </c>
      <c r="N886" s="153" t="s">
        <v>312</v>
      </c>
      <c r="O886" s="150">
        <v>690.2</v>
      </c>
      <c r="P886" s="150">
        <v>765</v>
      </c>
      <c r="Q886" s="150">
        <v>156</v>
      </c>
      <c r="R886" s="100"/>
      <c r="S886" s="100" t="s">
        <v>298</v>
      </c>
      <c r="T886" s="100" t="s">
        <v>345</v>
      </c>
      <c r="U886" s="5"/>
      <c r="V886" s="5"/>
      <c r="W886" s="17" t="s">
        <v>87</v>
      </c>
      <c r="X886" s="61"/>
      <c r="Y886" s="5"/>
      <c r="Z886" s="5"/>
    </row>
    <row r="887" spans="1:26" x14ac:dyDescent="0.2">
      <c r="C887" s="50" t="s">
        <v>318</v>
      </c>
      <c r="D887" s="28">
        <v>42607</v>
      </c>
      <c r="E887" s="9">
        <v>0.68194444444444446</v>
      </c>
      <c r="F887" s="150">
        <v>648.79999999999995</v>
      </c>
      <c r="G887" s="100" t="s">
        <v>296</v>
      </c>
      <c r="H887" s="153">
        <v>7.7</v>
      </c>
      <c r="I887" s="5">
        <v>97.3</v>
      </c>
      <c r="J887" s="153">
        <v>17.64</v>
      </c>
      <c r="K887" s="5" t="s">
        <v>233</v>
      </c>
      <c r="L887" s="100" t="s">
        <v>312</v>
      </c>
      <c r="M887" s="153">
        <v>8.1199999999999992</v>
      </c>
      <c r="N887" s="153" t="s">
        <v>312</v>
      </c>
      <c r="O887" s="150">
        <v>519</v>
      </c>
      <c r="P887" s="150">
        <v>603.6</v>
      </c>
      <c r="Q887" s="150">
        <v>175.1</v>
      </c>
      <c r="R887" s="100"/>
      <c r="S887" s="100" t="s">
        <v>312</v>
      </c>
      <c r="T887" s="100" t="s">
        <v>312</v>
      </c>
      <c r="U887" s="5"/>
      <c r="V887" s="5"/>
      <c r="W887" s="17" t="s">
        <v>87</v>
      </c>
      <c r="X887" s="61"/>
      <c r="Y887" s="5"/>
      <c r="Z887" s="5"/>
    </row>
    <row r="888" spans="1:26" x14ac:dyDescent="0.2">
      <c r="C888" s="65" t="s">
        <v>318</v>
      </c>
      <c r="D888" s="28">
        <v>42620</v>
      </c>
      <c r="E888" s="9">
        <v>0.39305555555555555</v>
      </c>
      <c r="F888" s="150"/>
      <c r="G888" s="100"/>
      <c r="H888" s="11">
        <v>7.65</v>
      </c>
      <c r="I888" s="5">
        <v>97.4</v>
      </c>
      <c r="J888" s="153">
        <v>17.55</v>
      </c>
      <c r="K888" s="5" t="s">
        <v>233</v>
      </c>
      <c r="L888" s="100" t="s">
        <v>312</v>
      </c>
      <c r="M888" s="153">
        <v>7.67</v>
      </c>
      <c r="N888" s="153" t="s">
        <v>312</v>
      </c>
      <c r="O888" s="150">
        <v>567.9</v>
      </c>
      <c r="P888" s="150">
        <v>663.1</v>
      </c>
      <c r="Q888" s="150">
        <v>151.9</v>
      </c>
      <c r="R888" s="100"/>
      <c r="S888" s="100" t="s">
        <v>298</v>
      </c>
      <c r="T888" s="100" t="s">
        <v>345</v>
      </c>
      <c r="U888" s="5"/>
      <c r="V888" s="5"/>
      <c r="W888" s="17" t="s">
        <v>142</v>
      </c>
      <c r="X888" s="61"/>
      <c r="Y888" s="5"/>
      <c r="Z888" s="5"/>
    </row>
    <row r="889" spans="1:26" x14ac:dyDescent="0.2">
      <c r="C889" s="65" t="s">
        <v>318</v>
      </c>
      <c r="D889" s="28">
        <v>42634</v>
      </c>
      <c r="E889" s="9">
        <v>0.48958333333333331</v>
      </c>
      <c r="F889" s="150"/>
      <c r="G889" s="100"/>
      <c r="H889" s="153">
        <v>8.3000000000000007</v>
      </c>
      <c r="I889" s="5">
        <v>105.8</v>
      </c>
      <c r="J889" s="153">
        <v>17.63</v>
      </c>
      <c r="K889" s="5" t="s">
        <v>233</v>
      </c>
      <c r="L889" s="100" t="s">
        <v>312</v>
      </c>
      <c r="M889" s="153">
        <v>8.14</v>
      </c>
      <c r="N889" s="153" t="s">
        <v>312</v>
      </c>
      <c r="O889" s="150">
        <v>665.1</v>
      </c>
      <c r="P889" s="150">
        <v>774.1</v>
      </c>
      <c r="Q889" s="150">
        <v>167.5</v>
      </c>
      <c r="R889" s="100"/>
      <c r="S889" s="100" t="s">
        <v>421</v>
      </c>
      <c r="T889" s="100" t="s">
        <v>345</v>
      </c>
      <c r="U889" s="5"/>
      <c r="V889" s="5"/>
      <c r="W889" s="17" t="s">
        <v>141</v>
      </c>
      <c r="X889" s="61"/>
      <c r="Y889" s="5"/>
      <c r="Z889" s="5"/>
    </row>
    <row r="890" spans="1:26" x14ac:dyDescent="0.2">
      <c r="C890" s="50" t="s">
        <v>318</v>
      </c>
      <c r="D890" s="28">
        <v>42641</v>
      </c>
      <c r="E890" s="9">
        <v>0.45555555555555555</v>
      </c>
      <c r="F890" s="150">
        <v>224.7</v>
      </c>
      <c r="G890" s="100" t="s">
        <v>296</v>
      </c>
      <c r="H890" s="11">
        <v>8.68</v>
      </c>
      <c r="I890" s="5">
        <v>100.8</v>
      </c>
      <c r="J890" s="153">
        <v>13.77</v>
      </c>
      <c r="K890" s="5" t="s">
        <v>233</v>
      </c>
      <c r="L890" s="100" t="s">
        <v>312</v>
      </c>
      <c r="M890" s="153">
        <v>8.0299999999999994</v>
      </c>
      <c r="N890" s="153" t="s">
        <v>312</v>
      </c>
      <c r="O890" s="150">
        <v>612.79999999999995</v>
      </c>
      <c r="P890" s="150">
        <v>780.2</v>
      </c>
      <c r="Q890" s="150">
        <v>157.30000000000001</v>
      </c>
      <c r="R890" s="100"/>
      <c r="S890" s="100" t="s">
        <v>421</v>
      </c>
      <c r="T890" s="100" t="s">
        <v>345</v>
      </c>
      <c r="U890" s="5"/>
      <c r="V890" s="5"/>
      <c r="W890" s="17" t="s">
        <v>90</v>
      </c>
      <c r="X890" s="61"/>
      <c r="Y890" s="5"/>
      <c r="Z890" s="5"/>
    </row>
    <row r="891" spans="1:26" x14ac:dyDescent="0.2">
      <c r="C891" s="50" t="s">
        <v>318</v>
      </c>
      <c r="D891" s="28"/>
      <c r="E891" s="9"/>
      <c r="F891" s="150"/>
      <c r="G891" s="100"/>
      <c r="H891" s="11"/>
      <c r="I891" s="5"/>
      <c r="J891" s="153"/>
      <c r="K891" s="5"/>
      <c r="L891" s="100"/>
      <c r="M891" s="153"/>
      <c r="N891" s="153"/>
      <c r="O891" s="150"/>
      <c r="P891" s="150"/>
      <c r="Q891" s="150"/>
      <c r="R891" s="100"/>
      <c r="S891" s="100"/>
      <c r="T891" s="100"/>
      <c r="U891" s="5"/>
      <c r="V891" s="5"/>
      <c r="W891" s="17"/>
      <c r="X891" s="61"/>
      <c r="Y891" s="5"/>
      <c r="Z891" s="5"/>
    </row>
    <row r="892" spans="1:26" x14ac:dyDescent="0.25">
      <c r="C892" s="3"/>
      <c r="D892" s="22"/>
      <c r="E892" s="23"/>
      <c r="F892" s="24"/>
      <c r="G892" s="25"/>
      <c r="H892" s="27"/>
      <c r="I892" s="25"/>
      <c r="J892" s="26"/>
      <c r="K892" s="3"/>
      <c r="L892" s="3"/>
      <c r="M892" s="26"/>
      <c r="N892" s="25"/>
      <c r="O892" s="26"/>
      <c r="P892" s="26"/>
      <c r="Q892" s="24"/>
      <c r="R892" s="3"/>
      <c r="S892" s="3"/>
      <c r="T892" s="3"/>
      <c r="U892" s="3"/>
      <c r="V892" s="3"/>
      <c r="W892" s="35"/>
    </row>
    <row r="893" spans="1:26" x14ac:dyDescent="0.2">
      <c r="A893" s="62" t="s">
        <v>277</v>
      </c>
      <c r="B893" s="62" t="s">
        <v>276</v>
      </c>
      <c r="C893" s="19" t="s">
        <v>238</v>
      </c>
      <c r="D893" s="19" t="s">
        <v>237</v>
      </c>
      <c r="E893" s="19" t="s">
        <v>289</v>
      </c>
      <c r="F893" s="20" t="s">
        <v>313</v>
      </c>
      <c r="G893" s="19" t="s">
        <v>292</v>
      </c>
      <c r="H893" s="19" t="s">
        <v>240</v>
      </c>
      <c r="I893" s="19" t="s">
        <v>239</v>
      </c>
      <c r="J893" s="19" t="s">
        <v>374</v>
      </c>
      <c r="K893" s="19" t="s">
        <v>231</v>
      </c>
      <c r="L893" s="19" t="s">
        <v>405</v>
      </c>
      <c r="M893" s="19" t="s">
        <v>310</v>
      </c>
      <c r="N893" s="19" t="s">
        <v>325</v>
      </c>
      <c r="O893" s="19" t="s">
        <v>309</v>
      </c>
      <c r="P893" s="21" t="s">
        <v>307</v>
      </c>
      <c r="Q893" s="21" t="s">
        <v>308</v>
      </c>
      <c r="R893" s="19" t="s">
        <v>291</v>
      </c>
      <c r="S893" s="19" t="s">
        <v>421</v>
      </c>
      <c r="T893" s="19" t="s">
        <v>288</v>
      </c>
      <c r="U893" s="19" t="s">
        <v>290</v>
      </c>
      <c r="V893" s="19" t="s">
        <v>241</v>
      </c>
      <c r="W893" s="34" t="s">
        <v>300</v>
      </c>
      <c r="X893" s="61"/>
      <c r="Y893" s="21"/>
      <c r="Z893" s="21"/>
    </row>
    <row r="894" spans="1:26" x14ac:dyDescent="0.2">
      <c r="A894" s="63">
        <v>39.650959999999998</v>
      </c>
      <c r="B894" s="63">
        <v>-105.024587</v>
      </c>
      <c r="C894" s="52" t="s">
        <v>317</v>
      </c>
      <c r="D894" s="28">
        <v>41395</v>
      </c>
      <c r="E894" s="5" t="s">
        <v>281</v>
      </c>
      <c r="F894" s="5">
        <v>548</v>
      </c>
      <c r="G894" s="5"/>
      <c r="H894" s="5" t="s">
        <v>281</v>
      </c>
      <c r="I894" s="5" t="s">
        <v>281</v>
      </c>
      <c r="J894" s="5" t="s">
        <v>281</v>
      </c>
      <c r="K894" s="5" t="s">
        <v>281</v>
      </c>
      <c r="L894" s="5" t="s">
        <v>312</v>
      </c>
      <c r="M894" s="5" t="s">
        <v>281</v>
      </c>
      <c r="N894" s="5" t="s">
        <v>281</v>
      </c>
      <c r="O894" s="5" t="s">
        <v>281</v>
      </c>
      <c r="P894" s="5" t="s">
        <v>281</v>
      </c>
      <c r="Q894" s="5" t="s">
        <v>281</v>
      </c>
      <c r="R894" s="5" t="s">
        <v>281</v>
      </c>
      <c r="S894" s="5" t="s">
        <v>281</v>
      </c>
      <c r="T894" s="5" t="s">
        <v>345</v>
      </c>
      <c r="U894" s="5"/>
      <c r="V894" s="5"/>
      <c r="W894" s="17" t="s">
        <v>267</v>
      </c>
      <c r="X894" s="61"/>
      <c r="Y894" s="5"/>
      <c r="Z894" s="5"/>
    </row>
    <row r="895" spans="1:26" x14ac:dyDescent="0.2">
      <c r="C895" s="52" t="s">
        <v>317</v>
      </c>
      <c r="D895" s="28">
        <v>41409</v>
      </c>
      <c r="E895" s="5" t="s">
        <v>281</v>
      </c>
      <c r="F895" s="5">
        <v>42.6</v>
      </c>
      <c r="G895" s="5"/>
      <c r="H895" s="5" t="s">
        <v>281</v>
      </c>
      <c r="I895" s="5" t="s">
        <v>281</v>
      </c>
      <c r="J895" s="5" t="s">
        <v>281</v>
      </c>
      <c r="K895" s="5" t="s">
        <v>281</v>
      </c>
      <c r="L895" s="5" t="s">
        <v>312</v>
      </c>
      <c r="M895" s="5" t="s">
        <v>281</v>
      </c>
      <c r="N895" s="5" t="s">
        <v>281</v>
      </c>
      <c r="O895" s="5" t="s">
        <v>281</v>
      </c>
      <c r="P895" s="5" t="s">
        <v>281</v>
      </c>
      <c r="Q895" s="5" t="s">
        <v>281</v>
      </c>
      <c r="R895" s="5" t="s">
        <v>281</v>
      </c>
      <c r="S895" s="5" t="s">
        <v>281</v>
      </c>
      <c r="T895" s="5" t="s">
        <v>345</v>
      </c>
      <c r="U895" s="5"/>
      <c r="V895" s="5"/>
      <c r="W895" s="17" t="s">
        <v>267</v>
      </c>
      <c r="X895" s="61"/>
      <c r="Y895" s="5"/>
      <c r="Z895" s="5"/>
    </row>
    <row r="896" spans="1:26" x14ac:dyDescent="0.2">
      <c r="C896" s="52" t="s">
        <v>317</v>
      </c>
      <c r="D896" s="28">
        <v>41465</v>
      </c>
      <c r="E896" s="9">
        <v>0.4375</v>
      </c>
      <c r="F896" s="5">
        <v>308</v>
      </c>
      <c r="G896" s="5"/>
      <c r="H896" s="5" t="s">
        <v>312</v>
      </c>
      <c r="I896" s="5" t="s">
        <v>312</v>
      </c>
      <c r="J896" s="5">
        <v>20.53</v>
      </c>
      <c r="K896" s="5" t="s">
        <v>233</v>
      </c>
      <c r="L896" s="5" t="s">
        <v>312</v>
      </c>
      <c r="M896" s="6">
        <v>8.1999999999999993</v>
      </c>
      <c r="N896" s="5" t="s">
        <v>312</v>
      </c>
      <c r="O896" s="5" t="s">
        <v>312</v>
      </c>
      <c r="P896" s="7">
        <v>712</v>
      </c>
      <c r="Q896" s="5" t="s">
        <v>312</v>
      </c>
      <c r="R896" s="5"/>
      <c r="S896" s="5" t="s">
        <v>312</v>
      </c>
      <c r="T896" s="5" t="s">
        <v>345</v>
      </c>
      <c r="U896" s="5"/>
      <c r="V896" s="5"/>
      <c r="W896" s="17" t="s">
        <v>268</v>
      </c>
      <c r="X896" s="61"/>
      <c r="Y896" s="5"/>
      <c r="Z896" s="5"/>
    </row>
    <row r="897" spans="2:26" x14ac:dyDescent="0.2">
      <c r="C897" s="52" t="s">
        <v>317</v>
      </c>
      <c r="D897" s="28">
        <v>41479</v>
      </c>
      <c r="E897" s="9">
        <v>0.41250000000000003</v>
      </c>
      <c r="F897" s="5">
        <v>461</v>
      </c>
      <c r="G897" s="5"/>
      <c r="H897" s="5" t="s">
        <v>312</v>
      </c>
      <c r="I897" s="5" t="s">
        <v>312</v>
      </c>
      <c r="J897" s="5">
        <v>20.84</v>
      </c>
      <c r="K897" s="5" t="s">
        <v>230</v>
      </c>
      <c r="L897" s="5" t="s">
        <v>312</v>
      </c>
      <c r="M897" s="5">
        <v>8.1199999999999992</v>
      </c>
      <c r="N897" s="5" t="s">
        <v>312</v>
      </c>
      <c r="O897" s="5" t="s">
        <v>312</v>
      </c>
      <c r="P897" s="5">
        <v>587.1</v>
      </c>
      <c r="Q897" s="5" t="s">
        <v>312</v>
      </c>
      <c r="R897" s="5"/>
      <c r="S897" s="5" t="s">
        <v>312</v>
      </c>
      <c r="T897" s="5" t="s">
        <v>345</v>
      </c>
      <c r="U897" s="5"/>
      <c r="V897" s="5"/>
      <c r="W897" s="17" t="s">
        <v>270</v>
      </c>
      <c r="X897" s="61"/>
      <c r="Y897" s="5"/>
      <c r="Z897" s="5"/>
    </row>
    <row r="898" spans="2:26" x14ac:dyDescent="0.2">
      <c r="C898" s="52" t="s">
        <v>317</v>
      </c>
      <c r="D898" s="28">
        <v>41493</v>
      </c>
      <c r="E898" s="9">
        <v>0.40625</v>
      </c>
      <c r="F898" s="5">
        <v>921</v>
      </c>
      <c r="G898" s="5"/>
      <c r="H898" s="5" t="s">
        <v>312</v>
      </c>
      <c r="I898" s="5" t="s">
        <v>312</v>
      </c>
      <c r="J898" s="5">
        <v>18.8</v>
      </c>
      <c r="K898" s="5" t="s">
        <v>230</v>
      </c>
      <c r="L898" s="5" t="s">
        <v>312</v>
      </c>
      <c r="M898" s="5">
        <v>8.0500000000000007</v>
      </c>
      <c r="N898" s="5" t="s">
        <v>312</v>
      </c>
      <c r="O898" s="5" t="s">
        <v>312</v>
      </c>
      <c r="P898" s="5">
        <v>576.20000000000005</v>
      </c>
      <c r="Q898" s="5" t="s">
        <v>312</v>
      </c>
      <c r="R898" s="5"/>
      <c r="S898" s="5" t="s">
        <v>312</v>
      </c>
      <c r="T898" s="5" t="s">
        <v>345</v>
      </c>
      <c r="U898" s="5"/>
      <c r="V898" s="5"/>
      <c r="W898" s="17" t="s">
        <v>268</v>
      </c>
      <c r="X898" s="61"/>
      <c r="Y898" s="5"/>
      <c r="Z898" s="5"/>
    </row>
    <row r="899" spans="2:26" x14ac:dyDescent="0.2">
      <c r="C899" s="52" t="s">
        <v>317</v>
      </c>
      <c r="D899" s="28">
        <v>41507</v>
      </c>
      <c r="E899" s="9">
        <v>0.42222222222222222</v>
      </c>
      <c r="F899" s="5">
        <v>1550</v>
      </c>
      <c r="G899" s="5"/>
      <c r="H899" s="5" t="s">
        <v>312</v>
      </c>
      <c r="I899" s="5" t="s">
        <v>312</v>
      </c>
      <c r="J899" s="5">
        <v>19.760000000000002</v>
      </c>
      <c r="K899" s="5" t="s">
        <v>230</v>
      </c>
      <c r="L899" s="5" t="s">
        <v>312</v>
      </c>
      <c r="M899" s="5">
        <v>8.19</v>
      </c>
      <c r="N899" s="5" t="s">
        <v>312</v>
      </c>
      <c r="O899" s="5" t="s">
        <v>312</v>
      </c>
      <c r="P899" s="5">
        <v>594.20000000000005</v>
      </c>
      <c r="Q899" s="5" t="s">
        <v>312</v>
      </c>
      <c r="R899" s="5"/>
      <c r="S899" s="5" t="s">
        <v>312</v>
      </c>
      <c r="T899" s="5" t="s">
        <v>345</v>
      </c>
      <c r="U899" s="5"/>
      <c r="V899" s="5"/>
      <c r="W899" s="17" t="s">
        <v>270</v>
      </c>
      <c r="X899" s="61"/>
      <c r="Y899" s="5"/>
      <c r="Z899" s="5"/>
    </row>
    <row r="900" spans="2:26" x14ac:dyDescent="0.2">
      <c r="C900" s="52" t="s">
        <v>317</v>
      </c>
      <c r="D900" s="28">
        <v>41521</v>
      </c>
      <c r="E900" s="9">
        <v>0.41597222222222219</v>
      </c>
      <c r="F900" s="13">
        <v>233</v>
      </c>
      <c r="G900" s="5"/>
      <c r="H900" s="5" t="s">
        <v>312</v>
      </c>
      <c r="I900" s="5" t="s">
        <v>312</v>
      </c>
      <c r="J900" s="5">
        <v>20.440000000000001</v>
      </c>
      <c r="K900" s="5" t="s">
        <v>230</v>
      </c>
      <c r="L900" s="5" t="s">
        <v>312</v>
      </c>
      <c r="M900" s="5">
        <v>8.0399999999999991</v>
      </c>
      <c r="N900" s="5" t="s">
        <v>312</v>
      </c>
      <c r="O900" s="5" t="s">
        <v>312</v>
      </c>
      <c r="P900" s="5">
        <v>402.6</v>
      </c>
      <c r="Q900" s="5" t="s">
        <v>312</v>
      </c>
      <c r="R900" s="5"/>
      <c r="S900" s="5" t="s">
        <v>312</v>
      </c>
      <c r="T900" s="5" t="s">
        <v>345</v>
      </c>
      <c r="U900" s="5"/>
      <c r="V900" s="5"/>
      <c r="W900" s="17" t="s">
        <v>380</v>
      </c>
      <c r="X900" s="61"/>
      <c r="Y900" s="5"/>
      <c r="Z900" s="5"/>
    </row>
    <row r="901" spans="2:26" x14ac:dyDescent="0.2">
      <c r="C901" s="52" t="s">
        <v>317</v>
      </c>
      <c r="D901" s="28">
        <v>41541</v>
      </c>
      <c r="E901" s="9">
        <v>0.41666666666666669</v>
      </c>
      <c r="F901" s="13">
        <v>192</v>
      </c>
      <c r="G901" s="5"/>
      <c r="H901" s="5" t="s">
        <v>312</v>
      </c>
      <c r="I901" s="5" t="s">
        <v>312</v>
      </c>
      <c r="J901" s="5">
        <v>12.32</v>
      </c>
      <c r="K901" s="5" t="s">
        <v>371</v>
      </c>
      <c r="L901" s="5" t="s">
        <v>312</v>
      </c>
      <c r="M901" s="5">
        <v>7.68</v>
      </c>
      <c r="N901" s="5" t="s">
        <v>312</v>
      </c>
      <c r="O901" s="5" t="s">
        <v>312</v>
      </c>
      <c r="P901" s="5">
        <v>170.5</v>
      </c>
      <c r="Q901" s="5" t="s">
        <v>312</v>
      </c>
      <c r="R901" s="5"/>
      <c r="S901" s="5" t="s">
        <v>312</v>
      </c>
      <c r="T901" s="5" t="s">
        <v>345</v>
      </c>
      <c r="U901" s="5"/>
      <c r="V901" s="5"/>
      <c r="W901" s="17" t="s">
        <v>381</v>
      </c>
      <c r="X901" s="61"/>
      <c r="Y901" s="5"/>
      <c r="Z901" s="5"/>
    </row>
    <row r="902" spans="2:26" s="25" customFormat="1" hidden="1" x14ac:dyDescent="0.2">
      <c r="B902" t="s">
        <v>279</v>
      </c>
      <c r="C902" s="5" t="s">
        <v>317</v>
      </c>
      <c r="D902" s="28">
        <v>41564</v>
      </c>
      <c r="E902" s="9">
        <v>0.39583333333333331</v>
      </c>
      <c r="F902" s="5">
        <v>62</v>
      </c>
      <c r="G902" s="5">
        <v>686.7</v>
      </c>
      <c r="H902" s="5">
        <v>9.6</v>
      </c>
      <c r="I902" s="5"/>
      <c r="J902" s="5">
        <v>8.6999999999999993</v>
      </c>
      <c r="K902" s="5"/>
      <c r="L902" s="5" t="s">
        <v>312</v>
      </c>
      <c r="M902" s="5">
        <v>6.44</v>
      </c>
      <c r="N902" s="5">
        <v>10.1</v>
      </c>
      <c r="O902" s="5" t="s">
        <v>312</v>
      </c>
      <c r="P902" s="5"/>
      <c r="Q902" s="5" t="s">
        <v>312</v>
      </c>
      <c r="R902" s="5"/>
      <c r="S902" s="5" t="s">
        <v>312</v>
      </c>
      <c r="T902" s="5" t="s">
        <v>346</v>
      </c>
      <c r="U902" s="5">
        <v>0</v>
      </c>
      <c r="V902" s="5"/>
      <c r="W902" s="17" t="s">
        <v>335</v>
      </c>
      <c r="X902" s="17"/>
      <c r="Y902" s="5"/>
      <c r="Z902" s="5"/>
    </row>
    <row r="903" spans="2:26" s="25" customFormat="1" hidden="1" x14ac:dyDescent="0.2">
      <c r="B903" t="s">
        <v>279</v>
      </c>
      <c r="C903" s="5" t="s">
        <v>317</v>
      </c>
      <c r="D903" s="28">
        <v>41578</v>
      </c>
      <c r="E903" s="9">
        <v>0.38611111111111113</v>
      </c>
      <c r="F903" s="5">
        <v>79.400000000000006</v>
      </c>
      <c r="G903" s="5">
        <v>547.5</v>
      </c>
      <c r="H903" s="5">
        <v>7.8</v>
      </c>
      <c r="I903" s="5"/>
      <c r="J903" s="5">
        <v>6.1</v>
      </c>
      <c r="K903" s="5"/>
      <c r="L903" s="5" t="s">
        <v>312</v>
      </c>
      <c r="M903" s="5">
        <v>7.22</v>
      </c>
      <c r="N903" s="5">
        <v>4.0999999999999996</v>
      </c>
      <c r="O903" s="5" t="s">
        <v>312</v>
      </c>
      <c r="P903" s="5"/>
      <c r="Q903" s="5" t="s">
        <v>312</v>
      </c>
      <c r="R903" s="5"/>
      <c r="S903" s="5" t="s">
        <v>312</v>
      </c>
      <c r="T903" s="5" t="s">
        <v>346</v>
      </c>
      <c r="U903" s="5">
        <v>0.1</v>
      </c>
      <c r="V903" s="5"/>
      <c r="W903" s="17" t="s">
        <v>335</v>
      </c>
      <c r="X903" s="17"/>
      <c r="Y903" s="5"/>
      <c r="Z903" s="5"/>
    </row>
    <row r="904" spans="2:26" s="25" customFormat="1" hidden="1" x14ac:dyDescent="0.2">
      <c r="B904" t="s">
        <v>279</v>
      </c>
      <c r="C904" s="5" t="s">
        <v>317</v>
      </c>
      <c r="D904" s="28">
        <v>41592</v>
      </c>
      <c r="E904" s="9">
        <v>0.3888888888888889</v>
      </c>
      <c r="F904" s="5">
        <v>76.7</v>
      </c>
      <c r="G904" s="5">
        <v>224.7</v>
      </c>
      <c r="H904" s="5">
        <v>7.4</v>
      </c>
      <c r="I904" s="5"/>
      <c r="J904" s="5">
        <v>6.5</v>
      </c>
      <c r="K904" s="5"/>
      <c r="L904" s="5" t="s">
        <v>312</v>
      </c>
      <c r="M904" s="5">
        <v>7.61</v>
      </c>
      <c r="N904" s="13"/>
      <c r="O904" s="5" t="s">
        <v>312</v>
      </c>
      <c r="P904" s="5"/>
      <c r="Q904" s="5" t="s">
        <v>312</v>
      </c>
      <c r="R904" s="5"/>
      <c r="S904" s="5" t="s">
        <v>312</v>
      </c>
      <c r="T904" s="5" t="s">
        <v>346</v>
      </c>
      <c r="U904" s="5">
        <v>0.1</v>
      </c>
      <c r="V904" s="5"/>
      <c r="W904" s="17" t="s">
        <v>335</v>
      </c>
      <c r="X904" s="17"/>
      <c r="Y904" s="5"/>
      <c r="Z904" s="5"/>
    </row>
    <row r="905" spans="2:26" s="25" customFormat="1" hidden="1" x14ac:dyDescent="0.2">
      <c r="B905" t="s">
        <v>279</v>
      </c>
      <c r="C905" s="5" t="s">
        <v>317</v>
      </c>
      <c r="D905" s="28">
        <v>41613</v>
      </c>
      <c r="E905" s="9">
        <v>0.39583333333333331</v>
      </c>
      <c r="F905" s="5">
        <v>18.3</v>
      </c>
      <c r="G905" s="5">
        <v>115.3</v>
      </c>
      <c r="H905" s="5" t="s">
        <v>312</v>
      </c>
      <c r="I905" s="5"/>
      <c r="J905" s="5">
        <v>0</v>
      </c>
      <c r="K905" s="5"/>
      <c r="L905" s="5" t="s">
        <v>312</v>
      </c>
      <c r="M905" s="5">
        <v>7.63</v>
      </c>
      <c r="N905" s="5" t="s">
        <v>312</v>
      </c>
      <c r="O905" s="5" t="s">
        <v>312</v>
      </c>
      <c r="P905" s="5"/>
      <c r="Q905" s="5" t="s">
        <v>312</v>
      </c>
      <c r="R905" s="5"/>
      <c r="S905" s="5" t="s">
        <v>312</v>
      </c>
      <c r="T905" s="5" t="s">
        <v>346</v>
      </c>
      <c r="U905" s="5" t="s">
        <v>312</v>
      </c>
      <c r="V905" s="5"/>
      <c r="W905" s="17" t="s">
        <v>340</v>
      </c>
      <c r="X905" s="17"/>
      <c r="Y905" s="5"/>
      <c r="Z905" s="5"/>
    </row>
    <row r="906" spans="2:26" s="3" customFormat="1" hidden="1" x14ac:dyDescent="0.25">
      <c r="B906" t="s">
        <v>279</v>
      </c>
      <c r="C906" s="5" t="s">
        <v>317</v>
      </c>
      <c r="D906" s="28">
        <v>41620</v>
      </c>
      <c r="E906" s="9">
        <v>0.375</v>
      </c>
      <c r="F906" s="5">
        <v>36.799999999999997</v>
      </c>
      <c r="G906" s="5">
        <v>403.4</v>
      </c>
      <c r="H906" s="5">
        <v>8.5</v>
      </c>
      <c r="I906" s="5"/>
      <c r="J906" s="5">
        <v>-0.17</v>
      </c>
      <c r="K906" s="5"/>
      <c r="L906" s="5" t="s">
        <v>312</v>
      </c>
      <c r="M906" s="5">
        <v>7.62</v>
      </c>
      <c r="N906" s="5" t="s">
        <v>312</v>
      </c>
      <c r="O906" s="5" t="s">
        <v>312</v>
      </c>
      <c r="P906" s="5"/>
      <c r="Q906" s="5" t="s">
        <v>312</v>
      </c>
      <c r="R906" s="5"/>
      <c r="S906" s="5" t="s">
        <v>312</v>
      </c>
      <c r="T906" s="5" t="s">
        <v>346</v>
      </c>
      <c r="U906" s="5" t="s">
        <v>312</v>
      </c>
      <c r="V906" s="5"/>
      <c r="W906" s="17" t="s">
        <v>363</v>
      </c>
      <c r="X906" s="17"/>
      <c r="Y906" s="5"/>
      <c r="Z906" s="5"/>
    </row>
    <row r="907" spans="2:26" s="25" customFormat="1" hidden="1" x14ac:dyDescent="0.2">
      <c r="B907" t="s">
        <v>279</v>
      </c>
      <c r="C907" s="5" t="s">
        <v>317</v>
      </c>
      <c r="D907" s="28">
        <v>41671</v>
      </c>
      <c r="E907" s="9">
        <v>0.40277777777777773</v>
      </c>
      <c r="F907" s="5">
        <v>81.599999999999994</v>
      </c>
      <c r="G907" s="5">
        <v>172.2</v>
      </c>
      <c r="H907" s="5">
        <v>8.5</v>
      </c>
      <c r="I907" s="5"/>
      <c r="J907" s="5">
        <v>1.9</v>
      </c>
      <c r="K907" s="5"/>
      <c r="L907" s="5" t="s">
        <v>312</v>
      </c>
      <c r="M907" s="5">
        <v>7.59</v>
      </c>
      <c r="N907" s="5" t="s">
        <v>312</v>
      </c>
      <c r="O907" s="5" t="s">
        <v>312</v>
      </c>
      <c r="P907" s="5"/>
      <c r="Q907" s="5" t="s">
        <v>312</v>
      </c>
      <c r="R907" s="5"/>
      <c r="S907" s="5" t="s">
        <v>312</v>
      </c>
      <c r="T907" s="5" t="s">
        <v>346</v>
      </c>
      <c r="U907" s="5" t="s">
        <v>312</v>
      </c>
      <c r="V907" s="5"/>
      <c r="W907" s="17" t="s">
        <v>335</v>
      </c>
      <c r="X907" s="17"/>
      <c r="Y907" s="5"/>
      <c r="Z907" s="5"/>
    </row>
    <row r="908" spans="2:26" hidden="1" x14ac:dyDescent="0.2">
      <c r="B908" t="s">
        <v>279</v>
      </c>
      <c r="C908" s="5" t="s">
        <v>317</v>
      </c>
      <c r="D908" s="28">
        <v>41684</v>
      </c>
      <c r="E908" s="9">
        <v>0.38541666666666669</v>
      </c>
      <c r="F908" s="5">
        <v>113</v>
      </c>
      <c r="G908" s="5">
        <v>191.8</v>
      </c>
      <c r="H908" s="5">
        <v>8.5</v>
      </c>
      <c r="I908" s="5"/>
      <c r="J908" s="5">
        <v>2.2999999999999998</v>
      </c>
      <c r="K908" s="5"/>
      <c r="L908" s="5" t="s">
        <v>312</v>
      </c>
      <c r="M908" s="5">
        <v>7.62</v>
      </c>
      <c r="N908" s="5"/>
      <c r="O908" s="5" t="s">
        <v>312</v>
      </c>
      <c r="P908" s="5"/>
      <c r="Q908" s="5" t="s">
        <v>312</v>
      </c>
      <c r="R908" s="5"/>
      <c r="S908" s="5" t="s">
        <v>312</v>
      </c>
      <c r="T908" s="5" t="s">
        <v>346</v>
      </c>
      <c r="U908" s="5">
        <v>2.6</v>
      </c>
      <c r="V908" s="5">
        <v>1.002</v>
      </c>
      <c r="W908" s="17" t="s">
        <v>335</v>
      </c>
      <c r="X908" s="61"/>
      <c r="Y908" s="5"/>
      <c r="Z908" s="5"/>
    </row>
    <row r="909" spans="2:26" hidden="1" x14ac:dyDescent="0.2">
      <c r="B909" t="s">
        <v>279</v>
      </c>
      <c r="C909" s="5" t="s">
        <v>317</v>
      </c>
      <c r="D909" s="28">
        <v>41698</v>
      </c>
      <c r="E909" s="9">
        <v>0.375</v>
      </c>
      <c r="F909" s="5">
        <v>325.5</v>
      </c>
      <c r="G909" s="5">
        <v>325.5</v>
      </c>
      <c r="H909" s="5">
        <v>9.5</v>
      </c>
      <c r="I909" s="5"/>
      <c r="J909" s="5">
        <v>3.9</v>
      </c>
      <c r="K909" s="5"/>
      <c r="L909" s="5" t="s">
        <v>312</v>
      </c>
      <c r="M909" s="5">
        <v>7.82</v>
      </c>
      <c r="N909" s="5"/>
      <c r="O909" s="5" t="s">
        <v>312</v>
      </c>
      <c r="P909" s="5"/>
      <c r="Q909" s="5" t="s">
        <v>312</v>
      </c>
      <c r="R909" s="5"/>
      <c r="S909" s="5" t="s">
        <v>312</v>
      </c>
      <c r="T909" s="5" t="s">
        <v>346</v>
      </c>
      <c r="U909" s="5">
        <v>2.6</v>
      </c>
      <c r="V909" s="5">
        <v>1.002</v>
      </c>
      <c r="W909" s="17" t="s">
        <v>242</v>
      </c>
      <c r="X909" s="61"/>
      <c r="Y909" s="5"/>
      <c r="Z909" s="5"/>
    </row>
    <row r="910" spans="2:26" hidden="1" x14ac:dyDescent="0.2">
      <c r="B910" t="s">
        <v>279</v>
      </c>
      <c r="C910" s="5" t="s">
        <v>317</v>
      </c>
      <c r="D910" s="28">
        <v>41712</v>
      </c>
      <c r="E910" s="9">
        <v>0.38541666666666669</v>
      </c>
      <c r="F910" s="5">
        <v>16.100000000000001</v>
      </c>
      <c r="G910" s="5">
        <v>265.60000000000002</v>
      </c>
      <c r="H910" s="5">
        <v>9.5</v>
      </c>
      <c r="I910" s="5"/>
      <c r="J910" s="5">
        <v>4.0999999999999996</v>
      </c>
      <c r="K910" s="5"/>
      <c r="L910" s="5" t="s">
        <v>312</v>
      </c>
      <c r="M910" s="5">
        <v>8.01</v>
      </c>
      <c r="N910" s="5"/>
      <c r="O910" s="5" t="s">
        <v>312</v>
      </c>
      <c r="P910" s="5"/>
      <c r="Q910" s="5" t="s">
        <v>312</v>
      </c>
      <c r="R910" s="5"/>
      <c r="S910" s="5" t="s">
        <v>312</v>
      </c>
      <c r="T910" s="5" t="s">
        <v>346</v>
      </c>
      <c r="U910" s="5">
        <v>2.6</v>
      </c>
      <c r="V910" s="5">
        <v>1.002</v>
      </c>
      <c r="W910" s="17" t="s">
        <v>335</v>
      </c>
      <c r="X910" s="61"/>
      <c r="Y910" s="5"/>
      <c r="Z910" s="5"/>
    </row>
    <row r="911" spans="2:26" x14ac:dyDescent="0.2">
      <c r="C911" s="52" t="s">
        <v>317</v>
      </c>
      <c r="D911" s="28">
        <v>41766</v>
      </c>
      <c r="E911" s="9">
        <v>0.47847222222222219</v>
      </c>
      <c r="F911" s="5">
        <v>90.8</v>
      </c>
      <c r="G911" s="5"/>
      <c r="H911" s="5">
        <v>11.72</v>
      </c>
      <c r="I911" s="5" t="s">
        <v>312</v>
      </c>
      <c r="J911" s="5">
        <v>12.78</v>
      </c>
      <c r="K911" s="5" t="s">
        <v>230</v>
      </c>
      <c r="L911" s="5" t="s">
        <v>312</v>
      </c>
      <c r="M911" s="5">
        <v>8.6300000000000008</v>
      </c>
      <c r="N911" s="5">
        <v>1.96</v>
      </c>
      <c r="O911" s="5" t="s">
        <v>312</v>
      </c>
      <c r="P911" s="5">
        <v>585</v>
      </c>
      <c r="Q911" s="5" t="s">
        <v>312</v>
      </c>
      <c r="R911" s="5"/>
      <c r="S911" s="5" t="s">
        <v>312</v>
      </c>
      <c r="T911" s="5" t="s">
        <v>345</v>
      </c>
      <c r="U911" s="5"/>
      <c r="V911" s="5"/>
      <c r="W911" s="17" t="s">
        <v>136</v>
      </c>
      <c r="X911" s="61"/>
      <c r="Y911" s="5"/>
      <c r="Z911" s="5"/>
    </row>
    <row r="912" spans="2:26" x14ac:dyDescent="0.2">
      <c r="C912" s="52" t="s">
        <v>317</v>
      </c>
      <c r="D912" s="28">
        <v>41780</v>
      </c>
      <c r="E912" s="9">
        <v>0.45833333333333331</v>
      </c>
      <c r="F912" s="5">
        <v>158</v>
      </c>
      <c r="G912" s="5"/>
      <c r="H912" s="5">
        <v>8.98</v>
      </c>
      <c r="I912" s="5" t="s">
        <v>312</v>
      </c>
      <c r="J912" s="5">
        <v>14.42</v>
      </c>
      <c r="K912" s="5" t="s">
        <v>371</v>
      </c>
      <c r="L912" s="5" t="s">
        <v>312</v>
      </c>
      <c r="M912" s="5">
        <v>8.01</v>
      </c>
      <c r="N912" s="5">
        <v>22.4</v>
      </c>
      <c r="O912" s="5" t="s">
        <v>312</v>
      </c>
      <c r="P912" s="5">
        <v>456</v>
      </c>
      <c r="Q912" s="5" t="s">
        <v>312</v>
      </c>
      <c r="R912" s="5"/>
      <c r="S912" s="5" t="s">
        <v>312</v>
      </c>
      <c r="T912" s="5" t="s">
        <v>346</v>
      </c>
      <c r="U912" s="5"/>
      <c r="V912" s="5"/>
      <c r="W912" s="17" t="s">
        <v>139</v>
      </c>
      <c r="X912" s="61"/>
      <c r="Y912" s="5"/>
      <c r="Z912" s="5"/>
    </row>
    <row r="913" spans="2:26" x14ac:dyDescent="0.2">
      <c r="C913" s="52" t="s">
        <v>317</v>
      </c>
      <c r="D913" s="28">
        <v>41794</v>
      </c>
      <c r="E913" s="9">
        <v>0.4465277777777778</v>
      </c>
      <c r="F913" s="5">
        <v>26.2</v>
      </c>
      <c r="G913" s="5"/>
      <c r="H913" s="5">
        <v>8.83</v>
      </c>
      <c r="I913" s="5" t="s">
        <v>312</v>
      </c>
      <c r="J913" s="5">
        <v>16.59</v>
      </c>
      <c r="K913" s="5" t="s">
        <v>371</v>
      </c>
      <c r="L913" s="5" t="s">
        <v>312</v>
      </c>
      <c r="M913" s="5">
        <v>7.87</v>
      </c>
      <c r="N913" s="5">
        <v>10.7</v>
      </c>
      <c r="O913" s="5" t="s">
        <v>312</v>
      </c>
      <c r="P913" s="5">
        <v>305</v>
      </c>
      <c r="Q913" s="5" t="s">
        <v>312</v>
      </c>
      <c r="R913" s="5"/>
      <c r="S913" s="5" t="s">
        <v>312</v>
      </c>
      <c r="T913" s="5" t="s">
        <v>345</v>
      </c>
      <c r="U913" s="5"/>
      <c r="V913" s="5"/>
      <c r="W913" s="17" t="s">
        <v>99</v>
      </c>
      <c r="X913" s="61"/>
      <c r="Y913" s="5"/>
      <c r="Z913" s="5"/>
    </row>
    <row r="914" spans="2:26" x14ac:dyDescent="0.2">
      <c r="C914" s="52" t="s">
        <v>317</v>
      </c>
      <c r="D914" s="28">
        <v>41808</v>
      </c>
      <c r="E914" s="9">
        <v>0.42986111111111108</v>
      </c>
      <c r="F914" s="5">
        <v>77.099999999999994</v>
      </c>
      <c r="G914" s="5"/>
      <c r="H914" s="5">
        <v>8.8800000000000008</v>
      </c>
      <c r="I914" s="5" t="s">
        <v>312</v>
      </c>
      <c r="J914" s="5">
        <v>16.43</v>
      </c>
      <c r="K914" s="5" t="s">
        <v>230</v>
      </c>
      <c r="L914" s="5" t="s">
        <v>312</v>
      </c>
      <c r="M914" s="5">
        <v>7.95</v>
      </c>
      <c r="N914" s="5">
        <v>6.73</v>
      </c>
      <c r="O914" s="5" t="s">
        <v>312</v>
      </c>
      <c r="P914" s="5">
        <v>343</v>
      </c>
      <c r="Q914" s="5" t="s">
        <v>312</v>
      </c>
      <c r="R914" s="5"/>
      <c r="S914" s="5" t="s">
        <v>312</v>
      </c>
      <c r="T914" s="5" t="s">
        <v>345</v>
      </c>
      <c r="U914" s="5"/>
      <c r="V914" s="5"/>
      <c r="W914" s="17" t="s">
        <v>100</v>
      </c>
      <c r="X914" s="61"/>
      <c r="Y914" s="5"/>
      <c r="Z914" s="5"/>
    </row>
    <row r="915" spans="2:26" x14ac:dyDescent="0.2">
      <c r="C915" s="52" t="s">
        <v>317</v>
      </c>
      <c r="D915" s="28">
        <v>41829</v>
      </c>
      <c r="E915" s="9">
        <v>0.42708333333333331</v>
      </c>
      <c r="F915" s="5">
        <v>276</v>
      </c>
      <c r="G915" s="5"/>
      <c r="H915" s="5">
        <v>7.81</v>
      </c>
      <c r="I915" s="5" t="s">
        <v>312</v>
      </c>
      <c r="J915" s="5">
        <v>19.940000000000001</v>
      </c>
      <c r="K915" s="5" t="s">
        <v>230</v>
      </c>
      <c r="L915" s="5" t="s">
        <v>312</v>
      </c>
      <c r="M915" s="5">
        <v>8.07</v>
      </c>
      <c r="N915" s="5">
        <v>21.4</v>
      </c>
      <c r="O915" s="5" t="s">
        <v>312</v>
      </c>
      <c r="P915" s="5">
        <v>392</v>
      </c>
      <c r="Q915" s="5" t="s">
        <v>312</v>
      </c>
      <c r="R915" s="5"/>
      <c r="S915" s="5" t="s">
        <v>421</v>
      </c>
      <c r="T915" s="5" t="s">
        <v>345</v>
      </c>
      <c r="U915" s="5"/>
      <c r="V915" s="5"/>
      <c r="W915" s="17" t="s">
        <v>104</v>
      </c>
      <c r="X915" s="61"/>
      <c r="Y915" s="5"/>
      <c r="Z915" s="5"/>
    </row>
    <row r="916" spans="2:26" x14ac:dyDescent="0.2">
      <c r="C916" s="52" t="s">
        <v>317</v>
      </c>
      <c r="D916" s="28">
        <v>41843</v>
      </c>
      <c r="E916" s="9">
        <v>0.44444444444444442</v>
      </c>
      <c r="F916" s="5">
        <v>261</v>
      </c>
      <c r="G916" s="5"/>
      <c r="H916" s="153">
        <v>8.4</v>
      </c>
      <c r="I916" s="5" t="s">
        <v>312</v>
      </c>
      <c r="J916" s="5">
        <v>20.34</v>
      </c>
      <c r="K916" s="5" t="s">
        <v>230</v>
      </c>
      <c r="L916" s="5" t="s">
        <v>312</v>
      </c>
      <c r="M916" s="5">
        <v>8.1999999999999993</v>
      </c>
      <c r="N916" s="5">
        <v>11.6</v>
      </c>
      <c r="O916" s="5" t="s">
        <v>312</v>
      </c>
      <c r="P916" s="5">
        <v>388</v>
      </c>
      <c r="Q916" s="5" t="s">
        <v>312</v>
      </c>
      <c r="R916" s="5" t="s">
        <v>312</v>
      </c>
      <c r="S916" s="5" t="s">
        <v>312</v>
      </c>
      <c r="T916" s="5" t="s">
        <v>345</v>
      </c>
      <c r="U916" s="5" t="s">
        <v>312</v>
      </c>
      <c r="V916" s="5" t="s">
        <v>312</v>
      </c>
      <c r="W916" s="17" t="s">
        <v>105</v>
      </c>
      <c r="X916" s="61"/>
      <c r="Y916" s="5"/>
      <c r="Z916" s="5"/>
    </row>
    <row r="917" spans="2:26" x14ac:dyDescent="0.2">
      <c r="C917" s="52" t="s">
        <v>317</v>
      </c>
      <c r="D917" s="28">
        <v>41857</v>
      </c>
      <c r="E917" s="9">
        <v>0.46736111111111112</v>
      </c>
      <c r="F917" s="5">
        <v>285</v>
      </c>
      <c r="G917" s="5"/>
      <c r="H917" s="5">
        <v>7.67</v>
      </c>
      <c r="I917" s="5" t="s">
        <v>312</v>
      </c>
      <c r="J917" s="5">
        <v>19.670000000000002</v>
      </c>
      <c r="K917" s="5" t="s">
        <v>230</v>
      </c>
      <c r="L917" s="5" t="s">
        <v>312</v>
      </c>
      <c r="M917" s="5">
        <v>8.18</v>
      </c>
      <c r="N917" s="5">
        <v>12.8</v>
      </c>
      <c r="O917" s="5" t="s">
        <v>312</v>
      </c>
      <c r="P917" s="5">
        <v>367</v>
      </c>
      <c r="Q917" s="5" t="s">
        <v>312</v>
      </c>
      <c r="R917" s="5" t="s">
        <v>312</v>
      </c>
      <c r="S917" s="5" t="s">
        <v>312</v>
      </c>
      <c r="T917" s="5" t="s">
        <v>345</v>
      </c>
      <c r="U917" s="5" t="s">
        <v>312</v>
      </c>
      <c r="V917" s="5" t="s">
        <v>312</v>
      </c>
      <c r="W917" s="17" t="s">
        <v>106</v>
      </c>
      <c r="X917" s="61"/>
      <c r="Y917" s="5"/>
      <c r="Z917" s="5"/>
    </row>
    <row r="918" spans="2:26" x14ac:dyDescent="0.2">
      <c r="C918" s="52" t="s">
        <v>317</v>
      </c>
      <c r="D918" s="28">
        <v>41871</v>
      </c>
      <c r="E918" s="9">
        <v>0.43402777777777773</v>
      </c>
      <c r="F918" s="5">
        <v>219</v>
      </c>
      <c r="G918" s="5"/>
      <c r="H918" s="5">
        <v>8.32</v>
      </c>
      <c r="I918" s="5" t="s">
        <v>312</v>
      </c>
      <c r="J918" s="5">
        <v>19.059999999999999</v>
      </c>
      <c r="K918" s="5" t="s">
        <v>230</v>
      </c>
      <c r="L918" s="5" t="s">
        <v>312</v>
      </c>
      <c r="M918" s="5">
        <v>8.16</v>
      </c>
      <c r="N918" s="5">
        <v>11.8</v>
      </c>
      <c r="O918" s="5" t="s">
        <v>312</v>
      </c>
      <c r="P918" s="5">
        <v>393</v>
      </c>
      <c r="Q918" s="5" t="s">
        <v>312</v>
      </c>
      <c r="R918" s="5" t="s">
        <v>312</v>
      </c>
      <c r="S918" s="5" t="s">
        <v>312</v>
      </c>
      <c r="T918" s="5" t="s">
        <v>345</v>
      </c>
      <c r="U918" s="5"/>
      <c r="V918" s="5"/>
      <c r="W918" s="17" t="s">
        <v>107</v>
      </c>
      <c r="X918" s="61"/>
      <c r="Y918" s="5"/>
      <c r="Z918" s="5"/>
    </row>
    <row r="919" spans="2:26" x14ac:dyDescent="0.2">
      <c r="C919" s="52" t="s">
        <v>317</v>
      </c>
      <c r="D919" s="28">
        <v>41885</v>
      </c>
      <c r="E919" s="9">
        <v>0.4826388888888889</v>
      </c>
      <c r="F919" s="5">
        <v>308</v>
      </c>
      <c r="G919" s="5"/>
      <c r="H919" s="5">
        <v>9.07</v>
      </c>
      <c r="I919" s="5" t="s">
        <v>312</v>
      </c>
      <c r="J919" s="5">
        <v>18.170000000000002</v>
      </c>
      <c r="K919" s="5" t="s">
        <v>233</v>
      </c>
      <c r="L919" s="5" t="s">
        <v>312</v>
      </c>
      <c r="M919" s="5">
        <v>8.17</v>
      </c>
      <c r="N919" s="5">
        <v>6.3</v>
      </c>
      <c r="O919" s="5" t="s">
        <v>312</v>
      </c>
      <c r="P919" s="5">
        <v>474</v>
      </c>
      <c r="Q919" s="5" t="s">
        <v>312</v>
      </c>
      <c r="R919" s="5" t="s">
        <v>312</v>
      </c>
      <c r="S919" s="5" t="s">
        <v>312</v>
      </c>
      <c r="T919" s="5" t="s">
        <v>345</v>
      </c>
      <c r="U919" s="5"/>
      <c r="V919" s="5"/>
      <c r="W919" s="17" t="s">
        <v>108</v>
      </c>
      <c r="X919" s="61"/>
      <c r="Y919" s="5"/>
      <c r="Z919" s="5"/>
    </row>
    <row r="920" spans="2:26" x14ac:dyDescent="0.2">
      <c r="C920" s="52" t="s">
        <v>317</v>
      </c>
      <c r="D920" s="28">
        <v>41899</v>
      </c>
      <c r="E920" s="9">
        <v>0.4375</v>
      </c>
      <c r="F920" s="5">
        <v>172</v>
      </c>
      <c r="G920" s="5"/>
      <c r="H920" s="5">
        <v>8.98</v>
      </c>
      <c r="I920" s="5" t="s">
        <v>312</v>
      </c>
      <c r="J920" s="5">
        <v>15.48</v>
      </c>
      <c r="K920" s="5" t="s">
        <v>230</v>
      </c>
      <c r="L920" s="5" t="s">
        <v>312</v>
      </c>
      <c r="M920" s="5">
        <v>8.1300000000000008</v>
      </c>
      <c r="N920" s="5">
        <v>9.84</v>
      </c>
      <c r="O920" s="5" t="s">
        <v>312</v>
      </c>
      <c r="P920" s="5">
        <v>482</v>
      </c>
      <c r="Q920" s="5" t="s">
        <v>312</v>
      </c>
      <c r="R920" s="5" t="s">
        <v>312</v>
      </c>
      <c r="S920" s="5" t="s">
        <v>312</v>
      </c>
      <c r="T920" s="5" t="s">
        <v>345</v>
      </c>
      <c r="U920" s="5"/>
      <c r="V920" s="5"/>
      <c r="W920" s="17" t="s">
        <v>113</v>
      </c>
      <c r="X920" s="61"/>
      <c r="Y920" s="5"/>
      <c r="Z920" s="5"/>
    </row>
    <row r="921" spans="2:26" hidden="1" x14ac:dyDescent="0.2">
      <c r="B921" t="s">
        <v>279</v>
      </c>
      <c r="C921" s="5" t="s">
        <v>317</v>
      </c>
      <c r="D921" s="28">
        <v>41916</v>
      </c>
      <c r="E921" s="8">
        <v>0.41944444444444445</v>
      </c>
      <c r="F921" s="5">
        <v>90.5</v>
      </c>
      <c r="G921" s="5">
        <v>1553.1</v>
      </c>
      <c r="H921" s="5" t="s">
        <v>312</v>
      </c>
      <c r="I921" s="5" t="s">
        <v>312</v>
      </c>
      <c r="J921" s="5">
        <v>12.5</v>
      </c>
      <c r="K921" s="5" t="s">
        <v>230</v>
      </c>
      <c r="L921" s="5" t="s">
        <v>312</v>
      </c>
      <c r="M921" s="6">
        <v>8.09</v>
      </c>
      <c r="N921" s="7">
        <v>7</v>
      </c>
      <c r="O921" s="5" t="s">
        <v>312</v>
      </c>
      <c r="P921" s="5"/>
      <c r="Q921" s="5" t="s">
        <v>312</v>
      </c>
      <c r="R921" s="5" t="s">
        <v>312</v>
      </c>
      <c r="S921" s="5" t="s">
        <v>312</v>
      </c>
      <c r="T921" s="5" t="s">
        <v>345</v>
      </c>
      <c r="U921" s="5"/>
      <c r="V921" s="5"/>
      <c r="W921" s="17" t="s">
        <v>335</v>
      </c>
      <c r="X921" s="61"/>
      <c r="Y921" s="5"/>
      <c r="Z921" s="5"/>
    </row>
    <row r="922" spans="2:26" hidden="1" x14ac:dyDescent="0.2">
      <c r="B922" t="s">
        <v>279</v>
      </c>
      <c r="C922" s="5" t="s">
        <v>317</v>
      </c>
      <c r="D922" s="28">
        <v>41930</v>
      </c>
      <c r="E922" s="9">
        <v>0.41180555555555554</v>
      </c>
      <c r="F922" s="5">
        <v>40.5</v>
      </c>
      <c r="G922" s="5">
        <v>1986.3</v>
      </c>
      <c r="H922" s="5">
        <v>9.5500000000000007</v>
      </c>
      <c r="I922" s="5">
        <v>102.9</v>
      </c>
      <c r="J922" s="6">
        <v>10.25</v>
      </c>
      <c r="K922" s="5" t="s">
        <v>230</v>
      </c>
      <c r="L922" s="5" t="s">
        <v>312</v>
      </c>
      <c r="M922" s="5">
        <v>8.18</v>
      </c>
      <c r="N922" s="5"/>
      <c r="O922" s="5" t="s">
        <v>312</v>
      </c>
      <c r="P922" s="5"/>
      <c r="Q922" s="5" t="s">
        <v>312</v>
      </c>
      <c r="R922" s="5" t="s">
        <v>312</v>
      </c>
      <c r="S922" s="5" t="s">
        <v>312</v>
      </c>
      <c r="T922" s="5" t="s">
        <v>345</v>
      </c>
      <c r="U922" s="5"/>
      <c r="V922" s="5"/>
      <c r="W922" s="17" t="s">
        <v>275</v>
      </c>
      <c r="X922" s="61"/>
      <c r="Y922" s="5"/>
      <c r="Z922" s="5"/>
    </row>
    <row r="923" spans="2:26" hidden="1" x14ac:dyDescent="0.2">
      <c r="B923" t="s">
        <v>279</v>
      </c>
      <c r="C923" s="5" t="s">
        <v>317</v>
      </c>
      <c r="D923" s="28">
        <v>41951</v>
      </c>
      <c r="E923" s="9">
        <v>0.4145833333333333</v>
      </c>
      <c r="F923" s="5">
        <v>816.4</v>
      </c>
      <c r="G923" s="5" t="s">
        <v>296</v>
      </c>
      <c r="H923" s="5">
        <v>9.81</v>
      </c>
      <c r="I923" s="5" t="s">
        <v>312</v>
      </c>
      <c r="J923" s="5">
        <v>7.74</v>
      </c>
      <c r="K923" s="5" t="s">
        <v>230</v>
      </c>
      <c r="L923" s="5" t="s">
        <v>312</v>
      </c>
      <c r="M923" s="5">
        <v>7.93</v>
      </c>
      <c r="N923" s="5">
        <v>3.6</v>
      </c>
      <c r="O923" s="5" t="s">
        <v>312</v>
      </c>
      <c r="P923" s="5"/>
      <c r="Q923" s="5" t="s">
        <v>312</v>
      </c>
      <c r="R923" s="5" t="s">
        <v>312</v>
      </c>
      <c r="S923" s="5" t="s">
        <v>312</v>
      </c>
      <c r="T923" s="5" t="s">
        <v>345</v>
      </c>
      <c r="U923" s="5"/>
      <c r="V923" s="5"/>
      <c r="W923" s="17" t="s">
        <v>275</v>
      </c>
      <c r="X923" s="61"/>
      <c r="Y923" s="5"/>
      <c r="Z923" s="5"/>
    </row>
    <row r="924" spans="2:26" hidden="1" x14ac:dyDescent="0.2">
      <c r="B924" t="s">
        <v>279</v>
      </c>
      <c r="C924" s="5" t="s">
        <v>317</v>
      </c>
      <c r="D924" s="28">
        <v>41965</v>
      </c>
      <c r="E924" s="9">
        <v>0.40972222222222227</v>
      </c>
      <c r="F924" s="7">
        <v>85.7</v>
      </c>
      <c r="G924" s="7">
        <v>1986.3</v>
      </c>
      <c r="H924" s="5">
        <v>11.32</v>
      </c>
      <c r="I924" s="5"/>
      <c r="J924" s="6">
        <v>2.61</v>
      </c>
      <c r="K924" s="5" t="s">
        <v>230</v>
      </c>
      <c r="L924" s="5" t="s">
        <v>312</v>
      </c>
      <c r="M924" s="5">
        <v>8.08</v>
      </c>
      <c r="N924" s="7">
        <v>3.7</v>
      </c>
      <c r="O924" s="5" t="s">
        <v>312</v>
      </c>
      <c r="P924" s="5"/>
      <c r="Q924" s="5" t="s">
        <v>312</v>
      </c>
      <c r="R924" s="5" t="s">
        <v>312</v>
      </c>
      <c r="S924" s="5" t="s">
        <v>312</v>
      </c>
      <c r="T924" s="5" t="s">
        <v>345</v>
      </c>
      <c r="U924" s="5"/>
      <c r="V924" s="5"/>
      <c r="W924" s="17" t="s">
        <v>280</v>
      </c>
      <c r="X924" s="61"/>
      <c r="Y924" s="5"/>
      <c r="Z924" s="5"/>
    </row>
    <row r="925" spans="2:26" hidden="1" x14ac:dyDescent="0.2">
      <c r="B925" t="s">
        <v>279</v>
      </c>
      <c r="C925" s="5" t="s">
        <v>317</v>
      </c>
      <c r="D925" s="28">
        <v>41986</v>
      </c>
      <c r="E925" s="9">
        <v>0.4368055555555555</v>
      </c>
      <c r="F925" s="7">
        <v>101.7</v>
      </c>
      <c r="G925" s="7">
        <v>1732.9</v>
      </c>
      <c r="H925" s="5" t="s">
        <v>312</v>
      </c>
      <c r="I925" s="5" t="s">
        <v>312</v>
      </c>
      <c r="J925" s="6">
        <v>3.8</v>
      </c>
      <c r="K925" s="5" t="s">
        <v>230</v>
      </c>
      <c r="L925" s="5" t="s">
        <v>312</v>
      </c>
      <c r="M925" s="5">
        <v>7.88</v>
      </c>
      <c r="N925" s="7">
        <v>1.3</v>
      </c>
      <c r="O925" s="5" t="s">
        <v>312</v>
      </c>
      <c r="P925" s="5"/>
      <c r="Q925" s="5" t="s">
        <v>312</v>
      </c>
      <c r="R925" s="5" t="s">
        <v>312</v>
      </c>
      <c r="S925" s="5" t="s">
        <v>312</v>
      </c>
      <c r="T925" s="5" t="s">
        <v>345</v>
      </c>
      <c r="U925" s="5"/>
      <c r="V925" s="5"/>
      <c r="W925" s="17" t="s">
        <v>275</v>
      </c>
      <c r="X925" s="61"/>
      <c r="Y925" s="5"/>
      <c r="Z925" s="5"/>
    </row>
    <row r="926" spans="2:26" x14ac:dyDescent="0.2">
      <c r="C926" s="50" t="s">
        <v>317</v>
      </c>
      <c r="D926" s="28">
        <v>42028</v>
      </c>
      <c r="E926" s="9">
        <v>0.42986111111111108</v>
      </c>
      <c r="F926" s="5">
        <v>77.599999999999994</v>
      </c>
      <c r="G926" s="5">
        <v>770.1</v>
      </c>
      <c r="H926" s="6">
        <v>12.48</v>
      </c>
      <c r="I926" s="5">
        <v>107.5</v>
      </c>
      <c r="J926" s="6">
        <v>1.33</v>
      </c>
      <c r="K926" s="5" t="s">
        <v>230</v>
      </c>
      <c r="L926" s="5" t="s">
        <v>312</v>
      </c>
      <c r="M926" s="6">
        <v>8.0299999999999994</v>
      </c>
      <c r="N926" s="7">
        <v>3.9</v>
      </c>
      <c r="O926" s="5" t="s">
        <v>312</v>
      </c>
      <c r="P926" s="153">
        <v>591.70000000000005</v>
      </c>
      <c r="Q926" s="5" t="s">
        <v>312</v>
      </c>
      <c r="R926" s="5"/>
      <c r="S926" s="5" t="s">
        <v>421</v>
      </c>
      <c r="T926" s="5" t="s">
        <v>345</v>
      </c>
      <c r="U926" s="5"/>
      <c r="V926" s="5"/>
      <c r="W926" s="17" t="s">
        <v>278</v>
      </c>
      <c r="X926" s="17" t="s">
        <v>385</v>
      </c>
      <c r="Y926" s="5"/>
      <c r="Z926" s="5"/>
    </row>
    <row r="927" spans="2:26" x14ac:dyDescent="0.2">
      <c r="C927" s="50" t="s">
        <v>317</v>
      </c>
      <c r="D927" s="28">
        <v>42049</v>
      </c>
      <c r="E927" s="9">
        <v>0.44791666666666669</v>
      </c>
      <c r="F927" s="5">
        <v>40.1</v>
      </c>
      <c r="G927" s="5">
        <v>980.4</v>
      </c>
      <c r="H927" s="11">
        <v>10.92</v>
      </c>
      <c r="I927" s="5">
        <v>103.9</v>
      </c>
      <c r="J927" s="6">
        <v>5.16</v>
      </c>
      <c r="K927" s="5" t="s">
        <v>230</v>
      </c>
      <c r="L927" s="5" t="s">
        <v>312</v>
      </c>
      <c r="M927" s="6">
        <v>7.65</v>
      </c>
      <c r="N927" s="6">
        <v>4.7300000000000004</v>
      </c>
      <c r="O927" s="5" t="s">
        <v>312</v>
      </c>
      <c r="P927" s="153">
        <v>615.4</v>
      </c>
      <c r="Q927" s="5" t="s">
        <v>312</v>
      </c>
      <c r="R927" s="5" t="s">
        <v>312</v>
      </c>
      <c r="S927" s="5" t="s">
        <v>312</v>
      </c>
      <c r="T927" s="5" t="s">
        <v>345</v>
      </c>
      <c r="U927" s="5"/>
      <c r="V927" s="5"/>
      <c r="W927" s="17" t="s">
        <v>278</v>
      </c>
      <c r="X927" s="17" t="s">
        <v>375</v>
      </c>
      <c r="Y927" s="5"/>
      <c r="Z927" s="5"/>
    </row>
    <row r="928" spans="2:26" x14ac:dyDescent="0.2">
      <c r="C928" s="50" t="s">
        <v>317</v>
      </c>
      <c r="D928" s="28">
        <v>42063</v>
      </c>
      <c r="E928" s="5" t="s">
        <v>312</v>
      </c>
      <c r="F928" s="5" t="s">
        <v>312</v>
      </c>
      <c r="G928" s="5" t="s">
        <v>312</v>
      </c>
      <c r="H928" s="5" t="s">
        <v>312</v>
      </c>
      <c r="I928" s="5" t="s">
        <v>312</v>
      </c>
      <c r="J928" s="5" t="s">
        <v>312</v>
      </c>
      <c r="K928" s="5" t="s">
        <v>312</v>
      </c>
      <c r="L928" s="5" t="s">
        <v>312</v>
      </c>
      <c r="M928" s="5" t="s">
        <v>312</v>
      </c>
      <c r="N928" s="5" t="s">
        <v>312</v>
      </c>
      <c r="O928" s="5" t="s">
        <v>312</v>
      </c>
      <c r="P928" s="5" t="s">
        <v>312</v>
      </c>
      <c r="Q928" s="5" t="s">
        <v>312</v>
      </c>
      <c r="R928" s="5" t="s">
        <v>312</v>
      </c>
      <c r="S928" s="5" t="s">
        <v>312</v>
      </c>
      <c r="T928" s="5" t="s">
        <v>312</v>
      </c>
      <c r="U928" s="5" t="s">
        <v>312</v>
      </c>
      <c r="V928" s="5" t="s">
        <v>312</v>
      </c>
      <c r="W928" s="17" t="s">
        <v>278</v>
      </c>
      <c r="X928" s="17" t="s">
        <v>301</v>
      </c>
      <c r="Y928" s="5"/>
      <c r="Z928" s="5"/>
    </row>
    <row r="929" spans="1:26" x14ac:dyDescent="0.2">
      <c r="C929" s="50" t="s">
        <v>317</v>
      </c>
      <c r="D929" s="28">
        <v>42084</v>
      </c>
      <c r="E929" s="9">
        <v>0.48194444444444445</v>
      </c>
      <c r="F929" s="7">
        <v>23.1</v>
      </c>
      <c r="G929" s="5">
        <v>2419.6</v>
      </c>
      <c r="H929" s="11">
        <v>9.91</v>
      </c>
      <c r="I929" s="5">
        <v>104.4</v>
      </c>
      <c r="J929" s="6">
        <v>9</v>
      </c>
      <c r="K929" s="5" t="s">
        <v>230</v>
      </c>
      <c r="L929" s="5" t="s">
        <v>312</v>
      </c>
      <c r="M929" s="6">
        <v>7.64</v>
      </c>
      <c r="N929" s="6">
        <v>4.08</v>
      </c>
      <c r="O929" s="6">
        <v>497.4</v>
      </c>
      <c r="P929" s="6">
        <v>712.4</v>
      </c>
      <c r="Q929" s="7">
        <v>164</v>
      </c>
      <c r="R929" s="5"/>
      <c r="S929" s="5" t="s">
        <v>421</v>
      </c>
      <c r="T929" s="5" t="s">
        <v>345</v>
      </c>
      <c r="U929" s="5"/>
      <c r="V929" s="5"/>
      <c r="W929" s="17" t="s">
        <v>278</v>
      </c>
      <c r="X929" s="18" t="s">
        <v>302</v>
      </c>
      <c r="Y929" s="5"/>
      <c r="Z929" s="5"/>
    </row>
    <row r="930" spans="1:26" x14ac:dyDescent="0.2">
      <c r="C930" s="50" t="s">
        <v>317</v>
      </c>
      <c r="D930" s="28">
        <v>42091</v>
      </c>
      <c r="E930" s="9">
        <v>0.47361111111111115</v>
      </c>
      <c r="F930" s="7">
        <v>30.1</v>
      </c>
      <c r="G930" s="5" t="s">
        <v>296</v>
      </c>
      <c r="H930" s="11">
        <v>9.73</v>
      </c>
      <c r="I930" s="5">
        <v>106.6</v>
      </c>
      <c r="J930" s="6">
        <v>10.57</v>
      </c>
      <c r="K930" s="5" t="s">
        <v>230</v>
      </c>
      <c r="L930" s="5" t="s">
        <v>312</v>
      </c>
      <c r="M930" s="6">
        <v>7.61</v>
      </c>
      <c r="N930" s="6">
        <v>5.34</v>
      </c>
      <c r="O930" s="6">
        <v>486.7</v>
      </c>
      <c r="P930" s="6">
        <v>674.1</v>
      </c>
      <c r="Q930" s="7">
        <v>148.9</v>
      </c>
      <c r="R930" s="5"/>
      <c r="S930" s="5" t="s">
        <v>421</v>
      </c>
      <c r="T930" s="5" t="s">
        <v>345</v>
      </c>
      <c r="U930" s="5"/>
      <c r="V930" s="5"/>
      <c r="W930" s="17" t="s">
        <v>278</v>
      </c>
      <c r="X930" s="17" t="s">
        <v>303</v>
      </c>
      <c r="Y930" s="5"/>
      <c r="Z930" s="5"/>
    </row>
    <row r="931" spans="1:26" x14ac:dyDescent="0.25">
      <c r="C931" s="50" t="s">
        <v>317</v>
      </c>
      <c r="D931" s="28">
        <v>42111</v>
      </c>
      <c r="E931" s="9">
        <v>0.5</v>
      </c>
      <c r="F931" s="7">
        <v>1986.3</v>
      </c>
      <c r="G931" s="5" t="s">
        <v>296</v>
      </c>
      <c r="H931" s="11">
        <v>9.93</v>
      </c>
      <c r="I931" s="5">
        <v>100.1</v>
      </c>
      <c r="J931" s="6">
        <v>7.22</v>
      </c>
      <c r="K931" s="5" t="s">
        <v>371</v>
      </c>
      <c r="L931" s="5" t="s">
        <v>312</v>
      </c>
      <c r="M931" s="6">
        <v>7.77</v>
      </c>
      <c r="N931" s="118" t="s">
        <v>312</v>
      </c>
      <c r="O931" s="6">
        <v>341.2</v>
      </c>
      <c r="P931" s="6">
        <v>516.6</v>
      </c>
      <c r="Q931" s="7">
        <v>106.5</v>
      </c>
      <c r="R931" s="5" t="s">
        <v>312</v>
      </c>
      <c r="S931" s="5" t="s">
        <v>421</v>
      </c>
      <c r="T931" s="5" t="s">
        <v>346</v>
      </c>
      <c r="U931" s="5" t="s">
        <v>312</v>
      </c>
      <c r="V931" s="5" t="s">
        <v>312</v>
      </c>
      <c r="W931" s="60" t="s">
        <v>195</v>
      </c>
      <c r="X931" s="17" t="s">
        <v>304</v>
      </c>
      <c r="Y931" s="5"/>
      <c r="Z931" s="5"/>
    </row>
    <row r="932" spans="1:26" x14ac:dyDescent="0.2">
      <c r="C932" s="50" t="s">
        <v>317</v>
      </c>
      <c r="D932" s="28">
        <v>42130</v>
      </c>
      <c r="E932" s="9">
        <v>0.43888888888888888</v>
      </c>
      <c r="F932" s="7">
        <v>206</v>
      </c>
      <c r="G932" s="5"/>
      <c r="H932" s="11">
        <v>8.99</v>
      </c>
      <c r="I932" s="150">
        <v>99</v>
      </c>
      <c r="J932" s="6">
        <v>10.47</v>
      </c>
      <c r="K932" s="5" t="s">
        <v>371</v>
      </c>
      <c r="L932" s="5" t="s">
        <v>312</v>
      </c>
      <c r="M932" s="6">
        <v>7.69</v>
      </c>
      <c r="N932" s="153" t="s">
        <v>312</v>
      </c>
      <c r="O932" s="6">
        <v>339.7</v>
      </c>
      <c r="P932" s="6">
        <v>244.8</v>
      </c>
      <c r="Q932" s="7">
        <v>90.1</v>
      </c>
      <c r="R932" s="5"/>
      <c r="S932" s="5" t="s">
        <v>312</v>
      </c>
      <c r="T932" s="5" t="s">
        <v>346</v>
      </c>
      <c r="U932" s="5"/>
      <c r="V932" s="5"/>
      <c r="W932" s="17" t="s">
        <v>115</v>
      </c>
      <c r="X932" s="17" t="s">
        <v>305</v>
      </c>
      <c r="Y932" s="5"/>
      <c r="Z932" s="5"/>
    </row>
    <row r="933" spans="1:26" x14ac:dyDescent="0.2">
      <c r="C933" s="50" t="s">
        <v>317</v>
      </c>
      <c r="D933" s="28">
        <v>42144</v>
      </c>
      <c r="E933" s="9">
        <v>0.4458333333333333</v>
      </c>
      <c r="F933" s="83">
        <v>147</v>
      </c>
      <c r="G933" s="5"/>
      <c r="H933" s="11">
        <v>9.92</v>
      </c>
      <c r="I933" s="5">
        <v>102.4</v>
      </c>
      <c r="J933" s="6">
        <v>8.57</v>
      </c>
      <c r="K933" s="5" t="s">
        <v>371</v>
      </c>
      <c r="L933" s="5" t="s">
        <v>312</v>
      </c>
      <c r="M933" s="6">
        <v>7.68</v>
      </c>
      <c r="N933" s="153" t="s">
        <v>312</v>
      </c>
      <c r="O933" s="6">
        <v>323.10000000000002</v>
      </c>
      <c r="P933" s="6">
        <v>221.7</v>
      </c>
      <c r="Q933" s="7">
        <v>71.3</v>
      </c>
      <c r="R933" s="5"/>
      <c r="S933" s="5" t="s">
        <v>312</v>
      </c>
      <c r="T933" s="5" t="s">
        <v>346</v>
      </c>
      <c r="U933" s="5"/>
      <c r="V933" s="5"/>
      <c r="W933" s="17" t="s">
        <v>115</v>
      </c>
      <c r="X933" s="17" t="s">
        <v>306</v>
      </c>
      <c r="Y933" s="5"/>
      <c r="Z933" s="5"/>
    </row>
    <row r="934" spans="1:26" x14ac:dyDescent="0.2">
      <c r="A934" s="76" t="s">
        <v>250</v>
      </c>
      <c r="B934" s="76"/>
      <c r="C934" s="50" t="s">
        <v>317</v>
      </c>
      <c r="D934" s="28">
        <v>42158</v>
      </c>
      <c r="E934" s="9">
        <v>0.39652777777777781</v>
      </c>
      <c r="F934" s="7">
        <v>14.4</v>
      </c>
      <c r="G934" s="5"/>
      <c r="H934" s="11">
        <v>9.17</v>
      </c>
      <c r="I934" s="7">
        <v>101</v>
      </c>
      <c r="J934" s="6">
        <v>11.38</v>
      </c>
      <c r="K934" s="5" t="s">
        <v>371</v>
      </c>
      <c r="L934" s="5" t="s">
        <v>312</v>
      </c>
      <c r="M934" s="6">
        <v>7.75</v>
      </c>
      <c r="N934" s="118" t="s">
        <v>312</v>
      </c>
      <c r="O934" s="6">
        <v>208.3</v>
      </c>
      <c r="P934" s="6">
        <v>283.39999999999998</v>
      </c>
      <c r="Q934" s="7">
        <v>75.099999999999994</v>
      </c>
      <c r="R934" s="5" t="s">
        <v>312</v>
      </c>
      <c r="S934" s="5" t="s">
        <v>421</v>
      </c>
      <c r="T934" s="5" t="s">
        <v>346</v>
      </c>
      <c r="U934" s="5" t="s">
        <v>312</v>
      </c>
      <c r="V934" s="5" t="s">
        <v>312</v>
      </c>
      <c r="W934" s="17" t="s">
        <v>251</v>
      </c>
      <c r="X934" s="17" t="s">
        <v>422</v>
      </c>
      <c r="Y934" s="5"/>
      <c r="Z934" s="5"/>
    </row>
    <row r="935" spans="1:26" x14ac:dyDescent="0.2">
      <c r="A935" s="76" t="s">
        <v>250</v>
      </c>
      <c r="B935" s="76"/>
      <c r="C935" s="50" t="s">
        <v>317</v>
      </c>
      <c r="D935" s="28">
        <v>42172</v>
      </c>
      <c r="E935" s="9">
        <v>0.46319444444444446</v>
      </c>
      <c r="F935" s="7">
        <v>69.7</v>
      </c>
      <c r="G935" s="5"/>
      <c r="H935" s="11">
        <v>8.5299999999999994</v>
      </c>
      <c r="I935" s="5">
        <v>101.6</v>
      </c>
      <c r="J935" s="6">
        <v>14.6</v>
      </c>
      <c r="K935" s="5" t="s">
        <v>371</v>
      </c>
      <c r="L935" s="5" t="s">
        <v>312</v>
      </c>
      <c r="M935" s="6">
        <v>7.5</v>
      </c>
      <c r="N935" s="118" t="s">
        <v>312</v>
      </c>
      <c r="O935" s="6">
        <v>191.8</v>
      </c>
      <c r="P935" s="6">
        <v>240</v>
      </c>
      <c r="Q935" s="7">
        <v>82.8</v>
      </c>
      <c r="R935" s="5" t="s">
        <v>312</v>
      </c>
      <c r="S935" s="5" t="s">
        <v>421</v>
      </c>
      <c r="T935" s="5" t="s">
        <v>346</v>
      </c>
      <c r="U935" s="5" t="s">
        <v>312</v>
      </c>
      <c r="V935" s="5" t="s">
        <v>312</v>
      </c>
      <c r="W935" s="17" t="s">
        <v>249</v>
      </c>
      <c r="X935" s="17" t="s">
        <v>423</v>
      </c>
      <c r="Y935" s="5"/>
      <c r="Z935" s="5"/>
    </row>
    <row r="936" spans="1:26" x14ac:dyDescent="0.2">
      <c r="C936" s="52" t="s">
        <v>317</v>
      </c>
      <c r="D936" s="28">
        <v>42181</v>
      </c>
      <c r="E936" s="9">
        <v>0.44930555555555557</v>
      </c>
      <c r="F936" s="7">
        <v>59.1</v>
      </c>
      <c r="G936" s="5" t="s">
        <v>296</v>
      </c>
      <c r="H936" s="11">
        <v>8.11</v>
      </c>
      <c r="I936" s="5">
        <v>100.4</v>
      </c>
      <c r="J936" s="6">
        <v>16.75</v>
      </c>
      <c r="K936" s="5" t="s">
        <v>371</v>
      </c>
      <c r="L936" s="5" t="s">
        <v>312</v>
      </c>
      <c r="M936" s="6">
        <v>7.65</v>
      </c>
      <c r="N936" s="6">
        <v>7.57</v>
      </c>
      <c r="O936" s="6">
        <v>264.10000000000002</v>
      </c>
      <c r="P936" s="6">
        <v>313.60000000000002</v>
      </c>
      <c r="Q936" s="7">
        <v>82.6</v>
      </c>
      <c r="R936" s="5" t="s">
        <v>312</v>
      </c>
      <c r="S936" s="5" t="s">
        <v>421</v>
      </c>
      <c r="T936" s="5" t="s">
        <v>346</v>
      </c>
      <c r="U936" s="5" t="s">
        <v>312</v>
      </c>
      <c r="V936" s="5" t="s">
        <v>312</v>
      </c>
      <c r="W936" s="17" t="s">
        <v>207</v>
      </c>
      <c r="X936" s="17" t="s">
        <v>147</v>
      </c>
      <c r="Y936" s="5"/>
      <c r="Z936" s="5"/>
    </row>
    <row r="937" spans="1:26" x14ac:dyDescent="0.2">
      <c r="C937" s="50" t="s">
        <v>317</v>
      </c>
      <c r="D937" s="28">
        <v>42186</v>
      </c>
      <c r="E937" s="9">
        <v>0.3979166666666667</v>
      </c>
      <c r="F937" s="7">
        <v>49.5</v>
      </c>
      <c r="G937" s="5"/>
      <c r="H937" s="11">
        <v>7.81</v>
      </c>
      <c r="I937" s="5">
        <v>99.8</v>
      </c>
      <c r="J937" s="6">
        <v>18.190000000000001</v>
      </c>
      <c r="K937" s="5" t="s">
        <v>371</v>
      </c>
      <c r="L937" s="5" t="s">
        <v>312</v>
      </c>
      <c r="M937" s="6">
        <v>7.54</v>
      </c>
      <c r="N937" s="6">
        <v>6.56</v>
      </c>
      <c r="O937" s="6">
        <v>258.39999999999998</v>
      </c>
      <c r="P937" s="6">
        <v>299</v>
      </c>
      <c r="Q937" s="7">
        <v>74.2</v>
      </c>
      <c r="R937" s="5"/>
      <c r="S937" s="5" t="s">
        <v>312</v>
      </c>
      <c r="T937" s="5" t="s">
        <v>346</v>
      </c>
      <c r="U937" s="5"/>
      <c r="V937" s="5"/>
      <c r="W937" s="17" t="s">
        <v>127</v>
      </c>
      <c r="X937" s="17" t="s">
        <v>148</v>
      </c>
      <c r="Y937" s="5"/>
      <c r="Z937" s="5"/>
    </row>
    <row r="938" spans="1:26" x14ac:dyDescent="0.2">
      <c r="C938" s="52" t="s">
        <v>317</v>
      </c>
      <c r="D938" s="28">
        <v>42195</v>
      </c>
      <c r="E938" s="9">
        <v>0.41180555555555554</v>
      </c>
      <c r="F938" s="7">
        <v>178.5</v>
      </c>
      <c r="G938" s="5" t="s">
        <v>296</v>
      </c>
      <c r="H938" s="11">
        <v>7.89</v>
      </c>
      <c r="I938" s="5">
        <v>99.5</v>
      </c>
      <c r="J938" s="6">
        <v>17.170000000000002</v>
      </c>
      <c r="K938" s="5" t="s">
        <v>312</v>
      </c>
      <c r="L938" s="5" t="s">
        <v>312</v>
      </c>
      <c r="M938" s="6">
        <v>7.75</v>
      </c>
      <c r="N938" s="6">
        <v>13.3</v>
      </c>
      <c r="O938" s="6">
        <v>312.7</v>
      </c>
      <c r="P938" s="6">
        <v>367.9</v>
      </c>
      <c r="Q938" s="7">
        <v>73.5</v>
      </c>
      <c r="R938" s="5" t="s">
        <v>312</v>
      </c>
      <c r="S938" s="5" t="s">
        <v>379</v>
      </c>
      <c r="T938" s="5" t="s">
        <v>346</v>
      </c>
      <c r="U938" s="5" t="s">
        <v>312</v>
      </c>
      <c r="V938" s="5" t="s">
        <v>312</v>
      </c>
      <c r="W938" s="17" t="s">
        <v>207</v>
      </c>
      <c r="X938" s="17" t="s">
        <v>149</v>
      </c>
      <c r="Y938" s="13" t="s">
        <v>312</v>
      </c>
      <c r="Z938" s="13" t="s">
        <v>312</v>
      </c>
    </row>
    <row r="939" spans="1:26" x14ac:dyDescent="0.2">
      <c r="C939" s="50" t="s">
        <v>317</v>
      </c>
      <c r="D939" s="28">
        <v>42200</v>
      </c>
      <c r="E939" s="9">
        <v>0.3972222222222222</v>
      </c>
      <c r="F939" s="83">
        <v>133</v>
      </c>
      <c r="G939" s="5"/>
      <c r="H939" s="11">
        <v>7.86</v>
      </c>
      <c r="I939" s="5">
        <v>99.3</v>
      </c>
      <c r="J939" s="6">
        <v>17.3</v>
      </c>
      <c r="K939" s="5" t="s">
        <v>371</v>
      </c>
      <c r="L939" s="5" t="s">
        <v>312</v>
      </c>
      <c r="M939" s="6">
        <v>7.71</v>
      </c>
      <c r="N939" s="6">
        <v>15.8</v>
      </c>
      <c r="O939" s="6">
        <v>278.10000000000002</v>
      </c>
      <c r="P939" s="6">
        <v>326.10000000000002</v>
      </c>
      <c r="Q939" s="7">
        <v>60.9</v>
      </c>
      <c r="R939" s="5"/>
      <c r="S939" s="5" t="s">
        <v>421</v>
      </c>
      <c r="T939" s="5" t="s">
        <v>346</v>
      </c>
      <c r="U939" s="5"/>
      <c r="V939" s="5"/>
      <c r="W939" s="17" t="s">
        <v>163</v>
      </c>
      <c r="X939" s="17" t="s">
        <v>150</v>
      </c>
      <c r="Y939" s="5"/>
      <c r="Z939" s="5"/>
    </row>
    <row r="940" spans="1:26" x14ac:dyDescent="0.2">
      <c r="C940" s="52" t="s">
        <v>317</v>
      </c>
      <c r="D940" s="28">
        <v>42209</v>
      </c>
      <c r="E940" s="9">
        <v>0.3972222222222222</v>
      </c>
      <c r="F940" s="7">
        <v>42.8</v>
      </c>
      <c r="G940" s="5" t="s">
        <v>296</v>
      </c>
      <c r="H940" s="11">
        <v>7.69</v>
      </c>
      <c r="I940" s="5">
        <v>99.6</v>
      </c>
      <c r="J940" s="6">
        <v>18.7</v>
      </c>
      <c r="K940" s="5" t="s">
        <v>371</v>
      </c>
      <c r="L940" s="5" t="s">
        <v>312</v>
      </c>
      <c r="M940" s="6">
        <v>7.74</v>
      </c>
      <c r="N940" s="118" t="s">
        <v>312</v>
      </c>
      <c r="O940" s="6">
        <v>282.8</v>
      </c>
      <c r="P940" s="6">
        <v>321.60000000000002</v>
      </c>
      <c r="Q940" s="7">
        <v>67.3</v>
      </c>
      <c r="R940" s="5" t="s">
        <v>312</v>
      </c>
      <c r="S940" s="5" t="s">
        <v>312</v>
      </c>
      <c r="T940" s="5" t="s">
        <v>346</v>
      </c>
      <c r="U940" s="5" t="s">
        <v>312</v>
      </c>
      <c r="V940" s="5" t="s">
        <v>312</v>
      </c>
      <c r="W940" s="17" t="s">
        <v>207</v>
      </c>
      <c r="X940" s="17" t="s">
        <v>151</v>
      </c>
      <c r="Y940" s="13" t="s">
        <v>312</v>
      </c>
      <c r="Z940" s="13" t="s">
        <v>312</v>
      </c>
    </row>
    <row r="941" spans="1:26" x14ac:dyDescent="0.2">
      <c r="C941" s="52" t="s">
        <v>317</v>
      </c>
      <c r="D941" s="28">
        <v>42216</v>
      </c>
      <c r="E941" s="9">
        <v>0.40486111111111112</v>
      </c>
      <c r="F941" s="7">
        <v>46.7</v>
      </c>
      <c r="G941" s="5" t="s">
        <v>296</v>
      </c>
      <c r="H941" s="11">
        <v>7.85</v>
      </c>
      <c r="I941" s="5">
        <v>101.3</v>
      </c>
      <c r="J941" s="6">
        <v>18.79</v>
      </c>
      <c r="K941" s="5" t="s">
        <v>312</v>
      </c>
      <c r="L941" s="5" t="s">
        <v>312</v>
      </c>
      <c r="M941" s="6">
        <v>7.76</v>
      </c>
      <c r="N941" s="118" t="s">
        <v>312</v>
      </c>
      <c r="O941" s="6">
        <v>370.7</v>
      </c>
      <c r="P941" s="6">
        <v>420.7</v>
      </c>
      <c r="Q941" s="7">
        <v>63.2</v>
      </c>
      <c r="R941" s="5" t="s">
        <v>312</v>
      </c>
      <c r="S941" s="5" t="s">
        <v>421</v>
      </c>
      <c r="T941" s="5" t="s">
        <v>346</v>
      </c>
      <c r="U941" s="5" t="s">
        <v>312</v>
      </c>
      <c r="V941" s="5" t="s">
        <v>312</v>
      </c>
      <c r="W941" s="17" t="s">
        <v>207</v>
      </c>
      <c r="X941" s="17" t="s">
        <v>152</v>
      </c>
      <c r="Y941" s="5"/>
      <c r="Z941" s="5"/>
    </row>
    <row r="942" spans="1:26" x14ac:dyDescent="0.25">
      <c r="C942" s="52" t="s">
        <v>317</v>
      </c>
      <c r="D942" s="28">
        <v>42221</v>
      </c>
      <c r="E942" s="9">
        <v>0.41597222222222219</v>
      </c>
      <c r="F942" s="7">
        <v>365</v>
      </c>
      <c r="G942" s="5"/>
      <c r="H942" s="6">
        <v>8</v>
      </c>
      <c r="I942" s="5">
        <v>102.8</v>
      </c>
      <c r="J942" s="6">
        <v>18.22</v>
      </c>
      <c r="K942" s="5" t="s">
        <v>312</v>
      </c>
      <c r="L942" s="5" t="s">
        <v>312</v>
      </c>
      <c r="M942" s="6">
        <v>7.56</v>
      </c>
      <c r="N942" s="118" t="s">
        <v>312</v>
      </c>
      <c r="O942" s="6">
        <v>391.4</v>
      </c>
      <c r="P942" s="6">
        <v>447.6</v>
      </c>
      <c r="Q942" s="117" t="s">
        <v>312</v>
      </c>
      <c r="R942" s="5" t="s">
        <v>312</v>
      </c>
      <c r="S942" s="5" t="s">
        <v>421</v>
      </c>
      <c r="T942" s="5" t="s">
        <v>345</v>
      </c>
      <c r="U942" s="5" t="s">
        <v>312</v>
      </c>
      <c r="V942" s="5" t="s">
        <v>312</v>
      </c>
      <c r="W942" s="36" t="s">
        <v>172</v>
      </c>
      <c r="X942" s="17" t="s">
        <v>153</v>
      </c>
      <c r="Y942" s="5"/>
      <c r="Z942" s="5"/>
    </row>
    <row r="943" spans="1:26" x14ac:dyDescent="0.2">
      <c r="C943" s="52" t="s">
        <v>317</v>
      </c>
      <c r="D943" s="28">
        <v>42235</v>
      </c>
      <c r="E943" s="9">
        <v>0.42986111111111108</v>
      </c>
      <c r="F943" s="83">
        <v>461</v>
      </c>
      <c r="G943" s="5"/>
      <c r="H943" s="11">
        <v>8.0399999999999991</v>
      </c>
      <c r="I943" s="5">
        <v>103.1</v>
      </c>
      <c r="J943" s="6">
        <v>18.149999999999999</v>
      </c>
      <c r="K943" s="5" t="s">
        <v>230</v>
      </c>
      <c r="L943" s="5" t="s">
        <v>312</v>
      </c>
      <c r="M943" s="6">
        <v>7.77</v>
      </c>
      <c r="N943" s="118" t="s">
        <v>312</v>
      </c>
      <c r="O943" s="6">
        <v>440.4</v>
      </c>
      <c r="P943" s="6">
        <v>506.9</v>
      </c>
      <c r="Q943" s="7">
        <v>66.2</v>
      </c>
      <c r="R943" s="5" t="s">
        <v>312</v>
      </c>
      <c r="S943" s="5" t="s">
        <v>312</v>
      </c>
      <c r="T943" s="5" t="s">
        <v>345</v>
      </c>
      <c r="U943" s="5" t="s">
        <v>312</v>
      </c>
      <c r="V943" s="5" t="s">
        <v>312</v>
      </c>
      <c r="W943" s="17" t="s">
        <v>174</v>
      </c>
      <c r="X943" s="17" t="s">
        <v>154</v>
      </c>
      <c r="Y943" s="5"/>
      <c r="Z943" s="5"/>
    </row>
    <row r="944" spans="1:26" x14ac:dyDescent="0.2">
      <c r="C944" s="52" t="s">
        <v>317</v>
      </c>
      <c r="D944" s="28">
        <v>42249</v>
      </c>
      <c r="E944" s="9">
        <v>0.4236111111111111</v>
      </c>
      <c r="F944" s="83">
        <v>291</v>
      </c>
      <c r="G944" s="5"/>
      <c r="H944" s="6">
        <v>8</v>
      </c>
      <c r="I944" s="5">
        <v>103.4</v>
      </c>
      <c r="J944" s="6">
        <v>18.37</v>
      </c>
      <c r="K944" s="5" t="s">
        <v>230</v>
      </c>
      <c r="L944" s="5" t="s">
        <v>312</v>
      </c>
      <c r="M944" s="6">
        <v>7.57</v>
      </c>
      <c r="N944" s="117" t="s">
        <v>312</v>
      </c>
      <c r="O944" s="6">
        <v>553.70000000000005</v>
      </c>
      <c r="P944" s="6">
        <v>634.20000000000005</v>
      </c>
      <c r="Q944" s="7">
        <v>67.5</v>
      </c>
      <c r="R944" s="5" t="s">
        <v>312</v>
      </c>
      <c r="S944" s="5" t="s">
        <v>421</v>
      </c>
      <c r="T944" s="5" t="s">
        <v>345</v>
      </c>
      <c r="U944" s="5" t="s">
        <v>312</v>
      </c>
      <c r="V944" s="5" t="s">
        <v>312</v>
      </c>
      <c r="W944" s="17" t="s">
        <v>174</v>
      </c>
      <c r="X944" s="17" t="s">
        <v>155</v>
      </c>
      <c r="Y944" s="5"/>
      <c r="Z944" s="5"/>
    </row>
    <row r="945" spans="3:26" x14ac:dyDescent="0.2">
      <c r="C945" s="52" t="s">
        <v>317</v>
      </c>
      <c r="D945" s="28">
        <v>42263</v>
      </c>
      <c r="E945" s="9">
        <v>0.41805555555555557</v>
      </c>
      <c r="F945" s="83">
        <v>1730</v>
      </c>
      <c r="G945" s="5"/>
      <c r="H945" s="11">
        <v>8.2200000000000006</v>
      </c>
      <c r="I945" s="5">
        <v>103.7</v>
      </c>
      <c r="J945" s="6">
        <v>16.77</v>
      </c>
      <c r="K945" s="100" t="s">
        <v>247</v>
      </c>
      <c r="L945" s="100" t="s">
        <v>312</v>
      </c>
      <c r="M945" s="6">
        <v>7.58</v>
      </c>
      <c r="N945" s="104">
        <v>3.56</v>
      </c>
      <c r="O945" s="6">
        <v>740.5</v>
      </c>
      <c r="P945" s="6">
        <v>882.2</v>
      </c>
      <c r="Q945" s="7">
        <v>49.2</v>
      </c>
      <c r="R945" s="100" t="s">
        <v>312</v>
      </c>
      <c r="S945" s="100" t="s">
        <v>298</v>
      </c>
      <c r="T945" s="100" t="s">
        <v>345</v>
      </c>
      <c r="U945" s="5" t="s">
        <v>312</v>
      </c>
      <c r="V945" s="5" t="s">
        <v>312</v>
      </c>
      <c r="W945" s="17" t="s">
        <v>246</v>
      </c>
      <c r="X945" s="17" t="s">
        <v>156</v>
      </c>
      <c r="Y945" s="5"/>
      <c r="Z945" s="5"/>
    </row>
    <row r="946" spans="3:26" x14ac:dyDescent="0.2">
      <c r="C946" s="50" t="s">
        <v>317</v>
      </c>
      <c r="D946" s="28">
        <v>42272</v>
      </c>
      <c r="E946" s="9">
        <v>0.48680555555555555</v>
      </c>
      <c r="F946" s="7">
        <v>344.8</v>
      </c>
      <c r="G946" s="5" t="s">
        <v>296</v>
      </c>
      <c r="H946" s="11">
        <v>8.76</v>
      </c>
      <c r="I946" s="5">
        <v>107.4</v>
      </c>
      <c r="J946" s="6">
        <v>16.16</v>
      </c>
      <c r="K946" s="100" t="s">
        <v>247</v>
      </c>
      <c r="L946" s="100" t="s">
        <v>312</v>
      </c>
      <c r="M946" s="6">
        <v>7.63</v>
      </c>
      <c r="N946" s="6">
        <v>1.44</v>
      </c>
      <c r="O946" s="6">
        <v>766</v>
      </c>
      <c r="P946" s="6">
        <v>923.7</v>
      </c>
      <c r="Q946" s="7">
        <v>35.6</v>
      </c>
      <c r="R946" s="100" t="s">
        <v>312</v>
      </c>
      <c r="S946" s="100" t="s">
        <v>298</v>
      </c>
      <c r="T946" s="100" t="s">
        <v>345</v>
      </c>
      <c r="U946" s="5" t="s">
        <v>312</v>
      </c>
      <c r="V946" s="5" t="s">
        <v>312</v>
      </c>
      <c r="W946" s="17" t="s">
        <v>174</v>
      </c>
      <c r="X946" s="17" t="s">
        <v>157</v>
      </c>
      <c r="Y946" s="5"/>
      <c r="Z946" s="5"/>
    </row>
    <row r="947" spans="3:26" x14ac:dyDescent="0.2">
      <c r="C947" s="50" t="s">
        <v>317</v>
      </c>
      <c r="D947" s="28">
        <v>42286</v>
      </c>
      <c r="E947" s="9">
        <v>0.43611111111111112</v>
      </c>
      <c r="F947" s="7">
        <v>344.8</v>
      </c>
      <c r="G947" s="100" t="s">
        <v>348</v>
      </c>
      <c r="H947" s="11">
        <v>8.4700000000000006</v>
      </c>
      <c r="I947" s="5">
        <v>100.1</v>
      </c>
      <c r="J947" s="6">
        <v>14.67</v>
      </c>
      <c r="K947" s="5" t="s">
        <v>230</v>
      </c>
      <c r="L947" s="100" t="s">
        <v>312</v>
      </c>
      <c r="M947" s="6">
        <v>7.71</v>
      </c>
      <c r="N947" s="6">
        <v>3.78</v>
      </c>
      <c r="O947" s="6">
        <v>632.20000000000005</v>
      </c>
      <c r="P947" s="6">
        <v>788.5</v>
      </c>
      <c r="Q947" s="7">
        <v>20.8</v>
      </c>
      <c r="R947" s="100" t="s">
        <v>312</v>
      </c>
      <c r="S947" s="5" t="s">
        <v>298</v>
      </c>
      <c r="T947" s="5" t="s">
        <v>345</v>
      </c>
      <c r="U947" s="5" t="s">
        <v>312</v>
      </c>
      <c r="V947" s="5" t="s">
        <v>312</v>
      </c>
      <c r="W947" s="17" t="s">
        <v>174</v>
      </c>
      <c r="X947" s="17" t="s">
        <v>158</v>
      </c>
      <c r="Y947" s="5"/>
      <c r="Z947" s="5"/>
    </row>
    <row r="948" spans="3:26" x14ac:dyDescent="0.2">
      <c r="C948" s="50" t="s">
        <v>396</v>
      </c>
      <c r="D948" s="75">
        <v>42307</v>
      </c>
      <c r="E948" s="68">
        <v>0.42986111111111108</v>
      </c>
      <c r="F948" s="69">
        <v>435.2</v>
      </c>
      <c r="G948" s="134" t="s">
        <v>388</v>
      </c>
      <c r="H948" s="71">
        <v>9.11</v>
      </c>
      <c r="I948" s="70">
        <v>97.9</v>
      </c>
      <c r="J948" s="72">
        <v>9.7200000000000006</v>
      </c>
      <c r="K948" s="70" t="s">
        <v>230</v>
      </c>
      <c r="L948" s="134" t="s">
        <v>312</v>
      </c>
      <c r="M948" s="72">
        <v>7.48</v>
      </c>
      <c r="N948" s="72">
        <v>5.36</v>
      </c>
      <c r="O948" s="72">
        <v>633.70000000000005</v>
      </c>
      <c r="P948" s="72">
        <v>894.2</v>
      </c>
      <c r="Q948" s="69">
        <v>13.1</v>
      </c>
      <c r="R948" s="70"/>
      <c r="S948" s="134" t="s">
        <v>401</v>
      </c>
      <c r="T948" s="134" t="s">
        <v>392</v>
      </c>
      <c r="U948" s="40"/>
      <c r="V948" s="40"/>
      <c r="W948" s="163" t="s">
        <v>359</v>
      </c>
      <c r="X948" s="46" t="s">
        <v>159</v>
      </c>
    </row>
    <row r="949" spans="3:26" x14ac:dyDescent="0.2">
      <c r="C949" s="50" t="s">
        <v>396</v>
      </c>
      <c r="D949" s="28">
        <v>42321</v>
      </c>
      <c r="E949" s="9">
        <v>0.43194444444444446</v>
      </c>
      <c r="F949" s="150">
        <v>344.8</v>
      </c>
      <c r="G949" s="100" t="s">
        <v>296</v>
      </c>
      <c r="H949" s="11">
        <v>10.78</v>
      </c>
      <c r="I949" s="5">
        <v>101.9</v>
      </c>
      <c r="J949" s="153">
        <v>4.8899999999999997</v>
      </c>
      <c r="K949" s="70" t="s">
        <v>230</v>
      </c>
      <c r="L949" s="134" t="s">
        <v>312</v>
      </c>
      <c r="M949" s="153">
        <v>7.31</v>
      </c>
      <c r="N949" s="153">
        <v>2.04</v>
      </c>
      <c r="O949" s="153">
        <v>560.79999999999995</v>
      </c>
      <c r="P949" s="153">
        <v>911.3</v>
      </c>
      <c r="Q949" s="150">
        <v>9.5</v>
      </c>
      <c r="R949" s="5"/>
      <c r="S949" s="100" t="s">
        <v>217</v>
      </c>
      <c r="T949" s="100" t="s">
        <v>345</v>
      </c>
      <c r="U949" s="5"/>
      <c r="V949" s="5"/>
      <c r="W949" s="97" t="s">
        <v>187</v>
      </c>
      <c r="X949" s="17" t="s">
        <v>160</v>
      </c>
      <c r="Y949" s="5"/>
      <c r="Z949" s="5"/>
    </row>
    <row r="950" spans="3:26" x14ac:dyDescent="0.2">
      <c r="C950" s="50" t="s">
        <v>396</v>
      </c>
      <c r="D950" s="28">
        <v>42342</v>
      </c>
      <c r="E950" s="9">
        <v>0.44513888888888892</v>
      </c>
      <c r="F950" s="150">
        <v>80.099999999999994</v>
      </c>
      <c r="G950" s="100">
        <v>1732.9</v>
      </c>
      <c r="H950" s="11">
        <v>11.26</v>
      </c>
      <c r="I950" s="5">
        <v>105.6</v>
      </c>
      <c r="J950" s="153">
        <v>3.4</v>
      </c>
      <c r="K950" s="5" t="s">
        <v>312</v>
      </c>
      <c r="L950" s="100" t="s">
        <v>312</v>
      </c>
      <c r="M950" s="153">
        <v>7.34</v>
      </c>
      <c r="N950" s="153">
        <v>1.34</v>
      </c>
      <c r="O950" s="153"/>
      <c r="P950" s="153">
        <v>898</v>
      </c>
      <c r="Q950" s="150">
        <v>11.4</v>
      </c>
      <c r="R950" s="5"/>
      <c r="S950" s="100" t="s">
        <v>217</v>
      </c>
      <c r="T950" s="100" t="s">
        <v>345</v>
      </c>
      <c r="U950" s="5"/>
      <c r="V950" s="5"/>
      <c r="W950" s="17" t="s">
        <v>191</v>
      </c>
      <c r="X950" s="17" t="s">
        <v>161</v>
      </c>
      <c r="Y950" s="5"/>
      <c r="Z950" s="5"/>
    </row>
    <row r="951" spans="3:26" x14ac:dyDescent="0.2">
      <c r="C951" s="50" t="s">
        <v>396</v>
      </c>
      <c r="D951" s="28">
        <v>42356</v>
      </c>
      <c r="E951" s="9">
        <v>0.46388888888888885</v>
      </c>
      <c r="F951" s="150">
        <v>39.700000000000003</v>
      </c>
      <c r="G951" s="100">
        <v>1553.1</v>
      </c>
      <c r="H951" s="11">
        <v>12.96</v>
      </c>
      <c r="I951" s="5">
        <v>108.8</v>
      </c>
      <c r="J951" s="153">
        <v>1.08</v>
      </c>
      <c r="K951" s="5" t="s">
        <v>230</v>
      </c>
      <c r="L951" s="100" t="s">
        <v>312</v>
      </c>
      <c r="M951" s="153">
        <v>7.19</v>
      </c>
      <c r="N951" s="153">
        <v>1.27</v>
      </c>
      <c r="O951" s="153">
        <v>400.7</v>
      </c>
      <c r="P951" s="153">
        <v>741</v>
      </c>
      <c r="Q951" s="150">
        <v>12</v>
      </c>
      <c r="R951" s="5"/>
      <c r="S951" s="100" t="s">
        <v>298</v>
      </c>
      <c r="T951" s="100" t="s">
        <v>345</v>
      </c>
      <c r="U951" s="5"/>
      <c r="V951" s="5"/>
      <c r="W951" s="17" t="s">
        <v>164</v>
      </c>
      <c r="X951" s="61"/>
      <c r="Y951" s="5"/>
      <c r="Z951" s="5"/>
    </row>
    <row r="952" spans="3:26" x14ac:dyDescent="0.2">
      <c r="C952" s="50" t="s">
        <v>396</v>
      </c>
      <c r="D952" s="28">
        <v>42384</v>
      </c>
      <c r="E952" s="9">
        <v>0.49652777777777773</v>
      </c>
      <c r="F952" s="150">
        <v>21.3</v>
      </c>
      <c r="G952" s="100">
        <v>980.4</v>
      </c>
      <c r="H952" s="11">
        <v>11.99</v>
      </c>
      <c r="I952" s="5">
        <v>107.3</v>
      </c>
      <c r="J952" s="153">
        <v>2.4</v>
      </c>
      <c r="K952" s="5" t="s">
        <v>230</v>
      </c>
      <c r="L952" s="100" t="s">
        <v>312</v>
      </c>
      <c r="M952" s="153">
        <v>7.84</v>
      </c>
      <c r="N952" s="153">
        <v>1.4</v>
      </c>
      <c r="O952" s="153">
        <v>416.2</v>
      </c>
      <c r="P952" s="153">
        <v>738.8</v>
      </c>
      <c r="Q952" s="150">
        <v>36.9</v>
      </c>
      <c r="R952" s="5"/>
      <c r="S952" s="100" t="s">
        <v>312</v>
      </c>
      <c r="T952" s="100" t="s">
        <v>345</v>
      </c>
      <c r="U952" s="5"/>
      <c r="V952" s="5"/>
      <c r="W952" s="17" t="s">
        <v>174</v>
      </c>
      <c r="X952" s="61"/>
      <c r="Y952" s="5"/>
      <c r="Z952" s="5"/>
    </row>
    <row r="953" spans="3:26" x14ac:dyDescent="0.2">
      <c r="C953" s="50" t="s">
        <v>396</v>
      </c>
      <c r="D953" s="28">
        <v>42405</v>
      </c>
      <c r="E953" s="9">
        <v>0.46597222222222223</v>
      </c>
      <c r="F953" s="150">
        <v>37.9</v>
      </c>
      <c r="G953" s="100">
        <v>1299.7</v>
      </c>
      <c r="H953" s="11">
        <v>12.58</v>
      </c>
      <c r="I953" s="5">
        <v>107.9</v>
      </c>
      <c r="J953" s="153">
        <v>1.48</v>
      </c>
      <c r="K953" s="5" t="s">
        <v>230</v>
      </c>
      <c r="L953" s="100" t="s">
        <v>312</v>
      </c>
      <c r="M953" s="153">
        <v>8.07</v>
      </c>
      <c r="N953" s="153">
        <v>1.5</v>
      </c>
      <c r="O953" s="153">
        <v>434.7</v>
      </c>
      <c r="P953" s="153">
        <v>789.4</v>
      </c>
      <c r="Q953" s="150">
        <v>34.700000000000003</v>
      </c>
      <c r="R953" s="5"/>
      <c r="S953" s="100" t="s">
        <v>298</v>
      </c>
      <c r="T953" s="100" t="s">
        <v>345</v>
      </c>
      <c r="U953" s="5"/>
      <c r="V953" s="5"/>
      <c r="W953" s="17" t="s">
        <v>131</v>
      </c>
      <c r="X953" s="61"/>
      <c r="Y953" s="5"/>
      <c r="Z953" s="5"/>
    </row>
    <row r="954" spans="3:26" x14ac:dyDescent="0.2">
      <c r="C954" s="50" t="s">
        <v>396</v>
      </c>
      <c r="D954" s="28">
        <v>42448</v>
      </c>
      <c r="E954" s="9">
        <v>0.5229166666666667</v>
      </c>
      <c r="F954" s="150">
        <v>88</v>
      </c>
      <c r="G954" s="100" t="s">
        <v>296</v>
      </c>
      <c r="H954" s="11">
        <v>11.76</v>
      </c>
      <c r="I954" s="5">
        <v>111.1</v>
      </c>
      <c r="J954" s="153">
        <v>5.0599999999999996</v>
      </c>
      <c r="K954" s="5" t="s">
        <v>230</v>
      </c>
      <c r="L954" s="100" t="s">
        <v>312</v>
      </c>
      <c r="M954" s="153">
        <v>8.1999999999999993</v>
      </c>
      <c r="N954" s="153">
        <v>3.23</v>
      </c>
      <c r="O954" s="153">
        <v>598.70000000000005</v>
      </c>
      <c r="P954" s="153">
        <v>964.1</v>
      </c>
      <c r="Q954" s="150">
        <v>156.9</v>
      </c>
      <c r="R954" s="5"/>
      <c r="S954" s="100" t="s">
        <v>298</v>
      </c>
      <c r="T954" s="100" t="s">
        <v>345</v>
      </c>
      <c r="U954" s="5"/>
      <c r="V954" s="5"/>
      <c r="W954" s="17" t="s">
        <v>174</v>
      </c>
      <c r="X954" s="61"/>
      <c r="Y954" s="5"/>
      <c r="Z954" s="5"/>
    </row>
    <row r="955" spans="3:26" x14ac:dyDescent="0.2">
      <c r="C955" s="50" t="s">
        <v>396</v>
      </c>
      <c r="D955" s="28">
        <v>42468</v>
      </c>
      <c r="E955" s="9">
        <v>0.44166666666666665</v>
      </c>
      <c r="F955" s="150">
        <v>24.3</v>
      </c>
      <c r="G955" s="100">
        <v>2419.6</v>
      </c>
      <c r="H955" s="11">
        <v>10.56</v>
      </c>
      <c r="I955" s="5">
        <v>112.3</v>
      </c>
      <c r="J955" s="153">
        <v>9.85</v>
      </c>
      <c r="K955" s="100" t="s">
        <v>25</v>
      </c>
      <c r="L955" s="100" t="s">
        <v>312</v>
      </c>
      <c r="M955" s="153">
        <v>8.33</v>
      </c>
      <c r="N955" s="153">
        <v>4.74</v>
      </c>
      <c r="O955" s="153">
        <v>506.3</v>
      </c>
      <c r="P955" s="153">
        <v>713.5</v>
      </c>
      <c r="Q955" s="150">
        <v>111.7</v>
      </c>
      <c r="R955" s="5"/>
      <c r="S955" s="100" t="s">
        <v>93</v>
      </c>
      <c r="T955" s="100" t="s">
        <v>93</v>
      </c>
      <c r="U955" s="5"/>
      <c r="V955" s="5"/>
      <c r="W955" s="17" t="s">
        <v>174</v>
      </c>
      <c r="X955" s="61"/>
      <c r="Y955" s="5"/>
      <c r="Z955" s="5"/>
    </row>
    <row r="956" spans="3:26" x14ac:dyDescent="0.2">
      <c r="C956" s="50" t="s">
        <v>396</v>
      </c>
      <c r="D956" s="28">
        <v>42474</v>
      </c>
      <c r="E956" s="9">
        <v>0.55902777777777779</v>
      </c>
      <c r="F956" s="150">
        <v>28.2</v>
      </c>
      <c r="G956" s="100" t="s">
        <v>296</v>
      </c>
      <c r="H956" s="11">
        <v>10.43</v>
      </c>
      <c r="I956" s="5">
        <v>125.3</v>
      </c>
      <c r="J956" s="153">
        <v>14.22</v>
      </c>
      <c r="K956" s="100" t="s">
        <v>92</v>
      </c>
      <c r="L956" s="100" t="s">
        <v>312</v>
      </c>
      <c r="M956" s="153">
        <v>9.01</v>
      </c>
      <c r="N956" s="153">
        <v>4.47</v>
      </c>
      <c r="O956" s="153">
        <v>494</v>
      </c>
      <c r="P956" s="153">
        <v>622.70000000000005</v>
      </c>
      <c r="Q956" s="150">
        <v>112.1</v>
      </c>
      <c r="R956" s="5"/>
      <c r="S956" s="100" t="s">
        <v>47</v>
      </c>
      <c r="T956" s="100" t="s">
        <v>93</v>
      </c>
      <c r="U956" s="5"/>
      <c r="V956" s="5"/>
      <c r="W956" s="142" t="s">
        <v>26</v>
      </c>
      <c r="X956" s="61"/>
      <c r="Y956" s="5"/>
      <c r="Z956" s="5"/>
    </row>
    <row r="957" spans="3:26" x14ac:dyDescent="0.2">
      <c r="C957" s="50" t="s">
        <v>396</v>
      </c>
      <c r="D957" s="28">
        <v>42489</v>
      </c>
      <c r="E957" s="9">
        <v>0.44930555555555557</v>
      </c>
      <c r="F957" s="281">
        <v>517.20000000000005</v>
      </c>
      <c r="G957" s="100" t="s">
        <v>41</v>
      </c>
      <c r="H957" s="189" t="s">
        <v>93</v>
      </c>
      <c r="I957" s="100" t="s">
        <v>93</v>
      </c>
      <c r="J957" s="153">
        <v>6.64</v>
      </c>
      <c r="K957" s="100" t="s">
        <v>25</v>
      </c>
      <c r="L957" s="100" t="s">
        <v>93</v>
      </c>
      <c r="M957" s="153">
        <v>7.82</v>
      </c>
      <c r="N957" s="153">
        <v>18.600000000000001</v>
      </c>
      <c r="O957" s="153">
        <v>249.8</v>
      </c>
      <c r="P957" s="153">
        <v>385.1</v>
      </c>
      <c r="Q957" s="281">
        <v>148.19999999999999</v>
      </c>
      <c r="R957" s="5"/>
      <c r="S957" s="100" t="s">
        <v>21</v>
      </c>
      <c r="T957" s="100" t="s">
        <v>93</v>
      </c>
      <c r="U957" s="5"/>
      <c r="V957" s="5"/>
      <c r="W957" s="17" t="s">
        <v>88</v>
      </c>
      <c r="X957" s="61"/>
      <c r="Y957" s="5"/>
      <c r="Z957" s="5"/>
    </row>
    <row r="958" spans="3:26" x14ac:dyDescent="0.2">
      <c r="C958" s="65" t="s">
        <v>317</v>
      </c>
      <c r="D958" s="28">
        <v>42494</v>
      </c>
      <c r="E958" s="9">
        <v>0.46597222222222223</v>
      </c>
      <c r="F958" s="83">
        <v>225</v>
      </c>
      <c r="G958" s="100"/>
      <c r="H958" s="189" t="s">
        <v>93</v>
      </c>
      <c r="I958" s="100" t="s">
        <v>93</v>
      </c>
      <c r="J958" s="153">
        <v>9.9600000000000009</v>
      </c>
      <c r="K958" s="100" t="s">
        <v>25</v>
      </c>
      <c r="L958" s="100" t="s">
        <v>312</v>
      </c>
      <c r="M958" s="153">
        <v>7.88</v>
      </c>
      <c r="N958" s="153">
        <v>15.9</v>
      </c>
      <c r="O958" s="151" t="s">
        <v>93</v>
      </c>
      <c r="P958" s="153">
        <v>443.7</v>
      </c>
      <c r="Q958" s="150">
        <v>139.5</v>
      </c>
      <c r="R958" s="5"/>
      <c r="S958" s="100" t="s">
        <v>5</v>
      </c>
      <c r="T958" s="100" t="s">
        <v>93</v>
      </c>
      <c r="U958" s="5"/>
      <c r="V958" s="5"/>
      <c r="W958" s="17" t="s">
        <v>88</v>
      </c>
      <c r="X958" s="61"/>
      <c r="Y958" s="5"/>
      <c r="Z958" s="5"/>
    </row>
    <row r="959" spans="3:26" x14ac:dyDescent="0.25">
      <c r="C959" s="50" t="s">
        <v>396</v>
      </c>
      <c r="D959" s="28">
        <v>42499</v>
      </c>
      <c r="E959" s="9">
        <v>0.48055555555555557</v>
      </c>
      <c r="F959" s="150">
        <v>47.3</v>
      </c>
      <c r="G959" s="100">
        <v>2419.6</v>
      </c>
      <c r="H959" s="189" t="s">
        <v>93</v>
      </c>
      <c r="I959" s="100" t="s">
        <v>93</v>
      </c>
      <c r="J959" s="153">
        <v>11.2</v>
      </c>
      <c r="K959" s="100" t="s">
        <v>25</v>
      </c>
      <c r="L959" s="100" t="s">
        <v>312</v>
      </c>
      <c r="M959" s="153">
        <v>7.9</v>
      </c>
      <c r="N959" s="153">
        <v>15.6</v>
      </c>
      <c r="O959" s="151" t="s">
        <v>93</v>
      </c>
      <c r="P959" s="153">
        <v>368.9</v>
      </c>
      <c r="Q959" s="150">
        <v>144.6</v>
      </c>
      <c r="R959" s="5"/>
      <c r="S959" s="100" t="s">
        <v>32</v>
      </c>
      <c r="T959" s="100" t="s">
        <v>93</v>
      </c>
      <c r="U959" s="5"/>
      <c r="V959" s="5"/>
      <c r="W959" s="60" t="s">
        <v>125</v>
      </c>
      <c r="X959" s="61"/>
      <c r="Y959" s="5"/>
      <c r="Z959" s="5"/>
    </row>
    <row r="960" spans="3:26" x14ac:dyDescent="0.2">
      <c r="C960" s="65" t="s">
        <v>396</v>
      </c>
      <c r="D960" s="28">
        <v>42508</v>
      </c>
      <c r="E960" s="9">
        <v>0.44930555555555557</v>
      </c>
      <c r="F960" s="150">
        <v>93.4</v>
      </c>
      <c r="G960" s="100"/>
      <c r="H960" s="11">
        <v>9.07</v>
      </c>
      <c r="I960" s="5">
        <v>99.7</v>
      </c>
      <c r="J960" s="153">
        <v>11.17</v>
      </c>
      <c r="K960" s="100" t="s">
        <v>25</v>
      </c>
      <c r="L960" s="100" t="s">
        <v>312</v>
      </c>
      <c r="M960" s="153">
        <v>7.94</v>
      </c>
      <c r="N960" s="153">
        <v>12</v>
      </c>
      <c r="O960" s="151" t="s">
        <v>93</v>
      </c>
      <c r="P960" s="153">
        <v>391.2</v>
      </c>
      <c r="Q960" s="150">
        <v>146.1</v>
      </c>
      <c r="R960" s="5"/>
      <c r="S960" s="100" t="s">
        <v>95</v>
      </c>
      <c r="T960" s="100" t="s">
        <v>93</v>
      </c>
      <c r="U960" s="5"/>
      <c r="V960" s="5"/>
      <c r="W960" s="17" t="s">
        <v>88</v>
      </c>
      <c r="X960" s="61"/>
      <c r="Y960" s="5"/>
      <c r="Z960" s="5"/>
    </row>
    <row r="961" spans="3:26" x14ac:dyDescent="0.2">
      <c r="C961" s="50" t="s">
        <v>396</v>
      </c>
      <c r="D961" s="28">
        <v>42517</v>
      </c>
      <c r="E961" s="9">
        <v>0.49027777777777781</v>
      </c>
      <c r="F961" s="150">
        <v>116.2</v>
      </c>
      <c r="G961" s="100" t="s">
        <v>296</v>
      </c>
      <c r="H961" s="11">
        <v>8.7200000000000006</v>
      </c>
      <c r="I961" s="5">
        <v>100.1</v>
      </c>
      <c r="J961" s="153">
        <v>13.14</v>
      </c>
      <c r="K961" s="100" t="s">
        <v>92</v>
      </c>
      <c r="L961" s="100" t="s">
        <v>312</v>
      </c>
      <c r="M961" s="153">
        <v>7.95</v>
      </c>
      <c r="N961" s="153">
        <v>11.3</v>
      </c>
      <c r="O961" s="153">
        <v>301.5</v>
      </c>
      <c r="P961" s="153">
        <v>389.8</v>
      </c>
      <c r="Q961" s="150">
        <v>131.4</v>
      </c>
      <c r="R961" s="5"/>
      <c r="S961" s="100" t="s">
        <v>96</v>
      </c>
      <c r="T961" s="100" t="s">
        <v>93</v>
      </c>
      <c r="U961" s="5"/>
      <c r="V961" s="5"/>
      <c r="W961" s="142" t="s">
        <v>26</v>
      </c>
      <c r="X961" s="61"/>
      <c r="Y961" s="5"/>
      <c r="Z961" s="5"/>
    </row>
    <row r="962" spans="3:26" x14ac:dyDescent="0.2">
      <c r="C962" s="65" t="s">
        <v>396</v>
      </c>
      <c r="D962" s="28">
        <v>42522</v>
      </c>
      <c r="E962" s="9">
        <v>0.53680555555555554</v>
      </c>
      <c r="F962" s="83">
        <v>186</v>
      </c>
      <c r="G962" s="100"/>
      <c r="H962" s="11">
        <v>8.1300000000000008</v>
      </c>
      <c r="I962" s="5">
        <v>101.5</v>
      </c>
      <c r="J962" s="153">
        <v>16.829999999999998</v>
      </c>
      <c r="K962" s="100" t="s">
        <v>93</v>
      </c>
      <c r="L962" s="100" t="s">
        <v>312</v>
      </c>
      <c r="M962" s="153">
        <v>8.0500000000000007</v>
      </c>
      <c r="N962" s="153">
        <v>9</v>
      </c>
      <c r="O962" s="151" t="s">
        <v>93</v>
      </c>
      <c r="P962" s="153">
        <v>396.3</v>
      </c>
      <c r="Q962" s="150">
        <v>138.80000000000001</v>
      </c>
      <c r="R962" s="5"/>
      <c r="S962" s="100" t="s">
        <v>93</v>
      </c>
      <c r="T962" s="100" t="s">
        <v>93</v>
      </c>
      <c r="U962" s="5"/>
      <c r="V962" s="5"/>
      <c r="W962" s="17" t="s">
        <v>88</v>
      </c>
      <c r="X962" s="61"/>
      <c r="Y962" s="5"/>
      <c r="Z962" s="5"/>
    </row>
    <row r="963" spans="3:26" x14ac:dyDescent="0.2">
      <c r="C963" s="50" t="s">
        <v>396</v>
      </c>
      <c r="D963" s="28">
        <v>42530</v>
      </c>
      <c r="E963" s="9">
        <v>0.48055555555555557</v>
      </c>
      <c r="F963" s="150">
        <v>44.3</v>
      </c>
      <c r="G963" s="100" t="s">
        <v>296</v>
      </c>
      <c r="H963" s="11">
        <v>7.64</v>
      </c>
      <c r="I963" s="5">
        <v>99.8</v>
      </c>
      <c r="J963" s="153">
        <v>18.79</v>
      </c>
      <c r="K963" s="100" t="s">
        <v>92</v>
      </c>
      <c r="L963" s="100" t="s">
        <v>312</v>
      </c>
      <c r="M963" s="153">
        <v>7.98</v>
      </c>
      <c r="N963" s="153">
        <v>7.8</v>
      </c>
      <c r="O963" s="153">
        <v>329</v>
      </c>
      <c r="P963" s="153">
        <v>374</v>
      </c>
      <c r="Q963" s="150">
        <v>140.19999999999999</v>
      </c>
      <c r="R963" s="5"/>
      <c r="S963" s="100" t="s">
        <v>13</v>
      </c>
      <c r="T963" s="100" t="s">
        <v>93</v>
      </c>
      <c r="U963" s="5"/>
      <c r="V963" s="5"/>
      <c r="W963" s="142" t="s">
        <v>15</v>
      </c>
      <c r="X963" s="61"/>
      <c r="Y963" s="5"/>
      <c r="Z963" s="5"/>
    </row>
    <row r="964" spans="3:26" x14ac:dyDescent="0.2">
      <c r="C964" s="65" t="s">
        <v>396</v>
      </c>
      <c r="D964" s="28">
        <v>42536</v>
      </c>
      <c r="E964" s="9">
        <v>0.4770833333333333</v>
      </c>
      <c r="F964" s="83">
        <v>435</v>
      </c>
      <c r="G964" s="100"/>
      <c r="H964" s="11">
        <v>7.67</v>
      </c>
      <c r="I964" s="5">
        <v>101.5</v>
      </c>
      <c r="J964" s="153">
        <v>19.399999999999999</v>
      </c>
      <c r="K964" s="100" t="s">
        <v>4</v>
      </c>
      <c r="L964" s="100" t="s">
        <v>312</v>
      </c>
      <c r="M964" s="153">
        <v>8</v>
      </c>
      <c r="N964" s="153">
        <v>26.4</v>
      </c>
      <c r="O964" s="153">
        <v>334.4</v>
      </c>
      <c r="P964" s="153">
        <v>375.4</v>
      </c>
      <c r="Q964" s="150">
        <v>126.7</v>
      </c>
      <c r="R964" s="5"/>
      <c r="S964" s="100" t="s">
        <v>96</v>
      </c>
      <c r="T964" s="100" t="s">
        <v>93</v>
      </c>
      <c r="U964" s="5"/>
      <c r="V964" s="5"/>
      <c r="W964" s="142" t="s">
        <v>426</v>
      </c>
      <c r="X964" s="61"/>
      <c r="Y964" s="5"/>
      <c r="Z964" s="5"/>
    </row>
    <row r="965" spans="3:26" x14ac:dyDescent="0.2">
      <c r="C965" s="50" t="s">
        <v>396</v>
      </c>
      <c r="D965" s="28">
        <v>42544</v>
      </c>
      <c r="E965" s="9">
        <v>0.45555555555555555</v>
      </c>
      <c r="F965" s="150">
        <v>131.4</v>
      </c>
      <c r="G965" s="100" t="s">
        <v>296</v>
      </c>
      <c r="H965" s="11">
        <v>7.55</v>
      </c>
      <c r="I965" s="5">
        <v>100.8</v>
      </c>
      <c r="J965" s="153">
        <v>20.16</v>
      </c>
      <c r="K965" s="100" t="s">
        <v>92</v>
      </c>
      <c r="L965" s="100" t="s">
        <v>312</v>
      </c>
      <c r="M965" s="153">
        <v>8</v>
      </c>
      <c r="N965" s="153">
        <v>7.9</v>
      </c>
      <c r="O965" s="153">
        <v>325.89999999999998</v>
      </c>
      <c r="P965" s="153">
        <v>361.9</v>
      </c>
      <c r="Q965" s="150">
        <v>164.6</v>
      </c>
      <c r="R965" s="5"/>
      <c r="S965" s="100" t="s">
        <v>96</v>
      </c>
      <c r="T965" s="100" t="s">
        <v>93</v>
      </c>
      <c r="U965" s="5"/>
      <c r="V965" s="5"/>
      <c r="W965" s="142" t="s">
        <v>94</v>
      </c>
      <c r="X965" s="61"/>
      <c r="Y965" s="5"/>
      <c r="Z965" s="5"/>
    </row>
    <row r="966" spans="3:26" x14ac:dyDescent="0.2">
      <c r="C966" s="50" t="s">
        <v>396</v>
      </c>
      <c r="D966" s="28">
        <v>42551</v>
      </c>
      <c r="E966" s="9">
        <v>0.4597222222222222</v>
      </c>
      <c r="F966" s="150">
        <v>131.69999999999999</v>
      </c>
      <c r="G966" s="100" t="s">
        <v>296</v>
      </c>
      <c r="H966" s="11">
        <v>7.89</v>
      </c>
      <c r="I966" s="5">
        <v>103.2</v>
      </c>
      <c r="J966" s="153">
        <v>19.239999999999998</v>
      </c>
      <c r="K966" s="100" t="s">
        <v>439</v>
      </c>
      <c r="L966" s="100" t="s">
        <v>312</v>
      </c>
      <c r="M966" s="153">
        <v>7.97</v>
      </c>
      <c r="N966" s="153">
        <v>6.2</v>
      </c>
      <c r="O966" s="153">
        <v>396.6</v>
      </c>
      <c r="P966" s="153">
        <v>446.1</v>
      </c>
      <c r="Q966" s="150">
        <v>120.3</v>
      </c>
      <c r="R966" s="5"/>
      <c r="S966" s="100" t="s">
        <v>435</v>
      </c>
      <c r="T966" s="100" t="s">
        <v>440</v>
      </c>
      <c r="U966" s="5"/>
      <c r="V966" s="5"/>
      <c r="W966" s="142" t="s">
        <v>426</v>
      </c>
      <c r="X966" s="61"/>
      <c r="Y966" s="5"/>
      <c r="Z966" s="5"/>
    </row>
    <row r="967" spans="3:26" x14ac:dyDescent="0.2">
      <c r="C967" s="65" t="s">
        <v>396</v>
      </c>
      <c r="D967" s="28">
        <v>42557</v>
      </c>
      <c r="E967" s="9">
        <v>0.46180555555555558</v>
      </c>
      <c r="F967" s="83">
        <v>206</v>
      </c>
      <c r="G967" s="100"/>
      <c r="H967" s="11">
        <v>7.78</v>
      </c>
      <c r="I967" s="5">
        <v>104.7</v>
      </c>
      <c r="J967" s="153">
        <v>20.03</v>
      </c>
      <c r="K967" s="100" t="s">
        <v>439</v>
      </c>
      <c r="L967" s="100" t="s">
        <v>312</v>
      </c>
      <c r="M967" s="153">
        <v>8.0299999999999994</v>
      </c>
      <c r="N967" s="153">
        <v>7.9</v>
      </c>
      <c r="O967" s="153">
        <v>350.1</v>
      </c>
      <c r="P967" s="153">
        <v>387.5</v>
      </c>
      <c r="Q967" s="150">
        <v>112.4</v>
      </c>
      <c r="R967" s="5"/>
      <c r="S967" s="100" t="s">
        <v>440</v>
      </c>
      <c r="T967" s="100" t="s">
        <v>440</v>
      </c>
      <c r="U967" s="5"/>
      <c r="V967" s="5"/>
      <c r="W967" s="142" t="s">
        <v>408</v>
      </c>
      <c r="X967" s="61"/>
      <c r="Y967" s="5"/>
      <c r="Z967" s="5"/>
    </row>
    <row r="968" spans="3:26" x14ac:dyDescent="0.2">
      <c r="C968" s="50" t="s">
        <v>396</v>
      </c>
      <c r="D968" s="28">
        <v>42565</v>
      </c>
      <c r="E968" s="9">
        <v>0.45763888888888887</v>
      </c>
      <c r="F968" s="150">
        <v>113</v>
      </c>
      <c r="G968" s="100" t="s">
        <v>296</v>
      </c>
      <c r="H968" s="11">
        <v>8.49</v>
      </c>
      <c r="I968" s="5">
        <v>110.5</v>
      </c>
      <c r="J968" s="153">
        <v>18.89</v>
      </c>
      <c r="K968" s="100" t="s">
        <v>424</v>
      </c>
      <c r="L968" s="100" t="s">
        <v>312</v>
      </c>
      <c r="M968" s="153">
        <v>8.1</v>
      </c>
      <c r="N968" s="153">
        <v>9.4</v>
      </c>
      <c r="O968" s="153">
        <v>414.7</v>
      </c>
      <c r="P968" s="153">
        <v>469.4</v>
      </c>
      <c r="Q968" s="150">
        <v>209.1</v>
      </c>
      <c r="R968" s="5"/>
      <c r="S968" s="100" t="s">
        <v>435</v>
      </c>
      <c r="T968" s="100" t="s">
        <v>440</v>
      </c>
      <c r="U968" s="5"/>
      <c r="V968" s="5"/>
      <c r="W968" s="142" t="s">
        <v>438</v>
      </c>
      <c r="X968" s="61"/>
      <c r="Y968" s="5"/>
      <c r="Z968" s="5"/>
    </row>
    <row r="969" spans="3:26" x14ac:dyDescent="0.2">
      <c r="C969" s="65" t="s">
        <v>396</v>
      </c>
      <c r="D969" s="28">
        <v>42571</v>
      </c>
      <c r="E969" s="9">
        <v>0.4680555555555555</v>
      </c>
      <c r="F969" s="150"/>
      <c r="G969" s="100"/>
      <c r="H969" s="11">
        <v>7.46</v>
      </c>
      <c r="I969" s="5">
        <v>104.1</v>
      </c>
      <c r="J969" s="153">
        <v>21.52</v>
      </c>
      <c r="K969" s="100" t="s">
        <v>117</v>
      </c>
      <c r="L969" s="100" t="s">
        <v>312</v>
      </c>
      <c r="M969" s="153">
        <v>7.93</v>
      </c>
      <c r="N969" s="153">
        <v>13.1</v>
      </c>
      <c r="O969" s="153">
        <v>465</v>
      </c>
      <c r="P969" s="153">
        <v>498.6</v>
      </c>
      <c r="Q969" s="150">
        <v>158.69999999999999</v>
      </c>
      <c r="R969" s="5"/>
      <c r="S969" s="100" t="s">
        <v>445</v>
      </c>
      <c r="T969" s="100" t="s">
        <v>440</v>
      </c>
      <c r="U969" s="5"/>
      <c r="V969" s="5"/>
      <c r="W969" s="142" t="s">
        <v>438</v>
      </c>
      <c r="X969" s="61"/>
      <c r="Y969" s="5"/>
      <c r="Z969" s="5"/>
    </row>
    <row r="970" spans="3:26" x14ac:dyDescent="0.2">
      <c r="C970" s="50" t="s">
        <v>396</v>
      </c>
      <c r="D970" s="28">
        <v>42579</v>
      </c>
      <c r="E970" s="9">
        <v>0.45833333333333331</v>
      </c>
      <c r="F970" s="150">
        <v>240</v>
      </c>
      <c r="G970" s="100" t="s">
        <v>296</v>
      </c>
      <c r="H970" s="11">
        <v>8.85</v>
      </c>
      <c r="I970" s="5">
        <v>119.2</v>
      </c>
      <c r="J970" s="153">
        <v>20.82</v>
      </c>
      <c r="K970" s="100" t="s">
        <v>117</v>
      </c>
      <c r="L970" s="100" t="s">
        <v>312</v>
      </c>
      <c r="M970" s="153">
        <v>8.19</v>
      </c>
      <c r="N970" s="153">
        <v>8.1</v>
      </c>
      <c r="O970" s="153">
        <v>602.5</v>
      </c>
      <c r="P970" s="153">
        <v>658.5</v>
      </c>
      <c r="Q970" s="150">
        <v>152.9</v>
      </c>
      <c r="R970" s="5"/>
      <c r="S970" s="100" t="s">
        <v>433</v>
      </c>
      <c r="T970" s="100" t="s">
        <v>434</v>
      </c>
      <c r="U970" s="5"/>
      <c r="V970" s="5"/>
      <c r="W970" s="142" t="s">
        <v>426</v>
      </c>
      <c r="X970" s="61"/>
      <c r="Y970" s="5"/>
      <c r="Z970" s="5"/>
    </row>
    <row r="971" spans="3:26" x14ac:dyDescent="0.2">
      <c r="C971" s="65" t="s">
        <v>396</v>
      </c>
      <c r="D971" s="28">
        <v>42586</v>
      </c>
      <c r="E971" s="9">
        <v>0.42986111111111108</v>
      </c>
      <c r="F971" s="150"/>
      <c r="G971" s="100"/>
      <c r="H971" s="11">
        <v>8.85</v>
      </c>
      <c r="I971" s="5">
        <v>116.8</v>
      </c>
      <c r="J971" s="153">
        <v>19.64</v>
      </c>
      <c r="K971" s="100" t="s">
        <v>117</v>
      </c>
      <c r="L971" s="100" t="s">
        <v>312</v>
      </c>
      <c r="M971" s="153">
        <v>8.19</v>
      </c>
      <c r="N971" s="258">
        <v>5.7</v>
      </c>
      <c r="O971" s="150">
        <v>608.6</v>
      </c>
      <c r="P971" s="150">
        <v>676.2</v>
      </c>
      <c r="Q971" s="150">
        <v>173</v>
      </c>
      <c r="R971" s="5"/>
      <c r="S971" s="100" t="s">
        <v>52</v>
      </c>
      <c r="T971" s="100" t="s">
        <v>120</v>
      </c>
      <c r="U971" s="5"/>
      <c r="V971" s="5"/>
      <c r="W971" s="17" t="s">
        <v>98</v>
      </c>
      <c r="X971" s="61"/>
      <c r="Y971" s="5"/>
      <c r="Z971" s="5"/>
    </row>
    <row r="972" spans="3:26" x14ac:dyDescent="0.2">
      <c r="C972" s="50" t="s">
        <v>396</v>
      </c>
      <c r="D972" s="28">
        <v>42594</v>
      </c>
      <c r="E972" s="9">
        <v>0.51041666666666663</v>
      </c>
      <c r="F972" s="150">
        <v>131.69999999999999</v>
      </c>
      <c r="G972" s="100" t="s">
        <v>296</v>
      </c>
      <c r="H972" s="11">
        <v>9.0399999999999991</v>
      </c>
      <c r="I972" s="5">
        <v>121.2</v>
      </c>
      <c r="J972" s="153">
        <v>20.39</v>
      </c>
      <c r="K972" s="5" t="s">
        <v>233</v>
      </c>
      <c r="L972" s="100" t="s">
        <v>312</v>
      </c>
      <c r="M972" s="153">
        <v>8.31</v>
      </c>
      <c r="N972" s="150">
        <v>3.4</v>
      </c>
      <c r="O972" s="150">
        <v>677.6</v>
      </c>
      <c r="P972" s="150">
        <v>742.8</v>
      </c>
      <c r="Q972" s="150">
        <v>116.6</v>
      </c>
      <c r="R972" s="5"/>
      <c r="S972" s="100" t="s">
        <v>298</v>
      </c>
      <c r="T972" s="100" t="s">
        <v>345</v>
      </c>
      <c r="U972" s="5"/>
      <c r="V972" s="5"/>
      <c r="W972" s="17" t="s">
        <v>97</v>
      </c>
      <c r="X972" s="61"/>
      <c r="Y972" s="5"/>
      <c r="Z972" s="5"/>
    </row>
    <row r="973" spans="3:26" x14ac:dyDescent="0.2">
      <c r="C973" s="65" t="s">
        <v>396</v>
      </c>
      <c r="D973" s="28">
        <v>42599</v>
      </c>
      <c r="E973" s="9">
        <v>0.50416666666666665</v>
      </c>
      <c r="F973" s="150"/>
      <c r="G973" s="100"/>
      <c r="H973" s="11">
        <v>8.49</v>
      </c>
      <c r="I973" s="5">
        <v>112.9</v>
      </c>
      <c r="J973" s="153">
        <v>19.809999999999999</v>
      </c>
      <c r="K973" s="5" t="s">
        <v>233</v>
      </c>
      <c r="L973" s="100" t="s">
        <v>312</v>
      </c>
      <c r="M973" s="153">
        <v>8.1199999999999992</v>
      </c>
      <c r="N973" s="153" t="s">
        <v>312</v>
      </c>
      <c r="O973" s="150">
        <v>696.5</v>
      </c>
      <c r="P973" s="150">
        <v>773.3</v>
      </c>
      <c r="Q973" s="150">
        <v>111.5</v>
      </c>
      <c r="R973" s="5"/>
      <c r="S973" s="100" t="s">
        <v>298</v>
      </c>
      <c r="T973" s="100" t="s">
        <v>345</v>
      </c>
      <c r="U973" s="5"/>
      <c r="V973" s="5"/>
      <c r="W973" s="17" t="s">
        <v>84</v>
      </c>
      <c r="X973" s="61"/>
      <c r="Y973" s="5"/>
      <c r="Z973" s="5"/>
    </row>
    <row r="974" spans="3:26" x14ac:dyDescent="0.2">
      <c r="C974" s="50" t="s">
        <v>396</v>
      </c>
      <c r="D974" s="28">
        <v>42607</v>
      </c>
      <c r="E974" s="9">
        <v>0.6777777777777777</v>
      </c>
      <c r="F974" s="150">
        <v>488.4</v>
      </c>
      <c r="G974" s="100" t="s">
        <v>296</v>
      </c>
      <c r="H974" s="153">
        <v>7.5</v>
      </c>
      <c r="I974" s="5">
        <v>95.2</v>
      </c>
      <c r="J974" s="153">
        <v>17.91</v>
      </c>
      <c r="K974" s="5" t="s">
        <v>233</v>
      </c>
      <c r="L974" s="100" t="s">
        <v>312</v>
      </c>
      <c r="M974" s="153">
        <v>8.09</v>
      </c>
      <c r="N974" s="153" t="s">
        <v>312</v>
      </c>
      <c r="O974" s="150">
        <v>519.5</v>
      </c>
      <c r="P974" s="150">
        <v>600.20000000000005</v>
      </c>
      <c r="Q974" s="150">
        <v>166.3</v>
      </c>
      <c r="R974" s="5"/>
      <c r="S974" s="100" t="s">
        <v>298</v>
      </c>
      <c r="T974" s="100" t="s">
        <v>312</v>
      </c>
      <c r="U974" s="5"/>
      <c r="V974" s="5"/>
      <c r="W974" s="17" t="s">
        <v>84</v>
      </c>
      <c r="X974" s="61"/>
      <c r="Y974" s="5"/>
      <c r="Z974" s="5"/>
    </row>
    <row r="975" spans="3:26" x14ac:dyDescent="0.2">
      <c r="C975" s="65" t="s">
        <v>396</v>
      </c>
      <c r="D975" s="28">
        <v>42620</v>
      </c>
      <c r="E975" s="9">
        <v>0.38680555555555557</v>
      </c>
      <c r="F975" s="150"/>
      <c r="G975" s="100"/>
      <c r="H975" s="11">
        <v>7.68</v>
      </c>
      <c r="I975" s="5">
        <v>97.5</v>
      </c>
      <c r="J975" s="153">
        <v>17.53</v>
      </c>
      <c r="K975" s="5" t="s">
        <v>233</v>
      </c>
      <c r="L975" s="100" t="s">
        <v>312</v>
      </c>
      <c r="M975" s="153">
        <v>7.99</v>
      </c>
      <c r="N975" s="153" t="s">
        <v>312</v>
      </c>
      <c r="O975" s="150">
        <v>572.20000000000005</v>
      </c>
      <c r="P975" s="150">
        <v>668.6</v>
      </c>
      <c r="Q975" s="150">
        <v>148.69999999999999</v>
      </c>
      <c r="R975" s="5"/>
      <c r="S975" s="100" t="s">
        <v>298</v>
      </c>
      <c r="T975" s="100" t="s">
        <v>345</v>
      </c>
      <c r="U975" s="5"/>
      <c r="V975" s="5"/>
      <c r="W975" s="17" t="s">
        <v>142</v>
      </c>
      <c r="X975" s="61"/>
      <c r="Y975" s="5"/>
      <c r="Z975" s="5"/>
    </row>
    <row r="976" spans="3:26" x14ac:dyDescent="0.2">
      <c r="C976" s="65" t="s">
        <v>396</v>
      </c>
      <c r="D976" s="28">
        <v>42634</v>
      </c>
      <c r="E976" s="9">
        <v>0.48333333333333334</v>
      </c>
      <c r="F976" s="150"/>
      <c r="G976" s="100"/>
      <c r="H976" s="11">
        <v>8.42</v>
      </c>
      <c r="I976" s="5">
        <v>107.8</v>
      </c>
      <c r="J976" s="153">
        <v>17.77</v>
      </c>
      <c r="K976" s="5" t="s">
        <v>233</v>
      </c>
      <c r="L976" s="100" t="s">
        <v>312</v>
      </c>
      <c r="M976" s="153">
        <v>8.1999999999999993</v>
      </c>
      <c r="N976" s="153" t="s">
        <v>312</v>
      </c>
      <c r="O976" s="150">
        <v>669.4</v>
      </c>
      <c r="P976" s="150">
        <v>778.2</v>
      </c>
      <c r="Q976" s="150">
        <v>157.80000000000001</v>
      </c>
      <c r="R976" s="5"/>
      <c r="S976" s="100" t="s">
        <v>298</v>
      </c>
      <c r="T976" s="100" t="s">
        <v>345</v>
      </c>
      <c r="U976" s="5"/>
      <c r="V976" s="5"/>
      <c r="W976" s="17" t="s">
        <v>141</v>
      </c>
      <c r="X976" s="61"/>
      <c r="Y976" s="5"/>
      <c r="Z976" s="5"/>
    </row>
    <row r="977" spans="1:26" x14ac:dyDescent="0.2">
      <c r="C977" s="50" t="s">
        <v>396</v>
      </c>
      <c r="D977" s="28">
        <v>42641</v>
      </c>
      <c r="E977" s="9">
        <v>0.45069444444444445</v>
      </c>
      <c r="F977" s="150">
        <v>325.5</v>
      </c>
      <c r="G977" s="100" t="s">
        <v>296</v>
      </c>
      <c r="H977" s="11">
        <v>8.7799999999999994</v>
      </c>
      <c r="I977" s="5">
        <v>102.3</v>
      </c>
      <c r="J977" s="153">
        <v>13.9</v>
      </c>
      <c r="K977" s="5" t="s">
        <v>233</v>
      </c>
      <c r="L977" s="100" t="s">
        <v>312</v>
      </c>
      <c r="M977" s="153">
        <v>8.06</v>
      </c>
      <c r="N977" s="153" t="s">
        <v>312</v>
      </c>
      <c r="O977" s="150">
        <v>606</v>
      </c>
      <c r="P977" s="150">
        <v>769</v>
      </c>
      <c r="Q977" s="150">
        <v>163.5</v>
      </c>
      <c r="R977" s="5"/>
      <c r="S977" s="100" t="s">
        <v>421</v>
      </c>
      <c r="T977" s="100" t="s">
        <v>345</v>
      </c>
      <c r="U977" s="5"/>
      <c r="V977" s="5"/>
      <c r="W977" s="17" t="s">
        <v>90</v>
      </c>
      <c r="X977" s="61"/>
      <c r="Y977" s="5"/>
      <c r="Z977" s="5"/>
    </row>
    <row r="978" spans="1:26" x14ac:dyDescent="0.2">
      <c r="C978" s="50" t="s">
        <v>396</v>
      </c>
      <c r="D978" s="28"/>
      <c r="E978" s="9"/>
      <c r="F978" s="150"/>
      <c r="G978" s="100"/>
      <c r="H978" s="11"/>
      <c r="I978" s="5"/>
      <c r="J978" s="153"/>
      <c r="K978" s="5"/>
      <c r="L978" s="100"/>
      <c r="M978" s="153"/>
      <c r="N978" s="153"/>
      <c r="O978" s="153"/>
      <c r="P978" s="153"/>
      <c r="Q978" s="150"/>
      <c r="R978" s="5"/>
      <c r="S978" s="100"/>
      <c r="T978" s="100"/>
      <c r="U978" s="5"/>
      <c r="V978" s="5"/>
      <c r="W978" s="17"/>
      <c r="X978" s="61"/>
      <c r="Y978" s="5"/>
      <c r="Z978" s="5"/>
    </row>
    <row r="979" spans="1:26" x14ac:dyDescent="0.25">
      <c r="C979" s="3"/>
      <c r="D979" s="22"/>
      <c r="E979" s="23"/>
      <c r="F979" s="24"/>
      <c r="G979" s="25"/>
      <c r="H979" s="27"/>
      <c r="I979" s="25"/>
      <c r="J979" s="26"/>
      <c r="K979" s="3"/>
      <c r="L979" s="3"/>
      <c r="M979" s="26"/>
      <c r="N979" s="25"/>
      <c r="O979" s="26"/>
      <c r="P979" s="26"/>
      <c r="Q979" s="24"/>
      <c r="R979" s="3"/>
      <c r="S979" s="3"/>
      <c r="T979" s="3"/>
      <c r="U979" s="3"/>
      <c r="V979" s="3"/>
      <c r="W979" s="35"/>
    </row>
    <row r="980" spans="1:26" x14ac:dyDescent="0.2">
      <c r="A980" s="62" t="s">
        <v>277</v>
      </c>
      <c r="B980" s="62" t="s">
        <v>276</v>
      </c>
      <c r="C980" s="19" t="s">
        <v>238</v>
      </c>
      <c r="D980" s="19" t="s">
        <v>237</v>
      </c>
      <c r="E980" s="19" t="s">
        <v>289</v>
      </c>
      <c r="F980" s="20" t="s">
        <v>313</v>
      </c>
      <c r="G980" s="19" t="s">
        <v>292</v>
      </c>
      <c r="H980" s="19" t="s">
        <v>240</v>
      </c>
      <c r="I980" s="19" t="s">
        <v>239</v>
      </c>
      <c r="J980" s="19" t="s">
        <v>374</v>
      </c>
      <c r="K980" s="19" t="s">
        <v>231</v>
      </c>
      <c r="L980" s="19" t="s">
        <v>405</v>
      </c>
      <c r="M980" s="19" t="s">
        <v>310</v>
      </c>
      <c r="N980" s="19" t="s">
        <v>325</v>
      </c>
      <c r="O980" s="19" t="s">
        <v>309</v>
      </c>
      <c r="P980" s="21" t="s">
        <v>307</v>
      </c>
      <c r="Q980" s="21" t="s">
        <v>308</v>
      </c>
      <c r="R980" s="19" t="s">
        <v>291</v>
      </c>
      <c r="S980" s="19" t="s">
        <v>421</v>
      </c>
      <c r="T980" s="19" t="s">
        <v>288</v>
      </c>
      <c r="U980" s="19" t="s">
        <v>290</v>
      </c>
      <c r="V980" s="19" t="s">
        <v>241</v>
      </c>
      <c r="W980" s="34" t="s">
        <v>300</v>
      </c>
      <c r="X980" s="61"/>
      <c r="Y980" s="21" t="s">
        <v>254</v>
      </c>
      <c r="Z980" s="21" t="s">
        <v>255</v>
      </c>
    </row>
    <row r="981" spans="1:26" x14ac:dyDescent="0.2">
      <c r="A981" s="63">
        <v>39.651879000000001</v>
      </c>
      <c r="B981" s="63">
        <v>-105.02265300000001</v>
      </c>
      <c r="C981" s="52" t="s">
        <v>316</v>
      </c>
      <c r="D981" s="28">
        <v>41395</v>
      </c>
      <c r="E981" s="5" t="s">
        <v>281</v>
      </c>
      <c r="F981" s="5">
        <v>980</v>
      </c>
      <c r="G981" s="5"/>
      <c r="H981" s="5" t="s">
        <v>281</v>
      </c>
      <c r="I981" s="5" t="s">
        <v>281</v>
      </c>
      <c r="J981" s="5" t="s">
        <v>281</v>
      </c>
      <c r="K981" s="5" t="s">
        <v>281</v>
      </c>
      <c r="L981" s="5" t="s">
        <v>312</v>
      </c>
      <c r="M981" s="5" t="s">
        <v>281</v>
      </c>
      <c r="N981" s="5" t="s">
        <v>281</v>
      </c>
      <c r="O981" s="5" t="s">
        <v>281</v>
      </c>
      <c r="P981" s="5" t="s">
        <v>281</v>
      </c>
      <c r="Q981" s="5" t="s">
        <v>281</v>
      </c>
      <c r="R981" s="5" t="s">
        <v>281</v>
      </c>
      <c r="S981" s="5" t="s">
        <v>281</v>
      </c>
      <c r="T981" s="5" t="s">
        <v>345</v>
      </c>
      <c r="U981" s="5"/>
      <c r="V981" s="5"/>
      <c r="W981" s="17" t="s">
        <v>267</v>
      </c>
      <c r="X981" s="61"/>
      <c r="Y981" s="5"/>
      <c r="Z981" s="5"/>
    </row>
    <row r="982" spans="1:26" x14ac:dyDescent="0.2">
      <c r="C982" s="52" t="s">
        <v>316</v>
      </c>
      <c r="D982" s="28">
        <v>41409</v>
      </c>
      <c r="E982" s="5" t="s">
        <v>281</v>
      </c>
      <c r="F982" s="5">
        <v>32.299999999999997</v>
      </c>
      <c r="G982" s="5"/>
      <c r="H982" s="5" t="s">
        <v>281</v>
      </c>
      <c r="I982" s="5" t="s">
        <v>281</v>
      </c>
      <c r="J982" s="5" t="s">
        <v>281</v>
      </c>
      <c r="K982" s="5" t="s">
        <v>281</v>
      </c>
      <c r="L982" s="5" t="s">
        <v>312</v>
      </c>
      <c r="M982" s="5" t="s">
        <v>281</v>
      </c>
      <c r="N982" s="5" t="s">
        <v>281</v>
      </c>
      <c r="O982" s="5" t="s">
        <v>281</v>
      </c>
      <c r="P982" s="5" t="s">
        <v>281</v>
      </c>
      <c r="Q982" s="5" t="s">
        <v>281</v>
      </c>
      <c r="R982" s="5" t="s">
        <v>281</v>
      </c>
      <c r="S982" s="5" t="s">
        <v>281</v>
      </c>
      <c r="T982" s="5" t="s">
        <v>345</v>
      </c>
      <c r="U982" s="5"/>
      <c r="V982" s="5"/>
      <c r="W982" s="17" t="s">
        <v>267</v>
      </c>
      <c r="X982" s="61"/>
      <c r="Y982" s="5"/>
      <c r="Z982" s="5"/>
    </row>
    <row r="983" spans="1:26" x14ac:dyDescent="0.2">
      <c r="C983" s="52" t="s">
        <v>316</v>
      </c>
      <c r="D983" s="28">
        <v>41465</v>
      </c>
      <c r="E983" s="9">
        <v>0.43194444444444446</v>
      </c>
      <c r="F983" s="5">
        <v>326</v>
      </c>
      <c r="G983" s="5"/>
      <c r="H983" s="5" t="s">
        <v>312</v>
      </c>
      <c r="I983" s="5" t="s">
        <v>312</v>
      </c>
      <c r="J983" s="5">
        <v>20.34</v>
      </c>
      <c r="K983" s="5" t="s">
        <v>233</v>
      </c>
      <c r="L983" s="5" t="s">
        <v>312</v>
      </c>
      <c r="M983" s="5">
        <v>8.2899999999999991</v>
      </c>
      <c r="N983" s="5" t="s">
        <v>312</v>
      </c>
      <c r="O983" s="5" t="s">
        <v>312</v>
      </c>
      <c r="P983" s="5">
        <v>714.1</v>
      </c>
      <c r="Q983" s="5" t="s">
        <v>312</v>
      </c>
      <c r="R983" s="5"/>
      <c r="S983" s="5" t="s">
        <v>312</v>
      </c>
      <c r="T983" s="5" t="s">
        <v>345</v>
      </c>
      <c r="U983" s="5"/>
      <c r="V983" s="5"/>
      <c r="W983" s="17" t="s">
        <v>268</v>
      </c>
      <c r="X983" s="61"/>
      <c r="Y983" s="5"/>
      <c r="Z983" s="5"/>
    </row>
    <row r="984" spans="1:26" x14ac:dyDescent="0.2">
      <c r="C984" s="52" t="s">
        <v>316</v>
      </c>
      <c r="D984" s="28">
        <v>41479</v>
      </c>
      <c r="E984" s="9">
        <v>0.40277777777777773</v>
      </c>
      <c r="F984" s="5">
        <v>613</v>
      </c>
      <c r="G984" s="5"/>
      <c r="H984" s="5" t="s">
        <v>312</v>
      </c>
      <c r="I984" s="5" t="s">
        <v>312</v>
      </c>
      <c r="J984" s="5">
        <v>20.79</v>
      </c>
      <c r="K984" s="5" t="s">
        <v>230</v>
      </c>
      <c r="L984" s="5" t="s">
        <v>312</v>
      </c>
      <c r="M984" s="5">
        <v>8.26</v>
      </c>
      <c r="N984" s="5" t="s">
        <v>312</v>
      </c>
      <c r="O984" s="5" t="s">
        <v>312</v>
      </c>
      <c r="P984" s="5">
        <v>589.5</v>
      </c>
      <c r="Q984" s="5" t="s">
        <v>312</v>
      </c>
      <c r="R984" s="5"/>
      <c r="S984" s="5" t="s">
        <v>312</v>
      </c>
      <c r="T984" s="5" t="s">
        <v>345</v>
      </c>
      <c r="U984" s="5"/>
      <c r="V984" s="5"/>
      <c r="W984" s="17" t="s">
        <v>270</v>
      </c>
      <c r="X984" s="61"/>
      <c r="Y984" s="5"/>
      <c r="Z984" s="5"/>
    </row>
    <row r="985" spans="1:26" x14ac:dyDescent="0.2">
      <c r="C985" s="52" t="s">
        <v>316</v>
      </c>
      <c r="D985" s="28">
        <v>41493</v>
      </c>
      <c r="E985" s="9">
        <v>0.39930555555555558</v>
      </c>
      <c r="F985" s="5">
        <v>687</v>
      </c>
      <c r="G985" s="5"/>
      <c r="H985" s="5" t="s">
        <v>312</v>
      </c>
      <c r="I985" s="5" t="s">
        <v>312</v>
      </c>
      <c r="J985" s="5">
        <v>18.809999999999999</v>
      </c>
      <c r="K985" s="5" t="s">
        <v>230</v>
      </c>
      <c r="L985" s="5" t="s">
        <v>312</v>
      </c>
      <c r="M985" s="5">
        <v>7.98</v>
      </c>
      <c r="N985" s="5" t="s">
        <v>312</v>
      </c>
      <c r="O985" s="5" t="s">
        <v>312</v>
      </c>
      <c r="P985" s="5">
        <v>577.5</v>
      </c>
      <c r="Q985" s="5" t="s">
        <v>312</v>
      </c>
      <c r="R985" s="5"/>
      <c r="S985" s="5" t="s">
        <v>312</v>
      </c>
      <c r="T985" s="5" t="s">
        <v>345</v>
      </c>
      <c r="U985" s="5"/>
      <c r="V985" s="5"/>
      <c r="W985" s="17" t="s">
        <v>268</v>
      </c>
      <c r="X985" s="61"/>
      <c r="Y985" s="5"/>
      <c r="Z985" s="5"/>
    </row>
    <row r="986" spans="1:26" x14ac:dyDescent="0.2">
      <c r="C986" s="52" t="s">
        <v>316</v>
      </c>
      <c r="D986" s="28">
        <v>41507</v>
      </c>
      <c r="E986" s="9">
        <v>0.4152777777777778</v>
      </c>
      <c r="F986" s="5" t="s">
        <v>296</v>
      </c>
      <c r="G986" s="5"/>
      <c r="H986" s="5" t="s">
        <v>312</v>
      </c>
      <c r="I986" s="5" t="s">
        <v>312</v>
      </c>
      <c r="J986" s="5">
        <v>19.71</v>
      </c>
      <c r="K986" s="5" t="s">
        <v>230</v>
      </c>
      <c r="L986" s="5" t="s">
        <v>312</v>
      </c>
      <c r="M986" s="5">
        <v>8.27</v>
      </c>
      <c r="N986" s="5" t="s">
        <v>312</v>
      </c>
      <c r="O986" s="5" t="s">
        <v>312</v>
      </c>
      <c r="P986" s="5">
        <v>594.79999999999995</v>
      </c>
      <c r="Q986" s="5" t="s">
        <v>312</v>
      </c>
      <c r="R986" s="5"/>
      <c r="S986" s="5" t="s">
        <v>312</v>
      </c>
      <c r="T986" s="5" t="s">
        <v>345</v>
      </c>
      <c r="U986" s="5"/>
      <c r="V986" s="5"/>
      <c r="W986" s="17" t="s">
        <v>270</v>
      </c>
      <c r="X986" s="61"/>
      <c r="Y986" s="5"/>
      <c r="Z986" s="5"/>
    </row>
    <row r="987" spans="1:26" x14ac:dyDescent="0.2">
      <c r="C987" s="52" t="s">
        <v>316</v>
      </c>
      <c r="D987" s="28">
        <v>41521</v>
      </c>
      <c r="E987" s="9">
        <v>0.40972222222222227</v>
      </c>
      <c r="F987" s="13">
        <v>184</v>
      </c>
      <c r="G987" s="5"/>
      <c r="H987" s="5" t="s">
        <v>312</v>
      </c>
      <c r="I987" s="5" t="s">
        <v>312</v>
      </c>
      <c r="J987" s="5">
        <v>20.329999999999998</v>
      </c>
      <c r="K987" s="5" t="s">
        <v>230</v>
      </c>
      <c r="L987" s="5" t="s">
        <v>312</v>
      </c>
      <c r="M987" s="5">
        <v>8.07</v>
      </c>
      <c r="N987" s="5" t="s">
        <v>312</v>
      </c>
      <c r="O987" s="5" t="s">
        <v>312</v>
      </c>
      <c r="P987" s="5">
        <v>403.4</v>
      </c>
      <c r="Q987" s="5" t="s">
        <v>312</v>
      </c>
      <c r="R987" s="5"/>
      <c r="S987" s="5" t="s">
        <v>312</v>
      </c>
      <c r="T987" s="5" t="s">
        <v>345</v>
      </c>
      <c r="U987" s="5"/>
      <c r="V987" s="5"/>
      <c r="W987" s="17" t="s">
        <v>382</v>
      </c>
      <c r="X987" s="61"/>
      <c r="Y987" s="5"/>
      <c r="Z987" s="5"/>
    </row>
    <row r="988" spans="1:26" x14ac:dyDescent="0.2">
      <c r="C988" s="52" t="s">
        <v>316</v>
      </c>
      <c r="D988" s="28">
        <v>41541</v>
      </c>
      <c r="E988" s="9">
        <v>0.40972222222222227</v>
      </c>
      <c r="F988" s="12">
        <v>96</v>
      </c>
      <c r="G988" s="5"/>
      <c r="H988" s="5" t="s">
        <v>312</v>
      </c>
      <c r="I988" s="5" t="s">
        <v>312</v>
      </c>
      <c r="J988" s="5">
        <v>12.21</v>
      </c>
      <c r="K988" s="5" t="s">
        <v>371</v>
      </c>
      <c r="L988" s="5" t="s">
        <v>312</v>
      </c>
      <c r="M988" s="5">
        <v>7.66</v>
      </c>
      <c r="N988" s="5" t="s">
        <v>312</v>
      </c>
      <c r="O988" s="5" t="s">
        <v>312</v>
      </c>
      <c r="P988" s="150">
        <v>172.1</v>
      </c>
      <c r="Q988" s="5" t="s">
        <v>312</v>
      </c>
      <c r="R988" s="5"/>
      <c r="S988" s="5" t="s">
        <v>312</v>
      </c>
      <c r="T988" s="5" t="s">
        <v>345</v>
      </c>
      <c r="U988" s="5"/>
      <c r="V988" s="5"/>
      <c r="W988" s="17" t="s">
        <v>334</v>
      </c>
      <c r="X988" s="61"/>
      <c r="Y988" s="5"/>
      <c r="Z988" s="5"/>
    </row>
    <row r="989" spans="1:26" s="25" customFormat="1" hidden="1" x14ac:dyDescent="0.2">
      <c r="B989" t="s">
        <v>279</v>
      </c>
      <c r="C989" s="5" t="s">
        <v>316</v>
      </c>
      <c r="D989" s="28">
        <v>41564</v>
      </c>
      <c r="E989" s="9">
        <v>0.38194444444444442</v>
      </c>
      <c r="F989" s="5">
        <v>70.3</v>
      </c>
      <c r="G989" s="5">
        <v>727</v>
      </c>
      <c r="H989" s="5">
        <v>8.5</v>
      </c>
      <c r="I989" s="5"/>
      <c r="J989" s="5">
        <v>8.5</v>
      </c>
      <c r="K989" s="5"/>
      <c r="L989" s="5" t="s">
        <v>312</v>
      </c>
      <c r="M989" s="5">
        <v>6.71</v>
      </c>
      <c r="N989" s="5">
        <v>15</v>
      </c>
      <c r="O989" s="5" t="s">
        <v>312</v>
      </c>
      <c r="P989" s="5"/>
      <c r="Q989" s="5" t="s">
        <v>312</v>
      </c>
      <c r="R989" s="5"/>
      <c r="S989" s="5" t="s">
        <v>312</v>
      </c>
      <c r="T989" s="5" t="s">
        <v>346</v>
      </c>
      <c r="U989" s="5">
        <v>0</v>
      </c>
      <c r="V989" s="5"/>
      <c r="W989" s="17" t="s">
        <v>335</v>
      </c>
      <c r="X989" s="17"/>
      <c r="Y989" s="5"/>
      <c r="Z989" s="5"/>
    </row>
    <row r="990" spans="1:26" s="25" customFormat="1" hidden="1" x14ac:dyDescent="0.2">
      <c r="B990" t="s">
        <v>279</v>
      </c>
      <c r="C990" s="5" t="s">
        <v>316</v>
      </c>
      <c r="D990" s="28">
        <v>41578</v>
      </c>
      <c r="E990" s="9">
        <v>0.37013888888888885</v>
      </c>
      <c r="F990" s="5">
        <v>70.599999999999994</v>
      </c>
      <c r="G990" s="5">
        <v>365.4</v>
      </c>
      <c r="H990" s="5">
        <v>8</v>
      </c>
      <c r="I990" s="5"/>
      <c r="J990" s="5">
        <v>6</v>
      </c>
      <c r="K990" s="5"/>
      <c r="L990" s="5" t="s">
        <v>312</v>
      </c>
      <c r="M990" s="5">
        <v>7.33</v>
      </c>
      <c r="N990" s="5">
        <v>4.5</v>
      </c>
      <c r="O990" s="5" t="s">
        <v>312</v>
      </c>
      <c r="P990" s="5"/>
      <c r="Q990" s="5" t="s">
        <v>312</v>
      </c>
      <c r="R990" s="5"/>
      <c r="S990" s="5" t="s">
        <v>312</v>
      </c>
      <c r="T990" s="5" t="s">
        <v>346</v>
      </c>
      <c r="U990" s="5">
        <v>0.1</v>
      </c>
      <c r="V990" s="5"/>
      <c r="W990" s="17" t="s">
        <v>335</v>
      </c>
      <c r="X990" s="17"/>
      <c r="Y990" s="5"/>
      <c r="Z990" s="5"/>
    </row>
    <row r="991" spans="1:26" s="25" customFormat="1" hidden="1" x14ac:dyDescent="0.2">
      <c r="B991" t="s">
        <v>279</v>
      </c>
      <c r="C991" s="5" t="s">
        <v>316</v>
      </c>
      <c r="D991" s="28">
        <v>41592</v>
      </c>
      <c r="E991" s="9">
        <v>0.375</v>
      </c>
      <c r="F991" s="5">
        <v>105</v>
      </c>
      <c r="G991" s="5">
        <v>224.7</v>
      </c>
      <c r="H991" s="5">
        <v>7.5</v>
      </c>
      <c r="I991" s="5"/>
      <c r="J991" s="5">
        <v>6.7</v>
      </c>
      <c r="K991" s="5"/>
      <c r="L991" s="5" t="s">
        <v>312</v>
      </c>
      <c r="M991" s="5">
        <v>7.68</v>
      </c>
      <c r="N991" s="13"/>
      <c r="O991" s="5" t="s">
        <v>312</v>
      </c>
      <c r="P991" s="5"/>
      <c r="Q991" s="5" t="s">
        <v>312</v>
      </c>
      <c r="R991" s="5"/>
      <c r="S991" s="5" t="s">
        <v>312</v>
      </c>
      <c r="T991" s="5" t="s">
        <v>346</v>
      </c>
      <c r="U991" s="5">
        <v>0.1</v>
      </c>
      <c r="V991" s="5"/>
      <c r="W991" s="17" t="s">
        <v>335</v>
      </c>
      <c r="X991" s="17"/>
      <c r="Y991" s="5"/>
      <c r="Z991" s="5"/>
    </row>
    <row r="992" spans="1:26" s="25" customFormat="1" hidden="1" x14ac:dyDescent="0.2">
      <c r="B992" t="s">
        <v>279</v>
      </c>
      <c r="C992" s="5" t="s">
        <v>316</v>
      </c>
      <c r="D992" s="28">
        <v>41613</v>
      </c>
      <c r="E992" s="9" t="s">
        <v>312</v>
      </c>
      <c r="F992" s="9" t="s">
        <v>312</v>
      </c>
      <c r="G992" s="9" t="s">
        <v>312</v>
      </c>
      <c r="H992" s="9" t="s">
        <v>312</v>
      </c>
      <c r="I992" s="9" t="s">
        <v>312</v>
      </c>
      <c r="J992" s="9" t="s">
        <v>312</v>
      </c>
      <c r="K992" s="9" t="s">
        <v>312</v>
      </c>
      <c r="L992" s="5" t="s">
        <v>312</v>
      </c>
      <c r="M992" s="9" t="s">
        <v>312</v>
      </c>
      <c r="N992" s="9" t="s">
        <v>312</v>
      </c>
      <c r="O992" s="5" t="s">
        <v>312</v>
      </c>
      <c r="P992" s="9" t="s">
        <v>312</v>
      </c>
      <c r="Q992" s="5" t="s">
        <v>312</v>
      </c>
      <c r="R992" s="5"/>
      <c r="S992" s="5" t="s">
        <v>312</v>
      </c>
      <c r="T992" s="9" t="s">
        <v>312</v>
      </c>
      <c r="U992" s="9" t="s">
        <v>312</v>
      </c>
      <c r="V992" s="9" t="s">
        <v>312</v>
      </c>
      <c r="W992" s="17" t="s">
        <v>341</v>
      </c>
      <c r="X992" s="17"/>
      <c r="Y992" s="5"/>
      <c r="Z992" s="5"/>
    </row>
    <row r="993" spans="2:26" s="3" customFormat="1" hidden="1" x14ac:dyDescent="0.25">
      <c r="B993" t="s">
        <v>279</v>
      </c>
      <c r="C993" s="5" t="s">
        <v>316</v>
      </c>
      <c r="D993" s="28">
        <v>41620</v>
      </c>
      <c r="E993" s="9" t="s">
        <v>312</v>
      </c>
      <c r="F993" s="5"/>
      <c r="G993" s="5"/>
      <c r="H993" s="5"/>
      <c r="I993" s="5"/>
      <c r="J993" s="5"/>
      <c r="K993" s="5"/>
      <c r="L993" s="5" t="s">
        <v>312</v>
      </c>
      <c r="M993" s="5"/>
      <c r="N993" s="5"/>
      <c r="O993" s="5" t="s">
        <v>312</v>
      </c>
      <c r="P993" s="5"/>
      <c r="Q993" s="5" t="s">
        <v>312</v>
      </c>
      <c r="R993" s="5"/>
      <c r="S993" s="5" t="s">
        <v>312</v>
      </c>
      <c r="T993" s="5"/>
      <c r="U993" s="5"/>
      <c r="V993" s="5"/>
      <c r="W993" s="17" t="s">
        <v>257</v>
      </c>
      <c r="X993" s="17"/>
      <c r="Y993" s="5"/>
      <c r="Z993" s="5"/>
    </row>
    <row r="994" spans="2:26" s="25" customFormat="1" hidden="1" x14ac:dyDescent="0.2">
      <c r="B994" t="s">
        <v>279</v>
      </c>
      <c r="C994" s="5" t="s">
        <v>316</v>
      </c>
      <c r="D994" s="28">
        <v>41671</v>
      </c>
      <c r="E994" s="9">
        <v>0.39583333333333331</v>
      </c>
      <c r="F994" s="5" t="s">
        <v>312</v>
      </c>
      <c r="G994" s="5" t="s">
        <v>312</v>
      </c>
      <c r="H994" s="5" t="s">
        <v>312</v>
      </c>
      <c r="I994" s="5"/>
      <c r="J994" s="5" t="s">
        <v>312</v>
      </c>
      <c r="K994" s="5"/>
      <c r="L994" s="5" t="s">
        <v>312</v>
      </c>
      <c r="M994" s="5" t="s">
        <v>312</v>
      </c>
      <c r="N994" s="5" t="s">
        <v>312</v>
      </c>
      <c r="O994" s="5" t="s">
        <v>312</v>
      </c>
      <c r="P994" s="5"/>
      <c r="Q994" s="5" t="s">
        <v>312</v>
      </c>
      <c r="R994" s="5"/>
      <c r="S994" s="5" t="s">
        <v>312</v>
      </c>
      <c r="T994" s="5" t="s">
        <v>312</v>
      </c>
      <c r="U994" s="5" t="s">
        <v>312</v>
      </c>
      <c r="V994" s="5"/>
      <c r="W994" s="17" t="s">
        <v>194</v>
      </c>
      <c r="X994" s="17"/>
      <c r="Y994" s="5"/>
      <c r="Z994" s="5"/>
    </row>
    <row r="995" spans="2:26" hidden="1" x14ac:dyDescent="0.2">
      <c r="B995" t="s">
        <v>279</v>
      </c>
      <c r="C995" s="5" t="s">
        <v>316</v>
      </c>
      <c r="D995" s="28">
        <v>41684</v>
      </c>
      <c r="E995" s="9">
        <v>0.375</v>
      </c>
      <c r="F995" s="5">
        <v>35</v>
      </c>
      <c r="G995" s="5">
        <v>67</v>
      </c>
      <c r="H995" s="5">
        <v>8.4</v>
      </c>
      <c r="I995" s="5"/>
      <c r="J995" s="5">
        <v>2.2000000000000002</v>
      </c>
      <c r="K995" s="5"/>
      <c r="L995" s="5" t="s">
        <v>312</v>
      </c>
      <c r="M995" s="5">
        <v>7.67</v>
      </c>
      <c r="N995" s="5"/>
      <c r="O995" s="5" t="s">
        <v>312</v>
      </c>
      <c r="P995" s="5"/>
      <c r="Q995" s="5" t="s">
        <v>312</v>
      </c>
      <c r="R995" s="5"/>
      <c r="S995" s="5" t="s">
        <v>312</v>
      </c>
      <c r="T995" s="5" t="s">
        <v>346</v>
      </c>
      <c r="U995" s="5">
        <v>2.6</v>
      </c>
      <c r="V995" s="5">
        <v>1.002</v>
      </c>
      <c r="W995" s="17" t="s">
        <v>341</v>
      </c>
      <c r="X995" s="61"/>
      <c r="Y995" s="5"/>
      <c r="Z995" s="5"/>
    </row>
    <row r="996" spans="2:26" hidden="1" x14ac:dyDescent="0.2">
      <c r="B996" t="s">
        <v>279</v>
      </c>
      <c r="C996" s="5" t="s">
        <v>316</v>
      </c>
      <c r="D996" s="28">
        <v>41698</v>
      </c>
      <c r="E996" s="9">
        <v>0.35416666666666669</v>
      </c>
      <c r="F996" s="5">
        <v>73.3</v>
      </c>
      <c r="G996" s="5">
        <v>84.5</v>
      </c>
      <c r="H996" s="5">
        <v>13</v>
      </c>
      <c r="I996" s="5"/>
      <c r="J996" s="5">
        <v>3.5</v>
      </c>
      <c r="K996" s="5"/>
      <c r="L996" s="5" t="s">
        <v>312</v>
      </c>
      <c r="M996" s="5">
        <v>7.85</v>
      </c>
      <c r="N996" s="5"/>
      <c r="O996" s="5" t="s">
        <v>312</v>
      </c>
      <c r="P996" s="5"/>
      <c r="Q996" s="5" t="s">
        <v>312</v>
      </c>
      <c r="R996" s="5"/>
      <c r="S996" s="5" t="s">
        <v>312</v>
      </c>
      <c r="T996" s="5" t="s">
        <v>346</v>
      </c>
      <c r="U996" s="5">
        <v>5.3</v>
      </c>
      <c r="V996" s="5">
        <v>1.004</v>
      </c>
      <c r="W996" s="17" t="s">
        <v>335</v>
      </c>
      <c r="X996" s="61"/>
      <c r="Y996" s="5"/>
      <c r="Z996" s="5"/>
    </row>
    <row r="997" spans="2:26" hidden="1" x14ac:dyDescent="0.2">
      <c r="B997" t="s">
        <v>279</v>
      </c>
      <c r="C997" s="5" t="s">
        <v>316</v>
      </c>
      <c r="D997" s="28">
        <v>41712</v>
      </c>
      <c r="E997" s="9">
        <v>0.375</v>
      </c>
      <c r="F997" s="5">
        <v>19.899999999999999</v>
      </c>
      <c r="G997" s="5">
        <v>387.7</v>
      </c>
      <c r="H997" s="5">
        <v>9.1</v>
      </c>
      <c r="I997" s="5"/>
      <c r="J997" s="5">
        <v>4</v>
      </c>
      <c r="K997" s="5"/>
      <c r="L997" s="5" t="s">
        <v>312</v>
      </c>
      <c r="M997" s="5">
        <v>8.08</v>
      </c>
      <c r="N997" s="5"/>
      <c r="O997" s="5" t="s">
        <v>312</v>
      </c>
      <c r="P997" s="5"/>
      <c r="Q997" s="5" t="s">
        <v>312</v>
      </c>
      <c r="R997" s="5"/>
      <c r="S997" s="5" t="s">
        <v>312</v>
      </c>
      <c r="T997" s="5" t="s">
        <v>346</v>
      </c>
      <c r="U997" s="5">
        <v>1.3</v>
      </c>
      <c r="V997" s="5">
        <v>1.0009999999999999</v>
      </c>
      <c r="W997" s="17" t="s">
        <v>335</v>
      </c>
      <c r="X997" s="61"/>
      <c r="Y997" s="5"/>
      <c r="Z997" s="5"/>
    </row>
    <row r="998" spans="2:26" x14ac:dyDescent="0.2">
      <c r="C998" s="52" t="s">
        <v>316</v>
      </c>
      <c r="D998" s="28">
        <v>41766</v>
      </c>
      <c r="E998" s="9">
        <v>0.46875</v>
      </c>
      <c r="F998" s="5">
        <v>74.900000000000006</v>
      </c>
      <c r="G998" s="5"/>
      <c r="H998" s="5">
        <v>11.41</v>
      </c>
      <c r="I998" s="5" t="s">
        <v>312</v>
      </c>
      <c r="J998" s="5">
        <v>12.39</v>
      </c>
      <c r="K998" s="5" t="s">
        <v>230</v>
      </c>
      <c r="L998" s="5" t="s">
        <v>312</v>
      </c>
      <c r="M998" s="5">
        <v>8.4600000000000009</v>
      </c>
      <c r="N998" s="5">
        <v>1.93</v>
      </c>
      <c r="O998" s="5" t="s">
        <v>312</v>
      </c>
      <c r="P998" s="5">
        <v>581</v>
      </c>
      <c r="Q998" s="5" t="s">
        <v>312</v>
      </c>
      <c r="R998" s="5"/>
      <c r="S998" s="5" t="s">
        <v>312</v>
      </c>
      <c r="T998" s="5" t="s">
        <v>345</v>
      </c>
      <c r="U998" s="5"/>
      <c r="V998" s="5"/>
      <c r="W998" s="17" t="s">
        <v>136</v>
      </c>
      <c r="X998" s="61"/>
      <c r="Y998" s="5"/>
      <c r="Z998" s="5"/>
    </row>
    <row r="999" spans="2:26" x14ac:dyDescent="0.2">
      <c r="C999" s="52" t="s">
        <v>316</v>
      </c>
      <c r="D999" s="28">
        <v>41780</v>
      </c>
      <c r="E999" s="9">
        <v>0.4513888888888889</v>
      </c>
      <c r="F999" s="5">
        <v>121</v>
      </c>
      <c r="G999" s="5"/>
      <c r="H999" s="5">
        <v>8.89</v>
      </c>
      <c r="I999" s="5" t="s">
        <v>312</v>
      </c>
      <c r="J999" s="5">
        <v>14.25</v>
      </c>
      <c r="K999" s="5" t="s">
        <v>371</v>
      </c>
      <c r="L999" s="5" t="s">
        <v>312</v>
      </c>
      <c r="M999" s="5">
        <v>8.02</v>
      </c>
      <c r="N999" s="5">
        <v>21.3</v>
      </c>
      <c r="O999" s="5" t="s">
        <v>312</v>
      </c>
      <c r="P999" s="5">
        <v>458</v>
      </c>
      <c r="Q999" s="5" t="s">
        <v>312</v>
      </c>
      <c r="R999" s="5"/>
      <c r="S999" s="5" t="s">
        <v>312</v>
      </c>
      <c r="T999" s="5" t="s">
        <v>346</v>
      </c>
      <c r="U999" s="5"/>
      <c r="V999" s="5"/>
      <c r="W999" s="17" t="s">
        <v>140</v>
      </c>
      <c r="X999" s="61"/>
      <c r="Y999" s="5"/>
      <c r="Z999" s="5"/>
    </row>
    <row r="1000" spans="2:26" x14ac:dyDescent="0.2">
      <c r="C1000" s="52" t="s">
        <v>316</v>
      </c>
      <c r="D1000" s="28">
        <v>41794</v>
      </c>
      <c r="E1000" s="9">
        <v>0.4368055555555555</v>
      </c>
      <c r="F1000" s="5">
        <v>37.299999999999997</v>
      </c>
      <c r="G1000" s="5"/>
      <c r="H1000" s="5">
        <v>8.7100000000000009</v>
      </c>
      <c r="I1000" s="5" t="s">
        <v>312</v>
      </c>
      <c r="J1000" s="5">
        <v>16.39</v>
      </c>
      <c r="K1000" s="5" t="s">
        <v>371</v>
      </c>
      <c r="L1000" s="5" t="s">
        <v>312</v>
      </c>
      <c r="M1000" s="5">
        <v>7.96</v>
      </c>
      <c r="N1000" s="5">
        <v>15.8</v>
      </c>
      <c r="O1000" s="5" t="s">
        <v>312</v>
      </c>
      <c r="P1000" s="5">
        <v>306</v>
      </c>
      <c r="Q1000" s="5" t="s">
        <v>312</v>
      </c>
      <c r="R1000" s="5"/>
      <c r="S1000" s="5" t="s">
        <v>312</v>
      </c>
      <c r="T1000" s="5" t="s">
        <v>345</v>
      </c>
      <c r="U1000" s="5"/>
      <c r="V1000" s="5"/>
      <c r="W1000" s="17" t="s">
        <v>99</v>
      </c>
      <c r="X1000" s="61"/>
      <c r="Y1000" s="5"/>
      <c r="Z1000" s="5"/>
    </row>
    <row r="1001" spans="2:26" x14ac:dyDescent="0.2">
      <c r="C1001" s="52" t="s">
        <v>316</v>
      </c>
      <c r="D1001" s="28">
        <v>41808</v>
      </c>
      <c r="E1001" s="9">
        <v>0.42222222222222222</v>
      </c>
      <c r="F1001" s="5">
        <v>105</v>
      </c>
      <c r="G1001" s="5"/>
      <c r="H1001" s="5">
        <v>8.9</v>
      </c>
      <c r="I1001" s="5" t="s">
        <v>312</v>
      </c>
      <c r="J1001" s="5">
        <v>16.239999999999998</v>
      </c>
      <c r="K1001" s="5" t="s">
        <v>230</v>
      </c>
      <c r="L1001" s="5" t="s">
        <v>312</v>
      </c>
      <c r="M1001" s="5">
        <v>7.98</v>
      </c>
      <c r="N1001" s="5">
        <v>7.09</v>
      </c>
      <c r="O1001" s="5" t="s">
        <v>312</v>
      </c>
      <c r="P1001" s="5">
        <v>345</v>
      </c>
      <c r="Q1001" s="5" t="s">
        <v>312</v>
      </c>
      <c r="R1001" s="5"/>
      <c r="S1001" s="5" t="s">
        <v>312</v>
      </c>
      <c r="T1001" s="5" t="s">
        <v>345</v>
      </c>
      <c r="U1001" s="5"/>
      <c r="V1001" s="5"/>
      <c r="W1001" s="17" t="s">
        <v>100</v>
      </c>
      <c r="X1001" s="61"/>
      <c r="Y1001" s="5"/>
      <c r="Z1001" s="5"/>
    </row>
    <row r="1002" spans="2:26" x14ac:dyDescent="0.2">
      <c r="C1002" s="52" t="s">
        <v>316</v>
      </c>
      <c r="D1002" s="28">
        <v>41829</v>
      </c>
      <c r="E1002" s="9">
        <v>0.41805555555555557</v>
      </c>
      <c r="F1002" s="5">
        <v>276</v>
      </c>
      <c r="G1002" s="5"/>
      <c r="H1002" s="5">
        <v>7.93</v>
      </c>
      <c r="I1002" s="5" t="s">
        <v>312</v>
      </c>
      <c r="J1002" s="5">
        <v>19.7</v>
      </c>
      <c r="K1002" s="5" t="s">
        <v>230</v>
      </c>
      <c r="L1002" s="5" t="s">
        <v>312</v>
      </c>
      <c r="M1002" s="5">
        <v>8.0299999999999994</v>
      </c>
      <c r="N1002" s="5">
        <v>21.8</v>
      </c>
      <c r="O1002" s="5" t="s">
        <v>312</v>
      </c>
      <c r="P1002" s="5">
        <v>395</v>
      </c>
      <c r="Q1002" s="5" t="s">
        <v>312</v>
      </c>
      <c r="R1002" s="5"/>
      <c r="S1002" s="5" t="s">
        <v>217</v>
      </c>
      <c r="T1002" s="5" t="s">
        <v>345</v>
      </c>
      <c r="U1002" s="5"/>
      <c r="V1002" s="5"/>
      <c r="W1002" s="17" t="s">
        <v>104</v>
      </c>
      <c r="X1002" s="61"/>
      <c r="Y1002" s="5"/>
      <c r="Z1002" s="5"/>
    </row>
    <row r="1003" spans="2:26" x14ac:dyDescent="0.2">
      <c r="C1003" s="52" t="s">
        <v>316</v>
      </c>
      <c r="D1003" s="28">
        <v>41843</v>
      </c>
      <c r="E1003" s="9">
        <v>0.4375</v>
      </c>
      <c r="F1003" s="5">
        <v>260</v>
      </c>
      <c r="G1003" s="5"/>
      <c r="H1003" s="5">
        <v>8.41</v>
      </c>
      <c r="I1003" s="5" t="s">
        <v>312</v>
      </c>
      <c r="J1003" s="5">
        <v>20.16</v>
      </c>
      <c r="K1003" s="5" t="s">
        <v>230</v>
      </c>
      <c r="L1003" s="5" t="s">
        <v>312</v>
      </c>
      <c r="M1003" s="5">
        <v>8.19</v>
      </c>
      <c r="N1003" s="5">
        <v>13.8</v>
      </c>
      <c r="O1003" s="5" t="s">
        <v>312</v>
      </c>
      <c r="P1003" s="5">
        <v>382</v>
      </c>
      <c r="Q1003" s="5" t="s">
        <v>312</v>
      </c>
      <c r="R1003" s="5"/>
      <c r="S1003" s="5" t="s">
        <v>312</v>
      </c>
      <c r="T1003" s="5" t="s">
        <v>345</v>
      </c>
      <c r="U1003" s="5"/>
      <c r="V1003" s="5"/>
      <c r="W1003" s="17" t="s">
        <v>105</v>
      </c>
      <c r="X1003" s="61"/>
      <c r="Y1003" s="5"/>
      <c r="Z1003" s="5"/>
    </row>
    <row r="1004" spans="2:26" x14ac:dyDescent="0.2">
      <c r="C1004" s="52" t="s">
        <v>316</v>
      </c>
      <c r="D1004" s="28">
        <v>41857</v>
      </c>
      <c r="E1004" s="9">
        <v>0.4597222222222222</v>
      </c>
      <c r="F1004" s="5">
        <v>326</v>
      </c>
      <c r="G1004" s="5"/>
      <c r="H1004" s="5">
        <v>7.74</v>
      </c>
      <c r="I1004" s="5" t="s">
        <v>312</v>
      </c>
      <c r="J1004" s="5">
        <v>19.489999999999998</v>
      </c>
      <c r="K1004" s="5" t="s">
        <v>230</v>
      </c>
      <c r="L1004" s="5" t="s">
        <v>312</v>
      </c>
      <c r="M1004" s="5">
        <v>8.11</v>
      </c>
      <c r="N1004" s="5">
        <v>12.7</v>
      </c>
      <c r="O1004" s="5" t="s">
        <v>312</v>
      </c>
      <c r="P1004" s="5">
        <v>368</v>
      </c>
      <c r="Q1004" s="5" t="s">
        <v>312</v>
      </c>
      <c r="R1004" s="5"/>
      <c r="S1004" s="5" t="s">
        <v>312</v>
      </c>
      <c r="T1004" s="5" t="s">
        <v>345</v>
      </c>
      <c r="U1004" s="5"/>
      <c r="V1004" s="5"/>
      <c r="W1004" s="17" t="s">
        <v>106</v>
      </c>
      <c r="X1004" s="61"/>
      <c r="Y1004" s="5"/>
      <c r="Z1004" s="5"/>
    </row>
    <row r="1005" spans="2:26" x14ac:dyDescent="0.2">
      <c r="C1005" s="52" t="s">
        <v>316</v>
      </c>
      <c r="D1005" s="28">
        <v>41871</v>
      </c>
      <c r="E1005" s="9">
        <v>0.4236111111111111</v>
      </c>
      <c r="F1005" s="5">
        <v>228</v>
      </c>
      <c r="G1005" s="5"/>
      <c r="H1005" s="5">
        <v>8.34</v>
      </c>
      <c r="I1005" s="5" t="s">
        <v>312</v>
      </c>
      <c r="J1005" s="5">
        <v>18.829999999999998</v>
      </c>
      <c r="K1005" s="5" t="s">
        <v>230</v>
      </c>
      <c r="L1005" s="5" t="s">
        <v>312</v>
      </c>
      <c r="M1005" s="5">
        <v>8.08</v>
      </c>
      <c r="N1005" s="5">
        <v>11.2</v>
      </c>
      <c r="O1005" s="5" t="s">
        <v>312</v>
      </c>
      <c r="P1005" s="5">
        <v>394</v>
      </c>
      <c r="Q1005" s="5" t="s">
        <v>312</v>
      </c>
      <c r="R1005" s="5"/>
      <c r="S1005" s="5" t="s">
        <v>312</v>
      </c>
      <c r="T1005" s="5" t="s">
        <v>345</v>
      </c>
      <c r="U1005" s="5"/>
      <c r="V1005" s="5"/>
      <c r="W1005" s="17" t="s">
        <v>107</v>
      </c>
      <c r="X1005" s="61"/>
      <c r="Y1005" s="5"/>
      <c r="Z1005" s="5"/>
    </row>
    <row r="1006" spans="2:26" x14ac:dyDescent="0.2">
      <c r="C1006" s="52" t="s">
        <v>316</v>
      </c>
      <c r="D1006" s="28">
        <v>41885</v>
      </c>
      <c r="E1006" s="9">
        <v>0.47222222222222227</v>
      </c>
      <c r="F1006" s="5">
        <v>236</v>
      </c>
      <c r="G1006" s="5"/>
      <c r="H1006" s="5">
        <v>9.17</v>
      </c>
      <c r="I1006" s="5" t="s">
        <v>312</v>
      </c>
      <c r="J1006" s="5">
        <v>17.760000000000002</v>
      </c>
      <c r="K1006" s="5" t="s">
        <v>233</v>
      </c>
      <c r="L1006" s="5" t="s">
        <v>312</v>
      </c>
      <c r="M1006" s="5">
        <v>8.14</v>
      </c>
      <c r="N1006" s="5">
        <v>5.7</v>
      </c>
      <c r="O1006" s="5" t="s">
        <v>312</v>
      </c>
      <c r="P1006" s="5">
        <v>474</v>
      </c>
      <c r="Q1006" s="5" t="s">
        <v>312</v>
      </c>
      <c r="R1006" s="5"/>
      <c r="S1006" s="5" t="s">
        <v>312</v>
      </c>
      <c r="T1006" s="5" t="s">
        <v>345</v>
      </c>
      <c r="U1006" s="5"/>
      <c r="V1006" s="5"/>
      <c r="W1006" s="17" t="s">
        <v>108</v>
      </c>
      <c r="X1006" s="61"/>
      <c r="Y1006" s="5"/>
      <c r="Z1006" s="5"/>
    </row>
    <row r="1007" spans="2:26" x14ac:dyDescent="0.2">
      <c r="C1007" s="52" t="s">
        <v>316</v>
      </c>
      <c r="D1007" s="28">
        <v>41899</v>
      </c>
      <c r="E1007" s="9">
        <v>0.42638888888888887</v>
      </c>
      <c r="F1007" s="5">
        <v>260</v>
      </c>
      <c r="G1007" s="5"/>
      <c r="H1007" s="5">
        <v>8.98</v>
      </c>
      <c r="I1007" s="5" t="s">
        <v>312</v>
      </c>
      <c r="J1007" s="5">
        <v>15.29</v>
      </c>
      <c r="K1007" s="5" t="s">
        <v>230</v>
      </c>
      <c r="L1007" s="5" t="s">
        <v>312</v>
      </c>
      <c r="M1007" s="5">
        <v>8.0500000000000007</v>
      </c>
      <c r="N1007" s="5">
        <v>9.84</v>
      </c>
      <c r="O1007" s="5" t="s">
        <v>312</v>
      </c>
      <c r="P1007" s="5">
        <v>488</v>
      </c>
      <c r="Q1007" s="5" t="s">
        <v>312</v>
      </c>
      <c r="R1007" s="5"/>
      <c r="S1007" s="5" t="s">
        <v>312</v>
      </c>
      <c r="T1007" s="5" t="s">
        <v>345</v>
      </c>
      <c r="U1007" s="5"/>
      <c r="V1007" s="5"/>
      <c r="W1007" s="17" t="s">
        <v>113</v>
      </c>
      <c r="X1007" s="61"/>
      <c r="Y1007" s="5"/>
      <c r="Z1007" s="5"/>
    </row>
    <row r="1008" spans="2:26" hidden="1" x14ac:dyDescent="0.2">
      <c r="B1008" t="s">
        <v>279</v>
      </c>
      <c r="C1008" s="5" t="s">
        <v>316</v>
      </c>
      <c r="D1008" s="28">
        <v>41916</v>
      </c>
      <c r="E1008" s="8">
        <v>0.41388888888888892</v>
      </c>
      <c r="F1008" s="5">
        <v>91</v>
      </c>
      <c r="G1008" s="5">
        <v>1413.6</v>
      </c>
      <c r="H1008" s="5" t="s">
        <v>312</v>
      </c>
      <c r="I1008" s="5" t="s">
        <v>312</v>
      </c>
      <c r="J1008" s="5">
        <v>12.4</v>
      </c>
      <c r="K1008" s="5" t="s">
        <v>230</v>
      </c>
      <c r="L1008" s="5" t="s">
        <v>312</v>
      </c>
      <c r="M1008" s="6">
        <v>8.02</v>
      </c>
      <c r="N1008" s="7">
        <v>6.8</v>
      </c>
      <c r="O1008" s="5" t="s">
        <v>312</v>
      </c>
      <c r="P1008" s="5"/>
      <c r="Q1008" s="5" t="s">
        <v>312</v>
      </c>
      <c r="R1008" s="5"/>
      <c r="S1008" s="5"/>
      <c r="T1008" s="5" t="s">
        <v>345</v>
      </c>
      <c r="U1008" s="5"/>
      <c r="V1008" s="5"/>
      <c r="W1008" s="17" t="s">
        <v>335</v>
      </c>
      <c r="X1008" s="61"/>
      <c r="Y1008" s="5"/>
      <c r="Z1008" s="5"/>
    </row>
    <row r="1009" spans="1:26" hidden="1" x14ac:dyDescent="0.2">
      <c r="B1009" t="s">
        <v>279</v>
      </c>
      <c r="C1009" s="5" t="s">
        <v>316</v>
      </c>
      <c r="D1009" s="28">
        <v>41930</v>
      </c>
      <c r="E1009" s="9">
        <v>0.40486111111111112</v>
      </c>
      <c r="F1009" s="5">
        <v>59.8</v>
      </c>
      <c r="G1009" s="5" t="s">
        <v>296</v>
      </c>
      <c r="H1009" s="5">
        <v>9.49</v>
      </c>
      <c r="I1009" s="5">
        <v>102.2</v>
      </c>
      <c r="J1009" s="6">
        <v>10.25</v>
      </c>
      <c r="K1009" s="5" t="s">
        <v>230</v>
      </c>
      <c r="L1009" s="5" t="s">
        <v>312</v>
      </c>
      <c r="M1009" s="11">
        <v>8.1300000000000008</v>
      </c>
      <c r="N1009" s="5"/>
      <c r="O1009" s="5" t="s">
        <v>312</v>
      </c>
      <c r="P1009" s="5"/>
      <c r="Q1009" s="5" t="s">
        <v>312</v>
      </c>
      <c r="R1009" s="5"/>
      <c r="S1009" s="5"/>
      <c r="T1009" s="5" t="s">
        <v>345</v>
      </c>
      <c r="U1009" s="5"/>
      <c r="V1009" s="5"/>
      <c r="W1009" s="17" t="s">
        <v>275</v>
      </c>
      <c r="X1009" s="61"/>
      <c r="Y1009" s="5"/>
      <c r="Z1009" s="5"/>
    </row>
    <row r="1010" spans="1:26" hidden="1" x14ac:dyDescent="0.2">
      <c r="B1010" t="s">
        <v>279</v>
      </c>
      <c r="C1010" s="5" t="s">
        <v>316</v>
      </c>
      <c r="D1010" s="28">
        <v>41951</v>
      </c>
      <c r="E1010" s="9">
        <v>0.40833333333333338</v>
      </c>
      <c r="F1010" s="5">
        <v>727</v>
      </c>
      <c r="G1010" s="5" t="s">
        <v>296</v>
      </c>
      <c r="H1010" s="5" t="s">
        <v>312</v>
      </c>
      <c r="I1010" s="5" t="s">
        <v>312</v>
      </c>
      <c r="J1010" s="5">
        <v>7.66</v>
      </c>
      <c r="K1010" s="5" t="s">
        <v>230</v>
      </c>
      <c r="L1010" s="5" t="s">
        <v>312</v>
      </c>
      <c r="M1010" s="5">
        <v>8.07</v>
      </c>
      <c r="N1010" s="5">
        <v>4.0999999999999996</v>
      </c>
      <c r="O1010" s="5" t="s">
        <v>312</v>
      </c>
      <c r="P1010" s="5"/>
      <c r="Q1010" s="5" t="s">
        <v>312</v>
      </c>
      <c r="R1010" s="5"/>
      <c r="S1010" s="5"/>
      <c r="T1010" s="5" t="s">
        <v>345</v>
      </c>
      <c r="U1010" s="5"/>
      <c r="V1010" s="5"/>
      <c r="W1010" s="17" t="s">
        <v>275</v>
      </c>
      <c r="X1010" s="61"/>
      <c r="Y1010" s="5"/>
      <c r="Z1010" s="5"/>
    </row>
    <row r="1011" spans="1:26" hidden="1" x14ac:dyDescent="0.2">
      <c r="B1011" t="s">
        <v>279</v>
      </c>
      <c r="C1011" s="5" t="s">
        <v>316</v>
      </c>
      <c r="D1011" s="28">
        <v>41965</v>
      </c>
      <c r="E1011" s="9">
        <v>0.39999999999999997</v>
      </c>
      <c r="F1011" s="7">
        <v>79.8</v>
      </c>
      <c r="G1011" s="7">
        <v>1732.9</v>
      </c>
      <c r="H1011" s="5">
        <v>11.61</v>
      </c>
      <c r="I1011" s="5"/>
      <c r="J1011" s="6">
        <v>2.5</v>
      </c>
      <c r="K1011" s="5" t="s">
        <v>230</v>
      </c>
      <c r="L1011" s="5" t="s">
        <v>312</v>
      </c>
      <c r="M1011" s="5">
        <v>7.82</v>
      </c>
      <c r="N1011" s="7">
        <v>2.6</v>
      </c>
      <c r="O1011" s="5" t="s">
        <v>312</v>
      </c>
      <c r="P1011" s="5"/>
      <c r="Q1011" s="5" t="s">
        <v>312</v>
      </c>
      <c r="R1011" s="5"/>
      <c r="S1011" s="5"/>
      <c r="T1011" s="5" t="s">
        <v>345</v>
      </c>
      <c r="U1011" s="5"/>
      <c r="V1011" s="5"/>
      <c r="W1011" s="17" t="s">
        <v>280</v>
      </c>
      <c r="X1011" s="61"/>
      <c r="Y1011" s="5"/>
      <c r="Z1011" s="5"/>
    </row>
    <row r="1012" spans="1:26" hidden="1" x14ac:dyDescent="0.2">
      <c r="B1012" t="s">
        <v>279</v>
      </c>
      <c r="C1012" s="5" t="s">
        <v>316</v>
      </c>
      <c r="D1012" s="28">
        <v>41986</v>
      </c>
      <c r="E1012" s="9">
        <v>0.42222222222222222</v>
      </c>
      <c r="F1012" s="7">
        <v>88.2</v>
      </c>
      <c r="G1012" s="7" t="s">
        <v>296</v>
      </c>
      <c r="H1012" s="5">
        <v>13.22</v>
      </c>
      <c r="I1012" s="5" t="s">
        <v>312</v>
      </c>
      <c r="J1012" s="6">
        <v>3.67</v>
      </c>
      <c r="K1012" s="5" t="s">
        <v>230</v>
      </c>
      <c r="L1012" s="5" t="s">
        <v>312</v>
      </c>
      <c r="M1012" s="5">
        <v>7.72</v>
      </c>
      <c r="N1012" s="7">
        <v>1.4</v>
      </c>
      <c r="O1012" s="5" t="s">
        <v>312</v>
      </c>
      <c r="P1012" s="5"/>
      <c r="Q1012" s="5" t="s">
        <v>312</v>
      </c>
      <c r="R1012" s="5"/>
      <c r="S1012" s="5"/>
      <c r="T1012" s="5" t="s">
        <v>345</v>
      </c>
      <c r="U1012" s="5"/>
      <c r="V1012" s="5"/>
      <c r="W1012" s="17" t="s">
        <v>275</v>
      </c>
      <c r="X1012" s="61"/>
      <c r="Y1012" s="5"/>
      <c r="Z1012" s="5"/>
    </row>
    <row r="1013" spans="1:26" x14ac:dyDescent="0.2">
      <c r="C1013" s="50" t="s">
        <v>316</v>
      </c>
      <c r="D1013" s="28">
        <v>42028</v>
      </c>
      <c r="E1013" s="9">
        <v>0.41944444444444445</v>
      </c>
      <c r="F1013" s="5">
        <v>36.799999999999997</v>
      </c>
      <c r="G1013" s="5">
        <v>920.8</v>
      </c>
      <c r="H1013" s="6">
        <v>12.53</v>
      </c>
      <c r="I1013" s="5">
        <v>107.9</v>
      </c>
      <c r="J1013" s="6">
        <v>1.38</v>
      </c>
      <c r="K1013" s="5" t="s">
        <v>230</v>
      </c>
      <c r="L1013" s="5" t="s">
        <v>312</v>
      </c>
      <c r="M1013" s="6">
        <v>7.45</v>
      </c>
      <c r="N1013" s="7">
        <v>3.3</v>
      </c>
      <c r="O1013" s="5" t="s">
        <v>312</v>
      </c>
      <c r="P1013" s="153">
        <v>593</v>
      </c>
      <c r="Q1013" s="5" t="s">
        <v>312</v>
      </c>
      <c r="R1013" s="5"/>
      <c r="S1013" s="5" t="s">
        <v>421</v>
      </c>
      <c r="T1013" s="5" t="s">
        <v>345</v>
      </c>
      <c r="U1013" s="5"/>
      <c r="V1013" s="5"/>
      <c r="W1013" s="17" t="s">
        <v>278</v>
      </c>
      <c r="X1013" s="17" t="s">
        <v>385</v>
      </c>
      <c r="Y1013" s="5"/>
      <c r="Z1013" s="5"/>
    </row>
    <row r="1014" spans="1:26" x14ac:dyDescent="0.2">
      <c r="C1014" s="50" t="s">
        <v>316</v>
      </c>
      <c r="D1014" s="28">
        <v>42049</v>
      </c>
      <c r="E1014" s="9">
        <v>0.44027777777777777</v>
      </c>
      <c r="F1014" s="5">
        <v>19.7</v>
      </c>
      <c r="G1014" s="5">
        <v>980.4</v>
      </c>
      <c r="H1014" s="11">
        <v>10.6</v>
      </c>
      <c r="I1014" s="5">
        <v>102.8</v>
      </c>
      <c r="J1014" s="6">
        <v>6.01</v>
      </c>
      <c r="K1014" s="5" t="s">
        <v>230</v>
      </c>
      <c r="L1014" s="5" t="s">
        <v>312</v>
      </c>
      <c r="M1014" s="6">
        <v>7.65</v>
      </c>
      <c r="N1014" s="6">
        <v>3.87</v>
      </c>
      <c r="O1014" s="5" t="s">
        <v>312</v>
      </c>
      <c r="P1014" s="153">
        <v>613.4</v>
      </c>
      <c r="Q1014" s="5" t="s">
        <v>312</v>
      </c>
      <c r="R1014" s="5" t="s">
        <v>312</v>
      </c>
      <c r="S1014" s="5" t="s">
        <v>312</v>
      </c>
      <c r="T1014" s="5" t="s">
        <v>345</v>
      </c>
      <c r="U1014" s="5"/>
      <c r="V1014" s="5"/>
      <c r="W1014" s="17" t="s">
        <v>278</v>
      </c>
      <c r="X1014" s="17" t="s">
        <v>375</v>
      </c>
      <c r="Y1014" s="5"/>
      <c r="Z1014" s="5"/>
    </row>
    <row r="1015" spans="1:26" x14ac:dyDescent="0.2">
      <c r="C1015" s="50" t="s">
        <v>316</v>
      </c>
      <c r="D1015" s="28">
        <v>42063</v>
      </c>
      <c r="E1015" s="5" t="s">
        <v>312</v>
      </c>
      <c r="F1015" s="5" t="s">
        <v>312</v>
      </c>
      <c r="G1015" s="5" t="s">
        <v>312</v>
      </c>
      <c r="H1015" s="5" t="s">
        <v>312</v>
      </c>
      <c r="I1015" s="5" t="s">
        <v>312</v>
      </c>
      <c r="J1015" s="5" t="s">
        <v>312</v>
      </c>
      <c r="K1015" s="5" t="s">
        <v>312</v>
      </c>
      <c r="L1015" s="5" t="s">
        <v>312</v>
      </c>
      <c r="M1015" s="5" t="s">
        <v>312</v>
      </c>
      <c r="N1015" s="5" t="s">
        <v>312</v>
      </c>
      <c r="O1015" s="5" t="s">
        <v>312</v>
      </c>
      <c r="P1015" s="5" t="s">
        <v>312</v>
      </c>
      <c r="Q1015" s="5" t="s">
        <v>312</v>
      </c>
      <c r="R1015" s="5" t="s">
        <v>312</v>
      </c>
      <c r="S1015" s="5" t="s">
        <v>312</v>
      </c>
      <c r="T1015" s="5" t="s">
        <v>312</v>
      </c>
      <c r="U1015" s="5"/>
      <c r="V1015" s="5"/>
      <c r="W1015" s="17" t="s">
        <v>278</v>
      </c>
      <c r="X1015" s="17" t="s">
        <v>301</v>
      </c>
      <c r="Y1015" s="5"/>
      <c r="Z1015" s="5"/>
    </row>
    <row r="1016" spans="1:26" x14ac:dyDescent="0.2">
      <c r="C1016" s="50" t="s">
        <v>316</v>
      </c>
      <c r="D1016" s="28">
        <v>42084</v>
      </c>
      <c r="E1016" s="9">
        <v>0.46249999999999997</v>
      </c>
      <c r="F1016" s="7">
        <v>16.899999999999999</v>
      </c>
      <c r="G1016" s="5" t="s">
        <v>296</v>
      </c>
      <c r="H1016" s="11">
        <v>10.14</v>
      </c>
      <c r="I1016" s="5">
        <v>104.4</v>
      </c>
      <c r="J1016" s="6">
        <v>8.4700000000000006</v>
      </c>
      <c r="K1016" s="5" t="s">
        <v>230</v>
      </c>
      <c r="L1016" s="5" t="s">
        <v>312</v>
      </c>
      <c r="M1016" s="6">
        <v>7.77</v>
      </c>
      <c r="N1016" s="6">
        <v>3.52</v>
      </c>
      <c r="O1016" s="6">
        <v>454.7</v>
      </c>
      <c r="P1016" s="6">
        <v>668.4</v>
      </c>
      <c r="Q1016" s="7">
        <v>166.4</v>
      </c>
      <c r="R1016" s="5"/>
      <c r="S1016" s="5" t="s">
        <v>421</v>
      </c>
      <c r="T1016" s="5" t="s">
        <v>345</v>
      </c>
      <c r="U1016" s="5"/>
      <c r="V1016" s="5"/>
      <c r="W1016" s="17" t="s">
        <v>278</v>
      </c>
      <c r="X1016" s="18" t="s">
        <v>302</v>
      </c>
      <c r="Y1016" s="5"/>
      <c r="Z1016" s="5"/>
    </row>
    <row r="1017" spans="1:26" x14ac:dyDescent="0.2">
      <c r="C1017" s="50" t="s">
        <v>316</v>
      </c>
      <c r="D1017" s="28">
        <v>42091</v>
      </c>
      <c r="E1017" s="9">
        <v>0.45694444444444443</v>
      </c>
      <c r="F1017" s="7">
        <v>29.2</v>
      </c>
      <c r="G1017" s="5" t="s">
        <v>296</v>
      </c>
      <c r="H1017" s="11">
        <v>9.77</v>
      </c>
      <c r="I1017" s="7">
        <v>106</v>
      </c>
      <c r="J1017" s="6">
        <v>10.17</v>
      </c>
      <c r="K1017" s="5" t="s">
        <v>230</v>
      </c>
      <c r="L1017" s="5" t="s">
        <v>312</v>
      </c>
      <c r="M1017" s="6">
        <v>7.64</v>
      </c>
      <c r="N1017" s="6">
        <v>5.52</v>
      </c>
      <c r="O1017" s="6">
        <v>480.8</v>
      </c>
      <c r="P1017" s="6">
        <v>674.4</v>
      </c>
      <c r="Q1017" s="7">
        <v>162.80000000000001</v>
      </c>
      <c r="R1017" s="5"/>
      <c r="S1017" s="5" t="s">
        <v>421</v>
      </c>
      <c r="T1017" s="5" t="s">
        <v>345</v>
      </c>
      <c r="U1017" s="5"/>
      <c r="V1017" s="5"/>
      <c r="W1017" s="17" t="s">
        <v>278</v>
      </c>
      <c r="X1017" s="17" t="s">
        <v>303</v>
      </c>
      <c r="Y1017" s="5"/>
      <c r="Z1017" s="5"/>
    </row>
    <row r="1018" spans="1:26" x14ac:dyDescent="0.25">
      <c r="C1018" s="50" t="s">
        <v>316</v>
      </c>
      <c r="D1018" s="28">
        <v>42111</v>
      </c>
      <c r="E1018" s="9">
        <v>0.48541666666666666</v>
      </c>
      <c r="F1018" s="7">
        <v>1986.3</v>
      </c>
      <c r="G1018" s="5" t="s">
        <v>296</v>
      </c>
      <c r="H1018" s="11">
        <v>10.02</v>
      </c>
      <c r="I1018" s="7">
        <v>100</v>
      </c>
      <c r="J1018" s="6">
        <v>7.05</v>
      </c>
      <c r="K1018" s="5" t="s">
        <v>371</v>
      </c>
      <c r="L1018" s="5" t="s">
        <v>312</v>
      </c>
      <c r="M1018" s="6">
        <v>7.71</v>
      </c>
      <c r="N1018" s="118" t="s">
        <v>312</v>
      </c>
      <c r="O1018" s="6">
        <v>337.6</v>
      </c>
      <c r="P1018" s="6">
        <v>513.20000000000005</v>
      </c>
      <c r="Q1018" s="7">
        <v>142.30000000000001</v>
      </c>
      <c r="R1018" s="5" t="s">
        <v>312</v>
      </c>
      <c r="S1018" s="5" t="s">
        <v>421</v>
      </c>
      <c r="T1018" s="5" t="s">
        <v>346</v>
      </c>
      <c r="U1018" s="5" t="s">
        <v>312</v>
      </c>
      <c r="V1018" s="5" t="s">
        <v>312</v>
      </c>
      <c r="W1018" s="60" t="s">
        <v>195</v>
      </c>
      <c r="X1018" s="17" t="s">
        <v>304</v>
      </c>
      <c r="Y1018" s="5"/>
      <c r="Z1018" s="5"/>
    </row>
    <row r="1019" spans="1:26" x14ac:dyDescent="0.2">
      <c r="C1019" s="50" t="s">
        <v>316</v>
      </c>
      <c r="D1019" s="28">
        <v>42130</v>
      </c>
      <c r="E1019" s="9">
        <v>0.42569444444444443</v>
      </c>
      <c r="F1019" s="7">
        <v>179</v>
      </c>
      <c r="G1019" s="5"/>
      <c r="H1019" s="11">
        <v>9.02</v>
      </c>
      <c r="I1019" s="7">
        <v>98.7</v>
      </c>
      <c r="J1019" s="6">
        <v>10.41</v>
      </c>
      <c r="K1019" s="5" t="s">
        <v>371</v>
      </c>
      <c r="L1019" s="5" t="s">
        <v>312</v>
      </c>
      <c r="M1019" s="6">
        <v>7.76</v>
      </c>
      <c r="N1019" s="153" t="s">
        <v>312</v>
      </c>
      <c r="O1019" s="6">
        <v>339.8</v>
      </c>
      <c r="P1019" s="6">
        <v>244.2</v>
      </c>
      <c r="Q1019" s="7">
        <v>92.9</v>
      </c>
      <c r="R1019" s="5"/>
      <c r="S1019" s="5" t="s">
        <v>312</v>
      </c>
      <c r="T1019" s="5" t="s">
        <v>346</v>
      </c>
      <c r="U1019" s="5"/>
      <c r="V1019" s="5"/>
      <c r="W1019" s="17" t="s">
        <v>115</v>
      </c>
      <c r="X1019" s="17" t="s">
        <v>305</v>
      </c>
      <c r="Y1019" s="5">
        <v>0.68500000000000005</v>
      </c>
      <c r="Z1019" s="5">
        <v>7.3599999999999999E-2</v>
      </c>
    </row>
    <row r="1020" spans="1:26" x14ac:dyDescent="0.2">
      <c r="C1020" s="50" t="s">
        <v>316</v>
      </c>
      <c r="D1020" s="28">
        <v>42144</v>
      </c>
      <c r="E1020" s="9">
        <v>0.43333333333333335</v>
      </c>
      <c r="F1020" s="83">
        <v>172</v>
      </c>
      <c r="G1020" s="5"/>
      <c r="H1020" s="11">
        <v>9.92</v>
      </c>
      <c r="I1020" s="7">
        <v>102.4</v>
      </c>
      <c r="J1020" s="6">
        <v>8.61</v>
      </c>
      <c r="K1020" s="5" t="s">
        <v>371</v>
      </c>
      <c r="L1020" s="5" t="s">
        <v>312</v>
      </c>
      <c r="M1020" s="6">
        <v>7.47</v>
      </c>
      <c r="N1020" s="153" t="s">
        <v>312</v>
      </c>
      <c r="O1020" s="6">
        <v>323.8</v>
      </c>
      <c r="P1020" s="6">
        <v>222.2</v>
      </c>
      <c r="Q1020" s="7">
        <v>75.400000000000006</v>
      </c>
      <c r="R1020" s="5"/>
      <c r="S1020" s="5" t="s">
        <v>312</v>
      </c>
      <c r="T1020" s="5" t="s">
        <v>346</v>
      </c>
      <c r="U1020" s="5"/>
      <c r="V1020" s="5"/>
      <c r="W1020" s="17" t="s">
        <v>115</v>
      </c>
      <c r="X1020" s="17" t="s">
        <v>306</v>
      </c>
      <c r="Y1020" s="84">
        <v>0.6</v>
      </c>
      <c r="Z1020" s="5">
        <v>3.8399999999999997E-2</v>
      </c>
    </row>
    <row r="1021" spans="1:26" x14ac:dyDescent="0.2">
      <c r="A1021" s="76" t="s">
        <v>250</v>
      </c>
      <c r="B1021" s="76"/>
      <c r="C1021" s="50" t="s">
        <v>316</v>
      </c>
      <c r="D1021" s="28">
        <v>42158</v>
      </c>
      <c r="E1021" s="9">
        <v>0.3840277777777778</v>
      </c>
      <c r="F1021" s="7">
        <v>16.8</v>
      </c>
      <c r="G1021" s="5"/>
      <c r="H1021" s="11">
        <v>9.1999999999999993</v>
      </c>
      <c r="I1021" s="7">
        <v>101</v>
      </c>
      <c r="J1021" s="6">
        <v>10.99</v>
      </c>
      <c r="K1021" s="5" t="s">
        <v>371</v>
      </c>
      <c r="L1021" s="5" t="s">
        <v>312</v>
      </c>
      <c r="M1021" s="6">
        <v>7.57</v>
      </c>
      <c r="N1021" s="118" t="s">
        <v>312</v>
      </c>
      <c r="O1021" s="6">
        <v>263.7</v>
      </c>
      <c r="P1021" s="6">
        <v>360.7</v>
      </c>
      <c r="Q1021" s="7">
        <v>60.4</v>
      </c>
      <c r="R1021" s="5" t="s">
        <v>312</v>
      </c>
      <c r="S1021" s="5" t="s">
        <v>421</v>
      </c>
      <c r="T1021" s="5" t="s">
        <v>346</v>
      </c>
      <c r="U1021" s="5" t="s">
        <v>312</v>
      </c>
      <c r="V1021" s="5" t="s">
        <v>312</v>
      </c>
      <c r="W1021" s="17" t="s">
        <v>251</v>
      </c>
      <c r="X1021" s="17" t="s">
        <v>422</v>
      </c>
      <c r="Y1021" s="5">
        <v>0.53</v>
      </c>
      <c r="Z1021" s="5">
        <v>3.7400000000000003E-2</v>
      </c>
    </row>
    <row r="1022" spans="1:26" x14ac:dyDescent="0.2">
      <c r="A1022" s="76" t="s">
        <v>250</v>
      </c>
      <c r="B1022" s="76"/>
      <c r="C1022" s="50" t="s">
        <v>316</v>
      </c>
      <c r="D1022" s="28">
        <v>42172</v>
      </c>
      <c r="E1022" s="9">
        <v>0.45416666666666666</v>
      </c>
      <c r="F1022" s="7">
        <v>131</v>
      </c>
      <c r="G1022" s="5"/>
      <c r="H1022" s="11">
        <v>8.27</v>
      </c>
      <c r="I1022" s="7">
        <v>100.3</v>
      </c>
      <c r="J1022" s="6">
        <v>16.11</v>
      </c>
      <c r="K1022" s="5" t="s">
        <v>371</v>
      </c>
      <c r="L1022" s="5" t="s">
        <v>312</v>
      </c>
      <c r="M1022" s="6">
        <v>7.58</v>
      </c>
      <c r="N1022" s="118" t="s">
        <v>312</v>
      </c>
      <c r="O1022" s="6">
        <v>191.2</v>
      </c>
      <c r="P1022" s="6">
        <v>236.4</v>
      </c>
      <c r="Q1022" s="7">
        <v>92.6</v>
      </c>
      <c r="R1022" s="5" t="s">
        <v>312</v>
      </c>
      <c r="S1022" s="5" t="s">
        <v>421</v>
      </c>
      <c r="T1022" s="5" t="s">
        <v>346</v>
      </c>
      <c r="U1022" s="5" t="s">
        <v>312</v>
      </c>
      <c r="V1022" s="5" t="s">
        <v>312</v>
      </c>
      <c r="W1022" s="17" t="s">
        <v>249</v>
      </c>
      <c r="X1022" s="17" t="s">
        <v>423</v>
      </c>
      <c r="Y1022" s="5">
        <v>0.51400000000000001</v>
      </c>
      <c r="Z1022" s="5">
        <v>3.5999999999999997E-2</v>
      </c>
    </row>
    <row r="1023" spans="1:26" x14ac:dyDescent="0.2">
      <c r="C1023" s="52" t="s">
        <v>316</v>
      </c>
      <c r="D1023" s="28">
        <v>42181</v>
      </c>
      <c r="E1023" s="9">
        <v>0.44375000000000003</v>
      </c>
      <c r="F1023" s="7">
        <v>95.9</v>
      </c>
      <c r="G1023" s="5" t="s">
        <v>296</v>
      </c>
      <c r="H1023" s="11">
        <v>7.91</v>
      </c>
      <c r="I1023" s="7">
        <v>99.3</v>
      </c>
      <c r="J1023" s="6">
        <v>17.579999999999998</v>
      </c>
      <c r="K1023" s="5" t="s">
        <v>371</v>
      </c>
      <c r="L1023" s="5" t="s">
        <v>312</v>
      </c>
      <c r="M1023" s="6">
        <v>7.69</v>
      </c>
      <c r="N1023" s="6">
        <v>8.4</v>
      </c>
      <c r="O1023" s="6">
        <v>263.60000000000002</v>
      </c>
      <c r="P1023" s="6">
        <v>309.7</v>
      </c>
      <c r="Q1023" s="7">
        <v>81.5</v>
      </c>
      <c r="R1023" s="5" t="s">
        <v>312</v>
      </c>
      <c r="S1023" s="5" t="s">
        <v>421</v>
      </c>
      <c r="T1023" s="5" t="s">
        <v>346</v>
      </c>
      <c r="U1023" s="5" t="s">
        <v>312</v>
      </c>
      <c r="V1023" s="5" t="s">
        <v>312</v>
      </c>
      <c r="W1023" s="17" t="s">
        <v>207</v>
      </c>
      <c r="X1023" s="17" t="s">
        <v>147</v>
      </c>
      <c r="Y1023" s="5"/>
      <c r="Z1023" s="5"/>
    </row>
    <row r="1024" spans="1:26" x14ac:dyDescent="0.2">
      <c r="C1024" s="50" t="s">
        <v>316</v>
      </c>
      <c r="D1024" s="28">
        <v>42186</v>
      </c>
      <c r="E1024" s="9">
        <v>0.38958333333333334</v>
      </c>
      <c r="F1024" s="7">
        <v>56.5</v>
      </c>
      <c r="G1024" s="5"/>
      <c r="H1024" s="11">
        <v>7.81</v>
      </c>
      <c r="I1024" s="7">
        <v>99.8</v>
      </c>
      <c r="J1024" s="6">
        <v>18.02</v>
      </c>
      <c r="K1024" s="5" t="s">
        <v>371</v>
      </c>
      <c r="L1024" s="5" t="s">
        <v>312</v>
      </c>
      <c r="M1024" s="6">
        <v>7.52</v>
      </c>
      <c r="N1024" s="6">
        <v>7.54</v>
      </c>
      <c r="O1024" s="6">
        <v>257.7</v>
      </c>
      <c r="P1024" s="6">
        <v>298.5</v>
      </c>
      <c r="Q1024" s="7">
        <v>80.3</v>
      </c>
      <c r="R1024" s="5"/>
      <c r="S1024" s="5" t="s">
        <v>312</v>
      </c>
      <c r="T1024" s="5" t="s">
        <v>346</v>
      </c>
      <c r="U1024" s="5"/>
      <c r="V1024" s="5"/>
      <c r="W1024" s="17" t="s">
        <v>127</v>
      </c>
      <c r="X1024" s="17" t="s">
        <v>148</v>
      </c>
      <c r="Y1024" s="5">
        <v>0.501</v>
      </c>
      <c r="Z1024" s="5">
        <v>3.4299999999999997E-2</v>
      </c>
    </row>
    <row r="1025" spans="3:26" x14ac:dyDescent="0.2">
      <c r="C1025" s="52" t="s">
        <v>316</v>
      </c>
      <c r="D1025" s="28">
        <v>42195</v>
      </c>
      <c r="E1025" s="9">
        <v>0.4055555555555555</v>
      </c>
      <c r="F1025" s="7">
        <v>103.6</v>
      </c>
      <c r="G1025" s="5" t="s">
        <v>296</v>
      </c>
      <c r="H1025" s="11">
        <v>7.79</v>
      </c>
      <c r="I1025" s="7">
        <v>98.9</v>
      </c>
      <c r="J1025" s="6">
        <v>17.600000000000001</v>
      </c>
      <c r="K1025" s="5" t="s">
        <v>312</v>
      </c>
      <c r="L1025" s="5" t="s">
        <v>312</v>
      </c>
      <c r="M1025" s="6">
        <v>7.84</v>
      </c>
      <c r="N1025" s="6">
        <v>20.399999999999999</v>
      </c>
      <c r="O1025" s="6">
        <v>309.60000000000002</v>
      </c>
      <c r="P1025" s="6">
        <v>362.5</v>
      </c>
      <c r="Q1025" s="7">
        <v>75.3</v>
      </c>
      <c r="R1025" s="5" t="s">
        <v>312</v>
      </c>
      <c r="S1025" s="5" t="s">
        <v>421</v>
      </c>
      <c r="T1025" s="5" t="s">
        <v>346</v>
      </c>
      <c r="U1025" s="5" t="s">
        <v>312</v>
      </c>
      <c r="V1025" s="5" t="s">
        <v>312</v>
      </c>
      <c r="W1025" s="17" t="s">
        <v>207</v>
      </c>
      <c r="X1025" s="17" t="s">
        <v>149</v>
      </c>
      <c r="Y1025" s="5" t="s">
        <v>312</v>
      </c>
      <c r="Z1025" s="5" t="s">
        <v>312</v>
      </c>
    </row>
    <row r="1026" spans="3:26" x14ac:dyDescent="0.2">
      <c r="C1026" s="50" t="s">
        <v>316</v>
      </c>
      <c r="D1026" s="28">
        <v>42200</v>
      </c>
      <c r="E1026" s="9">
        <v>0.3888888888888889</v>
      </c>
      <c r="F1026" s="83">
        <v>131</v>
      </c>
      <c r="G1026" s="5"/>
      <c r="H1026" s="11">
        <v>7.86</v>
      </c>
      <c r="I1026" s="7">
        <v>99.2</v>
      </c>
      <c r="J1026" s="6">
        <v>17.190000000000001</v>
      </c>
      <c r="K1026" s="5" t="s">
        <v>371</v>
      </c>
      <c r="L1026" s="5" t="s">
        <v>312</v>
      </c>
      <c r="M1026" s="6">
        <v>7.69</v>
      </c>
      <c r="N1026" s="6">
        <v>16.399999999999999</v>
      </c>
      <c r="O1026" s="6">
        <v>277.39999999999998</v>
      </c>
      <c r="P1026" s="6">
        <v>326.10000000000002</v>
      </c>
      <c r="Q1026" s="7">
        <v>58.1</v>
      </c>
      <c r="R1026" s="5"/>
      <c r="S1026" s="5" t="s">
        <v>421</v>
      </c>
      <c r="T1026" s="5" t="s">
        <v>346</v>
      </c>
      <c r="U1026" s="5"/>
      <c r="V1026" s="5"/>
      <c r="W1026" s="17" t="s">
        <v>163</v>
      </c>
      <c r="X1026" s="17" t="s">
        <v>150</v>
      </c>
      <c r="Y1026" s="5">
        <v>0.46300000000000002</v>
      </c>
      <c r="Z1026" s="5">
        <v>3.1099999999999999E-2</v>
      </c>
    </row>
    <row r="1027" spans="3:26" x14ac:dyDescent="0.2">
      <c r="C1027" s="52" t="s">
        <v>316</v>
      </c>
      <c r="D1027" s="28">
        <v>42209</v>
      </c>
      <c r="E1027" s="9">
        <v>0.38819444444444445</v>
      </c>
      <c r="F1027" s="7">
        <v>43.1</v>
      </c>
      <c r="G1027" s="5" t="s">
        <v>296</v>
      </c>
      <c r="H1027" s="11">
        <v>7.64</v>
      </c>
      <c r="I1027" s="7">
        <v>99.2</v>
      </c>
      <c r="J1027" s="6">
        <v>18.850000000000001</v>
      </c>
      <c r="K1027" s="5" t="s">
        <v>371</v>
      </c>
      <c r="L1027" s="5" t="s">
        <v>312</v>
      </c>
      <c r="M1027" s="6">
        <v>7.69</v>
      </c>
      <c r="N1027" s="118" t="s">
        <v>312</v>
      </c>
      <c r="O1027" s="6">
        <v>285.60000000000002</v>
      </c>
      <c r="P1027" s="6">
        <v>324.60000000000002</v>
      </c>
      <c r="Q1027" s="7">
        <v>68.5</v>
      </c>
      <c r="R1027" s="5" t="s">
        <v>312</v>
      </c>
      <c r="S1027" s="5" t="s">
        <v>421</v>
      </c>
      <c r="T1027" s="5" t="s">
        <v>346</v>
      </c>
      <c r="U1027" s="5" t="s">
        <v>312</v>
      </c>
      <c r="V1027" s="5" t="s">
        <v>312</v>
      </c>
      <c r="W1027" s="17" t="s">
        <v>207</v>
      </c>
      <c r="X1027" s="17" t="s">
        <v>151</v>
      </c>
      <c r="Y1027" s="13"/>
      <c r="Z1027" s="13"/>
    </row>
    <row r="1028" spans="3:26" x14ac:dyDescent="0.2">
      <c r="C1028" s="52" t="s">
        <v>316</v>
      </c>
      <c r="D1028" s="28">
        <v>42216</v>
      </c>
      <c r="E1028" s="9">
        <v>0.39930555555555558</v>
      </c>
      <c r="F1028" s="7">
        <v>79.400000000000006</v>
      </c>
      <c r="G1028" s="5" t="s">
        <v>296</v>
      </c>
      <c r="H1028" s="11">
        <v>7.66</v>
      </c>
      <c r="I1028" s="7">
        <v>100</v>
      </c>
      <c r="J1028" s="6">
        <v>19.28</v>
      </c>
      <c r="K1028" s="5" t="s">
        <v>312</v>
      </c>
      <c r="L1028" s="5" t="s">
        <v>312</v>
      </c>
      <c r="M1028" s="6">
        <v>7.81</v>
      </c>
      <c r="N1028" s="118" t="s">
        <v>312</v>
      </c>
      <c r="O1028" s="6">
        <v>373.2</v>
      </c>
      <c r="P1028" s="6">
        <v>421.5</v>
      </c>
      <c r="Q1028" s="7">
        <v>65.400000000000006</v>
      </c>
      <c r="R1028" s="5" t="s">
        <v>312</v>
      </c>
      <c r="S1028" s="5" t="s">
        <v>298</v>
      </c>
      <c r="T1028" s="5" t="s">
        <v>346</v>
      </c>
      <c r="U1028" s="5" t="s">
        <v>312</v>
      </c>
      <c r="V1028" s="5" t="s">
        <v>312</v>
      </c>
      <c r="W1028" s="17" t="s">
        <v>207</v>
      </c>
      <c r="X1028" s="17" t="s">
        <v>152</v>
      </c>
      <c r="Y1028" s="5"/>
      <c r="Z1028" s="5"/>
    </row>
    <row r="1029" spans="3:26" x14ac:dyDescent="0.25">
      <c r="C1029" s="52" t="s">
        <v>316</v>
      </c>
      <c r="D1029" s="28">
        <v>42221</v>
      </c>
      <c r="E1029" s="9">
        <v>0.40833333333333338</v>
      </c>
      <c r="F1029" s="7">
        <v>161</v>
      </c>
      <c r="G1029" s="5"/>
      <c r="H1029" s="11">
        <v>7.84</v>
      </c>
      <c r="I1029" s="7">
        <v>101.6</v>
      </c>
      <c r="J1029" s="6">
        <v>18.61</v>
      </c>
      <c r="K1029" s="5" t="s">
        <v>312</v>
      </c>
      <c r="L1029" s="5" t="s">
        <v>312</v>
      </c>
      <c r="M1029" s="6">
        <v>7.59</v>
      </c>
      <c r="N1029" s="118" t="s">
        <v>312</v>
      </c>
      <c r="O1029" s="6">
        <v>393.2</v>
      </c>
      <c r="P1029" s="6">
        <v>449.6</v>
      </c>
      <c r="Q1029" s="117" t="s">
        <v>312</v>
      </c>
      <c r="R1029" s="5" t="s">
        <v>312</v>
      </c>
      <c r="S1029" s="5" t="s">
        <v>379</v>
      </c>
      <c r="T1029" s="5" t="s">
        <v>345</v>
      </c>
      <c r="U1029" s="5" t="s">
        <v>312</v>
      </c>
      <c r="V1029" s="5" t="s">
        <v>312</v>
      </c>
      <c r="W1029" s="36" t="s">
        <v>173</v>
      </c>
      <c r="X1029" s="17" t="s">
        <v>153</v>
      </c>
      <c r="Y1029" s="5">
        <v>0.67400000000000004</v>
      </c>
      <c r="Z1029" s="5">
        <v>1.7399999999999999E-2</v>
      </c>
    </row>
    <row r="1030" spans="3:26" x14ac:dyDescent="0.2">
      <c r="C1030" s="52" t="s">
        <v>316</v>
      </c>
      <c r="D1030" s="28">
        <v>42235</v>
      </c>
      <c r="E1030" s="9">
        <v>0.41597222222222219</v>
      </c>
      <c r="F1030" s="83">
        <v>260</v>
      </c>
      <c r="G1030" s="5"/>
      <c r="H1030" s="11">
        <v>8.1199999999999992</v>
      </c>
      <c r="I1030" s="7">
        <v>103.5</v>
      </c>
      <c r="J1030" s="6">
        <v>17.88</v>
      </c>
      <c r="K1030" s="5" t="s">
        <v>230</v>
      </c>
      <c r="L1030" s="5" t="s">
        <v>312</v>
      </c>
      <c r="M1030" s="6">
        <v>7.76</v>
      </c>
      <c r="N1030" s="118" t="s">
        <v>312</v>
      </c>
      <c r="O1030" s="6">
        <v>434.7</v>
      </c>
      <c r="P1030" s="6">
        <v>502.4</v>
      </c>
      <c r="Q1030" s="7">
        <v>65.900000000000006</v>
      </c>
      <c r="R1030" s="5" t="s">
        <v>312</v>
      </c>
      <c r="S1030" s="5" t="s">
        <v>312</v>
      </c>
      <c r="T1030" s="5" t="s">
        <v>345</v>
      </c>
      <c r="U1030" s="5" t="s">
        <v>312</v>
      </c>
      <c r="V1030" s="5" t="s">
        <v>312</v>
      </c>
      <c r="W1030" s="17" t="s">
        <v>174</v>
      </c>
      <c r="X1030" s="17" t="s">
        <v>154</v>
      </c>
      <c r="Y1030" s="5">
        <v>0.60499999999999998</v>
      </c>
      <c r="Z1030" s="5">
        <v>4.6300000000000001E-2</v>
      </c>
    </row>
    <row r="1031" spans="3:26" x14ac:dyDescent="0.2">
      <c r="C1031" s="52" t="s">
        <v>316</v>
      </c>
      <c r="D1031" s="28">
        <v>42249</v>
      </c>
      <c r="E1031" s="9">
        <v>0.41597222222222219</v>
      </c>
      <c r="F1031" s="83">
        <v>222</v>
      </c>
      <c r="G1031" s="5"/>
      <c r="H1031" s="11">
        <v>7.81</v>
      </c>
      <c r="I1031" s="5">
        <v>101.7</v>
      </c>
      <c r="J1031" s="6">
        <v>18.88</v>
      </c>
      <c r="K1031" s="5" t="s">
        <v>230</v>
      </c>
      <c r="L1031" s="5" t="s">
        <v>312</v>
      </c>
      <c r="M1031" s="6">
        <v>7.68</v>
      </c>
      <c r="N1031" s="117" t="s">
        <v>312</v>
      </c>
      <c r="O1031" s="6">
        <v>556.5</v>
      </c>
      <c r="P1031" s="6">
        <v>631.20000000000005</v>
      </c>
      <c r="Q1031" s="7">
        <v>68.5</v>
      </c>
      <c r="R1031" s="5" t="s">
        <v>312</v>
      </c>
      <c r="S1031" s="5" t="s">
        <v>421</v>
      </c>
      <c r="T1031" s="5" t="s">
        <v>345</v>
      </c>
      <c r="U1031" s="5" t="s">
        <v>312</v>
      </c>
      <c r="V1031" s="5" t="s">
        <v>312</v>
      </c>
      <c r="W1031" s="17" t="s">
        <v>174</v>
      </c>
      <c r="X1031" s="17" t="s">
        <v>155</v>
      </c>
      <c r="Y1031" s="5">
        <v>0.65900000000000003</v>
      </c>
      <c r="Z1031" s="5">
        <v>2.5100000000000001E-2</v>
      </c>
    </row>
    <row r="1032" spans="3:26" x14ac:dyDescent="0.2">
      <c r="C1032" s="52" t="s">
        <v>316</v>
      </c>
      <c r="D1032" s="28">
        <v>42263</v>
      </c>
      <c r="E1032" s="9">
        <v>0.40972222222222227</v>
      </c>
      <c r="F1032" s="83">
        <v>1730</v>
      </c>
      <c r="G1032" s="5"/>
      <c r="H1032" s="11">
        <v>8.17</v>
      </c>
      <c r="I1032" s="5">
        <v>102.6</v>
      </c>
      <c r="J1032" s="6">
        <v>16.75</v>
      </c>
      <c r="K1032" s="100" t="s">
        <v>247</v>
      </c>
      <c r="L1032" s="100" t="s">
        <v>312</v>
      </c>
      <c r="M1032" s="6">
        <v>7.52</v>
      </c>
      <c r="N1032" s="105">
        <v>3.61</v>
      </c>
      <c r="O1032" s="6">
        <v>742</v>
      </c>
      <c r="P1032" s="6">
        <v>881</v>
      </c>
      <c r="Q1032" s="7">
        <v>44.1</v>
      </c>
      <c r="R1032" s="100" t="s">
        <v>312</v>
      </c>
      <c r="S1032" s="100" t="s">
        <v>298</v>
      </c>
      <c r="T1032" s="100" t="s">
        <v>345</v>
      </c>
      <c r="U1032" s="5" t="s">
        <v>312</v>
      </c>
      <c r="V1032" s="5" t="s">
        <v>312</v>
      </c>
      <c r="W1032" s="17" t="s">
        <v>246</v>
      </c>
      <c r="X1032" s="17" t="s">
        <v>156</v>
      </c>
      <c r="Y1032" s="5">
        <v>0.98899999999999999</v>
      </c>
      <c r="Z1032" s="5">
        <v>2.53E-2</v>
      </c>
    </row>
    <row r="1033" spans="3:26" x14ac:dyDescent="0.2">
      <c r="C1033" s="50" t="s">
        <v>316</v>
      </c>
      <c r="D1033" s="28">
        <v>42272</v>
      </c>
      <c r="E1033" s="9">
        <v>0.47847222222222219</v>
      </c>
      <c r="F1033" s="7">
        <v>517.20000000000005</v>
      </c>
      <c r="G1033" s="5" t="s">
        <v>296</v>
      </c>
      <c r="H1033" s="11">
        <v>8.6300000000000008</v>
      </c>
      <c r="I1033" s="7">
        <v>106.6</v>
      </c>
      <c r="J1033" s="6">
        <v>16.559999999999999</v>
      </c>
      <c r="K1033" s="100" t="s">
        <v>247</v>
      </c>
      <c r="L1033" s="100" t="s">
        <v>312</v>
      </c>
      <c r="M1033" s="6">
        <v>7.67</v>
      </c>
      <c r="N1033" s="6">
        <v>1.37</v>
      </c>
      <c r="O1033" s="6">
        <v>769.2</v>
      </c>
      <c r="P1033" s="6">
        <v>917.7</v>
      </c>
      <c r="Q1033" s="7">
        <v>41.9</v>
      </c>
      <c r="R1033" s="100" t="s">
        <v>312</v>
      </c>
      <c r="S1033" s="100" t="s">
        <v>379</v>
      </c>
      <c r="T1033" s="100" t="s">
        <v>345</v>
      </c>
      <c r="U1033" s="5" t="s">
        <v>312</v>
      </c>
      <c r="V1033" s="5" t="s">
        <v>312</v>
      </c>
      <c r="W1033" s="17" t="s">
        <v>174</v>
      </c>
      <c r="X1033" s="17" t="s">
        <v>157</v>
      </c>
      <c r="Y1033" s="5"/>
      <c r="Z1033" s="5"/>
    </row>
    <row r="1034" spans="3:26" x14ac:dyDescent="0.2">
      <c r="C1034" s="50" t="s">
        <v>316</v>
      </c>
      <c r="D1034" s="28">
        <v>42286</v>
      </c>
      <c r="E1034" s="9">
        <v>0.4284722222222222</v>
      </c>
      <c r="F1034" s="7">
        <v>275.5</v>
      </c>
      <c r="G1034" s="100" t="s">
        <v>348</v>
      </c>
      <c r="H1034" s="11">
        <v>8.4700000000000006</v>
      </c>
      <c r="I1034" s="7">
        <v>100.1</v>
      </c>
      <c r="J1034" s="6">
        <v>14.63</v>
      </c>
      <c r="K1034" s="5" t="s">
        <v>230</v>
      </c>
      <c r="L1034" s="100" t="s">
        <v>312</v>
      </c>
      <c r="M1034" s="6">
        <v>7.71</v>
      </c>
      <c r="N1034" s="6">
        <v>4.2699999999999996</v>
      </c>
      <c r="O1034" s="6">
        <v>632.1</v>
      </c>
      <c r="P1034" s="6">
        <v>788.6</v>
      </c>
      <c r="Q1034" s="7">
        <v>23.5</v>
      </c>
      <c r="R1034" s="100" t="s">
        <v>312</v>
      </c>
      <c r="S1034" s="5" t="s">
        <v>217</v>
      </c>
      <c r="T1034" s="100" t="s">
        <v>345</v>
      </c>
      <c r="U1034" s="5" t="s">
        <v>312</v>
      </c>
      <c r="V1034" s="5" t="s">
        <v>312</v>
      </c>
      <c r="W1034" s="17" t="s">
        <v>174</v>
      </c>
      <c r="X1034" s="17" t="s">
        <v>158</v>
      </c>
      <c r="Y1034" s="5"/>
      <c r="Z1034" s="5"/>
    </row>
    <row r="1035" spans="3:26" x14ac:dyDescent="0.2">
      <c r="C1035" s="50" t="s">
        <v>316</v>
      </c>
      <c r="D1035" s="75">
        <v>42307</v>
      </c>
      <c r="E1035" s="68">
        <v>0.42083333333333334</v>
      </c>
      <c r="F1035" s="69">
        <v>290.89999999999998</v>
      </c>
      <c r="G1035" s="134" t="s">
        <v>388</v>
      </c>
      <c r="H1035" s="71">
        <v>9.14</v>
      </c>
      <c r="I1035" s="70">
        <v>97.7</v>
      </c>
      <c r="J1035" s="72">
        <v>9.61</v>
      </c>
      <c r="K1035" s="70" t="s">
        <v>230</v>
      </c>
      <c r="L1035" s="134" t="s">
        <v>312</v>
      </c>
      <c r="M1035" s="72">
        <v>7.46</v>
      </c>
      <c r="N1035" s="72">
        <v>4.33</v>
      </c>
      <c r="O1035" s="72">
        <v>633.70000000000005</v>
      </c>
      <c r="P1035" s="72">
        <v>896.4</v>
      </c>
      <c r="Q1035" s="69">
        <v>15.4</v>
      </c>
      <c r="R1035" s="70"/>
      <c r="S1035" s="134" t="s">
        <v>398</v>
      </c>
      <c r="T1035" s="134" t="s">
        <v>345</v>
      </c>
      <c r="U1035" s="40"/>
      <c r="V1035" s="40"/>
      <c r="W1035" s="163" t="s">
        <v>359</v>
      </c>
      <c r="X1035" s="46" t="s">
        <v>159</v>
      </c>
    </row>
    <row r="1036" spans="3:26" x14ac:dyDescent="0.2">
      <c r="C1036" s="50" t="s">
        <v>316</v>
      </c>
      <c r="D1036" s="28">
        <v>42321</v>
      </c>
      <c r="E1036" s="9">
        <v>0.41944444444444445</v>
      </c>
      <c r="F1036" s="150">
        <v>307.60000000000002</v>
      </c>
      <c r="G1036" s="100" t="s">
        <v>296</v>
      </c>
      <c r="H1036" s="11">
        <v>10.72</v>
      </c>
      <c r="I1036" s="5">
        <v>101.4</v>
      </c>
      <c r="J1036" s="153">
        <v>5.01</v>
      </c>
      <c r="K1036" s="70" t="s">
        <v>230</v>
      </c>
      <c r="L1036" s="134" t="s">
        <v>312</v>
      </c>
      <c r="M1036" s="153">
        <v>7.48</v>
      </c>
      <c r="N1036" s="153">
        <v>2.0299999999999998</v>
      </c>
      <c r="O1036" s="153">
        <v>561.29999999999995</v>
      </c>
      <c r="P1036" s="153">
        <v>913.7</v>
      </c>
      <c r="Q1036" s="150">
        <v>5.3</v>
      </c>
      <c r="R1036" s="5"/>
      <c r="S1036" s="100" t="s">
        <v>217</v>
      </c>
      <c r="T1036" s="100" t="s">
        <v>345</v>
      </c>
      <c r="U1036" s="5"/>
      <c r="V1036" s="5"/>
      <c r="W1036" s="97" t="s">
        <v>187</v>
      </c>
      <c r="X1036" s="17" t="s">
        <v>160</v>
      </c>
      <c r="Y1036" s="5"/>
      <c r="Z1036" s="5"/>
    </row>
    <row r="1037" spans="3:26" x14ac:dyDescent="0.2">
      <c r="C1037" s="50" t="s">
        <v>316</v>
      </c>
      <c r="D1037" s="28">
        <v>42342</v>
      </c>
      <c r="E1037" s="9">
        <v>0.43611111111111112</v>
      </c>
      <c r="F1037" s="150">
        <v>71.7</v>
      </c>
      <c r="G1037" s="100">
        <v>1413.6</v>
      </c>
      <c r="H1037" s="11">
        <v>11.62</v>
      </c>
      <c r="I1037" s="150">
        <v>106</v>
      </c>
      <c r="J1037" s="153">
        <v>3.4</v>
      </c>
      <c r="K1037" s="5" t="s">
        <v>230</v>
      </c>
      <c r="L1037" s="100" t="s">
        <v>312</v>
      </c>
      <c r="M1037" s="153">
        <v>7.41</v>
      </c>
      <c r="N1037" s="153">
        <v>1.1399999999999999</v>
      </c>
      <c r="O1037" s="153"/>
      <c r="P1037" s="153">
        <v>895.8</v>
      </c>
      <c r="Q1037" s="150">
        <v>16</v>
      </c>
      <c r="R1037" s="5"/>
      <c r="S1037" s="100" t="s">
        <v>217</v>
      </c>
      <c r="T1037" s="100" t="s">
        <v>345</v>
      </c>
      <c r="U1037" s="5"/>
      <c r="V1037" s="5"/>
      <c r="W1037" s="17" t="s">
        <v>191</v>
      </c>
      <c r="X1037" s="17" t="s">
        <v>161</v>
      </c>
      <c r="Y1037" s="5"/>
      <c r="Z1037" s="5"/>
    </row>
    <row r="1038" spans="3:26" x14ac:dyDescent="0.2">
      <c r="C1038" s="50" t="s">
        <v>316</v>
      </c>
      <c r="D1038" s="28">
        <v>42356</v>
      </c>
      <c r="E1038" s="9">
        <v>0.4548611111111111</v>
      </c>
      <c r="F1038" s="150">
        <v>81.3</v>
      </c>
      <c r="G1038" s="100">
        <v>1553.1</v>
      </c>
      <c r="H1038" s="11">
        <v>12.86</v>
      </c>
      <c r="I1038" s="5">
        <v>109.2</v>
      </c>
      <c r="J1038" s="153">
        <v>0.71</v>
      </c>
      <c r="K1038" s="5" t="s">
        <v>230</v>
      </c>
      <c r="L1038" s="100" t="s">
        <v>312</v>
      </c>
      <c r="M1038" s="153">
        <v>7.27</v>
      </c>
      <c r="N1038" s="153">
        <v>1.47</v>
      </c>
      <c r="O1038" s="153">
        <v>400.1</v>
      </c>
      <c r="P1038" s="153">
        <v>747.9</v>
      </c>
      <c r="Q1038" s="150">
        <v>11.4</v>
      </c>
      <c r="R1038" s="5"/>
      <c r="S1038" s="100" t="s">
        <v>217</v>
      </c>
      <c r="T1038" s="100" t="s">
        <v>345</v>
      </c>
      <c r="U1038" s="5"/>
      <c r="V1038" s="5"/>
      <c r="W1038" s="17" t="s">
        <v>164</v>
      </c>
      <c r="X1038" s="61"/>
      <c r="Y1038" s="5"/>
      <c r="Z1038" s="5"/>
    </row>
    <row r="1039" spans="3:26" x14ac:dyDescent="0.2">
      <c r="C1039" s="50" t="s">
        <v>316</v>
      </c>
      <c r="D1039" s="28">
        <v>42384</v>
      </c>
      <c r="E1039" s="9" t="s">
        <v>253</v>
      </c>
      <c r="F1039" s="9" t="s">
        <v>253</v>
      </c>
      <c r="G1039" s="9" t="s">
        <v>253</v>
      </c>
      <c r="H1039" s="9" t="s">
        <v>253</v>
      </c>
      <c r="I1039" s="9" t="s">
        <v>253</v>
      </c>
      <c r="J1039" s="9" t="s">
        <v>253</v>
      </c>
      <c r="K1039" s="9" t="s">
        <v>253</v>
      </c>
      <c r="L1039" s="9" t="s">
        <v>253</v>
      </c>
      <c r="M1039" s="9" t="s">
        <v>253</v>
      </c>
      <c r="N1039" s="9" t="s">
        <v>253</v>
      </c>
      <c r="O1039" s="9" t="s">
        <v>253</v>
      </c>
      <c r="P1039" s="9" t="s">
        <v>253</v>
      </c>
      <c r="Q1039" s="9" t="s">
        <v>253</v>
      </c>
      <c r="R1039" s="9" t="s">
        <v>253</v>
      </c>
      <c r="S1039" s="9" t="s">
        <v>253</v>
      </c>
      <c r="T1039" s="9" t="s">
        <v>253</v>
      </c>
      <c r="U1039" s="5"/>
      <c r="V1039" s="5"/>
      <c r="W1039" s="17" t="s">
        <v>174</v>
      </c>
      <c r="X1039" s="61"/>
      <c r="Y1039" s="5"/>
      <c r="Z1039" s="5"/>
    </row>
    <row r="1040" spans="3:26" x14ac:dyDescent="0.2">
      <c r="C1040" s="50" t="s">
        <v>316</v>
      </c>
      <c r="D1040" s="28">
        <v>42405</v>
      </c>
      <c r="E1040" s="9" t="s">
        <v>253</v>
      </c>
      <c r="F1040" s="9" t="s">
        <v>253</v>
      </c>
      <c r="G1040" s="9" t="s">
        <v>253</v>
      </c>
      <c r="H1040" s="9" t="s">
        <v>253</v>
      </c>
      <c r="I1040" s="9" t="s">
        <v>253</v>
      </c>
      <c r="J1040" s="9" t="s">
        <v>253</v>
      </c>
      <c r="K1040" s="9" t="s">
        <v>253</v>
      </c>
      <c r="L1040" s="9" t="s">
        <v>253</v>
      </c>
      <c r="M1040" s="9" t="s">
        <v>253</v>
      </c>
      <c r="N1040" s="9" t="s">
        <v>253</v>
      </c>
      <c r="O1040" s="9" t="s">
        <v>253</v>
      </c>
      <c r="P1040" s="9" t="s">
        <v>253</v>
      </c>
      <c r="Q1040" s="9" t="s">
        <v>253</v>
      </c>
      <c r="R1040" s="9" t="s">
        <v>253</v>
      </c>
      <c r="S1040" s="9" t="s">
        <v>253</v>
      </c>
      <c r="T1040" s="9" t="s">
        <v>253</v>
      </c>
      <c r="U1040" s="5"/>
      <c r="V1040" s="5"/>
      <c r="W1040" s="17" t="s">
        <v>131</v>
      </c>
      <c r="X1040" s="61"/>
      <c r="Y1040" s="5"/>
      <c r="Z1040" s="5"/>
    </row>
    <row r="1041" spans="3:26" x14ac:dyDescent="0.2">
      <c r="C1041" s="50" t="s">
        <v>316</v>
      </c>
      <c r="D1041" s="28">
        <v>42448</v>
      </c>
      <c r="E1041" s="9" t="s">
        <v>253</v>
      </c>
      <c r="F1041" s="9" t="s">
        <v>253</v>
      </c>
      <c r="G1041" s="9" t="s">
        <v>253</v>
      </c>
      <c r="H1041" s="9" t="s">
        <v>253</v>
      </c>
      <c r="I1041" s="9" t="s">
        <v>253</v>
      </c>
      <c r="J1041" s="9" t="s">
        <v>253</v>
      </c>
      <c r="K1041" s="9" t="s">
        <v>253</v>
      </c>
      <c r="L1041" s="9" t="s">
        <v>253</v>
      </c>
      <c r="M1041" s="9" t="s">
        <v>253</v>
      </c>
      <c r="N1041" s="9" t="s">
        <v>253</v>
      </c>
      <c r="O1041" s="9" t="s">
        <v>253</v>
      </c>
      <c r="P1041" s="9" t="s">
        <v>253</v>
      </c>
      <c r="Q1041" s="9" t="s">
        <v>253</v>
      </c>
      <c r="R1041" s="9" t="s">
        <v>253</v>
      </c>
      <c r="S1041" s="9" t="s">
        <v>253</v>
      </c>
      <c r="T1041" s="9" t="s">
        <v>253</v>
      </c>
      <c r="U1041" s="9" t="s">
        <v>253</v>
      </c>
      <c r="V1041" s="9" t="s">
        <v>253</v>
      </c>
      <c r="W1041" s="9" t="s">
        <v>253</v>
      </c>
      <c r="X1041" s="61"/>
      <c r="Y1041" s="5"/>
      <c r="Z1041" s="5"/>
    </row>
    <row r="1042" spans="3:26" x14ac:dyDescent="0.2">
      <c r="C1042" s="50" t="s">
        <v>316</v>
      </c>
      <c r="D1042" s="28">
        <v>42468</v>
      </c>
      <c r="E1042" s="9">
        <v>0.43402777777777773</v>
      </c>
      <c r="F1042" s="11">
        <v>27.5</v>
      </c>
      <c r="G1042" s="9" t="s">
        <v>296</v>
      </c>
      <c r="H1042" s="11">
        <v>9.6199999999999992</v>
      </c>
      <c r="I1042" s="11">
        <v>105.6</v>
      </c>
      <c r="J1042" s="11">
        <v>10.25</v>
      </c>
      <c r="K1042" s="189" t="s">
        <v>25</v>
      </c>
      <c r="L1042" s="189" t="s">
        <v>93</v>
      </c>
      <c r="M1042" s="11">
        <v>8.25</v>
      </c>
      <c r="N1042" s="11">
        <v>4.58</v>
      </c>
      <c r="O1042" s="311">
        <v>505</v>
      </c>
      <c r="P1042" s="11">
        <v>696.6</v>
      </c>
      <c r="Q1042" s="11">
        <v>122.6</v>
      </c>
      <c r="R1042" s="9"/>
      <c r="S1042" s="149" t="s">
        <v>93</v>
      </c>
      <c r="T1042" s="149" t="s">
        <v>93</v>
      </c>
      <c r="U1042" s="9"/>
      <c r="V1042" s="9"/>
      <c r="W1042" s="17" t="s">
        <v>174</v>
      </c>
      <c r="X1042" s="61"/>
      <c r="Y1042" s="5"/>
      <c r="Z1042" s="5"/>
    </row>
    <row r="1043" spans="3:26" x14ac:dyDescent="0.25">
      <c r="C1043" s="50" t="s">
        <v>316</v>
      </c>
      <c r="D1043" s="28">
        <v>42474</v>
      </c>
      <c r="E1043" s="9">
        <v>0.55277777777777781</v>
      </c>
      <c r="F1043" s="11">
        <v>28.8</v>
      </c>
      <c r="G1043" s="9" t="s">
        <v>296</v>
      </c>
      <c r="H1043" s="271">
        <v>10.38</v>
      </c>
      <c r="I1043" s="11">
        <v>124.7</v>
      </c>
      <c r="J1043" s="11">
        <v>14.58</v>
      </c>
      <c r="K1043" s="149" t="s">
        <v>4</v>
      </c>
      <c r="L1043" s="11" t="s">
        <v>312</v>
      </c>
      <c r="M1043" s="11">
        <v>8.9700000000000006</v>
      </c>
      <c r="N1043" s="11">
        <v>5.09</v>
      </c>
      <c r="O1043" s="11">
        <v>488.1</v>
      </c>
      <c r="P1043" s="308">
        <v>614</v>
      </c>
      <c r="Q1043" s="11">
        <v>92.3</v>
      </c>
      <c r="R1043" s="9"/>
      <c r="S1043" s="149" t="s">
        <v>48</v>
      </c>
      <c r="T1043" s="149" t="s">
        <v>93</v>
      </c>
      <c r="U1043" s="9"/>
      <c r="V1043" s="9"/>
      <c r="W1043" s="142" t="s">
        <v>26</v>
      </c>
      <c r="X1043" s="61"/>
      <c r="Y1043" s="5"/>
      <c r="Z1043" s="5"/>
    </row>
    <row r="1044" spans="3:26" x14ac:dyDescent="0.2">
      <c r="C1044" s="50" t="s">
        <v>316</v>
      </c>
      <c r="D1044" s="28">
        <v>42489</v>
      </c>
      <c r="E1044" s="9">
        <v>0.44444444444444442</v>
      </c>
      <c r="F1044" s="11">
        <v>328.2</v>
      </c>
      <c r="G1044" s="149" t="s">
        <v>41</v>
      </c>
      <c r="H1044" s="149" t="s">
        <v>93</v>
      </c>
      <c r="I1044" s="149" t="s">
        <v>93</v>
      </c>
      <c r="J1044" s="11">
        <v>6.49</v>
      </c>
      <c r="K1044" s="149" t="s">
        <v>25</v>
      </c>
      <c r="L1044" s="189" t="s">
        <v>93</v>
      </c>
      <c r="M1044" s="11">
        <v>7.86</v>
      </c>
      <c r="N1044" s="11">
        <v>16.5</v>
      </c>
      <c r="O1044" s="11">
        <v>248.6</v>
      </c>
      <c r="P1044" s="11">
        <v>386.6</v>
      </c>
      <c r="Q1044" s="305">
        <v>194</v>
      </c>
      <c r="R1044" s="9"/>
      <c r="S1044" s="149" t="s">
        <v>93</v>
      </c>
      <c r="T1044" s="149" t="s">
        <v>93</v>
      </c>
      <c r="U1044" s="9"/>
      <c r="V1044" s="9"/>
      <c r="W1044" s="17" t="s">
        <v>88</v>
      </c>
      <c r="X1044" s="61"/>
      <c r="Y1044" s="5"/>
      <c r="Z1044" s="5"/>
    </row>
    <row r="1045" spans="3:26" x14ac:dyDescent="0.2">
      <c r="C1045" s="65" t="s">
        <v>316</v>
      </c>
      <c r="D1045" s="28">
        <v>42494</v>
      </c>
      <c r="E1045" s="9">
        <v>0.44166666666666665</v>
      </c>
      <c r="F1045" s="11">
        <v>22.3</v>
      </c>
      <c r="G1045" s="9"/>
      <c r="H1045" s="149" t="s">
        <v>93</v>
      </c>
      <c r="I1045" s="149" t="s">
        <v>93</v>
      </c>
      <c r="J1045" s="303">
        <v>10.4</v>
      </c>
      <c r="K1045" s="149" t="s">
        <v>25</v>
      </c>
      <c r="L1045" s="11" t="s">
        <v>312</v>
      </c>
      <c r="M1045" s="11">
        <v>7.9</v>
      </c>
      <c r="N1045" s="11">
        <v>14.9</v>
      </c>
      <c r="O1045" s="189" t="s">
        <v>93</v>
      </c>
      <c r="P1045" s="11">
        <v>436.2</v>
      </c>
      <c r="Q1045" s="11">
        <v>136.80000000000001</v>
      </c>
      <c r="R1045" s="9"/>
      <c r="S1045" s="149" t="s">
        <v>5</v>
      </c>
      <c r="T1045" s="149" t="s">
        <v>93</v>
      </c>
      <c r="U1045" s="9"/>
      <c r="V1045" s="9"/>
      <c r="W1045" s="17" t="s">
        <v>88</v>
      </c>
      <c r="X1045" s="61"/>
      <c r="Y1045" s="5"/>
      <c r="Z1045" s="5"/>
    </row>
    <row r="1046" spans="3:26" x14ac:dyDescent="0.25">
      <c r="C1046" s="50" t="s">
        <v>316</v>
      </c>
      <c r="D1046" s="28" t="s">
        <v>58</v>
      </c>
      <c r="E1046" s="9">
        <v>0.47569444444444442</v>
      </c>
      <c r="F1046" s="11">
        <v>23.3</v>
      </c>
      <c r="G1046" s="11">
        <v>435.2</v>
      </c>
      <c r="H1046" s="189" t="s">
        <v>93</v>
      </c>
      <c r="I1046" s="189" t="s">
        <v>93</v>
      </c>
      <c r="J1046" s="11">
        <v>12.07</v>
      </c>
      <c r="K1046" s="189" t="s">
        <v>25</v>
      </c>
      <c r="L1046" s="11" t="s">
        <v>312</v>
      </c>
      <c r="M1046" s="11">
        <v>7.83</v>
      </c>
      <c r="N1046" s="301">
        <v>16</v>
      </c>
      <c r="O1046" s="189" t="s">
        <v>93</v>
      </c>
      <c r="P1046" s="11">
        <v>361.9</v>
      </c>
      <c r="Q1046" s="11">
        <v>143.4</v>
      </c>
      <c r="R1046" s="11"/>
      <c r="S1046" s="189" t="s">
        <v>33</v>
      </c>
      <c r="T1046" s="189" t="s">
        <v>93</v>
      </c>
      <c r="U1046" s="11"/>
      <c r="V1046" s="11"/>
      <c r="W1046" s="60" t="s">
        <v>125</v>
      </c>
      <c r="X1046" s="205"/>
      <c r="Y1046" s="11"/>
      <c r="Z1046" s="11"/>
    </row>
    <row r="1047" spans="3:26" x14ac:dyDescent="0.2">
      <c r="C1047" s="65" t="s">
        <v>316</v>
      </c>
      <c r="D1047" s="28">
        <v>42504</v>
      </c>
      <c r="E1047" s="9">
        <v>0.43958333333333338</v>
      </c>
      <c r="F1047" s="11">
        <v>60.5</v>
      </c>
      <c r="G1047" s="11"/>
      <c r="H1047" s="11">
        <v>9.09</v>
      </c>
      <c r="I1047" s="11">
        <v>99.7</v>
      </c>
      <c r="J1047" s="11">
        <v>11.16</v>
      </c>
      <c r="K1047" s="189" t="s">
        <v>8</v>
      </c>
      <c r="L1047" s="11" t="s">
        <v>312</v>
      </c>
      <c r="M1047" s="11">
        <v>7.83</v>
      </c>
      <c r="N1047" s="11">
        <v>11.5</v>
      </c>
      <c r="O1047" s="189" t="s">
        <v>93</v>
      </c>
      <c r="P1047" s="11">
        <v>390.6</v>
      </c>
      <c r="Q1047" s="11">
        <v>133.69999999999999</v>
      </c>
      <c r="R1047" s="11"/>
      <c r="S1047" s="189" t="s">
        <v>95</v>
      </c>
      <c r="T1047" s="189" t="s">
        <v>93</v>
      </c>
      <c r="U1047" s="11"/>
      <c r="V1047" s="11"/>
      <c r="W1047" s="17" t="s">
        <v>88</v>
      </c>
      <c r="X1047" s="205"/>
      <c r="Y1047" s="11"/>
      <c r="Z1047" s="11"/>
    </row>
    <row r="1048" spans="3:26" x14ac:dyDescent="0.2">
      <c r="C1048" s="50" t="s">
        <v>316</v>
      </c>
      <c r="D1048" s="28">
        <v>42517</v>
      </c>
      <c r="E1048" s="9">
        <v>0.48402777777777778</v>
      </c>
      <c r="F1048" s="11">
        <v>123.4</v>
      </c>
      <c r="G1048" s="11" t="s">
        <v>296</v>
      </c>
      <c r="H1048" s="11">
        <v>8.7100000000000009</v>
      </c>
      <c r="I1048" s="11">
        <v>101.4</v>
      </c>
      <c r="J1048" s="11">
        <v>13.31</v>
      </c>
      <c r="K1048" s="189" t="s">
        <v>92</v>
      </c>
      <c r="L1048" s="11" t="s">
        <v>312</v>
      </c>
      <c r="M1048" s="11">
        <v>7.99</v>
      </c>
      <c r="N1048" s="11">
        <v>11.1</v>
      </c>
      <c r="O1048" s="11">
        <v>301.89999999999998</v>
      </c>
      <c r="P1048" s="11">
        <v>389.5</v>
      </c>
      <c r="Q1048" s="11">
        <v>135.80000000000001</v>
      </c>
      <c r="R1048" s="11"/>
      <c r="S1048" s="189" t="s">
        <v>5</v>
      </c>
      <c r="T1048" s="189" t="s">
        <v>93</v>
      </c>
      <c r="U1048" s="11"/>
      <c r="V1048" s="11"/>
      <c r="W1048" s="142" t="s">
        <v>26</v>
      </c>
      <c r="X1048" s="205"/>
      <c r="Y1048" s="11"/>
      <c r="Z1048" s="11"/>
    </row>
    <row r="1049" spans="3:26" x14ac:dyDescent="0.2">
      <c r="C1049" s="65" t="s">
        <v>316</v>
      </c>
      <c r="D1049" s="28">
        <v>42522</v>
      </c>
      <c r="E1049" s="9">
        <v>0.52916666666666667</v>
      </c>
      <c r="F1049" s="11">
        <v>236</v>
      </c>
      <c r="G1049" s="11"/>
      <c r="H1049" s="11">
        <v>7.89</v>
      </c>
      <c r="I1049" s="11">
        <v>99.5</v>
      </c>
      <c r="J1049" s="11">
        <v>16.98</v>
      </c>
      <c r="K1049" s="189" t="s">
        <v>93</v>
      </c>
      <c r="L1049" s="11" t="s">
        <v>312</v>
      </c>
      <c r="M1049" s="11">
        <v>8.0399999999999991</v>
      </c>
      <c r="N1049" s="11">
        <v>11.5</v>
      </c>
      <c r="O1049" s="189" t="s">
        <v>18</v>
      </c>
      <c r="P1049" s="297">
        <v>395</v>
      </c>
      <c r="Q1049" s="11">
        <v>141.19999999999999</v>
      </c>
      <c r="R1049" s="11"/>
      <c r="S1049" s="189" t="s">
        <v>93</v>
      </c>
      <c r="T1049" s="189" t="s">
        <v>93</v>
      </c>
      <c r="U1049" s="11"/>
      <c r="V1049" s="11"/>
      <c r="W1049" s="17" t="s">
        <v>88</v>
      </c>
      <c r="X1049" s="205"/>
      <c r="Y1049" s="11"/>
      <c r="Z1049" s="11"/>
    </row>
    <row r="1050" spans="3:26" x14ac:dyDescent="0.2">
      <c r="C1050" s="50" t="s">
        <v>316</v>
      </c>
      <c r="D1050" s="28">
        <v>42530</v>
      </c>
      <c r="E1050" s="9">
        <v>0.47152777777777777</v>
      </c>
      <c r="F1050" s="11">
        <v>83.3</v>
      </c>
      <c r="G1050" s="11">
        <v>2419.6</v>
      </c>
      <c r="H1050" s="11">
        <v>7.51</v>
      </c>
      <c r="I1050" s="11">
        <v>98.5</v>
      </c>
      <c r="J1050" s="11">
        <v>19.010000000000002</v>
      </c>
      <c r="K1050" s="189" t="s">
        <v>92</v>
      </c>
      <c r="L1050" s="11" t="s">
        <v>312</v>
      </c>
      <c r="M1050" s="11">
        <v>8.06</v>
      </c>
      <c r="N1050" s="11">
        <v>4.9000000000000004</v>
      </c>
      <c r="O1050" s="11">
        <v>328.8</v>
      </c>
      <c r="P1050" s="291">
        <v>373</v>
      </c>
      <c r="Q1050" s="11">
        <v>134.5</v>
      </c>
      <c r="R1050" s="11"/>
      <c r="S1050" s="189" t="s">
        <v>93</v>
      </c>
      <c r="T1050" s="189" t="s">
        <v>93</v>
      </c>
      <c r="U1050" s="11"/>
      <c r="V1050" s="11"/>
      <c r="W1050" s="142" t="s">
        <v>15</v>
      </c>
      <c r="X1050" s="205"/>
      <c r="Y1050" s="11"/>
      <c r="Z1050" s="11"/>
    </row>
    <row r="1051" spans="3:26" x14ac:dyDescent="0.2">
      <c r="C1051" s="65" t="s">
        <v>316</v>
      </c>
      <c r="D1051" s="28">
        <v>42536</v>
      </c>
      <c r="E1051" s="9">
        <v>0.4694444444444445</v>
      </c>
      <c r="F1051" s="11">
        <v>548</v>
      </c>
      <c r="G1051" s="11"/>
      <c r="H1051" s="11">
        <v>7.54</v>
      </c>
      <c r="I1051" s="11">
        <v>100.8</v>
      </c>
      <c r="J1051" s="11">
        <v>19.86</v>
      </c>
      <c r="K1051" s="189" t="s">
        <v>92</v>
      </c>
      <c r="L1051" s="11" t="s">
        <v>312</v>
      </c>
      <c r="M1051" s="11">
        <v>8.0299999999999994</v>
      </c>
      <c r="N1051" s="11">
        <v>26.4</v>
      </c>
      <c r="O1051" s="11">
        <v>332.2</v>
      </c>
      <c r="P1051" s="11">
        <v>371.2</v>
      </c>
      <c r="Q1051" s="288">
        <v>143</v>
      </c>
      <c r="R1051" s="11"/>
      <c r="S1051" s="189" t="s">
        <v>5</v>
      </c>
      <c r="T1051" s="189" t="s">
        <v>93</v>
      </c>
      <c r="U1051" s="11"/>
      <c r="V1051" s="11"/>
      <c r="W1051" s="142" t="s">
        <v>426</v>
      </c>
      <c r="X1051" s="205"/>
      <c r="Y1051" s="11"/>
      <c r="Z1051" s="11"/>
    </row>
    <row r="1052" spans="3:26" x14ac:dyDescent="0.2">
      <c r="C1052" s="50" t="s">
        <v>316</v>
      </c>
      <c r="D1052" s="28">
        <v>42544</v>
      </c>
      <c r="E1052" s="9">
        <v>0.44166666666666665</v>
      </c>
      <c r="F1052" s="11">
        <v>130.1</v>
      </c>
      <c r="G1052" s="11" t="s">
        <v>296</v>
      </c>
      <c r="H1052" s="11">
        <v>7.66</v>
      </c>
      <c r="I1052" s="11">
        <v>102.1</v>
      </c>
      <c r="J1052" s="11">
        <v>19.170000000000002</v>
      </c>
      <c r="K1052" s="189" t="s">
        <v>92</v>
      </c>
      <c r="L1052" s="11" t="s">
        <v>312</v>
      </c>
      <c r="M1052" s="11">
        <v>7.9</v>
      </c>
      <c r="N1052" s="11">
        <v>7.7</v>
      </c>
      <c r="O1052" s="11">
        <v>325.8</v>
      </c>
      <c r="P1052" s="11">
        <v>362.5</v>
      </c>
      <c r="Q1052" s="11">
        <v>168.7</v>
      </c>
      <c r="R1052" s="11"/>
      <c r="S1052" s="189" t="s">
        <v>96</v>
      </c>
      <c r="T1052" s="189" t="s">
        <v>93</v>
      </c>
      <c r="U1052" s="11"/>
      <c r="V1052" s="11"/>
      <c r="W1052" s="142" t="s">
        <v>94</v>
      </c>
      <c r="X1052" s="205"/>
      <c r="Y1052" s="11"/>
      <c r="Z1052" s="11"/>
    </row>
    <row r="1053" spans="3:26" x14ac:dyDescent="0.2">
      <c r="C1053" s="50" t="s">
        <v>316</v>
      </c>
      <c r="D1053" s="28">
        <v>42551</v>
      </c>
      <c r="E1053" s="9">
        <v>0.4513888888888889</v>
      </c>
      <c r="F1053" s="11">
        <v>123.4</v>
      </c>
      <c r="G1053" s="11" t="s">
        <v>296</v>
      </c>
      <c r="H1053" s="11">
        <v>7.87</v>
      </c>
      <c r="I1053" s="11">
        <v>102.9</v>
      </c>
      <c r="J1053" s="11">
        <v>19.190000000000001</v>
      </c>
      <c r="K1053" s="189" t="s">
        <v>439</v>
      </c>
      <c r="L1053" s="11" t="s">
        <v>312</v>
      </c>
      <c r="M1053" s="11">
        <v>7.98</v>
      </c>
      <c r="N1053" s="11">
        <v>6.7</v>
      </c>
      <c r="O1053" s="281">
        <v>394</v>
      </c>
      <c r="P1053" s="11">
        <v>443.7</v>
      </c>
      <c r="Q1053" s="11">
        <v>119.6</v>
      </c>
      <c r="R1053" s="11"/>
      <c r="S1053" s="189" t="s">
        <v>414</v>
      </c>
      <c r="T1053" s="189" t="s">
        <v>440</v>
      </c>
      <c r="U1053" s="11"/>
      <c r="V1053" s="11"/>
      <c r="W1053" s="142" t="s">
        <v>426</v>
      </c>
      <c r="X1053" s="205"/>
      <c r="Y1053" s="11"/>
      <c r="Z1053" s="11"/>
    </row>
    <row r="1054" spans="3:26" x14ac:dyDescent="0.2">
      <c r="C1054" s="65" t="s">
        <v>316</v>
      </c>
      <c r="D1054" s="28">
        <v>42557</v>
      </c>
      <c r="E1054" s="9">
        <v>0.4548611111111111</v>
      </c>
      <c r="F1054" s="11">
        <v>186</v>
      </c>
      <c r="G1054" s="11"/>
      <c r="H1054" s="11">
        <v>7.76</v>
      </c>
      <c r="I1054" s="11">
        <v>103.9</v>
      </c>
      <c r="J1054" s="11">
        <v>19.86</v>
      </c>
      <c r="K1054" s="189" t="s">
        <v>439</v>
      </c>
      <c r="L1054" s="11" t="s">
        <v>312</v>
      </c>
      <c r="M1054" s="11">
        <v>8.01</v>
      </c>
      <c r="N1054" s="11">
        <v>8.1999999999999993</v>
      </c>
      <c r="O1054" s="11">
        <v>349.7</v>
      </c>
      <c r="P1054" s="11">
        <v>388.6</v>
      </c>
      <c r="Q1054" s="11">
        <v>130.69999999999999</v>
      </c>
      <c r="R1054" s="11"/>
      <c r="S1054" s="100" t="s">
        <v>312</v>
      </c>
      <c r="T1054" s="100" t="s">
        <v>312</v>
      </c>
      <c r="U1054" s="11"/>
      <c r="V1054" s="11"/>
      <c r="W1054" s="142" t="s">
        <v>408</v>
      </c>
      <c r="X1054" s="205"/>
      <c r="Y1054" s="11"/>
      <c r="Z1054" s="11"/>
    </row>
    <row r="1055" spans="3:26" x14ac:dyDescent="0.2">
      <c r="C1055" s="50" t="s">
        <v>316</v>
      </c>
      <c r="D1055" s="28">
        <v>42565</v>
      </c>
      <c r="E1055" s="9">
        <v>0.45208333333333334</v>
      </c>
      <c r="F1055" s="11">
        <v>117.8</v>
      </c>
      <c r="G1055" s="11" t="s">
        <v>296</v>
      </c>
      <c r="H1055" s="11">
        <v>8.31</v>
      </c>
      <c r="I1055" s="11">
        <v>109.2</v>
      </c>
      <c r="J1055" s="11">
        <v>19.32</v>
      </c>
      <c r="K1055" s="189" t="s">
        <v>424</v>
      </c>
      <c r="L1055" s="11" t="s">
        <v>312</v>
      </c>
      <c r="M1055" s="11">
        <v>8.08</v>
      </c>
      <c r="N1055" s="11">
        <v>8.3000000000000007</v>
      </c>
      <c r="O1055" s="11">
        <v>416.8</v>
      </c>
      <c r="P1055" s="11">
        <v>469.3</v>
      </c>
      <c r="Q1055" s="11">
        <v>200.4</v>
      </c>
      <c r="R1055" s="11"/>
      <c r="S1055" s="189" t="s">
        <v>452</v>
      </c>
      <c r="T1055" s="189" t="s">
        <v>440</v>
      </c>
      <c r="U1055" s="11"/>
      <c r="V1055" s="11"/>
      <c r="W1055" s="142" t="s">
        <v>438</v>
      </c>
      <c r="X1055" s="205"/>
      <c r="Y1055" s="11"/>
      <c r="Z1055" s="11"/>
    </row>
    <row r="1056" spans="3:26" x14ac:dyDescent="0.2">
      <c r="C1056" s="65" t="s">
        <v>316</v>
      </c>
      <c r="D1056" s="28">
        <v>42571</v>
      </c>
      <c r="E1056" s="9">
        <v>0.46249999999999997</v>
      </c>
      <c r="F1056" s="11"/>
      <c r="G1056" s="11"/>
      <c r="H1056" s="11">
        <v>7.46</v>
      </c>
      <c r="I1056" s="11">
        <v>102.6</v>
      </c>
      <c r="J1056" s="11">
        <v>21.52</v>
      </c>
      <c r="K1056" s="189" t="s">
        <v>117</v>
      </c>
      <c r="L1056" s="11" t="s">
        <v>312</v>
      </c>
      <c r="M1056" s="11">
        <v>7.88</v>
      </c>
      <c r="N1056" s="11">
        <v>13.1</v>
      </c>
      <c r="O1056" s="272">
        <v>467</v>
      </c>
      <c r="P1056" s="11">
        <v>498.6</v>
      </c>
      <c r="Q1056" s="11">
        <v>161.4</v>
      </c>
      <c r="R1056" s="11"/>
      <c r="S1056" s="189" t="s">
        <v>440</v>
      </c>
      <c r="T1056" s="189" t="s">
        <v>440</v>
      </c>
      <c r="U1056" s="11"/>
      <c r="V1056" s="11"/>
      <c r="W1056" s="142" t="s">
        <v>438</v>
      </c>
      <c r="X1056" s="205"/>
      <c r="Y1056" s="11"/>
      <c r="Z1056" s="11"/>
    </row>
    <row r="1057" spans="1:26" x14ac:dyDescent="0.2">
      <c r="C1057" s="50" t="s">
        <v>316</v>
      </c>
      <c r="D1057" s="28">
        <v>42579</v>
      </c>
      <c r="E1057" s="9">
        <v>0.45277777777777778</v>
      </c>
      <c r="F1057" s="11">
        <v>344.8</v>
      </c>
      <c r="G1057" s="11" t="s">
        <v>296</v>
      </c>
      <c r="H1057" s="11">
        <v>7.08</v>
      </c>
      <c r="I1057" s="11">
        <v>114.7</v>
      </c>
      <c r="J1057" s="11">
        <v>21.23</v>
      </c>
      <c r="K1057" s="189" t="s">
        <v>117</v>
      </c>
      <c r="L1057" s="11" t="s">
        <v>312</v>
      </c>
      <c r="M1057" s="11">
        <v>8.2200000000000006</v>
      </c>
      <c r="N1057" s="269">
        <v>10</v>
      </c>
      <c r="O1057" s="11">
        <v>607.79999999999995</v>
      </c>
      <c r="P1057" s="11">
        <v>658.9</v>
      </c>
      <c r="Q1057" s="11">
        <v>162.1</v>
      </c>
      <c r="R1057" s="11"/>
      <c r="S1057" s="189" t="s">
        <v>425</v>
      </c>
      <c r="T1057" s="189" t="s">
        <v>120</v>
      </c>
      <c r="U1057" s="11"/>
      <c r="V1057" s="11"/>
      <c r="W1057" s="142" t="s">
        <v>426</v>
      </c>
      <c r="X1057" s="205"/>
      <c r="Y1057" s="11"/>
      <c r="Z1057" s="11"/>
    </row>
    <row r="1058" spans="1:26" x14ac:dyDescent="0.2">
      <c r="C1058" s="65" t="s">
        <v>316</v>
      </c>
      <c r="D1058" s="28">
        <v>42586</v>
      </c>
      <c r="E1058" s="9">
        <v>0.42430555555555555</v>
      </c>
      <c r="F1058" s="11"/>
      <c r="G1058" s="11"/>
      <c r="H1058" s="11">
        <v>8.7200000000000006</v>
      </c>
      <c r="I1058" s="11">
        <v>114.4</v>
      </c>
      <c r="J1058" s="11">
        <v>19.309999999999999</v>
      </c>
      <c r="K1058" s="189" t="s">
        <v>117</v>
      </c>
      <c r="L1058" s="11" t="s">
        <v>312</v>
      </c>
      <c r="M1058" s="11">
        <v>8.14</v>
      </c>
      <c r="N1058" s="11">
        <v>5.8</v>
      </c>
      <c r="O1058" s="259">
        <v>614</v>
      </c>
      <c r="P1058" s="11">
        <v>687.3</v>
      </c>
      <c r="Q1058" s="11">
        <v>179.3</v>
      </c>
      <c r="R1058" s="11"/>
      <c r="S1058" s="189" t="s">
        <v>122</v>
      </c>
      <c r="T1058" s="189" t="s">
        <v>120</v>
      </c>
      <c r="U1058" s="11"/>
      <c r="V1058" s="11"/>
      <c r="W1058" s="17" t="s">
        <v>98</v>
      </c>
      <c r="X1058" s="205"/>
      <c r="Y1058" s="11"/>
      <c r="Z1058" s="11"/>
    </row>
    <row r="1059" spans="1:26" x14ac:dyDescent="0.2">
      <c r="C1059" s="50" t="s">
        <v>316</v>
      </c>
      <c r="D1059" s="28">
        <v>42594</v>
      </c>
      <c r="E1059" s="9">
        <v>0.50277777777777777</v>
      </c>
      <c r="F1059" s="11">
        <v>184.2</v>
      </c>
      <c r="G1059" s="11" t="s">
        <v>296</v>
      </c>
      <c r="H1059" s="11">
        <v>8.7100000000000009</v>
      </c>
      <c r="I1059" s="11">
        <v>118.7</v>
      </c>
      <c r="J1059" s="11">
        <v>21.33</v>
      </c>
      <c r="K1059" s="11" t="s">
        <v>233</v>
      </c>
      <c r="L1059" s="11" t="s">
        <v>312</v>
      </c>
      <c r="M1059" s="11">
        <v>8.26</v>
      </c>
      <c r="N1059" s="11">
        <v>1.3</v>
      </c>
      <c r="O1059" s="11">
        <v>677.6</v>
      </c>
      <c r="P1059" s="150">
        <v>734</v>
      </c>
      <c r="Q1059" s="11">
        <v>115.5</v>
      </c>
      <c r="R1059" s="11"/>
      <c r="S1059" s="11" t="s">
        <v>217</v>
      </c>
      <c r="T1059" s="11" t="s">
        <v>345</v>
      </c>
      <c r="U1059" s="11"/>
      <c r="V1059" s="11"/>
      <c r="W1059" s="17" t="s">
        <v>97</v>
      </c>
      <c r="X1059" s="205"/>
      <c r="Y1059" s="11"/>
      <c r="Z1059" s="11"/>
    </row>
    <row r="1060" spans="1:26" x14ac:dyDescent="0.2">
      <c r="C1060" s="65" t="s">
        <v>316</v>
      </c>
      <c r="D1060" s="28">
        <v>42599</v>
      </c>
      <c r="E1060" s="9">
        <v>0.49861111111111112</v>
      </c>
      <c r="F1060" s="11"/>
      <c r="G1060" s="11"/>
      <c r="H1060" s="11">
        <v>8.33</v>
      </c>
      <c r="I1060" s="150">
        <v>113</v>
      </c>
      <c r="J1060" s="11">
        <v>20.75</v>
      </c>
      <c r="K1060" s="11" t="s">
        <v>233</v>
      </c>
      <c r="L1060" s="11" t="s">
        <v>312</v>
      </c>
      <c r="M1060" s="11">
        <v>8.11</v>
      </c>
      <c r="N1060" s="11" t="s">
        <v>312</v>
      </c>
      <c r="O1060" s="11">
        <v>695.8</v>
      </c>
      <c r="P1060" s="150">
        <v>763</v>
      </c>
      <c r="Q1060" s="11">
        <v>88.1</v>
      </c>
      <c r="R1060" s="11"/>
      <c r="S1060" s="11" t="s">
        <v>217</v>
      </c>
      <c r="T1060" s="11" t="s">
        <v>345</v>
      </c>
      <c r="U1060" s="11"/>
      <c r="V1060" s="11"/>
      <c r="W1060" s="17" t="s">
        <v>84</v>
      </c>
      <c r="X1060" s="205"/>
      <c r="Y1060" s="11"/>
      <c r="Z1060" s="11"/>
    </row>
    <row r="1061" spans="1:26" x14ac:dyDescent="0.2">
      <c r="C1061" s="50" t="s">
        <v>316</v>
      </c>
      <c r="D1061" s="28">
        <v>42607</v>
      </c>
      <c r="E1061" s="9">
        <v>0.67291666666666661</v>
      </c>
      <c r="F1061" s="11">
        <v>488.4</v>
      </c>
      <c r="G1061" s="11" t="s">
        <v>296</v>
      </c>
      <c r="H1061" s="153">
        <v>7.4</v>
      </c>
      <c r="I1061" s="150">
        <v>94</v>
      </c>
      <c r="J1061" s="11">
        <v>17.850000000000001</v>
      </c>
      <c r="K1061" s="11" t="s">
        <v>233</v>
      </c>
      <c r="L1061" s="11" t="s">
        <v>312</v>
      </c>
      <c r="M1061" s="11">
        <v>8.08</v>
      </c>
      <c r="N1061" s="11" t="s">
        <v>312</v>
      </c>
      <c r="O1061" s="11">
        <v>521.6</v>
      </c>
      <c r="P1061" s="11">
        <v>603.5</v>
      </c>
      <c r="Q1061" s="11">
        <v>138.9</v>
      </c>
      <c r="R1061" s="11"/>
      <c r="S1061" s="11" t="s">
        <v>298</v>
      </c>
      <c r="T1061" s="11" t="s">
        <v>312</v>
      </c>
      <c r="U1061" s="11"/>
      <c r="V1061" s="11"/>
      <c r="W1061" s="17" t="s">
        <v>84</v>
      </c>
      <c r="X1061" s="205"/>
      <c r="Y1061" s="11"/>
      <c r="Z1061" s="11"/>
    </row>
    <row r="1062" spans="1:26" x14ac:dyDescent="0.2">
      <c r="C1062" s="50" t="s">
        <v>316</v>
      </c>
      <c r="D1062" s="28">
        <v>42620</v>
      </c>
      <c r="E1062" s="9">
        <v>0.38055555555555554</v>
      </c>
      <c r="F1062" s="11"/>
      <c r="G1062" s="11"/>
      <c r="H1062" s="11">
        <v>7.55</v>
      </c>
      <c r="I1062" s="11">
        <v>96.2</v>
      </c>
      <c r="J1062" s="11">
        <v>17.66</v>
      </c>
      <c r="K1062" s="11" t="s">
        <v>233</v>
      </c>
      <c r="L1062" s="11" t="s">
        <v>312</v>
      </c>
      <c r="M1062" s="11">
        <v>7.97</v>
      </c>
      <c r="N1062" s="25" t="s">
        <v>312</v>
      </c>
      <c r="O1062" s="25">
        <v>578.1</v>
      </c>
      <c r="P1062" s="25">
        <v>673.8</v>
      </c>
      <c r="Q1062" s="57">
        <v>166.6</v>
      </c>
      <c r="S1062" s="25" t="s">
        <v>298</v>
      </c>
      <c r="T1062" s="25" t="s">
        <v>345</v>
      </c>
      <c r="U1062" s="11"/>
      <c r="V1062" s="11"/>
      <c r="W1062" s="17" t="s">
        <v>142</v>
      </c>
      <c r="X1062" s="205"/>
      <c r="Y1062" s="11"/>
      <c r="Z1062" s="11"/>
    </row>
    <row r="1063" spans="1:26" x14ac:dyDescent="0.2">
      <c r="C1063" s="50" t="s">
        <v>316</v>
      </c>
      <c r="D1063" s="28">
        <v>42634</v>
      </c>
      <c r="E1063" s="9">
        <v>0.4770833333333333</v>
      </c>
      <c r="F1063" s="11"/>
      <c r="G1063" s="11"/>
      <c r="H1063" s="11">
        <v>8.5500000000000007</v>
      </c>
      <c r="I1063" s="11">
        <v>109.8</v>
      </c>
      <c r="J1063" s="11">
        <v>17.899999999999999</v>
      </c>
      <c r="K1063" s="11" t="s">
        <v>233</v>
      </c>
      <c r="L1063" s="11" t="s">
        <v>312</v>
      </c>
      <c r="M1063" s="11">
        <v>8.19</v>
      </c>
      <c r="N1063" s="11" t="s">
        <v>312</v>
      </c>
      <c r="O1063" s="11">
        <v>673.3</v>
      </c>
      <c r="P1063" s="11">
        <v>779.7</v>
      </c>
      <c r="Q1063" s="11">
        <v>134.69999999999999</v>
      </c>
      <c r="R1063" s="11"/>
      <c r="S1063" s="11" t="s">
        <v>89</v>
      </c>
      <c r="T1063" s="11" t="s">
        <v>345</v>
      </c>
      <c r="U1063" s="11"/>
      <c r="V1063" s="11"/>
      <c r="W1063" s="17" t="s">
        <v>141</v>
      </c>
      <c r="X1063" s="205"/>
      <c r="Y1063" s="11"/>
      <c r="Z1063" s="11"/>
    </row>
    <row r="1064" spans="1:26" x14ac:dyDescent="0.2">
      <c r="C1064" s="50" t="s">
        <v>316</v>
      </c>
      <c r="D1064" s="28">
        <v>42641</v>
      </c>
      <c r="E1064" s="9">
        <v>0.44444444444444442</v>
      </c>
      <c r="F1064" s="11">
        <v>365.4</v>
      </c>
      <c r="G1064" s="11" t="s">
        <v>296</v>
      </c>
      <c r="H1064" s="11">
        <v>8.64</v>
      </c>
      <c r="I1064" s="11">
        <v>101.7</v>
      </c>
      <c r="J1064" s="11">
        <v>14.27</v>
      </c>
      <c r="K1064" s="11" t="s">
        <v>233</v>
      </c>
      <c r="L1064" s="11" t="s">
        <v>312</v>
      </c>
      <c r="M1064" s="11">
        <v>8.15</v>
      </c>
      <c r="N1064" s="11" t="s">
        <v>312</v>
      </c>
      <c r="O1064" s="11">
        <v>603.70000000000005</v>
      </c>
      <c r="P1064" s="11">
        <v>761.9</v>
      </c>
      <c r="Q1064" s="11">
        <v>151.5</v>
      </c>
      <c r="R1064" s="11"/>
      <c r="S1064" s="11" t="s">
        <v>217</v>
      </c>
      <c r="T1064" s="11" t="s">
        <v>345</v>
      </c>
      <c r="U1064" s="11"/>
      <c r="V1064" s="11"/>
      <c r="W1064" s="17" t="s">
        <v>90</v>
      </c>
      <c r="X1064" s="205"/>
      <c r="Y1064" s="11"/>
      <c r="Z1064" s="11"/>
    </row>
    <row r="1065" spans="1:26" x14ac:dyDescent="0.2">
      <c r="C1065" s="50" t="s">
        <v>316</v>
      </c>
      <c r="D1065" s="28"/>
      <c r="E1065" s="9"/>
      <c r="F1065" s="11"/>
      <c r="G1065" s="11"/>
      <c r="H1065" s="11"/>
      <c r="I1065" s="11"/>
      <c r="J1065" s="11"/>
      <c r="K1065" s="11"/>
      <c r="L1065" s="11"/>
      <c r="M1065" s="11"/>
      <c r="N1065" s="11"/>
      <c r="O1065" s="11"/>
      <c r="P1065" s="11"/>
      <c r="Q1065" s="11"/>
      <c r="R1065" s="11"/>
      <c r="S1065" s="11"/>
      <c r="T1065" s="11"/>
      <c r="U1065" s="11"/>
      <c r="V1065" s="11"/>
      <c r="W1065" s="11"/>
      <c r="X1065" s="205"/>
      <c r="Y1065" s="11"/>
      <c r="Z1065" s="11"/>
    </row>
    <row r="1066" spans="1:26" x14ac:dyDescent="0.25">
      <c r="C1066" s="3"/>
      <c r="D1066" s="3"/>
      <c r="E1066" s="3"/>
      <c r="F1066" s="3"/>
      <c r="G1066" s="3"/>
      <c r="H1066" s="3"/>
      <c r="I1066" s="3"/>
      <c r="J1066" s="3"/>
      <c r="K1066" s="3"/>
      <c r="L1066" s="3"/>
      <c r="M1066" s="3"/>
      <c r="N1066" s="3"/>
      <c r="O1066" s="3"/>
      <c r="P1066" s="3"/>
      <c r="Q1066" s="3"/>
      <c r="R1066" s="3"/>
      <c r="S1066" s="3"/>
      <c r="T1066" s="3"/>
      <c r="U1066" s="3"/>
      <c r="V1066" s="3"/>
      <c r="W1066" s="35"/>
    </row>
    <row r="1067" spans="1:26" x14ac:dyDescent="0.2">
      <c r="A1067" s="62" t="s">
        <v>277</v>
      </c>
      <c r="B1067" s="62" t="s">
        <v>276</v>
      </c>
      <c r="C1067" s="19" t="s">
        <v>238</v>
      </c>
      <c r="D1067" s="19" t="s">
        <v>237</v>
      </c>
      <c r="E1067" s="19" t="s">
        <v>289</v>
      </c>
      <c r="F1067" s="20" t="s">
        <v>313</v>
      </c>
      <c r="G1067" s="19" t="s">
        <v>292</v>
      </c>
      <c r="H1067" s="19" t="s">
        <v>240</v>
      </c>
      <c r="I1067" s="19" t="s">
        <v>239</v>
      </c>
      <c r="J1067" s="19" t="s">
        <v>374</v>
      </c>
      <c r="K1067" s="19" t="s">
        <v>231</v>
      </c>
      <c r="L1067" s="19" t="s">
        <v>405</v>
      </c>
      <c r="M1067" s="19" t="s">
        <v>310</v>
      </c>
      <c r="N1067" s="19" t="s">
        <v>325</v>
      </c>
      <c r="O1067" s="19" t="s">
        <v>309</v>
      </c>
      <c r="P1067" s="21" t="s">
        <v>307</v>
      </c>
      <c r="Q1067" s="21" t="s">
        <v>308</v>
      </c>
      <c r="R1067" s="19" t="s">
        <v>291</v>
      </c>
      <c r="S1067" s="19" t="s">
        <v>421</v>
      </c>
      <c r="T1067" s="19" t="s">
        <v>288</v>
      </c>
      <c r="U1067" s="19" t="s">
        <v>290</v>
      </c>
      <c r="V1067" s="19" t="s">
        <v>241</v>
      </c>
      <c r="W1067" s="34" t="s">
        <v>300</v>
      </c>
      <c r="X1067" s="61"/>
    </row>
    <row r="1068" spans="1:26" x14ac:dyDescent="0.25">
      <c r="A1068" s="63">
        <v>39.651218</v>
      </c>
      <c r="B1068" s="63">
        <v>-105.016108</v>
      </c>
      <c r="C1068" s="53" t="s">
        <v>315</v>
      </c>
      <c r="D1068" s="28">
        <v>41395</v>
      </c>
      <c r="E1068" s="5" t="s">
        <v>281</v>
      </c>
      <c r="F1068" s="5">
        <v>488</v>
      </c>
      <c r="G1068" s="5"/>
      <c r="H1068" s="5" t="s">
        <v>281</v>
      </c>
      <c r="I1068" s="5" t="s">
        <v>281</v>
      </c>
      <c r="J1068" s="5" t="s">
        <v>281</v>
      </c>
      <c r="K1068" s="5" t="s">
        <v>281</v>
      </c>
      <c r="L1068" s="5" t="s">
        <v>312</v>
      </c>
      <c r="M1068" s="5" t="s">
        <v>281</v>
      </c>
      <c r="N1068" s="5" t="s">
        <v>281</v>
      </c>
      <c r="O1068" s="5" t="s">
        <v>281</v>
      </c>
      <c r="P1068" s="5" t="s">
        <v>281</v>
      </c>
      <c r="Q1068" s="5" t="s">
        <v>281</v>
      </c>
      <c r="R1068" s="5" t="s">
        <v>281</v>
      </c>
      <c r="S1068" s="5" t="s">
        <v>281</v>
      </c>
      <c r="T1068" s="5" t="s">
        <v>345</v>
      </c>
      <c r="U1068" s="5"/>
      <c r="V1068" s="5"/>
      <c r="W1068" s="17" t="s">
        <v>267</v>
      </c>
      <c r="X1068" s="61"/>
    </row>
    <row r="1069" spans="1:26" x14ac:dyDescent="0.25">
      <c r="C1069" s="53" t="s">
        <v>315</v>
      </c>
      <c r="D1069" s="28">
        <v>41409</v>
      </c>
      <c r="E1069" s="5" t="s">
        <v>281</v>
      </c>
      <c r="F1069" s="5">
        <v>29.2</v>
      </c>
      <c r="G1069" s="5"/>
      <c r="H1069" s="5" t="s">
        <v>281</v>
      </c>
      <c r="I1069" s="5" t="s">
        <v>281</v>
      </c>
      <c r="J1069" s="5" t="s">
        <v>281</v>
      </c>
      <c r="K1069" s="5" t="s">
        <v>281</v>
      </c>
      <c r="L1069" s="5" t="s">
        <v>312</v>
      </c>
      <c r="M1069" s="5" t="s">
        <v>281</v>
      </c>
      <c r="N1069" s="5" t="s">
        <v>281</v>
      </c>
      <c r="O1069" s="5" t="s">
        <v>281</v>
      </c>
      <c r="P1069" s="5" t="s">
        <v>281</v>
      </c>
      <c r="Q1069" s="5" t="s">
        <v>281</v>
      </c>
      <c r="R1069" s="5" t="s">
        <v>281</v>
      </c>
      <c r="S1069" s="5" t="s">
        <v>281</v>
      </c>
      <c r="T1069" s="5" t="s">
        <v>345</v>
      </c>
      <c r="U1069" s="5"/>
      <c r="V1069" s="5"/>
      <c r="W1069" s="17" t="s">
        <v>267</v>
      </c>
      <c r="X1069" s="61"/>
    </row>
    <row r="1070" spans="1:26" x14ac:dyDescent="0.25">
      <c r="C1070" s="53" t="s">
        <v>315</v>
      </c>
      <c r="D1070" s="28">
        <v>41465</v>
      </c>
      <c r="E1070" s="9">
        <v>0.40416666666666662</v>
      </c>
      <c r="F1070" s="5">
        <v>140</v>
      </c>
      <c r="G1070" s="5"/>
      <c r="H1070" s="5" t="s">
        <v>312</v>
      </c>
      <c r="I1070" s="5" t="s">
        <v>312</v>
      </c>
      <c r="J1070" s="5">
        <v>19.989999999999998</v>
      </c>
      <c r="K1070" s="5" t="s">
        <v>233</v>
      </c>
      <c r="L1070" s="5" t="s">
        <v>312</v>
      </c>
      <c r="M1070" s="5">
        <v>8.1</v>
      </c>
      <c r="N1070" s="5" t="s">
        <v>312</v>
      </c>
      <c r="O1070" s="5" t="s">
        <v>312</v>
      </c>
      <c r="P1070" s="5">
        <v>714.9</v>
      </c>
      <c r="Q1070" s="5" t="s">
        <v>312</v>
      </c>
      <c r="R1070" s="5"/>
      <c r="S1070" s="5" t="s">
        <v>312</v>
      </c>
      <c r="T1070" s="5" t="s">
        <v>345</v>
      </c>
      <c r="U1070" s="5"/>
      <c r="V1070" s="5"/>
      <c r="W1070" s="17" t="s">
        <v>268</v>
      </c>
      <c r="X1070" s="61"/>
    </row>
    <row r="1071" spans="1:26" x14ac:dyDescent="0.25">
      <c r="C1071" s="53" t="s">
        <v>315</v>
      </c>
      <c r="D1071" s="28">
        <v>41479</v>
      </c>
      <c r="E1071" s="9">
        <v>0.38541666666666669</v>
      </c>
      <c r="F1071" s="5">
        <v>172</v>
      </c>
      <c r="G1071" s="5"/>
      <c r="H1071" s="5" t="s">
        <v>312</v>
      </c>
      <c r="I1071" s="5" t="s">
        <v>312</v>
      </c>
      <c r="J1071" s="5">
        <v>20.74</v>
      </c>
      <c r="K1071" s="5" t="s">
        <v>230</v>
      </c>
      <c r="L1071" s="5" t="s">
        <v>312</v>
      </c>
      <c r="M1071" s="6">
        <v>8</v>
      </c>
      <c r="N1071" s="5" t="s">
        <v>312</v>
      </c>
      <c r="O1071" s="5" t="s">
        <v>312</v>
      </c>
      <c r="P1071" s="5">
        <v>590.70000000000005</v>
      </c>
      <c r="Q1071" s="5" t="s">
        <v>312</v>
      </c>
      <c r="R1071" s="5"/>
      <c r="S1071" s="5" t="s">
        <v>312</v>
      </c>
      <c r="T1071" s="5" t="s">
        <v>345</v>
      </c>
      <c r="U1071" s="5"/>
      <c r="V1071" s="5"/>
      <c r="W1071" s="17" t="s">
        <v>270</v>
      </c>
      <c r="X1071" s="61"/>
    </row>
    <row r="1072" spans="1:26" x14ac:dyDescent="0.25">
      <c r="C1072" s="53" t="s">
        <v>315</v>
      </c>
      <c r="D1072" s="28">
        <v>41493</v>
      </c>
      <c r="E1072" s="9">
        <v>0.38541666666666669</v>
      </c>
      <c r="F1072" s="5">
        <v>579</v>
      </c>
      <c r="G1072" s="5"/>
      <c r="H1072" s="5" t="s">
        <v>312</v>
      </c>
      <c r="I1072" s="5" t="s">
        <v>312</v>
      </c>
      <c r="J1072" s="5">
        <v>18.86</v>
      </c>
      <c r="K1072" s="5" t="s">
        <v>230</v>
      </c>
      <c r="L1072" s="5" t="s">
        <v>312</v>
      </c>
      <c r="M1072" s="5">
        <v>8.02</v>
      </c>
      <c r="N1072" s="5" t="s">
        <v>312</v>
      </c>
      <c r="O1072" s="5" t="s">
        <v>312</v>
      </c>
      <c r="P1072" s="5">
        <v>578.70000000000005</v>
      </c>
      <c r="Q1072" s="5" t="s">
        <v>312</v>
      </c>
      <c r="R1072" s="5"/>
      <c r="S1072" s="5" t="s">
        <v>312</v>
      </c>
      <c r="T1072" s="5" t="s">
        <v>345</v>
      </c>
      <c r="U1072" s="5"/>
      <c r="V1072" s="5"/>
      <c r="W1072" s="17" t="s">
        <v>268</v>
      </c>
      <c r="X1072" s="61"/>
    </row>
    <row r="1073" spans="2:26" x14ac:dyDescent="0.25">
      <c r="C1073" s="53" t="s">
        <v>315</v>
      </c>
      <c r="D1073" s="28">
        <v>41507</v>
      </c>
      <c r="E1073" s="9">
        <v>0.39166666666666666</v>
      </c>
      <c r="F1073" s="5">
        <v>345</v>
      </c>
      <c r="G1073" s="5"/>
      <c r="H1073" s="5" t="s">
        <v>312</v>
      </c>
      <c r="I1073" s="5" t="s">
        <v>312</v>
      </c>
      <c r="J1073" s="5">
        <v>19.61</v>
      </c>
      <c r="K1073" s="5" t="s">
        <v>230</v>
      </c>
      <c r="L1073" s="5" t="s">
        <v>312</v>
      </c>
      <c r="M1073" s="5">
        <v>8.16</v>
      </c>
      <c r="N1073" s="5" t="s">
        <v>312</v>
      </c>
      <c r="O1073" s="5" t="s">
        <v>312</v>
      </c>
      <c r="P1073" s="5">
        <v>589.5</v>
      </c>
      <c r="Q1073" s="5" t="s">
        <v>312</v>
      </c>
      <c r="R1073" s="5"/>
      <c r="S1073" s="5" t="s">
        <v>312</v>
      </c>
      <c r="T1073" s="5" t="s">
        <v>345</v>
      </c>
      <c r="U1073" s="5"/>
      <c r="V1073" s="5"/>
      <c r="W1073" s="17" t="s">
        <v>270</v>
      </c>
      <c r="X1073" s="61"/>
    </row>
    <row r="1074" spans="2:26" x14ac:dyDescent="0.25">
      <c r="C1074" s="53" t="s">
        <v>315</v>
      </c>
      <c r="D1074" s="28">
        <v>41521</v>
      </c>
      <c r="E1074" s="9">
        <v>0.39166666666666666</v>
      </c>
      <c r="F1074" s="13">
        <v>461</v>
      </c>
      <c r="G1074" s="5"/>
      <c r="H1074" s="5" t="s">
        <v>312</v>
      </c>
      <c r="I1074" s="5" t="s">
        <v>312</v>
      </c>
      <c r="J1074" s="5">
        <v>20.18</v>
      </c>
      <c r="K1074" s="5" t="s">
        <v>230</v>
      </c>
      <c r="L1074" s="5" t="s">
        <v>312</v>
      </c>
      <c r="M1074" s="5">
        <v>8.0399999999999991</v>
      </c>
      <c r="N1074" s="5" t="s">
        <v>312</v>
      </c>
      <c r="O1074" s="5" t="s">
        <v>312</v>
      </c>
      <c r="P1074" s="5">
        <v>402.9</v>
      </c>
      <c r="Q1074" s="5" t="s">
        <v>312</v>
      </c>
      <c r="R1074" s="5"/>
      <c r="S1074" s="5" t="s">
        <v>312</v>
      </c>
      <c r="T1074" s="5" t="s">
        <v>345</v>
      </c>
      <c r="U1074" s="5"/>
      <c r="V1074" s="5"/>
      <c r="W1074" s="17" t="s">
        <v>370</v>
      </c>
      <c r="X1074" s="61"/>
    </row>
    <row r="1075" spans="2:26" x14ac:dyDescent="0.25">
      <c r="B1075" t="s">
        <v>279</v>
      </c>
      <c r="C1075" s="53" t="s">
        <v>315</v>
      </c>
      <c r="D1075" s="28">
        <v>41541</v>
      </c>
      <c r="E1075" s="9">
        <v>0.3923611111111111</v>
      </c>
      <c r="F1075" s="13">
        <v>120</v>
      </c>
      <c r="G1075" s="5"/>
      <c r="H1075" s="5" t="s">
        <v>312</v>
      </c>
      <c r="I1075" s="5" t="s">
        <v>312</v>
      </c>
      <c r="J1075" s="5">
        <v>12.04</v>
      </c>
      <c r="K1075" s="5" t="s">
        <v>371</v>
      </c>
      <c r="L1075" s="5" t="s">
        <v>312</v>
      </c>
      <c r="M1075" s="5">
        <v>7.66</v>
      </c>
      <c r="N1075" s="5" t="s">
        <v>312</v>
      </c>
      <c r="O1075" s="5" t="s">
        <v>312</v>
      </c>
      <c r="P1075" s="12">
        <v>173</v>
      </c>
      <c r="Q1075" s="5" t="s">
        <v>312</v>
      </c>
      <c r="R1075" s="5"/>
      <c r="S1075" s="5" t="s">
        <v>312</v>
      </c>
      <c r="T1075" s="5" t="s">
        <v>345</v>
      </c>
      <c r="U1075" s="5"/>
      <c r="V1075" s="5"/>
      <c r="W1075" s="17" t="s">
        <v>334</v>
      </c>
      <c r="X1075" s="61"/>
    </row>
    <row r="1076" spans="2:26" s="25" customFormat="1" hidden="1" x14ac:dyDescent="0.2">
      <c r="B1076" t="s">
        <v>279</v>
      </c>
      <c r="C1076" s="5" t="s">
        <v>315</v>
      </c>
      <c r="D1076" s="28">
        <v>41564</v>
      </c>
      <c r="E1076" s="9">
        <v>0.35069444444444442</v>
      </c>
      <c r="F1076" s="5">
        <v>101.9</v>
      </c>
      <c r="G1076" s="5">
        <v>770.1</v>
      </c>
      <c r="H1076" s="5">
        <v>10.1</v>
      </c>
      <c r="I1076" s="5"/>
      <c r="J1076" s="5">
        <v>9.1</v>
      </c>
      <c r="K1076" s="5"/>
      <c r="L1076" s="5" t="s">
        <v>312</v>
      </c>
      <c r="M1076" s="5">
        <v>6.76</v>
      </c>
      <c r="N1076" s="5">
        <v>5.5</v>
      </c>
      <c r="O1076" s="5" t="s">
        <v>312</v>
      </c>
      <c r="P1076" s="5"/>
      <c r="Q1076" s="5" t="s">
        <v>312</v>
      </c>
      <c r="R1076" s="5"/>
      <c r="S1076" s="5" t="s">
        <v>312</v>
      </c>
      <c r="T1076" s="5" t="s">
        <v>346</v>
      </c>
      <c r="U1076" s="5">
        <v>0</v>
      </c>
      <c r="V1076" s="5"/>
      <c r="W1076" s="17" t="s">
        <v>335</v>
      </c>
      <c r="X1076" s="17"/>
    </row>
    <row r="1077" spans="2:26" s="25" customFormat="1" hidden="1" x14ac:dyDescent="0.2">
      <c r="B1077" t="s">
        <v>279</v>
      </c>
      <c r="C1077" s="5" t="s">
        <v>315</v>
      </c>
      <c r="D1077" s="28">
        <v>41578</v>
      </c>
      <c r="E1077" s="9">
        <v>0.35000000000000003</v>
      </c>
      <c r="F1077" s="5">
        <v>62.2</v>
      </c>
      <c r="G1077" s="5">
        <v>686.7</v>
      </c>
      <c r="H1077" s="5">
        <v>8</v>
      </c>
      <c r="I1077" s="5"/>
      <c r="J1077" s="5">
        <v>6.2</v>
      </c>
      <c r="K1077" s="5"/>
      <c r="L1077" s="5" t="s">
        <v>312</v>
      </c>
      <c r="M1077" s="5">
        <v>7.4</v>
      </c>
      <c r="N1077" s="5">
        <v>5.3360000000000003</v>
      </c>
      <c r="O1077" s="5" t="s">
        <v>312</v>
      </c>
      <c r="P1077" s="5"/>
      <c r="Q1077" s="5" t="s">
        <v>312</v>
      </c>
      <c r="R1077" s="5"/>
      <c r="S1077" s="5" t="s">
        <v>312</v>
      </c>
      <c r="T1077" s="5" t="s">
        <v>346</v>
      </c>
      <c r="U1077" s="5">
        <v>0.1</v>
      </c>
      <c r="V1077" s="5"/>
      <c r="W1077" s="17" t="s">
        <v>335</v>
      </c>
      <c r="X1077" s="17"/>
    </row>
    <row r="1078" spans="2:26" s="25" customFormat="1" hidden="1" x14ac:dyDescent="0.2">
      <c r="B1078" t="s">
        <v>279</v>
      </c>
      <c r="C1078" s="5" t="s">
        <v>315</v>
      </c>
      <c r="D1078" s="28">
        <v>41592</v>
      </c>
      <c r="E1078" s="9">
        <v>0.35416666666666669</v>
      </c>
      <c r="F1078" s="5">
        <v>99</v>
      </c>
      <c r="G1078" s="5">
        <v>204.6</v>
      </c>
      <c r="H1078" s="5">
        <v>7.3</v>
      </c>
      <c r="I1078" s="5"/>
      <c r="J1078" s="5">
        <v>6.9</v>
      </c>
      <c r="K1078" s="5"/>
      <c r="L1078" s="5" t="s">
        <v>312</v>
      </c>
      <c r="M1078" s="5">
        <v>7.7</v>
      </c>
      <c r="N1078" s="13"/>
      <c r="O1078" s="5" t="s">
        <v>312</v>
      </c>
      <c r="P1078" s="5"/>
      <c r="Q1078" s="5" t="s">
        <v>312</v>
      </c>
      <c r="R1078" s="5"/>
      <c r="S1078" s="5" t="s">
        <v>312</v>
      </c>
      <c r="T1078" s="5" t="s">
        <v>294</v>
      </c>
      <c r="U1078" s="5">
        <v>0.1</v>
      </c>
      <c r="V1078" s="5"/>
      <c r="W1078" s="17" t="s">
        <v>335</v>
      </c>
      <c r="X1078" s="17"/>
    </row>
    <row r="1079" spans="2:26" s="25" customFormat="1" hidden="1" x14ac:dyDescent="0.2">
      <c r="B1079" t="s">
        <v>279</v>
      </c>
      <c r="C1079" s="5" t="s">
        <v>315</v>
      </c>
      <c r="D1079" s="28">
        <v>41613</v>
      </c>
      <c r="E1079" s="9">
        <v>0.35416666666666669</v>
      </c>
      <c r="F1079" s="5">
        <v>13.1</v>
      </c>
      <c r="G1079" s="5">
        <v>141.1</v>
      </c>
      <c r="H1079" s="5" t="s">
        <v>312</v>
      </c>
      <c r="I1079" s="5"/>
      <c r="J1079" s="5">
        <v>0</v>
      </c>
      <c r="K1079" s="5"/>
      <c r="L1079" s="5" t="s">
        <v>312</v>
      </c>
      <c r="M1079" s="5">
        <v>7.65</v>
      </c>
      <c r="N1079" s="5" t="s">
        <v>312</v>
      </c>
      <c r="O1079" s="5" t="s">
        <v>312</v>
      </c>
      <c r="P1079" s="5"/>
      <c r="Q1079" s="5" t="s">
        <v>312</v>
      </c>
      <c r="R1079" s="5"/>
      <c r="S1079" s="5" t="s">
        <v>312</v>
      </c>
      <c r="T1079" s="5" t="s">
        <v>346</v>
      </c>
      <c r="U1079" s="5" t="s">
        <v>312</v>
      </c>
      <c r="V1079" s="5"/>
      <c r="W1079" s="17" t="s">
        <v>340</v>
      </c>
      <c r="X1079" s="17"/>
    </row>
    <row r="1080" spans="2:26" s="3" customFormat="1" hidden="1" x14ac:dyDescent="0.25">
      <c r="B1080" t="s">
        <v>279</v>
      </c>
      <c r="C1080" s="5" t="s">
        <v>315</v>
      </c>
      <c r="D1080" s="28">
        <v>41620</v>
      </c>
      <c r="E1080" s="9">
        <v>0.34375</v>
      </c>
      <c r="F1080" s="5">
        <v>21.1</v>
      </c>
      <c r="G1080" s="5">
        <v>214</v>
      </c>
      <c r="H1080" s="5">
        <v>8.8000000000000007</v>
      </c>
      <c r="I1080" s="5"/>
      <c r="J1080" s="5">
        <v>-0.3</v>
      </c>
      <c r="K1080" s="5"/>
      <c r="L1080" s="5" t="s">
        <v>312</v>
      </c>
      <c r="M1080" s="5">
        <v>7.54</v>
      </c>
      <c r="N1080" s="5" t="s">
        <v>312</v>
      </c>
      <c r="O1080" s="5" t="s">
        <v>312</v>
      </c>
      <c r="P1080" s="5"/>
      <c r="Q1080" s="5" t="s">
        <v>312</v>
      </c>
      <c r="R1080" s="5"/>
      <c r="S1080" s="5" t="s">
        <v>312</v>
      </c>
      <c r="T1080" s="5" t="s">
        <v>346</v>
      </c>
      <c r="U1080" s="5" t="s">
        <v>312</v>
      </c>
      <c r="V1080" s="5"/>
      <c r="W1080" s="17" t="s">
        <v>258</v>
      </c>
      <c r="X1080" s="17"/>
      <c r="Y1080" s="25"/>
      <c r="Z1080" s="25"/>
    </row>
    <row r="1081" spans="2:26" s="25" customFormat="1" hidden="1" x14ac:dyDescent="0.2">
      <c r="B1081" t="s">
        <v>279</v>
      </c>
      <c r="C1081" s="5" t="s">
        <v>315</v>
      </c>
      <c r="D1081" s="28">
        <v>41671</v>
      </c>
      <c r="E1081" s="9">
        <v>0.37847222222222227</v>
      </c>
      <c r="F1081" s="5">
        <v>104.3</v>
      </c>
      <c r="G1081" s="5">
        <v>218.7</v>
      </c>
      <c r="H1081" s="5">
        <v>8.6</v>
      </c>
      <c r="I1081" s="5"/>
      <c r="J1081" s="5">
        <v>1.5</v>
      </c>
      <c r="K1081" s="5"/>
      <c r="L1081" s="5" t="s">
        <v>312</v>
      </c>
      <c r="M1081" s="5">
        <v>7.64</v>
      </c>
      <c r="N1081" s="5" t="s">
        <v>312</v>
      </c>
      <c r="O1081" s="5" t="s">
        <v>312</v>
      </c>
      <c r="P1081" s="5"/>
      <c r="Q1081" s="5" t="s">
        <v>312</v>
      </c>
      <c r="R1081" s="5"/>
      <c r="S1081" s="5" t="s">
        <v>312</v>
      </c>
      <c r="T1081" s="5" t="s">
        <v>346</v>
      </c>
      <c r="U1081" s="5" t="s">
        <v>312</v>
      </c>
      <c r="V1081" s="5"/>
      <c r="W1081" s="17" t="s">
        <v>335</v>
      </c>
      <c r="X1081" s="17"/>
    </row>
    <row r="1082" spans="2:26" hidden="1" x14ac:dyDescent="0.2">
      <c r="B1082" t="s">
        <v>279</v>
      </c>
      <c r="C1082" s="5" t="s">
        <v>315</v>
      </c>
      <c r="D1082" s="28">
        <v>41684</v>
      </c>
      <c r="E1082" s="9">
        <v>0.35416666666666669</v>
      </c>
      <c r="F1082" s="5">
        <v>114.5</v>
      </c>
      <c r="G1082" s="5">
        <v>150</v>
      </c>
      <c r="H1082" s="5">
        <v>8.1999999999999993</v>
      </c>
      <c r="I1082" s="5"/>
      <c r="J1082" s="5">
        <v>2.1</v>
      </c>
      <c r="K1082" s="5"/>
      <c r="L1082" s="5" t="s">
        <v>312</v>
      </c>
      <c r="M1082" s="5">
        <v>7.72</v>
      </c>
      <c r="N1082" s="5"/>
      <c r="O1082" s="5" t="s">
        <v>312</v>
      </c>
      <c r="P1082" s="5"/>
      <c r="Q1082" s="5" t="s">
        <v>312</v>
      </c>
      <c r="R1082" s="5"/>
      <c r="S1082" s="5" t="s">
        <v>312</v>
      </c>
      <c r="T1082" s="5" t="s">
        <v>346</v>
      </c>
      <c r="U1082" s="5">
        <v>2.6</v>
      </c>
      <c r="V1082" s="5">
        <v>1.002</v>
      </c>
      <c r="W1082" s="17" t="s">
        <v>335</v>
      </c>
      <c r="X1082" s="61"/>
    </row>
    <row r="1083" spans="2:26" hidden="1" x14ac:dyDescent="0.2">
      <c r="B1083" t="s">
        <v>279</v>
      </c>
      <c r="C1083" s="5" t="s">
        <v>315</v>
      </c>
      <c r="D1083" s="28">
        <v>41698</v>
      </c>
      <c r="E1083" s="9">
        <v>0.33333333333333331</v>
      </c>
      <c r="F1083" s="5">
        <v>81.599999999999994</v>
      </c>
      <c r="G1083" s="5">
        <v>114.5</v>
      </c>
      <c r="H1083" s="5" t="s">
        <v>312</v>
      </c>
      <c r="I1083" s="5"/>
      <c r="J1083" s="5">
        <v>4</v>
      </c>
      <c r="K1083" s="5"/>
      <c r="L1083" s="5" t="s">
        <v>312</v>
      </c>
      <c r="M1083" s="5">
        <v>7.88</v>
      </c>
      <c r="N1083" s="5"/>
      <c r="O1083" s="5" t="s">
        <v>312</v>
      </c>
      <c r="P1083" s="5"/>
      <c r="Q1083" s="5" t="s">
        <v>312</v>
      </c>
      <c r="R1083" s="5"/>
      <c r="S1083" s="5" t="s">
        <v>312</v>
      </c>
      <c r="T1083" s="5" t="s">
        <v>346</v>
      </c>
      <c r="U1083" s="5">
        <v>5.3</v>
      </c>
      <c r="V1083" s="5">
        <v>1.004</v>
      </c>
      <c r="W1083" s="17" t="s">
        <v>243</v>
      </c>
      <c r="X1083" s="61"/>
    </row>
    <row r="1084" spans="2:26" x14ac:dyDescent="0.2">
      <c r="C1084" s="52" t="s">
        <v>315</v>
      </c>
      <c r="D1084" s="28">
        <v>41766</v>
      </c>
      <c r="E1084" s="9">
        <v>0.49027777777777781</v>
      </c>
      <c r="F1084" s="5">
        <v>84.2</v>
      </c>
      <c r="G1084" s="5"/>
      <c r="H1084" s="5">
        <v>11.45</v>
      </c>
      <c r="I1084" s="5" t="s">
        <v>312</v>
      </c>
      <c r="J1084" s="153">
        <v>11.7</v>
      </c>
      <c r="K1084" s="5" t="s">
        <v>230</v>
      </c>
      <c r="L1084" s="5" t="s">
        <v>312</v>
      </c>
      <c r="M1084" s="5">
        <v>8.43</v>
      </c>
      <c r="N1084" s="5">
        <v>1.19</v>
      </c>
      <c r="O1084" s="5" t="s">
        <v>312</v>
      </c>
      <c r="P1084" s="5">
        <v>580</v>
      </c>
      <c r="Q1084" s="5" t="s">
        <v>312</v>
      </c>
      <c r="R1084" s="5"/>
      <c r="S1084" s="5" t="s">
        <v>312</v>
      </c>
      <c r="T1084" s="5" t="s">
        <v>345</v>
      </c>
      <c r="U1084" s="5"/>
      <c r="V1084" s="5"/>
      <c r="W1084" s="17" t="s">
        <v>136</v>
      </c>
      <c r="X1084" s="61"/>
    </row>
    <row r="1085" spans="2:26" x14ac:dyDescent="0.2">
      <c r="C1085" s="52" t="s">
        <v>315</v>
      </c>
      <c r="D1085" s="28">
        <v>41780</v>
      </c>
      <c r="E1085" s="9">
        <v>0.40347222222222223</v>
      </c>
      <c r="F1085" s="5">
        <v>90.8</v>
      </c>
      <c r="G1085" s="5"/>
      <c r="H1085" s="5">
        <v>9.02</v>
      </c>
      <c r="I1085" s="5" t="s">
        <v>312</v>
      </c>
      <c r="J1085" s="5">
        <v>13.74</v>
      </c>
      <c r="K1085" s="5" t="s">
        <v>371</v>
      </c>
      <c r="L1085" s="5" t="s">
        <v>312</v>
      </c>
      <c r="M1085" s="5">
        <v>7.96</v>
      </c>
      <c r="N1085" s="5">
        <v>11.3</v>
      </c>
      <c r="O1085" s="5" t="s">
        <v>312</v>
      </c>
      <c r="P1085" s="5">
        <v>458</v>
      </c>
      <c r="Q1085" s="5" t="s">
        <v>312</v>
      </c>
      <c r="R1085" s="5"/>
      <c r="S1085" s="5" t="s">
        <v>312</v>
      </c>
      <c r="T1085" s="5" t="s">
        <v>346</v>
      </c>
      <c r="U1085" s="5"/>
      <c r="V1085" s="5"/>
      <c r="W1085" s="17" t="s">
        <v>139</v>
      </c>
      <c r="X1085" s="61"/>
    </row>
    <row r="1086" spans="2:26" x14ac:dyDescent="0.2">
      <c r="C1086" s="52" t="s">
        <v>315</v>
      </c>
      <c r="D1086" s="28">
        <v>41794</v>
      </c>
      <c r="E1086" s="9">
        <v>0.41944444444444445</v>
      </c>
      <c r="F1086" s="5">
        <v>135</v>
      </c>
      <c r="G1086" s="5"/>
      <c r="H1086" s="5">
        <v>8.6199999999999992</v>
      </c>
      <c r="I1086" s="5" t="s">
        <v>312</v>
      </c>
      <c r="J1086" s="5">
        <v>16.04</v>
      </c>
      <c r="K1086" s="5" t="s">
        <v>371</v>
      </c>
      <c r="L1086" s="5" t="s">
        <v>312</v>
      </c>
      <c r="M1086" s="5">
        <v>7.89</v>
      </c>
      <c r="N1086" s="150">
        <v>10</v>
      </c>
      <c r="O1086" s="5" t="s">
        <v>312</v>
      </c>
      <c r="P1086" s="5">
        <v>308</v>
      </c>
      <c r="Q1086" s="5" t="s">
        <v>312</v>
      </c>
      <c r="R1086" s="5"/>
      <c r="S1086" s="5" t="s">
        <v>312</v>
      </c>
      <c r="T1086" s="5" t="s">
        <v>345</v>
      </c>
      <c r="U1086" s="5"/>
      <c r="V1086" s="5"/>
      <c r="W1086" s="17" t="s">
        <v>99</v>
      </c>
      <c r="X1086" s="61"/>
    </row>
    <row r="1087" spans="2:26" x14ac:dyDescent="0.2">
      <c r="C1087" s="52" t="s">
        <v>315</v>
      </c>
      <c r="D1087" s="28">
        <v>41808</v>
      </c>
      <c r="E1087" s="9">
        <v>0.4055555555555555</v>
      </c>
      <c r="F1087" s="5">
        <v>140</v>
      </c>
      <c r="G1087" s="5"/>
      <c r="H1087" s="5">
        <v>8.98</v>
      </c>
      <c r="I1087" s="5" t="s">
        <v>312</v>
      </c>
      <c r="J1087" s="5">
        <v>15.94</v>
      </c>
      <c r="K1087" s="5" t="s">
        <v>230</v>
      </c>
      <c r="L1087" s="5" t="s">
        <v>312</v>
      </c>
      <c r="M1087" s="5">
        <v>7.83</v>
      </c>
      <c r="N1087" s="5">
        <v>6.76</v>
      </c>
      <c r="O1087" s="5" t="s">
        <v>312</v>
      </c>
      <c r="P1087" s="5">
        <v>348</v>
      </c>
      <c r="Q1087" s="5" t="s">
        <v>312</v>
      </c>
      <c r="R1087" s="5"/>
      <c r="S1087" s="5" t="s">
        <v>312</v>
      </c>
      <c r="T1087" s="5" t="s">
        <v>345</v>
      </c>
      <c r="U1087" s="5"/>
      <c r="V1087" s="5"/>
      <c r="W1087" s="17" t="s">
        <v>100</v>
      </c>
      <c r="X1087" s="61"/>
    </row>
    <row r="1088" spans="2:26" x14ac:dyDescent="0.2">
      <c r="C1088" s="52" t="s">
        <v>315</v>
      </c>
      <c r="D1088" s="28">
        <v>41829</v>
      </c>
      <c r="E1088" s="9">
        <v>0.39999999999999997</v>
      </c>
      <c r="F1088" s="5">
        <v>435</v>
      </c>
      <c r="G1088" s="5"/>
      <c r="H1088" s="153">
        <v>7.8</v>
      </c>
      <c r="I1088" s="5" t="s">
        <v>312</v>
      </c>
      <c r="J1088" s="5">
        <v>19.34</v>
      </c>
      <c r="K1088" s="5" t="s">
        <v>230</v>
      </c>
      <c r="L1088" s="5" t="s">
        <v>312</v>
      </c>
      <c r="M1088" s="5">
        <v>8.01</v>
      </c>
      <c r="N1088" s="5">
        <v>23.7</v>
      </c>
      <c r="O1088" s="5" t="s">
        <v>312</v>
      </c>
      <c r="P1088" s="5">
        <v>394</v>
      </c>
      <c r="Q1088" s="5" t="s">
        <v>312</v>
      </c>
      <c r="R1088" s="5"/>
      <c r="S1088" s="5" t="s">
        <v>312</v>
      </c>
      <c r="T1088" s="5" t="s">
        <v>345</v>
      </c>
      <c r="U1088" s="5"/>
      <c r="V1088" s="5"/>
      <c r="W1088" s="17" t="s">
        <v>104</v>
      </c>
      <c r="X1088" s="61"/>
    </row>
    <row r="1089" spans="2:24" x14ac:dyDescent="0.2">
      <c r="C1089" s="52" t="s">
        <v>315</v>
      </c>
      <c r="D1089" s="28">
        <v>41843</v>
      </c>
      <c r="E1089" s="9">
        <v>0.4152777777777778</v>
      </c>
      <c r="F1089" s="5">
        <v>152</v>
      </c>
      <c r="G1089" s="5"/>
      <c r="H1089" s="5">
        <v>8.39</v>
      </c>
      <c r="I1089" s="5" t="s">
        <v>312</v>
      </c>
      <c r="J1089" s="5">
        <v>19.739999999999998</v>
      </c>
      <c r="K1089" s="5" t="s">
        <v>230</v>
      </c>
      <c r="L1089" s="5" t="s">
        <v>312</v>
      </c>
      <c r="M1089" s="5">
        <v>8.14</v>
      </c>
      <c r="N1089" s="5">
        <v>13.8</v>
      </c>
      <c r="O1089" s="5" t="s">
        <v>312</v>
      </c>
      <c r="P1089" s="5">
        <v>380</v>
      </c>
      <c r="Q1089" s="5" t="s">
        <v>312</v>
      </c>
      <c r="R1089" s="5"/>
      <c r="S1089" s="5" t="s">
        <v>312</v>
      </c>
      <c r="T1089" s="5" t="s">
        <v>345</v>
      </c>
      <c r="U1089" s="5"/>
      <c r="V1089" s="5"/>
      <c r="W1089" s="17" t="s">
        <v>105</v>
      </c>
      <c r="X1089" s="61"/>
    </row>
    <row r="1090" spans="2:24" x14ac:dyDescent="0.2">
      <c r="C1090" s="52" t="s">
        <v>315</v>
      </c>
      <c r="D1090" s="28">
        <v>41857</v>
      </c>
      <c r="E1090" s="9">
        <v>0.4381944444444445</v>
      </c>
      <c r="F1090" s="5">
        <v>579</v>
      </c>
      <c r="G1090" s="5"/>
      <c r="H1090" s="5">
        <v>7.61</v>
      </c>
      <c r="I1090" s="5" t="s">
        <v>312</v>
      </c>
      <c r="J1090" s="5">
        <v>19.03</v>
      </c>
      <c r="K1090" s="5" t="s">
        <v>312</v>
      </c>
      <c r="L1090" s="5" t="s">
        <v>312</v>
      </c>
      <c r="M1090" s="5">
        <v>7.98</v>
      </c>
      <c r="N1090" s="5">
        <v>14.1</v>
      </c>
      <c r="O1090" s="5" t="s">
        <v>312</v>
      </c>
      <c r="P1090" s="5">
        <v>364</v>
      </c>
      <c r="Q1090" s="5" t="s">
        <v>312</v>
      </c>
      <c r="R1090" s="5"/>
      <c r="S1090" s="5" t="s">
        <v>312</v>
      </c>
      <c r="T1090" s="5" t="s">
        <v>345</v>
      </c>
      <c r="U1090" s="5"/>
      <c r="V1090" s="5"/>
      <c r="W1090" s="17" t="s">
        <v>106</v>
      </c>
      <c r="X1090" s="61"/>
    </row>
    <row r="1091" spans="2:24" x14ac:dyDescent="0.2">
      <c r="C1091" s="52" t="s">
        <v>315</v>
      </c>
      <c r="D1091" s="28">
        <v>41871</v>
      </c>
      <c r="E1091" s="9">
        <v>0.40625</v>
      </c>
      <c r="F1091" s="5">
        <v>345</v>
      </c>
      <c r="G1091" s="5"/>
      <c r="H1091" s="5">
        <v>8.0500000000000007</v>
      </c>
      <c r="I1091" s="5" t="s">
        <v>312</v>
      </c>
      <c r="J1091" s="5">
        <v>18.54</v>
      </c>
      <c r="K1091" s="5" t="s">
        <v>230</v>
      </c>
      <c r="L1091" s="5" t="s">
        <v>312</v>
      </c>
      <c r="M1091" s="5">
        <v>8.0500000000000007</v>
      </c>
      <c r="N1091" s="5">
        <v>11.8</v>
      </c>
      <c r="O1091" s="5" t="s">
        <v>312</v>
      </c>
      <c r="P1091" s="5">
        <v>395</v>
      </c>
      <c r="Q1091" s="5" t="s">
        <v>312</v>
      </c>
      <c r="R1091" s="5"/>
      <c r="S1091" s="5" t="s">
        <v>312</v>
      </c>
      <c r="T1091" s="5" t="s">
        <v>345</v>
      </c>
      <c r="U1091" s="5"/>
      <c r="V1091" s="5"/>
      <c r="W1091" s="17" t="s">
        <v>107</v>
      </c>
      <c r="X1091" s="61"/>
    </row>
    <row r="1092" spans="2:24" x14ac:dyDescent="0.2">
      <c r="C1092" s="52" t="s">
        <v>315</v>
      </c>
      <c r="D1092" s="28">
        <v>41885</v>
      </c>
      <c r="E1092" s="9">
        <v>0.44791666666666669</v>
      </c>
      <c r="F1092" s="5">
        <v>219</v>
      </c>
      <c r="G1092" s="5"/>
      <c r="H1092" s="5">
        <v>9.06</v>
      </c>
      <c r="I1092" s="5" t="s">
        <v>312</v>
      </c>
      <c r="J1092" s="5">
        <v>17.190000000000001</v>
      </c>
      <c r="K1092" s="5" t="s">
        <v>230</v>
      </c>
      <c r="L1092" s="5" t="s">
        <v>312</v>
      </c>
      <c r="M1092" s="5">
        <v>8.17</v>
      </c>
      <c r="N1092" s="5">
        <v>6.84</v>
      </c>
      <c r="O1092" s="5" t="s">
        <v>312</v>
      </c>
      <c r="P1092" s="5">
        <v>473</v>
      </c>
      <c r="Q1092" s="5" t="s">
        <v>312</v>
      </c>
      <c r="R1092" s="5"/>
      <c r="S1092" s="5" t="s">
        <v>312</v>
      </c>
      <c r="T1092" s="5" t="s">
        <v>345</v>
      </c>
      <c r="U1092" s="5"/>
      <c r="V1092" s="5"/>
      <c r="W1092" s="17" t="s">
        <v>108</v>
      </c>
      <c r="X1092" s="61"/>
    </row>
    <row r="1093" spans="2:24" x14ac:dyDescent="0.2">
      <c r="C1093" s="52" t="s">
        <v>315</v>
      </c>
      <c r="D1093" s="28">
        <v>41899</v>
      </c>
      <c r="E1093" s="9">
        <v>0.40833333333333338</v>
      </c>
      <c r="F1093" s="5">
        <v>236</v>
      </c>
      <c r="G1093" s="5"/>
      <c r="H1093" s="5">
        <v>8.93</v>
      </c>
      <c r="I1093" s="5" t="s">
        <v>312</v>
      </c>
      <c r="J1093" s="5">
        <v>15.04</v>
      </c>
      <c r="K1093" s="5" t="s">
        <v>230</v>
      </c>
      <c r="L1093" s="5" t="s">
        <v>312</v>
      </c>
      <c r="M1093" s="5">
        <v>8.0299999999999994</v>
      </c>
      <c r="N1093" s="5">
        <v>8.7899999999999991</v>
      </c>
      <c r="O1093" s="5" t="s">
        <v>312</v>
      </c>
      <c r="P1093" s="5">
        <v>484</v>
      </c>
      <c r="Q1093" s="5" t="s">
        <v>312</v>
      </c>
      <c r="R1093" s="5"/>
      <c r="S1093" s="5" t="s">
        <v>312</v>
      </c>
      <c r="T1093" s="5" t="s">
        <v>345</v>
      </c>
      <c r="U1093" s="5"/>
      <c r="V1093" s="5"/>
      <c r="W1093" s="17" t="s">
        <v>113</v>
      </c>
      <c r="X1093" s="61"/>
    </row>
    <row r="1094" spans="2:24" hidden="1" x14ac:dyDescent="0.2">
      <c r="B1094" t="s">
        <v>279</v>
      </c>
      <c r="C1094" s="5" t="s">
        <v>315</v>
      </c>
      <c r="D1094" s="28">
        <v>41712</v>
      </c>
      <c r="E1094" s="9">
        <v>0.35416666666666669</v>
      </c>
      <c r="F1094" s="5">
        <v>17.3</v>
      </c>
      <c r="G1094" s="5">
        <v>549.29999999999995</v>
      </c>
      <c r="H1094" s="5">
        <v>9.4</v>
      </c>
      <c r="I1094" s="5"/>
      <c r="J1094" s="5">
        <v>3.9</v>
      </c>
      <c r="K1094" s="5"/>
      <c r="L1094" s="5" t="s">
        <v>312</v>
      </c>
      <c r="M1094" s="5">
        <v>8.0299999999999994</v>
      </c>
      <c r="N1094" s="5"/>
      <c r="O1094" s="5" t="s">
        <v>312</v>
      </c>
      <c r="P1094" s="5"/>
      <c r="Q1094" s="5" t="s">
        <v>312</v>
      </c>
      <c r="R1094" s="5">
        <v>1.2999999999999999E-2</v>
      </c>
      <c r="S1094" s="5" t="s">
        <v>421</v>
      </c>
      <c r="T1094" s="5" t="s">
        <v>346</v>
      </c>
      <c r="U1094" s="5">
        <v>2.6</v>
      </c>
      <c r="V1094" s="5">
        <v>1.002</v>
      </c>
      <c r="W1094" s="17" t="s">
        <v>335</v>
      </c>
      <c r="X1094" s="61"/>
    </row>
    <row r="1095" spans="2:24" hidden="1" x14ac:dyDescent="0.2">
      <c r="B1095" t="s">
        <v>279</v>
      </c>
      <c r="C1095" s="5" t="s">
        <v>315</v>
      </c>
      <c r="D1095" s="28">
        <v>41916</v>
      </c>
      <c r="E1095" s="8">
        <v>0.39374999999999999</v>
      </c>
      <c r="F1095" s="5">
        <v>104.6</v>
      </c>
      <c r="G1095" s="5">
        <v>1732.9</v>
      </c>
      <c r="H1095" s="5" t="s">
        <v>312</v>
      </c>
      <c r="I1095" s="5" t="s">
        <v>312</v>
      </c>
      <c r="J1095" s="5">
        <v>12.1</v>
      </c>
      <c r="K1095" s="5" t="s">
        <v>230</v>
      </c>
      <c r="L1095" s="5" t="s">
        <v>312</v>
      </c>
      <c r="M1095" s="6">
        <v>8.0399999999999991</v>
      </c>
      <c r="N1095" s="7">
        <v>8.5</v>
      </c>
      <c r="O1095" s="5" t="s">
        <v>312</v>
      </c>
      <c r="P1095" s="5"/>
      <c r="Q1095" s="5" t="s">
        <v>312</v>
      </c>
      <c r="R1095" s="5"/>
      <c r="S1095" s="5"/>
      <c r="T1095" s="5" t="s">
        <v>345</v>
      </c>
      <c r="U1095" s="5"/>
      <c r="V1095" s="5"/>
      <c r="W1095" s="17" t="s">
        <v>335</v>
      </c>
      <c r="X1095" s="61"/>
    </row>
    <row r="1096" spans="2:24" hidden="1" x14ac:dyDescent="0.25">
      <c r="B1096" t="s">
        <v>279</v>
      </c>
      <c r="C1096" s="10" t="s">
        <v>315</v>
      </c>
      <c r="D1096" s="28">
        <v>41930</v>
      </c>
      <c r="E1096" s="9">
        <v>0.38194444444444442</v>
      </c>
      <c r="F1096" s="5">
        <v>79.400000000000006</v>
      </c>
      <c r="G1096" s="5">
        <v>1986.3</v>
      </c>
      <c r="H1096" s="5">
        <v>9.41</v>
      </c>
      <c r="I1096" s="5">
        <v>100.9</v>
      </c>
      <c r="J1096" s="6">
        <v>10.07</v>
      </c>
      <c r="K1096" s="5" t="s">
        <v>230</v>
      </c>
      <c r="L1096" s="5" t="s">
        <v>312</v>
      </c>
      <c r="M1096" s="5">
        <v>8.15</v>
      </c>
      <c r="N1096" s="10"/>
      <c r="O1096" s="5" t="s">
        <v>312</v>
      </c>
      <c r="P1096" s="10"/>
      <c r="Q1096" s="5" t="s">
        <v>312</v>
      </c>
      <c r="R1096" s="10"/>
      <c r="S1096" s="10"/>
      <c r="T1096" s="5" t="s">
        <v>345</v>
      </c>
      <c r="U1096" s="10"/>
      <c r="V1096" s="10"/>
      <c r="W1096" s="17" t="s">
        <v>275</v>
      </c>
      <c r="X1096" s="61"/>
    </row>
    <row r="1097" spans="2:24" hidden="1" x14ac:dyDescent="0.25">
      <c r="B1097" t="s">
        <v>279</v>
      </c>
      <c r="C1097" s="10" t="s">
        <v>315</v>
      </c>
      <c r="D1097" s="28">
        <v>41951</v>
      </c>
      <c r="E1097" s="9">
        <v>0.39166666666666666</v>
      </c>
      <c r="F1097" s="5">
        <v>727</v>
      </c>
      <c r="G1097" s="5" t="s">
        <v>296</v>
      </c>
      <c r="H1097" s="5">
        <v>9.66</v>
      </c>
      <c r="I1097" s="5" t="s">
        <v>312</v>
      </c>
      <c r="J1097" s="5">
        <v>7.52</v>
      </c>
      <c r="K1097" s="5" t="s">
        <v>230</v>
      </c>
      <c r="L1097" s="5" t="s">
        <v>312</v>
      </c>
      <c r="M1097" s="5">
        <v>8.02</v>
      </c>
      <c r="N1097" s="5">
        <v>3.7</v>
      </c>
      <c r="O1097" s="5" t="s">
        <v>312</v>
      </c>
      <c r="P1097" s="10"/>
      <c r="Q1097" s="5" t="s">
        <v>312</v>
      </c>
      <c r="R1097" s="10"/>
      <c r="S1097" s="10"/>
      <c r="T1097" s="5" t="s">
        <v>345</v>
      </c>
      <c r="U1097" s="10"/>
      <c r="V1097" s="10"/>
      <c r="W1097" s="17" t="s">
        <v>275</v>
      </c>
      <c r="X1097" s="61"/>
    </row>
    <row r="1098" spans="2:24" hidden="1" x14ac:dyDescent="0.25">
      <c r="B1098" t="s">
        <v>279</v>
      </c>
      <c r="C1098" s="10" t="s">
        <v>315</v>
      </c>
      <c r="D1098" s="28">
        <v>41965</v>
      </c>
      <c r="E1098" s="9">
        <v>0.38125000000000003</v>
      </c>
      <c r="F1098" s="7">
        <v>96</v>
      </c>
      <c r="G1098" s="7" t="s">
        <v>296</v>
      </c>
      <c r="H1098" s="5">
        <v>11.19</v>
      </c>
      <c r="I1098" s="10"/>
      <c r="J1098" s="6">
        <v>2.33</v>
      </c>
      <c r="K1098" s="5" t="s">
        <v>230</v>
      </c>
      <c r="L1098" s="5" t="s">
        <v>312</v>
      </c>
      <c r="M1098" s="5">
        <v>7.78</v>
      </c>
      <c r="N1098" s="7">
        <v>3.2</v>
      </c>
      <c r="O1098" s="5" t="s">
        <v>312</v>
      </c>
      <c r="P1098" s="10"/>
      <c r="Q1098" s="5" t="s">
        <v>312</v>
      </c>
      <c r="R1098" s="10"/>
      <c r="S1098" s="10"/>
      <c r="T1098" s="5" t="s">
        <v>345</v>
      </c>
      <c r="U1098" s="10"/>
      <c r="V1098" s="10"/>
      <c r="W1098" s="17" t="s">
        <v>280</v>
      </c>
      <c r="X1098" s="61"/>
    </row>
    <row r="1099" spans="2:24" hidden="1" x14ac:dyDescent="0.25">
      <c r="B1099" t="s">
        <v>279</v>
      </c>
      <c r="C1099" s="10" t="s">
        <v>315</v>
      </c>
      <c r="D1099" s="28">
        <v>41986</v>
      </c>
      <c r="E1099" s="9">
        <v>0.40347222222222223</v>
      </c>
      <c r="F1099" s="7">
        <v>98.5</v>
      </c>
      <c r="G1099" s="7">
        <v>1413.6</v>
      </c>
      <c r="H1099" s="5" t="s">
        <v>312</v>
      </c>
      <c r="I1099" s="5" t="s">
        <v>312</v>
      </c>
      <c r="J1099" s="6">
        <v>3.44</v>
      </c>
      <c r="K1099" s="5" t="s">
        <v>230</v>
      </c>
      <c r="L1099" s="5" t="s">
        <v>312</v>
      </c>
      <c r="M1099" s="5">
        <v>7.56</v>
      </c>
      <c r="N1099" s="7">
        <v>1.6</v>
      </c>
      <c r="O1099" s="5" t="s">
        <v>312</v>
      </c>
      <c r="P1099" s="10"/>
      <c r="Q1099" s="5" t="s">
        <v>312</v>
      </c>
      <c r="R1099" s="10"/>
      <c r="S1099" s="10"/>
      <c r="T1099" s="5" t="s">
        <v>345</v>
      </c>
      <c r="U1099" s="10"/>
      <c r="V1099" s="10"/>
      <c r="W1099" s="17" t="s">
        <v>275</v>
      </c>
    </row>
    <row r="1100" spans="2:24" x14ac:dyDescent="0.25">
      <c r="C1100" s="51" t="s">
        <v>315</v>
      </c>
      <c r="D1100" s="28">
        <v>42028</v>
      </c>
      <c r="E1100" s="9">
        <v>0.38611111111111113</v>
      </c>
      <c r="F1100" s="5">
        <v>49.6</v>
      </c>
      <c r="G1100" s="5">
        <v>866.4</v>
      </c>
      <c r="H1100" s="6">
        <v>12.53</v>
      </c>
      <c r="I1100" s="5">
        <v>106.6</v>
      </c>
      <c r="J1100" s="6">
        <v>0.95</v>
      </c>
      <c r="K1100" s="5" t="s">
        <v>230</v>
      </c>
      <c r="L1100" s="5" t="s">
        <v>312</v>
      </c>
      <c r="M1100" s="6">
        <v>7.49</v>
      </c>
      <c r="N1100" s="7">
        <v>5.7</v>
      </c>
      <c r="O1100" s="5" t="s">
        <v>312</v>
      </c>
      <c r="P1100" s="153">
        <v>607</v>
      </c>
      <c r="Q1100" s="5" t="s">
        <v>312</v>
      </c>
      <c r="R1100" s="10"/>
      <c r="S1100" s="5" t="s">
        <v>421</v>
      </c>
      <c r="T1100" s="5" t="s">
        <v>345</v>
      </c>
      <c r="U1100" s="10"/>
      <c r="V1100" s="10"/>
      <c r="W1100" s="17" t="s">
        <v>278</v>
      </c>
      <c r="X1100" s="17" t="s">
        <v>385</v>
      </c>
    </row>
    <row r="1101" spans="2:24" x14ac:dyDescent="0.25">
      <c r="C1101" s="51" t="s">
        <v>315</v>
      </c>
      <c r="D1101" s="28">
        <v>42049</v>
      </c>
      <c r="E1101" s="9">
        <v>0.4145833333333333</v>
      </c>
      <c r="F1101" s="5">
        <v>18.100000000000001</v>
      </c>
      <c r="G1101" s="5">
        <v>920.8</v>
      </c>
      <c r="H1101" s="11">
        <v>11.14</v>
      </c>
      <c r="I1101" s="5">
        <v>104.5</v>
      </c>
      <c r="J1101" s="6">
        <v>4.6100000000000003</v>
      </c>
      <c r="K1101" s="10" t="s">
        <v>230</v>
      </c>
      <c r="L1101" s="5" t="s">
        <v>312</v>
      </c>
      <c r="M1101" s="6">
        <v>7.83</v>
      </c>
      <c r="N1101" s="6">
        <v>3.76</v>
      </c>
      <c r="O1101" s="5" t="s">
        <v>312</v>
      </c>
      <c r="P1101" s="153">
        <v>635.1</v>
      </c>
      <c r="Q1101" s="5" t="s">
        <v>312</v>
      </c>
      <c r="R1101" s="5" t="s">
        <v>312</v>
      </c>
      <c r="S1101" s="5" t="s">
        <v>312</v>
      </c>
      <c r="T1101" s="10" t="s">
        <v>345</v>
      </c>
      <c r="U1101" s="10"/>
      <c r="V1101" s="10"/>
      <c r="W1101" s="17" t="s">
        <v>278</v>
      </c>
      <c r="X1101" s="17" t="s">
        <v>375</v>
      </c>
    </row>
    <row r="1102" spans="2:24" x14ac:dyDescent="0.25">
      <c r="C1102" s="51" t="s">
        <v>315</v>
      </c>
      <c r="D1102" s="28">
        <v>42063</v>
      </c>
      <c r="E1102" s="5" t="s">
        <v>312</v>
      </c>
      <c r="F1102" s="5" t="s">
        <v>312</v>
      </c>
      <c r="G1102" s="5" t="s">
        <v>312</v>
      </c>
      <c r="H1102" s="5" t="s">
        <v>312</v>
      </c>
      <c r="I1102" s="5" t="s">
        <v>312</v>
      </c>
      <c r="J1102" s="5" t="s">
        <v>312</v>
      </c>
      <c r="K1102" s="5" t="s">
        <v>312</v>
      </c>
      <c r="L1102" s="5" t="s">
        <v>312</v>
      </c>
      <c r="M1102" s="5" t="s">
        <v>312</v>
      </c>
      <c r="N1102" s="5" t="s">
        <v>312</v>
      </c>
      <c r="O1102" s="5" t="s">
        <v>312</v>
      </c>
      <c r="P1102" s="5" t="s">
        <v>312</v>
      </c>
      <c r="Q1102" s="5" t="s">
        <v>312</v>
      </c>
      <c r="R1102" s="5" t="s">
        <v>312</v>
      </c>
      <c r="S1102" s="5" t="s">
        <v>312</v>
      </c>
      <c r="T1102" s="5" t="s">
        <v>312</v>
      </c>
      <c r="U1102" s="10"/>
      <c r="V1102" s="10"/>
      <c r="W1102" s="17" t="s">
        <v>278</v>
      </c>
      <c r="X1102" s="17" t="s">
        <v>301</v>
      </c>
    </row>
    <row r="1103" spans="2:24" x14ac:dyDescent="0.25">
      <c r="C1103" s="51" t="s">
        <v>315</v>
      </c>
      <c r="D1103" s="28">
        <v>42084</v>
      </c>
      <c r="E1103" s="9">
        <v>0.42222222222222222</v>
      </c>
      <c r="F1103" s="7">
        <v>61.3</v>
      </c>
      <c r="G1103" s="5" t="s">
        <v>296</v>
      </c>
      <c r="H1103" s="11">
        <v>10.53</v>
      </c>
      <c r="I1103" s="5">
        <v>104.1</v>
      </c>
      <c r="J1103" s="6">
        <v>6.61</v>
      </c>
      <c r="K1103" s="10" t="s">
        <v>230</v>
      </c>
      <c r="L1103" s="5" t="s">
        <v>312</v>
      </c>
      <c r="M1103" s="6">
        <v>7.6</v>
      </c>
      <c r="N1103" s="6">
        <v>4.3099999999999996</v>
      </c>
      <c r="O1103" s="6">
        <v>493.7</v>
      </c>
      <c r="P1103" s="6">
        <v>761.4</v>
      </c>
      <c r="Q1103" s="7">
        <v>170.6</v>
      </c>
      <c r="R1103" s="10"/>
      <c r="S1103" s="10" t="s">
        <v>421</v>
      </c>
      <c r="T1103" s="10" t="s">
        <v>345</v>
      </c>
      <c r="U1103" s="10"/>
      <c r="V1103" s="10"/>
      <c r="W1103" s="17" t="s">
        <v>278</v>
      </c>
      <c r="X1103" s="18" t="s">
        <v>302</v>
      </c>
    </row>
    <row r="1104" spans="2:24" x14ac:dyDescent="0.2">
      <c r="C1104" s="50" t="s">
        <v>315</v>
      </c>
      <c r="D1104" s="28">
        <v>42091</v>
      </c>
      <c r="E1104" s="9">
        <v>0.43888888888888888</v>
      </c>
      <c r="F1104" s="7">
        <v>38.799999999999997</v>
      </c>
      <c r="G1104" s="5" t="s">
        <v>296</v>
      </c>
      <c r="H1104" s="11">
        <v>10.15</v>
      </c>
      <c r="I1104" s="5">
        <v>106.6</v>
      </c>
      <c r="J1104" s="6">
        <v>9</v>
      </c>
      <c r="K1104" s="5" t="s">
        <v>230</v>
      </c>
      <c r="L1104" s="5" t="s">
        <v>312</v>
      </c>
      <c r="M1104" s="6">
        <v>7.77</v>
      </c>
      <c r="N1104" s="6">
        <v>6.47</v>
      </c>
      <c r="O1104" s="6">
        <v>476.9</v>
      </c>
      <c r="P1104" s="6">
        <v>687.3</v>
      </c>
      <c r="Q1104" s="7">
        <v>176.5</v>
      </c>
      <c r="R1104" s="5"/>
      <c r="S1104" s="5" t="s">
        <v>421</v>
      </c>
      <c r="T1104" s="5" t="s">
        <v>345</v>
      </c>
      <c r="U1104" s="5"/>
      <c r="V1104" s="5"/>
      <c r="W1104" s="17" t="s">
        <v>278</v>
      </c>
      <c r="X1104" s="17" t="s">
        <v>303</v>
      </c>
    </row>
    <row r="1105" spans="1:26" x14ac:dyDescent="0.2">
      <c r="C1105" s="50" t="s">
        <v>315</v>
      </c>
      <c r="D1105" s="28">
        <v>42111</v>
      </c>
      <c r="E1105" s="9">
        <v>0.43333333333333335</v>
      </c>
      <c r="F1105" s="5" t="s">
        <v>296</v>
      </c>
      <c r="G1105" s="5" t="s">
        <v>296</v>
      </c>
      <c r="H1105" s="11">
        <v>10.08</v>
      </c>
      <c r="I1105" s="5">
        <v>99.4</v>
      </c>
      <c r="J1105" s="6">
        <v>6.39</v>
      </c>
      <c r="K1105" s="5" t="s">
        <v>371</v>
      </c>
      <c r="L1105" s="5" t="s">
        <v>312</v>
      </c>
      <c r="M1105" s="6">
        <v>7.76</v>
      </c>
      <c r="N1105" s="6" t="s">
        <v>199</v>
      </c>
      <c r="O1105" s="6">
        <v>303.7</v>
      </c>
      <c r="P1105" s="6">
        <v>472</v>
      </c>
      <c r="Q1105" s="7">
        <v>151.4</v>
      </c>
      <c r="R1105" s="5" t="s">
        <v>312</v>
      </c>
      <c r="S1105" s="5" t="s">
        <v>421</v>
      </c>
      <c r="T1105" s="5" t="s">
        <v>346</v>
      </c>
      <c r="U1105" s="5" t="s">
        <v>312</v>
      </c>
      <c r="V1105" s="5" t="s">
        <v>312</v>
      </c>
      <c r="W1105" s="49" t="s">
        <v>195</v>
      </c>
      <c r="X1105" s="17" t="s">
        <v>304</v>
      </c>
    </row>
    <row r="1106" spans="1:26" x14ac:dyDescent="0.2">
      <c r="C1106" s="50" t="s">
        <v>315</v>
      </c>
      <c r="D1106" s="28">
        <v>42130</v>
      </c>
      <c r="E1106" s="9">
        <v>0.40625</v>
      </c>
      <c r="F1106" s="5">
        <v>194</v>
      </c>
      <c r="G1106" s="5"/>
      <c r="H1106" s="11">
        <v>9.1199999999999992</v>
      </c>
      <c r="I1106" s="150">
        <v>99</v>
      </c>
      <c r="J1106" s="6">
        <v>9.9600000000000009</v>
      </c>
      <c r="K1106" s="5" t="s">
        <v>371</v>
      </c>
      <c r="L1106" s="5" t="s">
        <v>312</v>
      </c>
      <c r="M1106" s="6">
        <v>7.59</v>
      </c>
      <c r="N1106" s="153" t="s">
        <v>312</v>
      </c>
      <c r="O1106" s="6">
        <v>343</v>
      </c>
      <c r="P1106" s="6">
        <v>244.3</v>
      </c>
      <c r="Q1106" s="7">
        <v>96.4</v>
      </c>
      <c r="R1106" s="5"/>
      <c r="S1106" s="5" t="s">
        <v>312</v>
      </c>
      <c r="T1106" s="5" t="s">
        <v>346</v>
      </c>
      <c r="U1106" s="5"/>
      <c r="V1106" s="5"/>
      <c r="W1106" s="17" t="s">
        <v>115</v>
      </c>
      <c r="X1106" s="17" t="s">
        <v>305</v>
      </c>
    </row>
    <row r="1107" spans="1:26" x14ac:dyDescent="0.2">
      <c r="C1107" s="50" t="s">
        <v>315</v>
      </c>
      <c r="D1107" s="28">
        <v>42144</v>
      </c>
      <c r="E1107" s="9">
        <v>0.41875000000000001</v>
      </c>
      <c r="F1107" s="5">
        <v>178</v>
      </c>
      <c r="G1107" s="5"/>
      <c r="H1107" s="11">
        <v>9.89</v>
      </c>
      <c r="I1107" s="5">
        <v>101.9</v>
      </c>
      <c r="J1107" s="6">
        <v>8.52</v>
      </c>
      <c r="K1107" s="5" t="s">
        <v>371</v>
      </c>
      <c r="L1107" s="5" t="s">
        <v>312</v>
      </c>
      <c r="M1107" s="6">
        <v>7.55</v>
      </c>
      <c r="N1107" s="153" t="s">
        <v>312</v>
      </c>
      <c r="O1107" s="6">
        <v>326.2</v>
      </c>
      <c r="P1107" s="6">
        <v>223.5</v>
      </c>
      <c r="Q1107" s="7">
        <v>75.099999999999994</v>
      </c>
      <c r="R1107" s="5"/>
      <c r="S1107" s="5" t="s">
        <v>312</v>
      </c>
      <c r="T1107" s="5" t="s">
        <v>346</v>
      </c>
      <c r="U1107" s="5"/>
      <c r="V1107" s="5"/>
      <c r="W1107" s="17" t="s">
        <v>115</v>
      </c>
      <c r="X1107" s="17" t="s">
        <v>306</v>
      </c>
    </row>
    <row r="1108" spans="1:26" x14ac:dyDescent="0.2">
      <c r="A1108" s="76" t="s">
        <v>250</v>
      </c>
      <c r="B1108" s="76"/>
      <c r="C1108" s="50" t="s">
        <v>315</v>
      </c>
      <c r="D1108" s="28">
        <v>42158</v>
      </c>
      <c r="E1108" s="9">
        <v>0.35625000000000001</v>
      </c>
      <c r="F1108" s="5">
        <v>22.6</v>
      </c>
      <c r="G1108" s="5"/>
      <c r="H1108" s="11">
        <v>9.16</v>
      </c>
      <c r="I1108" s="5">
        <v>100.3</v>
      </c>
      <c r="J1108" s="6">
        <v>10.9</v>
      </c>
      <c r="K1108" s="5" t="s">
        <v>371</v>
      </c>
      <c r="L1108" s="5" t="s">
        <v>312</v>
      </c>
      <c r="M1108" s="6">
        <v>7.56</v>
      </c>
      <c r="N1108" s="118" t="s">
        <v>312</v>
      </c>
      <c r="O1108" s="6">
        <v>208.1</v>
      </c>
      <c r="P1108" s="6">
        <v>285.3</v>
      </c>
      <c r="Q1108" s="7">
        <v>75.3</v>
      </c>
      <c r="R1108" s="5" t="s">
        <v>312</v>
      </c>
      <c r="S1108" s="5" t="s">
        <v>298</v>
      </c>
      <c r="T1108" s="5" t="s">
        <v>346</v>
      </c>
      <c r="U1108" s="5" t="s">
        <v>312</v>
      </c>
      <c r="V1108" s="5" t="s">
        <v>312</v>
      </c>
      <c r="W1108" s="17" t="s">
        <v>251</v>
      </c>
      <c r="X1108" s="17" t="s">
        <v>422</v>
      </c>
    </row>
    <row r="1109" spans="1:26" x14ac:dyDescent="0.2">
      <c r="A1109" s="76" t="s">
        <v>250</v>
      </c>
      <c r="B1109" s="76"/>
      <c r="C1109" s="50" t="s">
        <v>315</v>
      </c>
      <c r="D1109" s="28">
        <v>42172</v>
      </c>
      <c r="E1109" s="9">
        <v>0.43263888888888885</v>
      </c>
      <c r="F1109" s="5">
        <v>57.6</v>
      </c>
      <c r="G1109" s="5"/>
      <c r="H1109" s="11">
        <v>8.56</v>
      </c>
      <c r="I1109" s="5">
        <v>100.7</v>
      </c>
      <c r="J1109" s="6">
        <v>14.13</v>
      </c>
      <c r="K1109" s="5" t="s">
        <v>371</v>
      </c>
      <c r="L1109" s="5" t="s">
        <v>312</v>
      </c>
      <c r="M1109" s="6">
        <v>7.53</v>
      </c>
      <c r="N1109" s="118" t="s">
        <v>312</v>
      </c>
      <c r="O1109" s="6">
        <v>186.5</v>
      </c>
      <c r="P1109" s="6">
        <v>235.7</v>
      </c>
      <c r="Q1109" s="7">
        <v>92.8</v>
      </c>
      <c r="R1109" s="5" t="s">
        <v>312</v>
      </c>
      <c r="S1109" s="5" t="s">
        <v>298</v>
      </c>
      <c r="T1109" s="5" t="s">
        <v>346</v>
      </c>
      <c r="U1109" s="5" t="s">
        <v>312</v>
      </c>
      <c r="V1109" s="5" t="s">
        <v>312</v>
      </c>
      <c r="W1109" s="17" t="s">
        <v>249</v>
      </c>
      <c r="X1109" s="17" t="s">
        <v>423</v>
      </c>
    </row>
    <row r="1110" spans="1:26" x14ac:dyDescent="0.2">
      <c r="C1110" s="52" t="s">
        <v>315</v>
      </c>
      <c r="D1110" s="28">
        <v>42181</v>
      </c>
      <c r="E1110" s="9">
        <v>0.42430555555555555</v>
      </c>
      <c r="F1110" s="5">
        <v>78</v>
      </c>
      <c r="G1110" s="5" t="s">
        <v>296</v>
      </c>
      <c r="H1110" s="11">
        <v>8.1300000000000008</v>
      </c>
      <c r="I1110" s="7">
        <v>100</v>
      </c>
      <c r="J1110" s="6">
        <v>16.41</v>
      </c>
      <c r="K1110" s="5" t="s">
        <v>371</v>
      </c>
      <c r="L1110" s="5" t="s">
        <v>312</v>
      </c>
      <c r="M1110" s="6">
        <v>7.6</v>
      </c>
      <c r="N1110" s="6">
        <v>6.98</v>
      </c>
      <c r="O1110" s="6">
        <v>265</v>
      </c>
      <c r="P1110" s="6">
        <v>317</v>
      </c>
      <c r="Q1110" s="7">
        <v>74.400000000000006</v>
      </c>
      <c r="R1110" s="5" t="s">
        <v>312</v>
      </c>
      <c r="S1110" s="5" t="s">
        <v>298</v>
      </c>
      <c r="T1110" s="5" t="s">
        <v>346</v>
      </c>
      <c r="U1110" s="5" t="s">
        <v>312</v>
      </c>
      <c r="V1110" s="5" t="s">
        <v>312</v>
      </c>
      <c r="W1110" s="17" t="s">
        <v>207</v>
      </c>
      <c r="X1110" s="17" t="s">
        <v>147</v>
      </c>
    </row>
    <row r="1111" spans="1:26" x14ac:dyDescent="0.2">
      <c r="C1111" s="50" t="s">
        <v>315</v>
      </c>
      <c r="D1111" s="28">
        <v>42186</v>
      </c>
      <c r="E1111" s="9">
        <v>0.37222222222222223</v>
      </c>
      <c r="F1111" s="5">
        <v>61.3</v>
      </c>
      <c r="G1111" s="5"/>
      <c r="H1111" s="11">
        <v>7.87</v>
      </c>
      <c r="I1111" s="5">
        <v>99.8</v>
      </c>
      <c r="J1111" s="6">
        <v>17.59</v>
      </c>
      <c r="K1111" s="5" t="s">
        <v>371</v>
      </c>
      <c r="L1111" s="5" t="s">
        <v>312</v>
      </c>
      <c r="M1111" s="6">
        <v>7.38</v>
      </c>
      <c r="N1111" s="6">
        <v>6.64</v>
      </c>
      <c r="O1111" s="6">
        <v>257.5</v>
      </c>
      <c r="P1111" s="6">
        <v>300.60000000000002</v>
      </c>
      <c r="Q1111" s="7">
        <v>78.400000000000006</v>
      </c>
      <c r="R1111" s="5"/>
      <c r="S1111" s="5" t="s">
        <v>312</v>
      </c>
      <c r="T1111" s="5" t="s">
        <v>346</v>
      </c>
      <c r="U1111" s="5"/>
      <c r="V1111" s="5"/>
      <c r="W1111" s="17" t="s">
        <v>127</v>
      </c>
      <c r="X1111" s="17" t="s">
        <v>148</v>
      </c>
    </row>
    <row r="1112" spans="1:26" x14ac:dyDescent="0.2">
      <c r="C1112" s="52" t="s">
        <v>315</v>
      </c>
      <c r="D1112" s="28">
        <v>42195</v>
      </c>
      <c r="E1112" s="9">
        <v>0.38680555555555557</v>
      </c>
      <c r="F1112" s="5">
        <v>186</v>
      </c>
      <c r="G1112" s="5" t="s">
        <v>296</v>
      </c>
      <c r="H1112" s="11">
        <v>7.78</v>
      </c>
      <c r="I1112" s="5">
        <v>98.2</v>
      </c>
      <c r="J1112" s="6">
        <v>17.2</v>
      </c>
      <c r="K1112" s="5" t="s">
        <v>312</v>
      </c>
      <c r="L1112" s="5" t="s">
        <v>312</v>
      </c>
      <c r="M1112" s="6">
        <v>7.86</v>
      </c>
      <c r="N1112" s="6">
        <v>15.1</v>
      </c>
      <c r="O1112" s="6">
        <v>306.3</v>
      </c>
      <c r="P1112" s="6">
        <v>360.9</v>
      </c>
      <c r="Q1112" s="7">
        <v>63.1</v>
      </c>
      <c r="R1112" s="5" t="s">
        <v>312</v>
      </c>
      <c r="S1112" s="5" t="s">
        <v>298</v>
      </c>
      <c r="T1112" s="5" t="s">
        <v>346</v>
      </c>
      <c r="U1112" s="5" t="s">
        <v>312</v>
      </c>
      <c r="V1112" s="5" t="s">
        <v>312</v>
      </c>
      <c r="W1112" s="17" t="s">
        <v>207</v>
      </c>
      <c r="X1112" s="17" t="s">
        <v>149</v>
      </c>
      <c r="Y1112" s="90" t="s">
        <v>312</v>
      </c>
      <c r="Z1112" s="90" t="s">
        <v>312</v>
      </c>
    </row>
    <row r="1113" spans="1:26" x14ac:dyDescent="0.2">
      <c r="C1113" s="50" t="s">
        <v>315</v>
      </c>
      <c r="D1113" s="28">
        <v>42200</v>
      </c>
      <c r="E1113" s="9">
        <v>0.37222222222222223</v>
      </c>
      <c r="F1113" s="5">
        <v>119</v>
      </c>
      <c r="G1113" s="5"/>
      <c r="H1113" s="11">
        <v>7.85</v>
      </c>
      <c r="I1113" s="5">
        <v>98.5</v>
      </c>
      <c r="J1113" s="6">
        <v>16.97</v>
      </c>
      <c r="K1113" s="5" t="s">
        <v>371</v>
      </c>
      <c r="L1113" s="5" t="s">
        <v>312</v>
      </c>
      <c r="M1113" s="6">
        <v>7.67</v>
      </c>
      <c r="N1113" s="6">
        <v>17.2</v>
      </c>
      <c r="O1113" s="6">
        <v>279.8</v>
      </c>
      <c r="P1113" s="6">
        <v>330.5</v>
      </c>
      <c r="Q1113" s="7">
        <v>59.6</v>
      </c>
      <c r="R1113" s="5"/>
      <c r="S1113" s="5" t="s">
        <v>298</v>
      </c>
      <c r="T1113" s="5" t="s">
        <v>346</v>
      </c>
      <c r="U1113" s="5"/>
      <c r="V1113" s="5"/>
      <c r="W1113" s="17" t="s">
        <v>163</v>
      </c>
      <c r="X1113" s="17" t="s">
        <v>150</v>
      </c>
    </row>
    <row r="1114" spans="1:26" x14ac:dyDescent="0.2">
      <c r="C1114" s="52" t="s">
        <v>315</v>
      </c>
      <c r="D1114" s="28">
        <v>42209</v>
      </c>
      <c r="E1114" s="9" t="s">
        <v>312</v>
      </c>
      <c r="F1114" s="5">
        <v>39.299999999999997</v>
      </c>
      <c r="G1114" s="5" t="s">
        <v>296</v>
      </c>
      <c r="H1114" s="11">
        <v>7.67</v>
      </c>
      <c r="I1114" s="5">
        <v>98.5</v>
      </c>
      <c r="J1114" s="6">
        <v>18.34</v>
      </c>
      <c r="K1114" s="5" t="s">
        <v>371</v>
      </c>
      <c r="L1114" s="5" t="s">
        <v>312</v>
      </c>
      <c r="M1114" s="6">
        <v>7.68</v>
      </c>
      <c r="N1114" s="118" t="s">
        <v>312</v>
      </c>
      <c r="O1114" s="6">
        <v>281.7</v>
      </c>
      <c r="P1114" s="6">
        <v>323.2</v>
      </c>
      <c r="Q1114" s="7">
        <v>65.7</v>
      </c>
      <c r="R1114" s="5" t="s">
        <v>312</v>
      </c>
      <c r="S1114" s="5" t="s">
        <v>298</v>
      </c>
      <c r="T1114" s="5" t="s">
        <v>346</v>
      </c>
      <c r="U1114" s="5" t="s">
        <v>312</v>
      </c>
      <c r="V1114" s="5" t="s">
        <v>312</v>
      </c>
      <c r="W1114" s="17" t="s">
        <v>207</v>
      </c>
      <c r="X1114" s="17" t="s">
        <v>151</v>
      </c>
      <c r="Y1114" s="90" t="s">
        <v>312</v>
      </c>
      <c r="Z1114" s="90" t="s">
        <v>312</v>
      </c>
    </row>
    <row r="1115" spans="1:26" x14ac:dyDescent="0.2">
      <c r="C1115" s="52" t="s">
        <v>315</v>
      </c>
      <c r="D1115" s="28">
        <v>42216</v>
      </c>
      <c r="E1115" s="9">
        <v>0.38263888888888892</v>
      </c>
      <c r="F1115" s="5">
        <v>39.5</v>
      </c>
      <c r="G1115" s="5" t="s">
        <v>296</v>
      </c>
      <c r="H1115" s="11">
        <v>7.78</v>
      </c>
      <c r="I1115" s="5">
        <v>99.7</v>
      </c>
      <c r="J1115" s="6">
        <v>18.440000000000001</v>
      </c>
      <c r="K1115" s="5" t="s">
        <v>312</v>
      </c>
      <c r="L1115" s="5" t="s">
        <v>312</v>
      </c>
      <c r="M1115" s="6">
        <v>7.73</v>
      </c>
      <c r="N1115" s="118" t="s">
        <v>312</v>
      </c>
      <c r="O1115" s="6">
        <v>370.4</v>
      </c>
      <c r="P1115" s="6">
        <v>423.5</v>
      </c>
      <c r="Q1115" s="7">
        <v>73.2</v>
      </c>
      <c r="R1115" s="5" t="s">
        <v>312</v>
      </c>
      <c r="S1115" s="5" t="s">
        <v>298</v>
      </c>
      <c r="T1115" s="5" t="s">
        <v>346</v>
      </c>
      <c r="U1115" s="5" t="s">
        <v>312</v>
      </c>
      <c r="V1115" s="5" t="s">
        <v>312</v>
      </c>
      <c r="W1115" s="17" t="s">
        <v>207</v>
      </c>
      <c r="X1115" s="17" t="s">
        <v>152</v>
      </c>
    </row>
    <row r="1116" spans="1:26" x14ac:dyDescent="0.25">
      <c r="C1116" s="52" t="s">
        <v>315</v>
      </c>
      <c r="D1116" s="28">
        <v>42221</v>
      </c>
      <c r="E1116" s="9">
        <v>0.38819444444444445</v>
      </c>
      <c r="F1116" s="5">
        <v>228</v>
      </c>
      <c r="G1116" s="5"/>
      <c r="H1116" s="11">
        <v>7.92</v>
      </c>
      <c r="I1116" s="7">
        <v>101</v>
      </c>
      <c r="J1116" s="6">
        <v>17.850000000000001</v>
      </c>
      <c r="K1116" s="5" t="s">
        <v>312</v>
      </c>
      <c r="L1116" s="5" t="s">
        <v>312</v>
      </c>
      <c r="M1116" s="6">
        <v>7.53</v>
      </c>
      <c r="N1116" s="118" t="s">
        <v>312</v>
      </c>
      <c r="O1116" s="6">
        <v>383.2</v>
      </c>
      <c r="P1116" s="6">
        <v>443.8</v>
      </c>
      <c r="Q1116" s="117" t="s">
        <v>312</v>
      </c>
      <c r="R1116" s="5" t="s">
        <v>312</v>
      </c>
      <c r="S1116" s="5" t="s">
        <v>298</v>
      </c>
      <c r="T1116" s="5" t="s">
        <v>345</v>
      </c>
      <c r="U1116" s="5" t="s">
        <v>312</v>
      </c>
      <c r="V1116" s="5" t="s">
        <v>312</v>
      </c>
      <c r="W1116" s="36" t="s">
        <v>172</v>
      </c>
      <c r="X1116" s="17" t="s">
        <v>153</v>
      </c>
    </row>
    <row r="1117" spans="1:26" x14ac:dyDescent="0.2">
      <c r="C1117" s="52" t="s">
        <v>315</v>
      </c>
      <c r="D1117" s="28">
        <v>42235</v>
      </c>
      <c r="E1117" s="9">
        <v>0.38680555555555557</v>
      </c>
      <c r="F1117" s="5">
        <v>249</v>
      </c>
      <c r="G1117" s="5"/>
      <c r="H1117" s="11">
        <v>8.0399999999999991</v>
      </c>
      <c r="I1117" s="5">
        <v>101.4</v>
      </c>
      <c r="J1117" s="6">
        <v>17.440000000000001</v>
      </c>
      <c r="K1117" s="5" t="s">
        <v>230</v>
      </c>
      <c r="L1117" s="5" t="s">
        <v>312</v>
      </c>
      <c r="M1117" s="6">
        <v>7.73</v>
      </c>
      <c r="N1117" s="6">
        <v>18</v>
      </c>
      <c r="O1117" s="6">
        <v>428.8</v>
      </c>
      <c r="P1117" s="6">
        <v>501</v>
      </c>
      <c r="Q1117" s="7">
        <v>69.099999999999994</v>
      </c>
      <c r="R1117" s="5" t="s">
        <v>312</v>
      </c>
      <c r="S1117" s="5" t="s">
        <v>312</v>
      </c>
      <c r="T1117" s="5" t="s">
        <v>345</v>
      </c>
      <c r="U1117" s="5" t="s">
        <v>312</v>
      </c>
      <c r="V1117" s="5" t="s">
        <v>312</v>
      </c>
      <c r="W1117" s="17" t="s">
        <v>174</v>
      </c>
      <c r="X1117" s="17" t="s">
        <v>154</v>
      </c>
    </row>
    <row r="1118" spans="1:26" x14ac:dyDescent="0.2">
      <c r="C1118" s="52" t="s">
        <v>315</v>
      </c>
      <c r="D1118" s="28">
        <v>42249</v>
      </c>
      <c r="E1118" s="9">
        <v>0.39444444444444443</v>
      </c>
      <c r="F1118" s="83">
        <v>219</v>
      </c>
      <c r="G1118" s="5"/>
      <c r="H1118" s="11">
        <v>7.85</v>
      </c>
      <c r="I1118" s="5">
        <v>100.6</v>
      </c>
      <c r="J1118" s="6">
        <v>18.03</v>
      </c>
      <c r="K1118" s="5" t="s">
        <v>230</v>
      </c>
      <c r="L1118" s="5" t="s">
        <v>312</v>
      </c>
      <c r="M1118" s="6">
        <v>7.57</v>
      </c>
      <c r="N1118" s="117" t="s">
        <v>312</v>
      </c>
      <c r="O1118" s="6">
        <v>555.9</v>
      </c>
      <c r="P1118" s="6">
        <v>641.5</v>
      </c>
      <c r="Q1118" s="7">
        <v>67.2</v>
      </c>
      <c r="R1118" s="5" t="s">
        <v>312</v>
      </c>
      <c r="S1118" s="5" t="s">
        <v>298</v>
      </c>
      <c r="T1118" s="5" t="s">
        <v>345</v>
      </c>
      <c r="U1118" s="5" t="s">
        <v>312</v>
      </c>
      <c r="V1118" s="5" t="s">
        <v>312</v>
      </c>
      <c r="W1118" s="17" t="s">
        <v>174</v>
      </c>
      <c r="X1118" s="17" t="s">
        <v>155</v>
      </c>
    </row>
    <row r="1119" spans="1:26" x14ac:dyDescent="0.2">
      <c r="C1119" s="52" t="s">
        <v>315</v>
      </c>
      <c r="D1119" s="28">
        <v>42263</v>
      </c>
      <c r="E1119" s="9">
        <v>0.38819444444444445</v>
      </c>
      <c r="F1119" s="83">
        <v>727</v>
      </c>
      <c r="G1119" s="5"/>
      <c r="H1119" s="11">
        <v>7.96</v>
      </c>
      <c r="I1119" s="5">
        <v>99.2</v>
      </c>
      <c r="J1119" s="6">
        <v>16.43</v>
      </c>
      <c r="K1119" s="100" t="s">
        <v>247</v>
      </c>
      <c r="L1119" s="100" t="s">
        <v>312</v>
      </c>
      <c r="M1119" s="6">
        <v>7.47</v>
      </c>
      <c r="N1119" s="106">
        <v>3.52</v>
      </c>
      <c r="O1119" s="6">
        <v>733.4</v>
      </c>
      <c r="P1119" s="6">
        <v>877.2</v>
      </c>
      <c r="Q1119" s="7">
        <v>43</v>
      </c>
      <c r="R1119" s="100" t="s">
        <v>312</v>
      </c>
      <c r="S1119" s="100" t="s">
        <v>298</v>
      </c>
      <c r="T1119" s="100" t="s">
        <v>345</v>
      </c>
      <c r="U1119" s="5" t="s">
        <v>312</v>
      </c>
      <c r="V1119" s="5" t="s">
        <v>312</v>
      </c>
      <c r="W1119" s="17" t="s">
        <v>246</v>
      </c>
      <c r="X1119" s="17" t="s">
        <v>156</v>
      </c>
    </row>
    <row r="1120" spans="1:26" x14ac:dyDescent="0.2">
      <c r="C1120" s="50" t="s">
        <v>315</v>
      </c>
      <c r="D1120" s="28">
        <v>42272</v>
      </c>
      <c r="E1120" s="9">
        <v>0.45416666666666666</v>
      </c>
      <c r="F1120" s="5">
        <v>613.1</v>
      </c>
      <c r="G1120" s="5" t="s">
        <v>296</v>
      </c>
      <c r="H1120" s="11">
        <v>8.64</v>
      </c>
      <c r="I1120" s="115">
        <v>105</v>
      </c>
      <c r="J1120" s="6">
        <v>15.87</v>
      </c>
      <c r="K1120" s="100" t="s">
        <v>247</v>
      </c>
      <c r="L1120" s="100" t="s">
        <v>312</v>
      </c>
      <c r="M1120" s="6">
        <v>7.58</v>
      </c>
      <c r="N1120" s="6">
        <v>1.63</v>
      </c>
      <c r="O1120" s="6">
        <v>757</v>
      </c>
      <c r="P1120" s="6">
        <v>919.3</v>
      </c>
      <c r="Q1120" s="7">
        <v>30.2</v>
      </c>
      <c r="R1120" s="100" t="s">
        <v>312</v>
      </c>
      <c r="S1120" s="100" t="s">
        <v>421</v>
      </c>
      <c r="T1120" s="100" t="s">
        <v>345</v>
      </c>
      <c r="U1120" s="5" t="s">
        <v>312</v>
      </c>
      <c r="V1120" s="5" t="s">
        <v>312</v>
      </c>
      <c r="W1120" s="17" t="s">
        <v>174</v>
      </c>
      <c r="X1120" s="17" t="s">
        <v>157</v>
      </c>
    </row>
    <row r="1121" spans="1:26" x14ac:dyDescent="0.2">
      <c r="C1121" s="50" t="s">
        <v>315</v>
      </c>
      <c r="D1121" s="28">
        <v>42286</v>
      </c>
      <c r="E1121" s="9">
        <v>0.40833333333333338</v>
      </c>
      <c r="F1121" s="5">
        <v>547.5</v>
      </c>
      <c r="G1121" s="100" t="s">
        <v>348</v>
      </c>
      <c r="H1121" s="11">
        <v>8.34</v>
      </c>
      <c r="I1121" s="5">
        <v>98.2</v>
      </c>
      <c r="J1121" s="6">
        <v>14.52</v>
      </c>
      <c r="K1121" s="5" t="s">
        <v>230</v>
      </c>
      <c r="L1121" s="5" t="s">
        <v>312</v>
      </c>
      <c r="M1121" s="6">
        <v>7.71</v>
      </c>
      <c r="N1121" s="6">
        <v>5.39</v>
      </c>
      <c r="O1121" s="6">
        <v>624.29999999999995</v>
      </c>
      <c r="P1121" s="6">
        <v>781.1</v>
      </c>
      <c r="Q1121" s="7">
        <v>24.4</v>
      </c>
      <c r="R1121" s="100" t="s">
        <v>312</v>
      </c>
      <c r="S1121" s="5" t="s">
        <v>298</v>
      </c>
      <c r="T1121" s="5" t="s">
        <v>345</v>
      </c>
      <c r="U1121" s="5" t="s">
        <v>312</v>
      </c>
      <c r="V1121" s="5" t="s">
        <v>312</v>
      </c>
      <c r="W1121" s="17" t="s">
        <v>174</v>
      </c>
      <c r="X1121" s="17" t="s">
        <v>158</v>
      </c>
    </row>
    <row r="1122" spans="1:26" x14ac:dyDescent="0.2">
      <c r="C1122" s="50" t="s">
        <v>315</v>
      </c>
      <c r="D1122" s="75">
        <v>42307</v>
      </c>
      <c r="E1122" s="68">
        <v>0.38750000000000001</v>
      </c>
      <c r="F1122" s="70">
        <v>290.89999999999998</v>
      </c>
      <c r="G1122" s="134" t="s">
        <v>388</v>
      </c>
      <c r="H1122" s="72">
        <v>8.9</v>
      </c>
      <c r="I1122" s="70">
        <v>95.8</v>
      </c>
      <c r="J1122" s="72">
        <v>9.7899999999999991</v>
      </c>
      <c r="K1122" s="70" t="s">
        <v>230</v>
      </c>
      <c r="L1122" s="70" t="s">
        <v>312</v>
      </c>
      <c r="M1122" s="72">
        <v>7.48</v>
      </c>
      <c r="N1122" s="72">
        <v>4.66</v>
      </c>
      <c r="O1122" s="72">
        <v>641.20000000000005</v>
      </c>
      <c r="P1122" s="72">
        <v>903.9</v>
      </c>
      <c r="Q1122" s="69">
        <v>13.6</v>
      </c>
      <c r="R1122" s="70"/>
      <c r="S1122" s="134" t="s">
        <v>402</v>
      </c>
      <c r="T1122" s="134" t="s">
        <v>392</v>
      </c>
      <c r="U1122" s="70" t="s">
        <v>312</v>
      </c>
      <c r="V1122" s="70" t="s">
        <v>312</v>
      </c>
      <c r="W1122" s="163" t="s">
        <v>359</v>
      </c>
      <c r="X1122" s="46" t="s">
        <v>159</v>
      </c>
    </row>
    <row r="1123" spans="1:26" x14ac:dyDescent="0.2">
      <c r="C1123" s="50" t="s">
        <v>315</v>
      </c>
      <c r="D1123" s="28">
        <v>42321</v>
      </c>
      <c r="E1123" s="9">
        <v>0.39999999999999997</v>
      </c>
      <c r="F1123" s="5">
        <v>325.5</v>
      </c>
      <c r="G1123" s="100" t="s">
        <v>296</v>
      </c>
      <c r="H1123" s="153">
        <v>10.74</v>
      </c>
      <c r="I1123" s="5">
        <v>100.3</v>
      </c>
      <c r="J1123" s="153">
        <v>4.51</v>
      </c>
      <c r="K1123" s="70" t="s">
        <v>230</v>
      </c>
      <c r="L1123" s="70" t="s">
        <v>312</v>
      </c>
      <c r="M1123" s="153">
        <v>7.3</v>
      </c>
      <c r="N1123" s="153">
        <v>1.9</v>
      </c>
      <c r="O1123" s="153">
        <v>563.20000000000005</v>
      </c>
      <c r="P1123" s="153">
        <v>925.3</v>
      </c>
      <c r="Q1123" s="150">
        <v>5.8</v>
      </c>
      <c r="R1123" s="5"/>
      <c r="S1123" s="100" t="s">
        <v>379</v>
      </c>
      <c r="T1123" s="100" t="s">
        <v>345</v>
      </c>
      <c r="U1123" s="5"/>
      <c r="V1123" s="5"/>
      <c r="W1123" s="97" t="s">
        <v>187</v>
      </c>
      <c r="X1123" s="17" t="s">
        <v>160</v>
      </c>
      <c r="Y1123" s="5"/>
      <c r="Z1123" s="5"/>
    </row>
    <row r="1124" spans="1:26" x14ac:dyDescent="0.2">
      <c r="C1124" s="50" t="s">
        <v>315</v>
      </c>
      <c r="D1124" s="28">
        <v>42342</v>
      </c>
      <c r="E1124" s="9">
        <v>0.41736111111111113</v>
      </c>
      <c r="F1124" s="5">
        <v>60.2</v>
      </c>
      <c r="G1124" s="100">
        <v>1203.3</v>
      </c>
      <c r="H1124" s="153">
        <v>11.52</v>
      </c>
      <c r="I1124" s="5">
        <v>103.4</v>
      </c>
      <c r="J1124" s="153">
        <v>2.83</v>
      </c>
      <c r="K1124" s="5" t="s">
        <v>230</v>
      </c>
      <c r="L1124" s="5" t="s">
        <v>312</v>
      </c>
      <c r="M1124" s="153">
        <v>7.36</v>
      </c>
      <c r="N1124" s="153">
        <v>1.42</v>
      </c>
      <c r="O1124" s="153"/>
      <c r="P1124" s="153">
        <v>912.5</v>
      </c>
      <c r="Q1124" s="150">
        <v>15.6</v>
      </c>
      <c r="R1124" s="5"/>
      <c r="S1124" s="100" t="s">
        <v>421</v>
      </c>
      <c r="T1124" s="100" t="s">
        <v>345</v>
      </c>
      <c r="U1124" s="5"/>
      <c r="V1124" s="5"/>
      <c r="W1124" s="17" t="s">
        <v>191</v>
      </c>
      <c r="X1124" s="17" t="s">
        <v>161</v>
      </c>
      <c r="Y1124" s="5"/>
      <c r="Z1124" s="5"/>
    </row>
    <row r="1125" spans="1:26" x14ac:dyDescent="0.2">
      <c r="C1125" s="50" t="s">
        <v>315</v>
      </c>
      <c r="D1125" s="28">
        <v>42356</v>
      </c>
      <c r="E1125" s="9">
        <v>0.51527777777777783</v>
      </c>
      <c r="F1125" s="5">
        <v>77.099999999999994</v>
      </c>
      <c r="G1125" s="100">
        <v>1732.9</v>
      </c>
      <c r="H1125" s="153">
        <v>12.42</v>
      </c>
      <c r="I1125" s="5">
        <v>106.5</v>
      </c>
      <c r="J1125" s="153">
        <v>0.53</v>
      </c>
      <c r="K1125" s="5" t="s">
        <v>230</v>
      </c>
      <c r="L1125" s="5" t="s">
        <v>312</v>
      </c>
      <c r="M1125" s="153">
        <v>7.17</v>
      </c>
      <c r="N1125" s="153">
        <v>1.54</v>
      </c>
      <c r="O1125" s="153">
        <v>398.5</v>
      </c>
      <c r="P1125" s="153">
        <v>755.3</v>
      </c>
      <c r="Q1125" s="150">
        <v>11.8</v>
      </c>
      <c r="R1125" s="5"/>
      <c r="S1125" s="100" t="s">
        <v>298</v>
      </c>
      <c r="T1125" s="100" t="s">
        <v>345</v>
      </c>
      <c r="U1125" s="5"/>
      <c r="V1125" s="5"/>
      <c r="W1125" s="17" t="s">
        <v>164</v>
      </c>
      <c r="X1125" s="61"/>
      <c r="Y1125" s="5"/>
      <c r="Z1125" s="5"/>
    </row>
    <row r="1126" spans="1:26" x14ac:dyDescent="0.2">
      <c r="C1126" s="50" t="s">
        <v>315</v>
      </c>
      <c r="D1126" s="28">
        <v>42384</v>
      </c>
      <c r="E1126" s="9">
        <v>0.47291666666666665</v>
      </c>
      <c r="F1126" s="5">
        <v>24.3</v>
      </c>
      <c r="G1126" s="100">
        <v>866.4</v>
      </c>
      <c r="H1126" s="153">
        <v>12.26</v>
      </c>
      <c r="I1126" s="5">
        <v>107.8</v>
      </c>
      <c r="J1126" s="153">
        <v>1.43</v>
      </c>
      <c r="K1126" s="5" t="s">
        <v>230</v>
      </c>
      <c r="L1126" s="5" t="s">
        <v>312</v>
      </c>
      <c r="M1126" s="153">
        <v>7.74</v>
      </c>
      <c r="N1126" s="153">
        <v>1.45</v>
      </c>
      <c r="O1126" s="153">
        <v>409.6</v>
      </c>
      <c r="P1126" s="153">
        <v>746</v>
      </c>
      <c r="Q1126" s="150">
        <v>30.6</v>
      </c>
      <c r="R1126" s="5"/>
      <c r="S1126" s="100" t="s">
        <v>421</v>
      </c>
      <c r="T1126" s="100" t="s">
        <v>345</v>
      </c>
      <c r="U1126" s="5"/>
      <c r="V1126" s="5"/>
      <c r="W1126" s="17" t="s">
        <v>174</v>
      </c>
      <c r="X1126" s="61"/>
      <c r="Y1126" s="5"/>
      <c r="Z1126" s="5"/>
    </row>
    <row r="1127" spans="1:26" x14ac:dyDescent="0.2">
      <c r="C1127" s="133" t="s">
        <v>315</v>
      </c>
      <c r="D1127" s="75">
        <v>42405</v>
      </c>
      <c r="E1127" s="68">
        <v>0.43263888888888885</v>
      </c>
      <c r="F1127" s="70">
        <v>101.2</v>
      </c>
      <c r="G1127" s="134">
        <v>1732.9</v>
      </c>
      <c r="H1127" s="72">
        <v>12.34</v>
      </c>
      <c r="I1127" s="70">
        <v>105.3</v>
      </c>
      <c r="J1127" s="72">
        <v>1.39</v>
      </c>
      <c r="K1127" s="70" t="s">
        <v>230</v>
      </c>
      <c r="L1127" s="70" t="s">
        <v>312</v>
      </c>
      <c r="M1127" s="72">
        <v>8.14</v>
      </c>
      <c r="N1127" s="72">
        <v>1.9</v>
      </c>
      <c r="O1127" s="72">
        <v>442.6</v>
      </c>
      <c r="P1127" s="72">
        <v>809.3</v>
      </c>
      <c r="Q1127" s="69">
        <v>69.099999999999994</v>
      </c>
      <c r="R1127" s="70"/>
      <c r="S1127" s="134" t="s">
        <v>421</v>
      </c>
      <c r="T1127" s="134" t="s">
        <v>345</v>
      </c>
      <c r="U1127" s="70"/>
      <c r="V1127" s="70"/>
      <c r="W1127" s="97" t="s">
        <v>131</v>
      </c>
      <c r="X1127" s="61"/>
      <c r="Y1127" s="5"/>
      <c r="Z1127" s="5"/>
    </row>
    <row r="1128" spans="1:26" x14ac:dyDescent="0.2">
      <c r="A1128" s="1"/>
      <c r="B1128" s="1"/>
      <c r="C1128" s="50" t="s">
        <v>315</v>
      </c>
      <c r="D1128" s="75">
        <v>42448</v>
      </c>
      <c r="E1128" s="68">
        <v>0.49583333333333335</v>
      </c>
      <c r="F1128" s="70">
        <v>23.1</v>
      </c>
      <c r="G1128" s="134">
        <v>2419.6</v>
      </c>
      <c r="H1128" s="72">
        <v>12.14</v>
      </c>
      <c r="I1128" s="70">
        <v>113.8</v>
      </c>
      <c r="J1128" s="72">
        <v>4.75</v>
      </c>
      <c r="K1128" s="70" t="s">
        <v>230</v>
      </c>
      <c r="L1128" s="70" t="s">
        <v>312</v>
      </c>
      <c r="M1128" s="72">
        <v>8.15</v>
      </c>
      <c r="N1128" s="72">
        <v>2.12</v>
      </c>
      <c r="O1128" s="72">
        <v>556</v>
      </c>
      <c r="P1128" s="72">
        <v>906.3</v>
      </c>
      <c r="Q1128" s="69">
        <v>162</v>
      </c>
      <c r="R1128" s="70"/>
      <c r="S1128" s="134" t="s">
        <v>421</v>
      </c>
      <c r="T1128" s="134" t="s">
        <v>345</v>
      </c>
      <c r="U1128" s="70"/>
      <c r="V1128" s="70"/>
      <c r="W1128" s="17" t="s">
        <v>174</v>
      </c>
      <c r="X1128" s="132"/>
      <c r="Y1128" s="40"/>
      <c r="Z1128" s="40"/>
    </row>
    <row r="1129" spans="1:26" x14ac:dyDescent="0.2">
      <c r="A1129" s="59"/>
      <c r="B1129" s="59"/>
      <c r="C1129" s="50" t="s">
        <v>315</v>
      </c>
      <c r="D1129" s="75">
        <v>42468</v>
      </c>
      <c r="E1129" s="68">
        <v>0.3756944444444445</v>
      </c>
      <c r="F1129" s="70">
        <v>53.7</v>
      </c>
      <c r="G1129" s="134">
        <v>665.3</v>
      </c>
      <c r="H1129" s="138" t="s">
        <v>93</v>
      </c>
      <c r="I1129" s="138" t="s">
        <v>93</v>
      </c>
      <c r="J1129" s="138" t="s">
        <v>93</v>
      </c>
      <c r="K1129" s="134" t="s">
        <v>8</v>
      </c>
      <c r="L1129" s="5" t="s">
        <v>312</v>
      </c>
      <c r="M1129" s="138" t="s">
        <v>93</v>
      </c>
      <c r="N1129" s="72">
        <v>4.68</v>
      </c>
      <c r="O1129" s="138" t="s">
        <v>93</v>
      </c>
      <c r="P1129" s="138" t="s">
        <v>93</v>
      </c>
      <c r="Q1129" s="138" t="s">
        <v>93</v>
      </c>
      <c r="R1129" s="138" t="s">
        <v>93</v>
      </c>
      <c r="S1129" s="138" t="s">
        <v>93</v>
      </c>
      <c r="T1129" s="134" t="s">
        <v>93</v>
      </c>
      <c r="U1129" s="70"/>
      <c r="V1129" s="70"/>
      <c r="W1129" s="142" t="s">
        <v>26</v>
      </c>
      <c r="X1129" s="132"/>
      <c r="Y1129" s="40"/>
      <c r="Z1129" s="40"/>
    </row>
    <row r="1130" spans="1:26" x14ac:dyDescent="0.2">
      <c r="A1130" s="59"/>
      <c r="B1130" s="59"/>
      <c r="C1130" s="50" t="s">
        <v>315</v>
      </c>
      <c r="D1130" s="75">
        <v>42474</v>
      </c>
      <c r="E1130" s="68">
        <v>0.53263888888888888</v>
      </c>
      <c r="F1130" s="70">
        <v>45.9</v>
      </c>
      <c r="G1130" s="134" t="s">
        <v>296</v>
      </c>
      <c r="H1130" s="72">
        <v>10.71</v>
      </c>
      <c r="I1130" s="70">
        <v>126.4</v>
      </c>
      <c r="J1130" s="72">
        <v>13.63</v>
      </c>
      <c r="K1130" s="134" t="s">
        <v>92</v>
      </c>
      <c r="L1130" s="5" t="s">
        <v>312</v>
      </c>
      <c r="M1130" s="72">
        <v>8.91</v>
      </c>
      <c r="N1130" s="72">
        <v>4.9800000000000004</v>
      </c>
      <c r="O1130" s="72">
        <v>482.4</v>
      </c>
      <c r="P1130" s="72">
        <v>617.70000000000005</v>
      </c>
      <c r="Q1130" s="69">
        <v>106.3</v>
      </c>
      <c r="R1130" s="70"/>
      <c r="S1130" s="134" t="s">
        <v>96</v>
      </c>
      <c r="T1130" s="134" t="s">
        <v>93</v>
      </c>
      <c r="U1130" s="70"/>
      <c r="V1130" s="70"/>
      <c r="W1130" s="17" t="s">
        <v>88</v>
      </c>
      <c r="X1130" s="132"/>
      <c r="Y1130" s="40"/>
      <c r="Z1130" s="40"/>
    </row>
    <row r="1131" spans="1:26" x14ac:dyDescent="0.2">
      <c r="A1131" s="59"/>
      <c r="B1131" s="59"/>
      <c r="C1131" s="50" t="s">
        <v>315</v>
      </c>
      <c r="D1131" s="75">
        <v>42489</v>
      </c>
      <c r="E1131" s="68">
        <v>0.42222222222222222</v>
      </c>
      <c r="F1131" s="70">
        <v>770.1</v>
      </c>
      <c r="G1131" s="134" t="s">
        <v>41</v>
      </c>
      <c r="H1131" s="138" t="s">
        <v>93</v>
      </c>
      <c r="I1131" s="138" t="s">
        <v>93</v>
      </c>
      <c r="J1131" s="72">
        <v>6.79</v>
      </c>
      <c r="K1131" s="134" t="s">
        <v>25</v>
      </c>
      <c r="L1131" s="100" t="s">
        <v>93</v>
      </c>
      <c r="M1131" s="72">
        <v>7.79</v>
      </c>
      <c r="N1131" s="72">
        <v>17.399999999999999</v>
      </c>
      <c r="O1131" s="72">
        <v>249.1</v>
      </c>
      <c r="P1131" s="72">
        <v>381.9</v>
      </c>
      <c r="Q1131" s="69">
        <v>138.9</v>
      </c>
      <c r="R1131" s="70"/>
      <c r="S1131" s="134" t="s">
        <v>7</v>
      </c>
      <c r="T1131" s="134" t="s">
        <v>93</v>
      </c>
      <c r="U1131" s="70"/>
      <c r="V1131" s="70"/>
      <c r="W1131" s="17" t="s">
        <v>88</v>
      </c>
      <c r="X1131" s="132"/>
      <c r="Y1131" s="40"/>
      <c r="Z1131" s="40"/>
    </row>
    <row r="1132" spans="1:26" x14ac:dyDescent="0.25">
      <c r="A1132" s="59"/>
      <c r="B1132" s="59"/>
      <c r="C1132" s="65" t="s">
        <v>315</v>
      </c>
      <c r="D1132" s="75">
        <v>42499</v>
      </c>
      <c r="E1132" s="68">
        <v>0.41666666666666669</v>
      </c>
      <c r="F1132" s="70">
        <v>31.8</v>
      </c>
      <c r="G1132" s="134"/>
      <c r="H1132" s="138" t="s">
        <v>93</v>
      </c>
      <c r="I1132" s="138" t="s">
        <v>93</v>
      </c>
      <c r="J1132" s="72">
        <v>8.6199999999999992</v>
      </c>
      <c r="K1132" s="134" t="s">
        <v>25</v>
      </c>
      <c r="L1132" s="5" t="s">
        <v>312</v>
      </c>
      <c r="M1132" s="72">
        <v>7.89</v>
      </c>
      <c r="N1132" s="72">
        <v>14.6</v>
      </c>
      <c r="O1132" s="138" t="s">
        <v>93</v>
      </c>
      <c r="P1132" s="72">
        <v>425.7</v>
      </c>
      <c r="Q1132" s="69">
        <v>137.9</v>
      </c>
      <c r="R1132" s="70"/>
      <c r="S1132" s="134" t="s">
        <v>5</v>
      </c>
      <c r="T1132" s="134" t="s">
        <v>93</v>
      </c>
      <c r="U1132" s="70"/>
      <c r="V1132" s="70"/>
      <c r="W1132" s="60" t="s">
        <v>125</v>
      </c>
      <c r="X1132" s="132"/>
      <c r="Y1132" s="40"/>
      <c r="Z1132" s="40"/>
    </row>
    <row r="1133" spans="1:26" x14ac:dyDescent="0.2">
      <c r="A1133" s="59"/>
      <c r="B1133" s="59"/>
      <c r="C1133" s="50" t="s">
        <v>315</v>
      </c>
      <c r="D1133" s="75">
        <v>42499</v>
      </c>
      <c r="E1133" s="68">
        <v>0.43263888888888885</v>
      </c>
      <c r="F1133" s="70">
        <v>38.4</v>
      </c>
      <c r="G1133" s="134">
        <v>1203.3</v>
      </c>
      <c r="H1133" s="138" t="s">
        <v>93</v>
      </c>
      <c r="I1133" s="138" t="s">
        <v>93</v>
      </c>
      <c r="J1133" s="72">
        <v>10.49</v>
      </c>
      <c r="K1133" s="134" t="s">
        <v>25</v>
      </c>
      <c r="L1133" s="5" t="s">
        <v>312</v>
      </c>
      <c r="M1133" s="72">
        <v>7.65</v>
      </c>
      <c r="N1133" s="72">
        <v>15.6</v>
      </c>
      <c r="O1133" s="138" t="s">
        <v>93</v>
      </c>
      <c r="P1133" s="72">
        <v>375.3</v>
      </c>
      <c r="Q1133" s="69">
        <v>139.4</v>
      </c>
      <c r="R1133" s="70"/>
      <c r="S1133" s="134" t="s">
        <v>96</v>
      </c>
      <c r="T1133" s="134" t="s">
        <v>93</v>
      </c>
      <c r="U1133" s="70"/>
      <c r="V1133" s="70"/>
      <c r="W1133" s="17" t="s">
        <v>88</v>
      </c>
      <c r="X1133" s="132"/>
      <c r="Y1133" s="40"/>
      <c r="Z1133" s="40"/>
    </row>
    <row r="1134" spans="1:26" x14ac:dyDescent="0.2">
      <c r="A1134" s="59"/>
      <c r="B1134" s="59"/>
      <c r="C1134" s="65" t="s">
        <v>315</v>
      </c>
      <c r="D1134" s="75">
        <v>42508</v>
      </c>
      <c r="E1134" s="68">
        <v>0.41736111111111113</v>
      </c>
      <c r="F1134" s="70">
        <v>44.8</v>
      </c>
      <c r="G1134" s="134"/>
      <c r="H1134" s="72">
        <v>9.31</v>
      </c>
      <c r="I1134" s="70">
        <v>99.8</v>
      </c>
      <c r="J1134" s="72">
        <v>10.08</v>
      </c>
      <c r="K1134" s="134" t="s">
        <v>25</v>
      </c>
      <c r="L1134" s="5" t="s">
        <v>312</v>
      </c>
      <c r="M1134" s="72">
        <v>7.86</v>
      </c>
      <c r="N1134" s="72">
        <v>11.8</v>
      </c>
      <c r="O1134" s="138" t="s">
        <v>93</v>
      </c>
      <c r="P1134" s="72">
        <v>386.2</v>
      </c>
      <c r="Q1134" s="69">
        <v>109.2</v>
      </c>
      <c r="R1134" s="70"/>
      <c r="S1134" s="134" t="s">
        <v>96</v>
      </c>
      <c r="T1134" s="134" t="s">
        <v>93</v>
      </c>
      <c r="U1134" s="70"/>
      <c r="V1134" s="70"/>
      <c r="W1134" s="142" t="s">
        <v>26</v>
      </c>
      <c r="X1134" s="132"/>
      <c r="Y1134" s="40"/>
      <c r="Z1134" s="40"/>
    </row>
    <row r="1135" spans="1:26" x14ac:dyDescent="0.2">
      <c r="A1135" s="59"/>
      <c r="B1135" s="59"/>
      <c r="C1135" s="50" t="s">
        <v>315</v>
      </c>
      <c r="D1135" s="28">
        <v>42517</v>
      </c>
      <c r="E1135" s="9">
        <v>0.45763888888888887</v>
      </c>
      <c r="F1135" s="5">
        <v>115.3</v>
      </c>
      <c r="G1135" s="100">
        <v>2419.6</v>
      </c>
      <c r="H1135" s="153">
        <v>8.65</v>
      </c>
      <c r="I1135" s="5">
        <v>100.3</v>
      </c>
      <c r="J1135" s="153">
        <v>13.04</v>
      </c>
      <c r="K1135" s="100" t="s">
        <v>92</v>
      </c>
      <c r="L1135" s="5" t="s">
        <v>312</v>
      </c>
      <c r="M1135" s="153">
        <v>7.94</v>
      </c>
      <c r="N1135" s="153">
        <v>11.2</v>
      </c>
      <c r="O1135" s="153">
        <v>305.8</v>
      </c>
      <c r="P1135" s="153">
        <v>396.6</v>
      </c>
      <c r="Q1135" s="150">
        <v>131.4</v>
      </c>
      <c r="R1135" s="5"/>
      <c r="S1135" s="100" t="s">
        <v>5</v>
      </c>
      <c r="T1135" s="100" t="s">
        <v>93</v>
      </c>
      <c r="U1135" s="5"/>
      <c r="V1135" s="5"/>
      <c r="W1135" s="17" t="s">
        <v>88</v>
      </c>
      <c r="X1135" s="61"/>
      <c r="Y1135" s="5"/>
      <c r="Z1135" s="5"/>
    </row>
    <row r="1136" spans="1:26" x14ac:dyDescent="0.2">
      <c r="A1136" s="59"/>
      <c r="B1136" s="59"/>
      <c r="C1136" s="65" t="s">
        <v>315</v>
      </c>
      <c r="D1136" s="28">
        <v>42522</v>
      </c>
      <c r="E1136" s="9">
        <v>0.49791666666666662</v>
      </c>
      <c r="F1136" s="5">
        <v>178</v>
      </c>
      <c r="G1136" s="100"/>
      <c r="H1136" s="153">
        <v>8.4499999999999993</v>
      </c>
      <c r="I1136" s="5">
        <v>101.8</v>
      </c>
      <c r="J1136" s="153">
        <v>15.26</v>
      </c>
      <c r="K1136" s="100" t="s">
        <v>93</v>
      </c>
      <c r="L1136" s="5" t="s">
        <v>312</v>
      </c>
      <c r="M1136" s="153">
        <v>7.94</v>
      </c>
      <c r="N1136" s="153">
        <v>9.3000000000000007</v>
      </c>
      <c r="O1136" s="139" t="s">
        <v>93</v>
      </c>
      <c r="P1136" s="150">
        <v>402.5</v>
      </c>
      <c r="Q1136" s="150">
        <v>134.6</v>
      </c>
      <c r="R1136" s="5"/>
      <c r="S1136" s="100" t="s">
        <v>19</v>
      </c>
      <c r="T1136" s="100" t="s">
        <v>93</v>
      </c>
      <c r="U1136" s="5"/>
      <c r="V1136" s="5"/>
      <c r="W1136" s="142" t="s">
        <v>15</v>
      </c>
      <c r="X1136" s="61"/>
      <c r="Y1136" s="5"/>
      <c r="Z1136" s="5"/>
    </row>
    <row r="1137" spans="1:26" x14ac:dyDescent="0.2">
      <c r="A1137" s="59"/>
      <c r="B1137" s="59"/>
      <c r="C1137" s="50" t="s">
        <v>315</v>
      </c>
      <c r="D1137" s="28">
        <v>42530</v>
      </c>
      <c r="E1137" s="9">
        <v>0.4381944444444445</v>
      </c>
      <c r="F1137" s="5">
        <v>40.4</v>
      </c>
      <c r="G1137" s="100">
        <v>1011.2</v>
      </c>
      <c r="H1137" s="153">
        <v>7.62</v>
      </c>
      <c r="I1137" s="292">
        <v>98</v>
      </c>
      <c r="J1137" s="153">
        <v>18.09</v>
      </c>
      <c r="K1137" s="100" t="s">
        <v>92</v>
      </c>
      <c r="L1137" s="5" t="s">
        <v>312</v>
      </c>
      <c r="M1137" s="153">
        <v>7.88</v>
      </c>
      <c r="N1137" s="153">
        <v>7.6</v>
      </c>
      <c r="O1137" s="150">
        <v>322.8</v>
      </c>
      <c r="P1137" s="150">
        <v>373.8</v>
      </c>
      <c r="Q1137" s="150">
        <v>135.5</v>
      </c>
      <c r="R1137" s="5"/>
      <c r="S1137" s="100" t="s">
        <v>93</v>
      </c>
      <c r="T1137" s="100" t="s">
        <v>93</v>
      </c>
      <c r="U1137" s="5"/>
      <c r="V1137" s="5"/>
      <c r="W1137" s="142" t="s">
        <v>426</v>
      </c>
      <c r="X1137" s="61"/>
      <c r="Y1137" s="5"/>
      <c r="Z1137" s="5"/>
    </row>
    <row r="1138" spans="1:26" x14ac:dyDescent="0.2">
      <c r="A1138" s="59"/>
      <c r="B1138" s="59"/>
      <c r="C1138" s="65" t="s">
        <v>315</v>
      </c>
      <c r="D1138" s="28">
        <v>42536</v>
      </c>
      <c r="E1138" s="9">
        <v>0.4381944444444445</v>
      </c>
      <c r="F1138" s="5">
        <v>548</v>
      </c>
      <c r="G1138" s="100"/>
      <c r="H1138" s="153">
        <v>7.74</v>
      </c>
      <c r="I1138" s="5">
        <v>82.2</v>
      </c>
      <c r="J1138" s="153">
        <v>18.239999999999998</v>
      </c>
      <c r="K1138" s="100" t="s">
        <v>4</v>
      </c>
      <c r="L1138" s="5" t="s">
        <v>312</v>
      </c>
      <c r="M1138" s="153">
        <v>7.92</v>
      </c>
      <c r="N1138" s="153">
        <v>25.9</v>
      </c>
      <c r="O1138" s="150">
        <v>327.60000000000002</v>
      </c>
      <c r="P1138" s="150">
        <v>376.1</v>
      </c>
      <c r="Q1138" s="150">
        <v>115</v>
      </c>
      <c r="R1138" s="5"/>
      <c r="S1138" s="100" t="s">
        <v>96</v>
      </c>
      <c r="T1138" s="100" t="s">
        <v>93</v>
      </c>
      <c r="U1138" s="5"/>
      <c r="V1138" s="5"/>
      <c r="W1138" s="142" t="s">
        <v>426</v>
      </c>
      <c r="X1138" s="61"/>
      <c r="Y1138" s="5"/>
      <c r="Z1138" s="5"/>
    </row>
    <row r="1139" spans="1:26" x14ac:dyDescent="0.2">
      <c r="A1139" s="59"/>
      <c r="B1139" s="59"/>
      <c r="C1139" s="50" t="s">
        <v>315</v>
      </c>
      <c r="D1139" s="28">
        <v>42544</v>
      </c>
      <c r="E1139" s="9">
        <v>0.42777777777777781</v>
      </c>
      <c r="F1139" s="150">
        <v>167</v>
      </c>
      <c r="G1139" s="100" t="s">
        <v>296</v>
      </c>
      <c r="H1139" s="153">
        <v>7.6</v>
      </c>
      <c r="I1139" s="5">
        <v>100.2</v>
      </c>
      <c r="J1139" s="153">
        <v>19.34</v>
      </c>
      <c r="K1139" s="100" t="s">
        <v>92</v>
      </c>
      <c r="L1139" s="5" t="s">
        <v>312</v>
      </c>
      <c r="M1139" s="153">
        <v>7.95</v>
      </c>
      <c r="N1139" s="153">
        <v>7.9</v>
      </c>
      <c r="O1139" s="150">
        <v>326.2</v>
      </c>
      <c r="P1139" s="150">
        <v>366.2</v>
      </c>
      <c r="Q1139" s="150">
        <v>169.8</v>
      </c>
      <c r="R1139" s="5"/>
      <c r="S1139" s="100" t="s">
        <v>96</v>
      </c>
      <c r="T1139" s="100" t="s">
        <v>93</v>
      </c>
      <c r="U1139" s="5"/>
      <c r="V1139" s="5"/>
      <c r="W1139" s="142" t="s">
        <v>94</v>
      </c>
      <c r="X1139" s="61"/>
      <c r="Y1139" s="5"/>
      <c r="Z1139" s="5"/>
    </row>
    <row r="1140" spans="1:26" x14ac:dyDescent="0.2">
      <c r="A1140" s="59"/>
      <c r="B1140" s="59"/>
      <c r="C1140" s="50" t="s">
        <v>315</v>
      </c>
      <c r="D1140" s="28">
        <v>42551</v>
      </c>
      <c r="E1140" s="9">
        <v>0.43263888888888885</v>
      </c>
      <c r="F1140" s="5">
        <v>139.6</v>
      </c>
      <c r="G1140" s="100">
        <v>1986.3</v>
      </c>
      <c r="H1140" s="153">
        <v>7.69</v>
      </c>
      <c r="I1140" s="5">
        <v>99.3</v>
      </c>
      <c r="J1140" s="153">
        <v>19.239999999999998</v>
      </c>
      <c r="K1140" s="100" t="s">
        <v>439</v>
      </c>
      <c r="L1140" s="5" t="s">
        <v>312</v>
      </c>
      <c r="M1140" s="153">
        <v>8.09</v>
      </c>
      <c r="N1140" s="153">
        <v>6.3</v>
      </c>
      <c r="O1140" s="150">
        <v>402.5</v>
      </c>
      <c r="P1140" s="150">
        <v>454.5</v>
      </c>
      <c r="Q1140" s="150">
        <v>109.7</v>
      </c>
      <c r="R1140" s="5"/>
      <c r="S1140" s="100" t="s">
        <v>435</v>
      </c>
      <c r="T1140" s="100" t="s">
        <v>415</v>
      </c>
      <c r="U1140" s="5"/>
      <c r="V1140" s="5"/>
      <c r="W1140" s="142" t="s">
        <v>426</v>
      </c>
      <c r="X1140" s="61"/>
      <c r="Y1140" s="5"/>
      <c r="Z1140" s="5"/>
    </row>
    <row r="1141" spans="1:26" x14ac:dyDescent="0.2">
      <c r="A1141" s="59"/>
      <c r="B1141" s="59"/>
      <c r="C1141" s="65" t="s">
        <v>315</v>
      </c>
      <c r="D1141" s="28">
        <v>42557</v>
      </c>
      <c r="E1141" s="9">
        <v>0.43611111111111112</v>
      </c>
      <c r="F1141" s="5">
        <v>214</v>
      </c>
      <c r="G1141" s="100"/>
      <c r="H1141" s="153">
        <v>7.72</v>
      </c>
      <c r="I1141" s="5">
        <v>102.4</v>
      </c>
      <c r="J1141" s="153">
        <v>19.350000000000001</v>
      </c>
      <c r="K1141" s="100" t="s">
        <v>439</v>
      </c>
      <c r="L1141" s="5" t="s">
        <v>312</v>
      </c>
      <c r="M1141" s="153">
        <v>7.98</v>
      </c>
      <c r="N1141" s="153">
        <v>9.9</v>
      </c>
      <c r="O1141" s="150">
        <v>356.1</v>
      </c>
      <c r="P1141" s="150">
        <v>404.4</v>
      </c>
      <c r="Q1141" s="150">
        <v>100.3</v>
      </c>
      <c r="R1141" s="5"/>
      <c r="S1141" s="100" t="s">
        <v>312</v>
      </c>
      <c r="T1141" s="100" t="s">
        <v>312</v>
      </c>
      <c r="U1141" s="5"/>
      <c r="V1141" s="5"/>
      <c r="W1141" s="142" t="s">
        <v>408</v>
      </c>
      <c r="X1141" s="61"/>
      <c r="Y1141" s="5"/>
      <c r="Z1141" s="5"/>
    </row>
    <row r="1142" spans="1:26" x14ac:dyDescent="0.2">
      <c r="A1142" s="59"/>
      <c r="B1142" s="59"/>
      <c r="C1142" s="50" t="s">
        <v>315</v>
      </c>
      <c r="D1142" s="28">
        <v>42565</v>
      </c>
      <c r="E1142" s="9">
        <v>0.43263888888888885</v>
      </c>
      <c r="F1142" s="5">
        <v>123.4</v>
      </c>
      <c r="G1142" s="100" t="s">
        <v>296</v>
      </c>
      <c r="H1142" s="153">
        <v>8.4</v>
      </c>
      <c r="I1142" s="275">
        <v>108</v>
      </c>
      <c r="J1142" s="153">
        <v>18.399999999999999</v>
      </c>
      <c r="K1142" s="100" t="s">
        <v>424</v>
      </c>
      <c r="L1142" s="5" t="s">
        <v>312</v>
      </c>
      <c r="M1142" s="153">
        <v>8.02</v>
      </c>
      <c r="N1142" s="153">
        <v>10</v>
      </c>
      <c r="O1142" s="150">
        <v>419.3</v>
      </c>
      <c r="P1142" s="150">
        <v>480.2</v>
      </c>
      <c r="Q1142" s="150">
        <v>195.1</v>
      </c>
      <c r="R1142" s="5"/>
      <c r="S1142" s="100" t="s">
        <v>435</v>
      </c>
      <c r="T1142" s="100" t="s">
        <v>440</v>
      </c>
      <c r="U1142" s="5"/>
      <c r="V1142" s="5"/>
      <c r="W1142" s="142" t="s">
        <v>438</v>
      </c>
      <c r="X1142" s="61"/>
      <c r="Y1142" s="5"/>
      <c r="Z1142" s="5"/>
    </row>
    <row r="1143" spans="1:26" x14ac:dyDescent="0.2">
      <c r="A1143" s="59"/>
      <c r="B1143" s="59"/>
      <c r="C1143" s="65" t="s">
        <v>315</v>
      </c>
      <c r="D1143" s="28">
        <v>42571</v>
      </c>
      <c r="E1143" s="9">
        <v>0.44513888888888892</v>
      </c>
      <c r="F1143" s="5"/>
      <c r="G1143" s="100"/>
      <c r="H1143" s="153">
        <v>7.62</v>
      </c>
      <c r="I1143" s="5">
        <v>102.8</v>
      </c>
      <c r="J1143" s="153">
        <v>20.84</v>
      </c>
      <c r="K1143" s="100" t="s">
        <v>440</v>
      </c>
      <c r="L1143" s="5" t="s">
        <v>312</v>
      </c>
      <c r="M1143" s="153">
        <v>7.8</v>
      </c>
      <c r="N1143" s="153">
        <v>14.4</v>
      </c>
      <c r="O1143" s="150">
        <v>478.1</v>
      </c>
      <c r="P1143" s="150">
        <v>522.9</v>
      </c>
      <c r="Q1143" s="150">
        <v>146.1</v>
      </c>
      <c r="R1143" s="5"/>
      <c r="S1143" s="100" t="s">
        <v>440</v>
      </c>
      <c r="T1143" s="100" t="s">
        <v>440</v>
      </c>
      <c r="U1143" s="5"/>
      <c r="V1143" s="5"/>
      <c r="W1143" s="142" t="s">
        <v>438</v>
      </c>
      <c r="X1143" s="61"/>
      <c r="Y1143" s="5"/>
      <c r="Z1143" s="5"/>
    </row>
    <row r="1144" spans="1:26" x14ac:dyDescent="0.2">
      <c r="A1144" s="59"/>
      <c r="B1144" s="59"/>
      <c r="C1144" s="50" t="s">
        <v>315</v>
      </c>
      <c r="D1144" s="28">
        <v>42579</v>
      </c>
      <c r="E1144" s="9">
        <v>0.4375</v>
      </c>
      <c r="F1144" s="5">
        <v>686.7</v>
      </c>
      <c r="G1144" s="100" t="s">
        <v>296</v>
      </c>
      <c r="H1144" s="153">
        <v>8.5500000000000007</v>
      </c>
      <c r="I1144" s="5">
        <v>114.3</v>
      </c>
      <c r="J1144" s="153">
        <v>20.440000000000001</v>
      </c>
      <c r="K1144" s="100" t="s">
        <v>117</v>
      </c>
      <c r="L1144" s="5" t="s">
        <v>312</v>
      </c>
      <c r="M1144" s="153">
        <v>8.16</v>
      </c>
      <c r="N1144" s="153">
        <v>7.6</v>
      </c>
      <c r="O1144" s="150">
        <v>611</v>
      </c>
      <c r="P1144" s="150">
        <v>669.8</v>
      </c>
      <c r="Q1144" s="150">
        <v>166.3</v>
      </c>
      <c r="R1144" s="5"/>
      <c r="S1144" s="100" t="s">
        <v>435</v>
      </c>
      <c r="T1144" s="100" t="s">
        <v>120</v>
      </c>
      <c r="U1144" s="5"/>
      <c r="V1144" s="5"/>
      <c r="W1144" s="142" t="s">
        <v>426</v>
      </c>
      <c r="X1144" s="61"/>
      <c r="Y1144" s="5"/>
      <c r="Z1144" s="5"/>
    </row>
    <row r="1145" spans="1:26" x14ac:dyDescent="0.2">
      <c r="A1145" s="59"/>
      <c r="B1145" s="59"/>
      <c r="C1145" s="65" t="s">
        <v>315</v>
      </c>
      <c r="D1145" s="28">
        <v>42586</v>
      </c>
      <c r="E1145" s="9">
        <v>0.40833333333333338</v>
      </c>
      <c r="F1145" s="5"/>
      <c r="G1145" s="100"/>
      <c r="H1145" s="153">
        <v>8.17</v>
      </c>
      <c r="I1145" s="5">
        <v>107.3</v>
      </c>
      <c r="J1145" s="153">
        <v>19.59</v>
      </c>
      <c r="K1145" s="100" t="s">
        <v>117</v>
      </c>
      <c r="L1145" s="5" t="s">
        <v>312</v>
      </c>
      <c r="M1145" s="153">
        <v>8.08</v>
      </c>
      <c r="N1145" s="260">
        <v>6.8</v>
      </c>
      <c r="O1145" s="150">
        <v>626.4</v>
      </c>
      <c r="P1145" s="150">
        <v>696.8</v>
      </c>
      <c r="Q1145" s="150">
        <v>141.6</v>
      </c>
      <c r="R1145" s="5"/>
      <c r="S1145" s="100" t="s">
        <v>118</v>
      </c>
      <c r="T1145" s="100" t="s">
        <v>120</v>
      </c>
      <c r="U1145" s="5"/>
      <c r="V1145" s="5"/>
      <c r="W1145" s="17" t="s">
        <v>98</v>
      </c>
      <c r="X1145" s="61"/>
      <c r="Y1145" s="5"/>
      <c r="Z1145" s="5"/>
    </row>
    <row r="1146" spans="1:26" x14ac:dyDescent="0.2">
      <c r="A1146" s="59"/>
      <c r="B1146" s="59"/>
      <c r="C1146" s="50" t="s">
        <v>315</v>
      </c>
      <c r="D1146" s="28">
        <v>42594</v>
      </c>
      <c r="E1146" s="9">
        <v>0.48194444444444445</v>
      </c>
      <c r="F1146" s="5">
        <v>579.4</v>
      </c>
      <c r="G1146" s="100" t="s">
        <v>296</v>
      </c>
      <c r="H1146" s="153">
        <v>8.56</v>
      </c>
      <c r="I1146" s="5">
        <v>113.3</v>
      </c>
      <c r="J1146" s="153">
        <v>19.920000000000002</v>
      </c>
      <c r="K1146" s="5" t="s">
        <v>233</v>
      </c>
      <c r="L1146" s="5" t="s">
        <v>312</v>
      </c>
      <c r="M1146" s="153">
        <v>8.2200000000000006</v>
      </c>
      <c r="N1146" s="150">
        <v>3.7</v>
      </c>
      <c r="O1146" s="150">
        <v>670.9</v>
      </c>
      <c r="P1146" s="150">
        <v>745.1</v>
      </c>
      <c r="Q1146" s="150">
        <v>135.1</v>
      </c>
      <c r="R1146" s="5"/>
      <c r="S1146" s="100" t="s">
        <v>379</v>
      </c>
      <c r="T1146" s="100" t="s">
        <v>345</v>
      </c>
      <c r="U1146" s="5"/>
      <c r="V1146" s="5"/>
      <c r="W1146" s="17" t="s">
        <v>97</v>
      </c>
      <c r="X1146" s="61"/>
      <c r="Y1146" s="5"/>
      <c r="Z1146" s="5"/>
    </row>
    <row r="1147" spans="1:26" x14ac:dyDescent="0.2">
      <c r="A1147" s="59"/>
      <c r="B1147" s="59"/>
      <c r="C1147" s="65" t="s">
        <v>315</v>
      </c>
      <c r="D1147" s="28">
        <v>42599</v>
      </c>
      <c r="E1147" s="9">
        <v>0.47291666666666665</v>
      </c>
      <c r="F1147" s="5"/>
      <c r="G1147" s="100"/>
      <c r="H1147" s="153">
        <v>8.2899999999999991</v>
      </c>
      <c r="I1147" s="5">
        <v>108.9</v>
      </c>
      <c r="J1147" s="153">
        <v>19.28</v>
      </c>
      <c r="K1147" s="5" t="s">
        <v>233</v>
      </c>
      <c r="L1147" s="5" t="s">
        <v>312</v>
      </c>
      <c r="M1147" s="153">
        <v>8.08</v>
      </c>
      <c r="N1147" s="153" t="s">
        <v>312</v>
      </c>
      <c r="O1147" s="150">
        <v>685.5</v>
      </c>
      <c r="P1147" s="150">
        <v>769.7</v>
      </c>
      <c r="Q1147" s="150">
        <v>100.5</v>
      </c>
      <c r="R1147" s="5"/>
      <c r="S1147" s="100" t="s">
        <v>298</v>
      </c>
      <c r="T1147" s="100" t="s">
        <v>345</v>
      </c>
      <c r="U1147" s="5"/>
      <c r="V1147" s="5"/>
      <c r="W1147" s="17" t="s">
        <v>84</v>
      </c>
      <c r="X1147" s="61"/>
      <c r="Y1147" s="5"/>
      <c r="Z1147" s="5"/>
    </row>
    <row r="1148" spans="1:26" x14ac:dyDescent="0.2">
      <c r="A1148" s="59"/>
      <c r="B1148" s="59"/>
      <c r="C1148" s="50" t="s">
        <v>315</v>
      </c>
      <c r="D1148" s="28">
        <v>42607</v>
      </c>
      <c r="E1148" s="9">
        <v>0.65277777777777779</v>
      </c>
      <c r="F1148" s="5">
        <v>579.9</v>
      </c>
      <c r="G1148" s="100" t="s">
        <v>296</v>
      </c>
      <c r="H1148" s="153">
        <v>7.57</v>
      </c>
      <c r="I1148" s="5">
        <v>96.2</v>
      </c>
      <c r="J1148" s="153">
        <v>17.82</v>
      </c>
      <c r="K1148" s="5" t="s">
        <v>233</v>
      </c>
      <c r="L1148" s="5" t="s">
        <v>312</v>
      </c>
      <c r="M1148" s="153">
        <v>8.14</v>
      </c>
      <c r="N1148" s="153" t="s">
        <v>312</v>
      </c>
      <c r="O1148" s="150">
        <v>532.29999999999995</v>
      </c>
      <c r="P1148" s="150">
        <v>616.20000000000005</v>
      </c>
      <c r="Q1148" s="150">
        <v>174.7</v>
      </c>
      <c r="R1148" s="5"/>
      <c r="S1148" s="100" t="s">
        <v>312</v>
      </c>
      <c r="T1148" s="100" t="s">
        <v>312</v>
      </c>
      <c r="U1148" s="5"/>
      <c r="V1148" s="5"/>
      <c r="W1148" s="17" t="s">
        <v>84</v>
      </c>
      <c r="X1148" s="61"/>
      <c r="Y1148" s="5"/>
      <c r="Z1148" s="5"/>
    </row>
    <row r="1149" spans="1:26" x14ac:dyDescent="0.2">
      <c r="A1149" s="59"/>
      <c r="B1149" s="59"/>
      <c r="C1149" s="65" t="s">
        <v>315</v>
      </c>
      <c r="D1149" s="28">
        <v>42620</v>
      </c>
      <c r="E1149" s="9">
        <v>0.35555555555555557</v>
      </c>
      <c r="F1149" s="5"/>
      <c r="G1149" s="100"/>
      <c r="H1149" s="153">
        <v>7.31</v>
      </c>
      <c r="I1149" s="5">
        <v>92.9</v>
      </c>
      <c r="J1149" s="153">
        <v>17.45</v>
      </c>
      <c r="K1149" s="5" t="s">
        <v>233</v>
      </c>
      <c r="L1149" s="5" t="s">
        <v>312</v>
      </c>
      <c r="M1149" s="153">
        <v>7.96</v>
      </c>
      <c r="N1149" s="153" t="s">
        <v>312</v>
      </c>
      <c r="O1149" s="150">
        <v>455</v>
      </c>
      <c r="P1149" s="150">
        <v>523</v>
      </c>
      <c r="Q1149" s="150">
        <v>99.2</v>
      </c>
      <c r="R1149" s="5"/>
      <c r="S1149" s="100" t="s">
        <v>312</v>
      </c>
      <c r="T1149" s="100" t="s">
        <v>345</v>
      </c>
      <c r="U1149" s="5"/>
      <c r="V1149" s="5"/>
      <c r="W1149" s="17" t="s">
        <v>142</v>
      </c>
      <c r="X1149" s="61"/>
      <c r="Y1149" s="5"/>
      <c r="Z1149" s="5"/>
    </row>
    <row r="1150" spans="1:26" x14ac:dyDescent="0.2">
      <c r="A1150" s="59"/>
      <c r="B1150" s="59"/>
      <c r="C1150" s="65" t="s">
        <v>315</v>
      </c>
      <c r="D1150" s="28">
        <v>42634</v>
      </c>
      <c r="E1150" s="9">
        <v>0.4604166666666667</v>
      </c>
      <c r="F1150" s="5"/>
      <c r="G1150" s="100"/>
      <c r="H1150" s="153">
        <v>8.4600000000000009</v>
      </c>
      <c r="I1150" s="5">
        <v>107.7</v>
      </c>
      <c r="J1150" s="153">
        <v>17.559999999999999</v>
      </c>
      <c r="K1150" s="5" t="s">
        <v>233</v>
      </c>
      <c r="L1150" s="5" t="s">
        <v>312</v>
      </c>
      <c r="M1150" s="153">
        <v>8.19</v>
      </c>
      <c r="N1150" s="153" t="s">
        <v>312</v>
      </c>
      <c r="O1150" s="150">
        <v>660.3</v>
      </c>
      <c r="P1150" s="150">
        <v>771</v>
      </c>
      <c r="Q1150" s="150">
        <v>161.19999999999999</v>
      </c>
      <c r="R1150" s="5"/>
      <c r="S1150" s="100" t="s">
        <v>298</v>
      </c>
      <c r="T1150" s="100" t="s">
        <v>345</v>
      </c>
      <c r="U1150" s="5"/>
      <c r="V1150" s="5"/>
      <c r="W1150" s="17" t="s">
        <v>141</v>
      </c>
      <c r="X1150" s="61"/>
      <c r="Y1150" s="5"/>
      <c r="Z1150" s="5"/>
    </row>
    <row r="1151" spans="1:26" x14ac:dyDescent="0.2">
      <c r="A1151" s="59"/>
      <c r="B1151" s="59"/>
      <c r="C1151" s="50" t="s">
        <v>315</v>
      </c>
      <c r="D1151" s="28">
        <v>42641</v>
      </c>
      <c r="E1151" s="9">
        <v>0.42430555555555555</v>
      </c>
      <c r="F1151" s="5">
        <v>396.8</v>
      </c>
      <c r="G1151" s="100" t="s">
        <v>296</v>
      </c>
      <c r="H1151" s="153">
        <v>8.4700000000000006</v>
      </c>
      <c r="I1151" s="5">
        <v>98.1</v>
      </c>
      <c r="J1151" s="153">
        <v>13.72</v>
      </c>
      <c r="K1151" s="5" t="s">
        <v>233</v>
      </c>
      <c r="L1151" s="5" t="s">
        <v>312</v>
      </c>
      <c r="M1151" s="153">
        <v>8.0299999999999994</v>
      </c>
      <c r="N1151" s="153" t="s">
        <v>312</v>
      </c>
      <c r="O1151" s="150">
        <v>596.5</v>
      </c>
      <c r="P1151" s="150">
        <v>760.3</v>
      </c>
      <c r="Q1151" s="150">
        <v>125.3</v>
      </c>
      <c r="R1151" s="5"/>
      <c r="S1151" s="100" t="s">
        <v>89</v>
      </c>
      <c r="T1151" s="100" t="s">
        <v>345</v>
      </c>
      <c r="U1151" s="5"/>
      <c r="V1151" s="5"/>
      <c r="W1151" s="17" t="s">
        <v>90</v>
      </c>
      <c r="X1151" s="61"/>
      <c r="Y1151" s="5"/>
      <c r="Z1151" s="5"/>
    </row>
    <row r="1152" spans="1:26" x14ac:dyDescent="0.2">
      <c r="A1152" s="59"/>
      <c r="B1152" s="59"/>
      <c r="C1152" s="50" t="s">
        <v>315</v>
      </c>
      <c r="D1152" s="28"/>
      <c r="E1152" s="9"/>
      <c r="F1152" s="5"/>
      <c r="G1152" s="100"/>
      <c r="H1152" s="153"/>
      <c r="I1152" s="5"/>
      <c r="J1152" s="153"/>
      <c r="K1152" s="5"/>
      <c r="L1152" s="5"/>
      <c r="M1152" s="153"/>
      <c r="N1152" s="153"/>
      <c r="O1152" s="153"/>
      <c r="P1152" s="153"/>
      <c r="Q1152" s="150"/>
      <c r="R1152" s="5"/>
      <c r="S1152" s="100"/>
      <c r="T1152" s="100"/>
      <c r="U1152" s="5"/>
      <c r="V1152" s="5"/>
      <c r="W1152" s="17"/>
      <c r="X1152" s="61"/>
      <c r="Y1152" s="5"/>
      <c r="Z1152" s="5"/>
    </row>
    <row r="1153" spans="1:26" x14ac:dyDescent="0.25">
      <c r="C1153" s="3"/>
      <c r="D1153" s="3"/>
      <c r="E1153" s="3"/>
      <c r="F1153" s="3"/>
      <c r="G1153" s="3"/>
      <c r="H1153" s="3"/>
      <c r="I1153" s="3"/>
      <c r="J1153" s="3"/>
      <c r="K1153" s="3"/>
      <c r="L1153" s="3"/>
      <c r="M1153" s="3"/>
      <c r="N1153" s="3"/>
      <c r="O1153" s="3"/>
      <c r="P1153" s="3"/>
      <c r="Q1153" s="3"/>
      <c r="R1153" s="3"/>
      <c r="S1153" s="3"/>
      <c r="T1153" s="3"/>
      <c r="U1153" s="3"/>
      <c r="V1153" s="3"/>
      <c r="W1153" s="35"/>
    </row>
    <row r="1154" spans="1:26" x14ac:dyDescent="0.2">
      <c r="A1154" s="62" t="s">
        <v>277</v>
      </c>
      <c r="B1154" s="62" t="s">
        <v>276</v>
      </c>
      <c r="C1154" s="19" t="s">
        <v>238</v>
      </c>
      <c r="D1154" s="19" t="s">
        <v>237</v>
      </c>
      <c r="E1154" s="19" t="s">
        <v>289</v>
      </c>
      <c r="F1154" s="20" t="s">
        <v>313</v>
      </c>
      <c r="G1154" s="19" t="s">
        <v>292</v>
      </c>
      <c r="H1154" s="19" t="s">
        <v>240</v>
      </c>
      <c r="I1154" s="19" t="s">
        <v>239</v>
      </c>
      <c r="J1154" s="19" t="s">
        <v>374</v>
      </c>
      <c r="K1154" s="19" t="s">
        <v>231</v>
      </c>
      <c r="L1154" s="19" t="s">
        <v>405</v>
      </c>
      <c r="M1154" s="19" t="s">
        <v>310</v>
      </c>
      <c r="N1154" s="19" t="s">
        <v>325</v>
      </c>
      <c r="O1154" s="19" t="s">
        <v>309</v>
      </c>
      <c r="P1154" s="21" t="s">
        <v>307</v>
      </c>
      <c r="Q1154" s="21" t="s">
        <v>308</v>
      </c>
      <c r="R1154" s="19" t="s">
        <v>291</v>
      </c>
      <c r="S1154" s="19" t="s">
        <v>421</v>
      </c>
      <c r="T1154" s="19" t="s">
        <v>288</v>
      </c>
      <c r="U1154" s="19" t="s">
        <v>290</v>
      </c>
      <c r="V1154" s="19" t="s">
        <v>241</v>
      </c>
      <c r="W1154" s="34" t="s">
        <v>300</v>
      </c>
      <c r="X1154" s="61"/>
    </row>
    <row r="1155" spans="1:26" x14ac:dyDescent="0.2">
      <c r="A1155" s="63">
        <v>39.651145</v>
      </c>
      <c r="B1155" s="63">
        <v>-105.01539200000001</v>
      </c>
      <c r="C1155" s="52" t="s">
        <v>314</v>
      </c>
      <c r="D1155" s="28">
        <v>41395</v>
      </c>
      <c r="E1155" s="5" t="s">
        <v>281</v>
      </c>
      <c r="F1155" s="5">
        <v>579</v>
      </c>
      <c r="G1155" s="5"/>
      <c r="H1155" s="5" t="s">
        <v>281</v>
      </c>
      <c r="I1155" s="5" t="s">
        <v>281</v>
      </c>
      <c r="J1155" s="5" t="s">
        <v>281</v>
      </c>
      <c r="K1155" s="5" t="s">
        <v>281</v>
      </c>
      <c r="L1155" s="5" t="s">
        <v>312</v>
      </c>
      <c r="M1155" s="5" t="s">
        <v>281</v>
      </c>
      <c r="N1155" s="5" t="s">
        <v>281</v>
      </c>
      <c r="O1155" s="5" t="s">
        <v>281</v>
      </c>
      <c r="P1155" s="5" t="s">
        <v>281</v>
      </c>
      <c r="Q1155" s="5" t="s">
        <v>281</v>
      </c>
      <c r="R1155" s="5" t="s">
        <v>281</v>
      </c>
      <c r="S1155" s="5" t="s">
        <v>281</v>
      </c>
      <c r="T1155" s="5" t="s">
        <v>345</v>
      </c>
      <c r="U1155" s="5"/>
      <c r="V1155" s="5"/>
      <c r="W1155" s="17" t="s">
        <v>267</v>
      </c>
      <c r="X1155" s="61"/>
    </row>
    <row r="1156" spans="1:26" x14ac:dyDescent="0.2">
      <c r="C1156" s="52" t="s">
        <v>314</v>
      </c>
      <c r="D1156" s="28">
        <v>41409</v>
      </c>
      <c r="E1156" s="5" t="s">
        <v>281</v>
      </c>
      <c r="F1156" s="5">
        <v>22.8</v>
      </c>
      <c r="G1156" s="5"/>
      <c r="H1156" s="5" t="s">
        <v>281</v>
      </c>
      <c r="I1156" s="5" t="s">
        <v>281</v>
      </c>
      <c r="J1156" s="5" t="s">
        <v>281</v>
      </c>
      <c r="K1156" s="5" t="s">
        <v>281</v>
      </c>
      <c r="L1156" s="5" t="s">
        <v>312</v>
      </c>
      <c r="M1156" s="5" t="s">
        <v>281</v>
      </c>
      <c r="N1156" s="5" t="s">
        <v>281</v>
      </c>
      <c r="O1156" s="5" t="s">
        <v>281</v>
      </c>
      <c r="P1156" s="5" t="s">
        <v>281</v>
      </c>
      <c r="Q1156" s="5" t="s">
        <v>281</v>
      </c>
      <c r="R1156" s="5" t="s">
        <v>281</v>
      </c>
      <c r="S1156" s="5" t="s">
        <v>281</v>
      </c>
      <c r="T1156" s="5" t="s">
        <v>345</v>
      </c>
      <c r="U1156" s="5"/>
      <c r="V1156" s="5"/>
      <c r="W1156" s="17" t="s">
        <v>267</v>
      </c>
      <c r="X1156" s="61"/>
    </row>
    <row r="1157" spans="1:26" x14ac:dyDescent="0.2">
      <c r="C1157" s="52" t="s">
        <v>314</v>
      </c>
      <c r="D1157" s="28">
        <v>41465</v>
      </c>
      <c r="E1157" s="9">
        <v>0.3972222222222222</v>
      </c>
      <c r="F1157" s="5">
        <v>161</v>
      </c>
      <c r="G1157" s="5"/>
      <c r="H1157" s="5" t="s">
        <v>269</v>
      </c>
      <c r="I1157" s="5" t="s">
        <v>269</v>
      </c>
      <c r="J1157" s="5">
        <v>20.100000000000001</v>
      </c>
      <c r="K1157" s="5" t="s">
        <v>233</v>
      </c>
      <c r="L1157" s="5" t="s">
        <v>312</v>
      </c>
      <c r="M1157" s="5">
        <v>8.14</v>
      </c>
      <c r="N1157" s="5" t="s">
        <v>312</v>
      </c>
      <c r="O1157" s="5" t="s">
        <v>312</v>
      </c>
      <c r="P1157" s="5">
        <v>714.8</v>
      </c>
      <c r="Q1157" s="13"/>
      <c r="R1157" s="5"/>
      <c r="S1157" s="5"/>
      <c r="T1157" s="5" t="s">
        <v>345</v>
      </c>
      <c r="U1157" s="5"/>
      <c r="V1157" s="5"/>
      <c r="W1157" s="17" t="s">
        <v>268</v>
      </c>
      <c r="X1157" s="61"/>
    </row>
    <row r="1158" spans="1:26" x14ac:dyDescent="0.2">
      <c r="C1158" s="52" t="s">
        <v>314</v>
      </c>
      <c r="D1158" s="28">
        <v>41479</v>
      </c>
      <c r="E1158" s="9">
        <v>0.38055555555555554</v>
      </c>
      <c r="F1158" s="5">
        <v>137</v>
      </c>
      <c r="G1158" s="5"/>
      <c r="H1158" s="5" t="s">
        <v>269</v>
      </c>
      <c r="I1158" s="5" t="s">
        <v>269</v>
      </c>
      <c r="J1158" s="5">
        <v>20.82</v>
      </c>
      <c r="K1158" s="5" t="s">
        <v>233</v>
      </c>
      <c r="L1158" s="5" t="s">
        <v>312</v>
      </c>
      <c r="M1158" s="5">
        <v>8.0299999999999994</v>
      </c>
      <c r="N1158" s="5" t="s">
        <v>312</v>
      </c>
      <c r="O1158" s="5" t="s">
        <v>312</v>
      </c>
      <c r="P1158" s="5">
        <v>590.29999999999995</v>
      </c>
      <c r="Q1158" s="13"/>
      <c r="R1158" s="5"/>
      <c r="S1158" s="5"/>
      <c r="T1158" s="5" t="s">
        <v>345</v>
      </c>
      <c r="U1158" s="5"/>
      <c r="V1158" s="5"/>
      <c r="W1158" s="17" t="s">
        <v>270</v>
      </c>
      <c r="X1158" s="61"/>
    </row>
    <row r="1159" spans="1:26" x14ac:dyDescent="0.2">
      <c r="C1159" s="52" t="s">
        <v>314</v>
      </c>
      <c r="D1159" s="28">
        <v>41493</v>
      </c>
      <c r="E1159" s="9">
        <v>0.38125000000000003</v>
      </c>
      <c r="F1159" s="5">
        <v>687</v>
      </c>
      <c r="G1159" s="5"/>
      <c r="H1159" s="5" t="s">
        <v>269</v>
      </c>
      <c r="I1159" s="5" t="s">
        <v>269</v>
      </c>
      <c r="J1159" s="5">
        <v>18.920000000000002</v>
      </c>
      <c r="K1159" s="5" t="s">
        <v>230</v>
      </c>
      <c r="L1159" s="5" t="s">
        <v>312</v>
      </c>
      <c r="M1159" s="5">
        <v>8.07</v>
      </c>
      <c r="N1159" s="5" t="s">
        <v>312</v>
      </c>
      <c r="O1159" s="5" t="s">
        <v>312</v>
      </c>
      <c r="P1159" s="5">
        <v>578.1</v>
      </c>
      <c r="Q1159" s="13"/>
      <c r="R1159" s="5"/>
      <c r="S1159" s="5"/>
      <c r="T1159" s="5" t="s">
        <v>345</v>
      </c>
      <c r="U1159" s="5"/>
      <c r="V1159" s="5"/>
      <c r="W1159" s="17" t="s">
        <v>268</v>
      </c>
      <c r="X1159" s="61"/>
    </row>
    <row r="1160" spans="1:26" x14ac:dyDescent="0.2">
      <c r="C1160" s="52" t="s">
        <v>314</v>
      </c>
      <c r="D1160" s="28">
        <v>41507</v>
      </c>
      <c r="E1160" s="9">
        <v>0.38472222222222219</v>
      </c>
      <c r="F1160" s="5">
        <v>206</v>
      </c>
      <c r="G1160" s="5"/>
      <c r="H1160" s="5" t="s">
        <v>269</v>
      </c>
      <c r="I1160" s="5" t="s">
        <v>269</v>
      </c>
      <c r="J1160" s="5">
        <v>19.62</v>
      </c>
      <c r="K1160" s="5" t="s">
        <v>230</v>
      </c>
      <c r="L1160" s="5" t="s">
        <v>312</v>
      </c>
      <c r="M1160" s="5">
        <v>8.27</v>
      </c>
      <c r="N1160" s="5" t="s">
        <v>312</v>
      </c>
      <c r="O1160" s="5" t="s">
        <v>312</v>
      </c>
      <c r="P1160" s="5">
        <v>588.6</v>
      </c>
      <c r="Q1160" s="13"/>
      <c r="R1160" s="5"/>
      <c r="S1160" s="5"/>
      <c r="T1160" s="5" t="s">
        <v>345</v>
      </c>
      <c r="U1160" s="5"/>
      <c r="V1160" s="5"/>
      <c r="W1160" s="17" t="s">
        <v>270</v>
      </c>
      <c r="X1160" s="61"/>
    </row>
    <row r="1161" spans="1:26" x14ac:dyDescent="0.2">
      <c r="C1161" s="52" t="s">
        <v>314</v>
      </c>
      <c r="D1161" s="28">
        <v>41521</v>
      </c>
      <c r="E1161" s="9">
        <v>0.3840277777777778</v>
      </c>
      <c r="F1161" s="13">
        <v>549</v>
      </c>
      <c r="G1161" s="5"/>
      <c r="H1161" s="5" t="s">
        <v>269</v>
      </c>
      <c r="I1161" s="5" t="s">
        <v>269</v>
      </c>
      <c r="J1161" s="5">
        <v>20.16</v>
      </c>
      <c r="K1161" s="5" t="s">
        <v>230</v>
      </c>
      <c r="L1161" s="5" t="s">
        <v>312</v>
      </c>
      <c r="M1161" s="5">
        <v>8.27</v>
      </c>
      <c r="N1161" s="5" t="s">
        <v>312</v>
      </c>
      <c r="O1161" s="5" t="s">
        <v>312</v>
      </c>
      <c r="P1161" s="5">
        <v>403.3</v>
      </c>
      <c r="Q1161" s="13"/>
      <c r="R1161" s="5"/>
      <c r="S1161" s="5"/>
      <c r="T1161" s="5" t="s">
        <v>345</v>
      </c>
      <c r="U1161" s="5"/>
      <c r="V1161" s="5"/>
      <c r="W1161" s="17" t="s">
        <v>344</v>
      </c>
      <c r="X1161" s="61"/>
    </row>
    <row r="1162" spans="1:26" x14ac:dyDescent="0.2">
      <c r="C1162" s="52" t="s">
        <v>314</v>
      </c>
      <c r="D1162" s="28">
        <v>41541</v>
      </c>
      <c r="E1162" s="9">
        <v>0.38541666666666669</v>
      </c>
      <c r="F1162" s="13">
        <v>102</v>
      </c>
      <c r="G1162" s="5"/>
      <c r="H1162" s="5" t="s">
        <v>269</v>
      </c>
      <c r="I1162" s="5" t="s">
        <v>269</v>
      </c>
      <c r="J1162" s="6">
        <v>12</v>
      </c>
      <c r="K1162" s="5" t="s">
        <v>371</v>
      </c>
      <c r="L1162" s="5" t="s">
        <v>312</v>
      </c>
      <c r="M1162" s="5">
        <v>7.65</v>
      </c>
      <c r="N1162" s="5" t="s">
        <v>312</v>
      </c>
      <c r="O1162" s="5" t="s">
        <v>312</v>
      </c>
      <c r="P1162" s="5">
        <v>173.7</v>
      </c>
      <c r="Q1162" s="13"/>
      <c r="R1162" s="5"/>
      <c r="S1162" s="5"/>
      <c r="T1162" s="5" t="s">
        <v>345</v>
      </c>
      <c r="U1162" s="5"/>
      <c r="V1162" s="5"/>
      <c r="W1162" s="17" t="s">
        <v>383</v>
      </c>
      <c r="X1162" s="61"/>
    </row>
    <row r="1163" spans="1:26" s="25" customFormat="1" hidden="1" x14ac:dyDescent="0.2">
      <c r="B1163" t="s">
        <v>279</v>
      </c>
      <c r="C1163" s="5" t="s">
        <v>314</v>
      </c>
      <c r="D1163" s="28">
        <v>41564</v>
      </c>
      <c r="E1163" s="9">
        <v>0.3263888888888889</v>
      </c>
      <c r="F1163" s="5">
        <v>63.1</v>
      </c>
      <c r="G1163" s="5">
        <v>613.1</v>
      </c>
      <c r="H1163" s="5">
        <v>9.6999999999999993</v>
      </c>
      <c r="I1163" s="5"/>
      <c r="J1163" s="5">
        <v>9</v>
      </c>
      <c r="K1163" s="5"/>
      <c r="L1163" s="5" t="s">
        <v>312</v>
      </c>
      <c r="M1163" s="5">
        <v>6.84</v>
      </c>
      <c r="N1163" s="5">
        <v>12.4</v>
      </c>
      <c r="O1163" s="5" t="s">
        <v>312</v>
      </c>
      <c r="P1163" s="5"/>
      <c r="Q1163" s="5"/>
      <c r="R1163" s="5">
        <v>2.3E-2</v>
      </c>
      <c r="S1163" s="5" t="s">
        <v>298</v>
      </c>
      <c r="T1163" s="5" t="s">
        <v>346</v>
      </c>
      <c r="U1163" s="5">
        <v>0.1</v>
      </c>
      <c r="V1163" s="5"/>
      <c r="W1163" s="17" t="s">
        <v>335</v>
      </c>
      <c r="X1163" s="17"/>
    </row>
    <row r="1164" spans="1:26" s="25" customFormat="1" hidden="1" x14ac:dyDescent="0.2">
      <c r="B1164" t="s">
        <v>279</v>
      </c>
      <c r="C1164" s="5" t="s">
        <v>314</v>
      </c>
      <c r="D1164" s="28">
        <v>41578</v>
      </c>
      <c r="E1164" s="9">
        <v>0.33333333333333331</v>
      </c>
      <c r="F1164" s="5">
        <v>79.8</v>
      </c>
      <c r="G1164" s="5">
        <v>307.60000000000002</v>
      </c>
      <c r="H1164" s="5">
        <v>8.1</v>
      </c>
      <c r="I1164" s="5"/>
      <c r="J1164" s="5">
        <v>7.4</v>
      </c>
      <c r="K1164" s="5"/>
      <c r="L1164" s="5" t="s">
        <v>312</v>
      </c>
      <c r="M1164" s="5">
        <v>7.65</v>
      </c>
      <c r="N1164" s="5">
        <v>6.4</v>
      </c>
      <c r="O1164" s="5" t="s">
        <v>312</v>
      </c>
      <c r="P1164" s="5"/>
      <c r="Q1164" s="5"/>
      <c r="R1164" s="5">
        <v>8.0000000000000002E-3</v>
      </c>
      <c r="S1164" s="5" t="s">
        <v>298</v>
      </c>
      <c r="T1164" s="5" t="s">
        <v>346</v>
      </c>
      <c r="U1164" s="5">
        <v>0.1</v>
      </c>
      <c r="V1164" s="5"/>
      <c r="W1164" s="17" t="s">
        <v>335</v>
      </c>
      <c r="X1164" s="17"/>
    </row>
    <row r="1165" spans="1:26" s="25" customFormat="1" hidden="1" x14ac:dyDescent="0.2">
      <c r="B1165" t="s">
        <v>279</v>
      </c>
      <c r="C1165" s="5" t="s">
        <v>314</v>
      </c>
      <c r="D1165" s="28">
        <v>41592</v>
      </c>
      <c r="E1165" s="9">
        <v>0.33333333333333331</v>
      </c>
      <c r="F1165" s="5">
        <v>69.099999999999994</v>
      </c>
      <c r="G1165" s="5">
        <v>158.5</v>
      </c>
      <c r="H1165" s="5">
        <v>7.5</v>
      </c>
      <c r="I1165" s="5"/>
      <c r="J1165" s="5">
        <v>7.5</v>
      </c>
      <c r="K1165" s="5"/>
      <c r="L1165" s="5" t="s">
        <v>312</v>
      </c>
      <c r="M1165" s="5">
        <v>7.8</v>
      </c>
      <c r="N1165" s="13"/>
      <c r="O1165" s="5" t="s">
        <v>312</v>
      </c>
      <c r="P1165" s="5"/>
      <c r="Q1165" s="5"/>
      <c r="R1165" s="5">
        <v>3.5999999999999997E-2</v>
      </c>
      <c r="S1165" s="5" t="s">
        <v>421</v>
      </c>
      <c r="T1165" s="5" t="s">
        <v>346</v>
      </c>
      <c r="U1165" s="5">
        <v>0.1</v>
      </c>
      <c r="V1165" s="5"/>
      <c r="W1165" s="17" t="s">
        <v>335</v>
      </c>
      <c r="X1165" s="17"/>
    </row>
    <row r="1166" spans="1:26" s="25" customFormat="1" hidden="1" x14ac:dyDescent="0.2">
      <c r="B1166" t="s">
        <v>279</v>
      </c>
      <c r="C1166" s="5" t="s">
        <v>314</v>
      </c>
      <c r="D1166" s="28">
        <v>41613</v>
      </c>
      <c r="E1166" s="9">
        <v>0.33333333333333331</v>
      </c>
      <c r="F1166" s="5">
        <v>27.9</v>
      </c>
      <c r="G1166" s="5">
        <v>121</v>
      </c>
      <c r="H1166" s="5" t="s">
        <v>312</v>
      </c>
      <c r="I1166" s="5"/>
      <c r="J1166" s="5">
        <v>0.3</v>
      </c>
      <c r="K1166" s="5"/>
      <c r="L1166" s="5" t="s">
        <v>312</v>
      </c>
      <c r="M1166" s="5">
        <v>7.68</v>
      </c>
      <c r="N1166" s="5" t="s">
        <v>312</v>
      </c>
      <c r="O1166" s="5" t="s">
        <v>312</v>
      </c>
      <c r="P1166" s="5"/>
      <c r="Q1166" s="5"/>
      <c r="R1166" s="5">
        <v>2E-3</v>
      </c>
      <c r="S1166" s="5" t="s">
        <v>298</v>
      </c>
      <c r="T1166" s="5" t="s">
        <v>346</v>
      </c>
      <c r="U1166" s="5" t="s">
        <v>312</v>
      </c>
      <c r="V1166" s="5"/>
      <c r="W1166" s="17" t="s">
        <v>340</v>
      </c>
      <c r="X1166" s="17"/>
    </row>
    <row r="1167" spans="1:26" s="3" customFormat="1" hidden="1" x14ac:dyDescent="0.25">
      <c r="B1167" t="s">
        <v>279</v>
      </c>
      <c r="C1167" s="5" t="s">
        <v>314</v>
      </c>
      <c r="D1167" s="28">
        <v>41620</v>
      </c>
      <c r="E1167" s="9">
        <v>0.33749999999999997</v>
      </c>
      <c r="F1167" s="5" t="s">
        <v>312</v>
      </c>
      <c r="G1167" s="5" t="s">
        <v>312</v>
      </c>
      <c r="H1167" s="5" t="s">
        <v>312</v>
      </c>
      <c r="I1167" s="5"/>
      <c r="J1167" s="5" t="s">
        <v>312</v>
      </c>
      <c r="K1167" s="5"/>
      <c r="L1167" s="5" t="s">
        <v>312</v>
      </c>
      <c r="M1167" s="5" t="s">
        <v>312</v>
      </c>
      <c r="N1167" s="5" t="s">
        <v>312</v>
      </c>
      <c r="O1167" s="5" t="s">
        <v>312</v>
      </c>
      <c r="P1167" s="5"/>
      <c r="Q1167" s="5"/>
      <c r="R1167" s="5" t="s">
        <v>312</v>
      </c>
      <c r="S1167" s="5" t="s">
        <v>312</v>
      </c>
      <c r="T1167" s="5" t="s">
        <v>312</v>
      </c>
      <c r="U1167" s="5" t="s">
        <v>312</v>
      </c>
      <c r="V1167" s="5"/>
      <c r="W1167" s="17" t="s">
        <v>259</v>
      </c>
      <c r="X1167" s="17"/>
      <c r="Y1167" s="25"/>
      <c r="Z1167" s="25"/>
    </row>
    <row r="1168" spans="1:26" s="25" customFormat="1" hidden="1" x14ac:dyDescent="0.2">
      <c r="B1168" t="s">
        <v>279</v>
      </c>
      <c r="C1168" s="5" t="s">
        <v>314</v>
      </c>
      <c r="D1168" s="28">
        <v>41671</v>
      </c>
      <c r="E1168" s="9">
        <v>0.36805555555555558</v>
      </c>
      <c r="F1168" s="5">
        <v>85.5</v>
      </c>
      <c r="G1168" s="5">
        <v>125</v>
      </c>
      <c r="H1168" s="5">
        <v>8.6</v>
      </c>
      <c r="I1168" s="5"/>
      <c r="J1168" s="5">
        <v>1.4</v>
      </c>
      <c r="K1168" s="5"/>
      <c r="L1168" s="5" t="s">
        <v>312</v>
      </c>
      <c r="M1168" s="5">
        <v>7.62</v>
      </c>
      <c r="N1168" s="5" t="s">
        <v>312</v>
      </c>
      <c r="O1168" s="5" t="s">
        <v>312</v>
      </c>
      <c r="P1168" s="5"/>
      <c r="Q1168" s="5"/>
      <c r="R1168" s="5">
        <v>5.0000000000000001E-3</v>
      </c>
      <c r="S1168" s="5" t="s">
        <v>298</v>
      </c>
      <c r="T1168" s="5" t="s">
        <v>346</v>
      </c>
      <c r="U1168" s="5" t="s">
        <v>312</v>
      </c>
      <c r="V1168" s="5"/>
      <c r="W1168" s="17" t="s">
        <v>264</v>
      </c>
      <c r="X1168" s="17"/>
    </row>
    <row r="1169" spans="2:24" hidden="1" x14ac:dyDescent="0.2">
      <c r="B1169" t="s">
        <v>279</v>
      </c>
      <c r="C1169" s="5" t="s">
        <v>314</v>
      </c>
      <c r="D1169" s="28">
        <v>41684</v>
      </c>
      <c r="E1169" s="9">
        <v>0.34375</v>
      </c>
      <c r="F1169" s="5">
        <v>56.8</v>
      </c>
      <c r="G1169" s="5">
        <v>82.6</v>
      </c>
      <c r="H1169" s="5">
        <v>7.7</v>
      </c>
      <c r="I1169" s="5"/>
      <c r="J1169" s="5">
        <v>2.2999999999999998</v>
      </c>
      <c r="K1169" s="5"/>
      <c r="L1169" s="5" t="s">
        <v>312</v>
      </c>
      <c r="M1169" s="5">
        <v>7.84</v>
      </c>
      <c r="N1169" s="5"/>
      <c r="O1169" s="5" t="s">
        <v>312</v>
      </c>
      <c r="P1169" s="5"/>
      <c r="Q1169" s="5"/>
      <c r="R1169" s="5">
        <v>3.0000000000000001E-3</v>
      </c>
      <c r="S1169" s="5" t="s">
        <v>217</v>
      </c>
      <c r="T1169" s="5" t="s">
        <v>346</v>
      </c>
      <c r="U1169" s="5">
        <v>2.6</v>
      </c>
      <c r="V1169" s="5">
        <v>1.002</v>
      </c>
      <c r="W1169" s="17" t="s">
        <v>335</v>
      </c>
      <c r="X1169" s="61"/>
    </row>
    <row r="1170" spans="2:24" hidden="1" x14ac:dyDescent="0.2">
      <c r="B1170" t="s">
        <v>279</v>
      </c>
      <c r="C1170" s="5" t="s">
        <v>314</v>
      </c>
      <c r="D1170" s="28">
        <v>41698</v>
      </c>
      <c r="E1170" s="9">
        <v>0.3263888888888889</v>
      </c>
      <c r="F1170" s="5">
        <v>28.2</v>
      </c>
      <c r="G1170" s="5">
        <v>48.7</v>
      </c>
      <c r="H1170" s="5" t="s">
        <v>312</v>
      </c>
      <c r="I1170" s="5"/>
      <c r="J1170" s="5">
        <v>3.6</v>
      </c>
      <c r="K1170" s="5"/>
      <c r="L1170" s="5" t="s">
        <v>312</v>
      </c>
      <c r="M1170" s="5">
        <v>7.84</v>
      </c>
      <c r="N1170" s="5"/>
      <c r="O1170" s="5" t="s">
        <v>312</v>
      </c>
      <c r="P1170" s="5"/>
      <c r="Q1170" s="5"/>
      <c r="R1170" s="5"/>
      <c r="S1170" s="5" t="s">
        <v>298</v>
      </c>
      <c r="T1170" s="5" t="s">
        <v>346</v>
      </c>
      <c r="U1170" s="5">
        <v>5.3</v>
      </c>
      <c r="V1170" s="5">
        <v>1.004</v>
      </c>
      <c r="W1170" s="17" t="s">
        <v>244</v>
      </c>
      <c r="X1170" s="61"/>
    </row>
    <row r="1171" spans="2:24" hidden="1" x14ac:dyDescent="0.2">
      <c r="B1171" t="s">
        <v>279</v>
      </c>
      <c r="C1171" s="5" t="s">
        <v>314</v>
      </c>
      <c r="D1171" s="28">
        <v>41712</v>
      </c>
      <c r="E1171" s="9">
        <v>0.34375</v>
      </c>
      <c r="F1171" s="5">
        <v>23.1</v>
      </c>
      <c r="G1171" s="5">
        <v>816.4</v>
      </c>
      <c r="H1171" s="5">
        <v>9.1999999999999993</v>
      </c>
      <c r="I1171" s="5"/>
      <c r="J1171" s="5">
        <v>4.0999999999999996</v>
      </c>
      <c r="K1171" s="5"/>
      <c r="L1171" s="5" t="s">
        <v>312</v>
      </c>
      <c r="M1171" s="5">
        <v>8</v>
      </c>
      <c r="N1171" s="5"/>
      <c r="O1171" s="5" t="s">
        <v>312</v>
      </c>
      <c r="P1171" s="5"/>
      <c r="Q1171" s="5"/>
      <c r="R1171" s="5">
        <v>7.0000000000000001E-3</v>
      </c>
      <c r="S1171" s="5" t="s">
        <v>217</v>
      </c>
      <c r="T1171" s="5" t="s">
        <v>346</v>
      </c>
      <c r="U1171" s="5">
        <v>2.6</v>
      </c>
      <c r="V1171" s="5">
        <v>1.002</v>
      </c>
      <c r="W1171" s="17" t="s">
        <v>335</v>
      </c>
      <c r="X1171" s="61"/>
    </row>
    <row r="1172" spans="2:24" x14ac:dyDescent="0.2">
      <c r="C1172" s="52" t="s">
        <v>314</v>
      </c>
      <c r="D1172" s="28">
        <v>41766</v>
      </c>
      <c r="E1172" s="9">
        <v>0.44236111111111115</v>
      </c>
      <c r="F1172" s="5">
        <v>104</v>
      </c>
      <c r="G1172" s="5"/>
      <c r="H1172" s="5">
        <v>11.33</v>
      </c>
      <c r="I1172" s="5" t="s">
        <v>312</v>
      </c>
      <c r="J1172" s="5">
        <v>11.56</v>
      </c>
      <c r="K1172" s="5" t="s">
        <v>371</v>
      </c>
      <c r="L1172" s="5" t="s">
        <v>312</v>
      </c>
      <c r="M1172" s="5">
        <v>8.35</v>
      </c>
      <c r="N1172" s="5">
        <v>3.35</v>
      </c>
      <c r="O1172" s="5" t="s">
        <v>312</v>
      </c>
      <c r="P1172" s="5">
        <v>580</v>
      </c>
      <c r="Q1172" s="5" t="s">
        <v>312</v>
      </c>
      <c r="R1172" s="5"/>
      <c r="S1172" s="5" t="s">
        <v>312</v>
      </c>
      <c r="T1172" s="5" t="s">
        <v>345</v>
      </c>
      <c r="U1172" s="5"/>
      <c r="V1172" s="5"/>
      <c r="W1172" s="17" t="s">
        <v>136</v>
      </c>
      <c r="X1172" s="61"/>
    </row>
    <row r="1173" spans="2:24" x14ac:dyDescent="0.2">
      <c r="C1173" s="52" t="s">
        <v>314</v>
      </c>
      <c r="D1173" s="28">
        <v>41780</v>
      </c>
      <c r="E1173" s="9">
        <v>0.3972222222222222</v>
      </c>
      <c r="F1173" s="5">
        <v>133</v>
      </c>
      <c r="G1173" s="5"/>
      <c r="H1173" s="5">
        <v>9.0299999999999994</v>
      </c>
      <c r="I1173" s="5" t="s">
        <v>312</v>
      </c>
      <c r="J1173" s="5">
        <v>13.71</v>
      </c>
      <c r="K1173" s="5" t="s">
        <v>371</v>
      </c>
      <c r="L1173" s="5" t="s">
        <v>312</v>
      </c>
      <c r="M1173" s="5">
        <v>7.81</v>
      </c>
      <c r="N1173" s="5">
        <v>11.5</v>
      </c>
      <c r="O1173" s="5" t="s">
        <v>312</v>
      </c>
      <c r="P1173" s="5">
        <v>458</v>
      </c>
      <c r="Q1173" s="5" t="s">
        <v>312</v>
      </c>
      <c r="R1173" s="5"/>
      <c r="S1173" s="5" t="s">
        <v>312</v>
      </c>
      <c r="T1173" s="5" t="s">
        <v>346</v>
      </c>
      <c r="U1173" s="5"/>
      <c r="V1173" s="5"/>
      <c r="W1173" s="17" t="s">
        <v>139</v>
      </c>
      <c r="X1173" s="61"/>
    </row>
    <row r="1174" spans="2:24" x14ac:dyDescent="0.2">
      <c r="C1174" s="52" t="s">
        <v>314</v>
      </c>
      <c r="D1174" s="28">
        <v>41794</v>
      </c>
      <c r="E1174" s="9">
        <v>0.41388888888888892</v>
      </c>
      <c r="F1174" s="5">
        <v>178</v>
      </c>
      <c r="G1174" s="5"/>
      <c r="H1174" s="5">
        <v>8.74</v>
      </c>
      <c r="I1174" s="5" t="s">
        <v>312</v>
      </c>
      <c r="J1174" s="5">
        <v>15.96</v>
      </c>
      <c r="K1174" s="5" t="s">
        <v>371</v>
      </c>
      <c r="L1174" s="5" t="s">
        <v>312</v>
      </c>
      <c r="M1174" s="5">
        <v>7.96</v>
      </c>
      <c r="N1174" s="5">
        <v>10.5</v>
      </c>
      <c r="O1174" s="5" t="s">
        <v>312</v>
      </c>
      <c r="P1174" s="5">
        <v>309</v>
      </c>
      <c r="Q1174" s="5" t="s">
        <v>312</v>
      </c>
      <c r="R1174" s="5"/>
      <c r="S1174" s="5" t="s">
        <v>312</v>
      </c>
      <c r="T1174" s="5" t="s">
        <v>345</v>
      </c>
      <c r="U1174" s="5"/>
      <c r="V1174" s="5"/>
      <c r="W1174" s="17" t="s">
        <v>99</v>
      </c>
      <c r="X1174" s="61"/>
    </row>
    <row r="1175" spans="2:24" x14ac:dyDescent="0.2">
      <c r="C1175" s="52" t="s">
        <v>314</v>
      </c>
      <c r="D1175" s="28">
        <v>41808</v>
      </c>
      <c r="E1175" s="9">
        <v>0.39999999999999997</v>
      </c>
      <c r="F1175" s="5">
        <v>122</v>
      </c>
      <c r="G1175" s="5"/>
      <c r="H1175" s="5">
        <v>9.01</v>
      </c>
      <c r="I1175" s="5" t="s">
        <v>312</v>
      </c>
      <c r="J1175" s="5">
        <v>15.86</v>
      </c>
      <c r="K1175" s="5" t="s">
        <v>371</v>
      </c>
      <c r="L1175" s="5" t="s">
        <v>312</v>
      </c>
      <c r="M1175" s="5">
        <v>7.92</v>
      </c>
      <c r="N1175" s="5">
        <v>8.23</v>
      </c>
      <c r="O1175" s="5" t="s">
        <v>312</v>
      </c>
      <c r="P1175" s="5">
        <v>345</v>
      </c>
      <c r="Q1175" s="5" t="s">
        <v>312</v>
      </c>
      <c r="R1175" s="5"/>
      <c r="S1175" s="5" t="s">
        <v>312</v>
      </c>
      <c r="T1175" s="5" t="s">
        <v>345</v>
      </c>
      <c r="U1175" s="5"/>
      <c r="V1175" s="5"/>
      <c r="W1175" s="17" t="s">
        <v>100</v>
      </c>
      <c r="X1175" s="61"/>
    </row>
    <row r="1176" spans="2:24" x14ac:dyDescent="0.2">
      <c r="C1176" s="52" t="s">
        <v>314</v>
      </c>
      <c r="D1176" s="28">
        <v>41829</v>
      </c>
      <c r="E1176" s="9">
        <v>0.39166666666666666</v>
      </c>
      <c r="F1176" s="5">
        <v>548</v>
      </c>
      <c r="G1176" s="5"/>
      <c r="H1176" s="153">
        <v>7.7</v>
      </c>
      <c r="I1176" s="5" t="s">
        <v>312</v>
      </c>
      <c r="J1176" s="5">
        <v>19.21</v>
      </c>
      <c r="K1176" s="5" t="s">
        <v>230</v>
      </c>
      <c r="L1176" s="5" t="s">
        <v>312</v>
      </c>
      <c r="M1176" s="5">
        <v>7.94</v>
      </c>
      <c r="N1176" s="5">
        <v>21.6</v>
      </c>
      <c r="O1176" s="5" t="s">
        <v>312</v>
      </c>
      <c r="P1176" s="5">
        <v>397</v>
      </c>
      <c r="Q1176" s="5" t="s">
        <v>312</v>
      </c>
      <c r="R1176" s="5"/>
      <c r="S1176" s="5" t="s">
        <v>312</v>
      </c>
      <c r="T1176" s="5" t="s">
        <v>345</v>
      </c>
      <c r="U1176" s="5"/>
      <c r="V1176" s="5"/>
      <c r="W1176" s="17" t="s">
        <v>104</v>
      </c>
      <c r="X1176" s="61"/>
    </row>
    <row r="1177" spans="2:24" x14ac:dyDescent="0.2">
      <c r="C1177" s="52" t="s">
        <v>314</v>
      </c>
      <c r="D1177" s="28">
        <v>41843</v>
      </c>
      <c r="E1177" s="9">
        <v>0.40972222222222227</v>
      </c>
      <c r="F1177" s="5">
        <v>326</v>
      </c>
      <c r="G1177" s="5"/>
      <c r="H1177" s="5">
        <v>8.33</v>
      </c>
      <c r="I1177" s="5" t="s">
        <v>312</v>
      </c>
      <c r="J1177" s="5">
        <v>19.63</v>
      </c>
      <c r="K1177" s="5" t="s">
        <v>230</v>
      </c>
      <c r="L1177" s="5" t="s">
        <v>312</v>
      </c>
      <c r="M1177" s="5">
        <v>8.09</v>
      </c>
      <c r="N1177" s="5">
        <v>14.3</v>
      </c>
      <c r="O1177" s="5" t="s">
        <v>312</v>
      </c>
      <c r="P1177" s="5">
        <v>382</v>
      </c>
      <c r="Q1177" s="5" t="s">
        <v>312</v>
      </c>
      <c r="R1177" s="5"/>
      <c r="S1177" s="5" t="s">
        <v>312</v>
      </c>
      <c r="T1177" s="5" t="s">
        <v>345</v>
      </c>
      <c r="U1177" s="5"/>
      <c r="V1177" s="5"/>
      <c r="W1177" s="17" t="s">
        <v>105</v>
      </c>
      <c r="X1177" s="61"/>
    </row>
    <row r="1178" spans="2:24" x14ac:dyDescent="0.2">
      <c r="C1178" s="52" t="s">
        <v>314</v>
      </c>
      <c r="D1178" s="28">
        <v>41857</v>
      </c>
      <c r="E1178" s="9">
        <v>0.42708333333333331</v>
      </c>
      <c r="F1178" s="5">
        <v>435</v>
      </c>
      <c r="G1178" s="5"/>
      <c r="H1178" s="5">
        <v>7.71</v>
      </c>
      <c r="I1178" s="5" t="s">
        <v>312</v>
      </c>
      <c r="J1178" s="5">
        <v>18.940000000000001</v>
      </c>
      <c r="K1178" s="5" t="s">
        <v>230</v>
      </c>
      <c r="L1178" s="5" t="s">
        <v>312</v>
      </c>
      <c r="M1178" s="5">
        <v>8.08</v>
      </c>
      <c r="N1178" s="150">
        <v>15</v>
      </c>
      <c r="O1178" s="5" t="s">
        <v>312</v>
      </c>
      <c r="P1178" s="5">
        <v>369</v>
      </c>
      <c r="Q1178" s="5" t="s">
        <v>312</v>
      </c>
      <c r="R1178" s="5"/>
      <c r="S1178" s="5" t="s">
        <v>312</v>
      </c>
      <c r="T1178" s="5" t="s">
        <v>345</v>
      </c>
      <c r="U1178" s="5"/>
      <c r="V1178" s="5"/>
      <c r="W1178" s="17" t="s">
        <v>106</v>
      </c>
      <c r="X1178" s="61"/>
    </row>
    <row r="1179" spans="2:24" x14ac:dyDescent="0.2">
      <c r="C1179" s="52" t="s">
        <v>314</v>
      </c>
      <c r="D1179" s="28">
        <v>41871</v>
      </c>
      <c r="E1179" s="9">
        <v>0.39930555555555558</v>
      </c>
      <c r="F1179" s="5">
        <v>260</v>
      </c>
      <c r="G1179" s="5"/>
      <c r="H1179" s="5">
        <v>8.06</v>
      </c>
      <c r="I1179" s="5" t="s">
        <v>312</v>
      </c>
      <c r="J1179" s="5">
        <v>18.45</v>
      </c>
      <c r="K1179" s="5" t="s">
        <v>230</v>
      </c>
      <c r="L1179" s="5" t="s">
        <v>312</v>
      </c>
      <c r="M1179" s="5">
        <v>8.06</v>
      </c>
      <c r="N1179" s="5">
        <v>12.6</v>
      </c>
      <c r="O1179" s="5" t="s">
        <v>312</v>
      </c>
      <c r="P1179" s="5">
        <v>395</v>
      </c>
      <c r="Q1179" s="5" t="s">
        <v>312</v>
      </c>
      <c r="R1179" s="5"/>
      <c r="S1179" s="5" t="s">
        <v>312</v>
      </c>
      <c r="T1179" s="5" t="s">
        <v>345</v>
      </c>
      <c r="U1179" s="5"/>
      <c r="V1179" s="5"/>
      <c r="W1179" s="17" t="s">
        <v>107</v>
      </c>
      <c r="X1179" s="61"/>
    </row>
    <row r="1180" spans="2:24" x14ac:dyDescent="0.2">
      <c r="C1180" s="52" t="s">
        <v>314</v>
      </c>
      <c r="D1180" s="28">
        <v>41885</v>
      </c>
      <c r="E1180" s="9">
        <v>0.4375</v>
      </c>
      <c r="F1180" s="5">
        <v>308</v>
      </c>
      <c r="G1180" s="5"/>
      <c r="H1180" s="5">
        <v>9.0500000000000007</v>
      </c>
      <c r="I1180" s="5" t="s">
        <v>312</v>
      </c>
      <c r="J1180" s="150">
        <v>17</v>
      </c>
      <c r="K1180" s="5" t="s">
        <v>230</v>
      </c>
      <c r="L1180" s="5" t="s">
        <v>312</v>
      </c>
      <c r="M1180" s="5">
        <v>8.09</v>
      </c>
      <c r="N1180" s="5">
        <v>7.94</v>
      </c>
      <c r="O1180" s="5" t="s">
        <v>312</v>
      </c>
      <c r="P1180" s="5">
        <v>473</v>
      </c>
      <c r="Q1180" s="5" t="s">
        <v>312</v>
      </c>
      <c r="R1180" s="5"/>
      <c r="S1180" s="5" t="s">
        <v>312</v>
      </c>
      <c r="T1180" s="5" t="s">
        <v>345</v>
      </c>
      <c r="U1180" s="5"/>
      <c r="V1180" s="5"/>
      <c r="W1180" s="17" t="s">
        <v>108</v>
      </c>
      <c r="X1180" s="61"/>
    </row>
    <row r="1181" spans="2:24" x14ac:dyDescent="0.2">
      <c r="C1181" s="52" t="s">
        <v>314</v>
      </c>
      <c r="D1181" s="28">
        <v>41899</v>
      </c>
      <c r="E1181" s="9">
        <v>0.39583333333333331</v>
      </c>
      <c r="F1181" s="5">
        <v>186</v>
      </c>
      <c r="G1181" s="5"/>
      <c r="H1181" s="5">
        <v>8.86</v>
      </c>
      <c r="I1181" s="5" t="s">
        <v>312</v>
      </c>
      <c r="J1181" s="5">
        <v>14.98</v>
      </c>
      <c r="K1181" s="5" t="s">
        <v>230</v>
      </c>
      <c r="L1181" s="5" t="s">
        <v>312</v>
      </c>
      <c r="M1181" s="153">
        <v>7.9</v>
      </c>
      <c r="N1181" s="5">
        <v>9.0399999999999991</v>
      </c>
      <c r="O1181" s="5" t="s">
        <v>312</v>
      </c>
      <c r="P1181" s="5">
        <v>484</v>
      </c>
      <c r="Q1181" s="5" t="s">
        <v>312</v>
      </c>
      <c r="R1181" s="5"/>
      <c r="S1181" s="5" t="s">
        <v>312</v>
      </c>
      <c r="T1181" s="5" t="s">
        <v>345</v>
      </c>
      <c r="U1181" s="5"/>
      <c r="V1181" s="5"/>
      <c r="W1181" s="17" t="s">
        <v>113</v>
      </c>
      <c r="X1181" s="61"/>
    </row>
    <row r="1182" spans="2:24" hidden="1" x14ac:dyDescent="0.2">
      <c r="B1182" t="s">
        <v>279</v>
      </c>
      <c r="C1182" s="5" t="s">
        <v>314</v>
      </c>
      <c r="D1182" s="28">
        <v>41916</v>
      </c>
      <c r="E1182" s="8">
        <v>0.38750000000000001</v>
      </c>
      <c r="F1182" s="5">
        <v>122.3</v>
      </c>
      <c r="G1182" s="5" t="s">
        <v>296</v>
      </c>
      <c r="H1182" s="5" t="s">
        <v>312</v>
      </c>
      <c r="I1182" s="5" t="s">
        <v>312</v>
      </c>
      <c r="J1182" s="5">
        <v>12.1</v>
      </c>
      <c r="K1182" s="5" t="s">
        <v>230</v>
      </c>
      <c r="L1182" s="5" t="s">
        <v>312</v>
      </c>
      <c r="M1182" s="6">
        <v>8.0299999999999994</v>
      </c>
      <c r="N1182" s="7">
        <v>7.5</v>
      </c>
      <c r="O1182" s="5" t="s">
        <v>312</v>
      </c>
      <c r="P1182" s="5"/>
      <c r="Q1182" s="5" t="s">
        <v>312</v>
      </c>
      <c r="R1182" s="5"/>
      <c r="S1182" s="5"/>
      <c r="T1182" s="5" t="s">
        <v>345</v>
      </c>
      <c r="U1182" s="5"/>
      <c r="V1182" s="5"/>
      <c r="W1182" s="17" t="s">
        <v>335</v>
      </c>
      <c r="X1182" s="61"/>
    </row>
    <row r="1183" spans="2:24" hidden="1" x14ac:dyDescent="0.2">
      <c r="B1183" t="s">
        <v>279</v>
      </c>
      <c r="C1183" s="5" t="s">
        <v>314</v>
      </c>
      <c r="D1183" s="28">
        <v>41930</v>
      </c>
      <c r="E1183" s="9">
        <v>0.375</v>
      </c>
      <c r="F1183" s="5">
        <v>73.3</v>
      </c>
      <c r="G1183" s="5">
        <v>1203.3</v>
      </c>
      <c r="H1183" s="5">
        <v>9.35</v>
      </c>
      <c r="I1183" s="5">
        <v>100.3</v>
      </c>
      <c r="J1183" s="6">
        <v>10.1</v>
      </c>
      <c r="K1183" s="5" t="s">
        <v>230</v>
      </c>
      <c r="L1183" s="5" t="s">
        <v>312</v>
      </c>
      <c r="M1183" s="5">
        <v>8.16</v>
      </c>
      <c r="N1183" s="5"/>
      <c r="O1183" s="5" t="s">
        <v>312</v>
      </c>
      <c r="P1183" s="5"/>
      <c r="Q1183" s="5" t="s">
        <v>312</v>
      </c>
      <c r="R1183" s="5"/>
      <c r="S1183" s="5"/>
      <c r="T1183" s="5" t="s">
        <v>345</v>
      </c>
      <c r="U1183" s="5"/>
      <c r="V1183" s="5"/>
      <c r="W1183" s="17" t="s">
        <v>275</v>
      </c>
      <c r="X1183" s="61"/>
    </row>
    <row r="1184" spans="2:24" hidden="1" x14ac:dyDescent="0.2">
      <c r="B1184" t="s">
        <v>279</v>
      </c>
      <c r="C1184" s="5" t="s">
        <v>314</v>
      </c>
      <c r="D1184" s="28">
        <v>41951</v>
      </c>
      <c r="E1184" s="9">
        <v>0.3840277777777778</v>
      </c>
      <c r="F1184" s="5">
        <v>816.4</v>
      </c>
      <c r="G1184" s="5" t="s">
        <v>296</v>
      </c>
      <c r="H1184" s="5" t="s">
        <v>312</v>
      </c>
      <c r="I1184" s="5" t="s">
        <v>312</v>
      </c>
      <c r="J1184" s="5">
        <v>7.49</v>
      </c>
      <c r="K1184" s="5" t="s">
        <v>312</v>
      </c>
      <c r="L1184" s="5" t="s">
        <v>312</v>
      </c>
      <c r="M1184" s="5">
        <v>8.08</v>
      </c>
      <c r="N1184" s="7">
        <v>4</v>
      </c>
      <c r="O1184" s="5" t="s">
        <v>312</v>
      </c>
      <c r="P1184" s="5"/>
      <c r="Q1184" s="5" t="s">
        <v>312</v>
      </c>
      <c r="R1184" s="5"/>
      <c r="S1184" s="5"/>
      <c r="T1184" s="5" t="s">
        <v>345</v>
      </c>
      <c r="U1184" s="5"/>
      <c r="V1184" s="5"/>
      <c r="W1184" s="17" t="s">
        <v>275</v>
      </c>
      <c r="X1184" s="61"/>
    </row>
    <row r="1185" spans="1:26" hidden="1" x14ac:dyDescent="0.2">
      <c r="B1185" t="s">
        <v>279</v>
      </c>
      <c r="C1185" s="5" t="s">
        <v>314</v>
      </c>
      <c r="D1185" s="28">
        <v>41965</v>
      </c>
      <c r="E1185" s="9">
        <v>0.3756944444444445</v>
      </c>
      <c r="F1185" s="7">
        <v>101.4</v>
      </c>
      <c r="G1185" s="7">
        <v>1986.3</v>
      </c>
      <c r="H1185" s="5">
        <v>7.16</v>
      </c>
      <c r="I1185" s="5"/>
      <c r="J1185" s="6">
        <v>2.27</v>
      </c>
      <c r="K1185" s="5" t="s">
        <v>230</v>
      </c>
      <c r="L1185" s="5" t="s">
        <v>312</v>
      </c>
      <c r="M1185" s="5">
        <v>7.92</v>
      </c>
      <c r="N1185" s="7">
        <v>3</v>
      </c>
      <c r="O1185" s="5" t="s">
        <v>312</v>
      </c>
      <c r="P1185" s="5"/>
      <c r="Q1185" s="5" t="s">
        <v>312</v>
      </c>
      <c r="R1185" s="5"/>
      <c r="S1185" s="5"/>
      <c r="T1185" s="5" t="s">
        <v>345</v>
      </c>
      <c r="U1185" s="5"/>
      <c r="V1185" s="5"/>
      <c r="W1185" s="17" t="s">
        <v>280</v>
      </c>
      <c r="X1185" s="61"/>
    </row>
    <row r="1186" spans="1:26" hidden="1" x14ac:dyDescent="0.2">
      <c r="B1186" t="s">
        <v>279</v>
      </c>
      <c r="C1186" s="5" t="s">
        <v>314</v>
      </c>
      <c r="D1186" s="28">
        <v>41986</v>
      </c>
      <c r="E1186" s="9">
        <v>0.39652777777777781</v>
      </c>
      <c r="F1186" s="7">
        <v>50.4</v>
      </c>
      <c r="G1186" s="7">
        <v>1553.1</v>
      </c>
      <c r="H1186" s="5">
        <v>12.76</v>
      </c>
      <c r="I1186" s="5" t="s">
        <v>312</v>
      </c>
      <c r="J1186" s="6">
        <v>3.39</v>
      </c>
      <c r="K1186" s="5" t="s">
        <v>230</v>
      </c>
      <c r="L1186" s="5" t="s">
        <v>312</v>
      </c>
      <c r="M1186" s="5">
        <v>7.41</v>
      </c>
      <c r="N1186" s="7">
        <v>6.5</v>
      </c>
      <c r="O1186" s="5" t="s">
        <v>312</v>
      </c>
      <c r="P1186" s="5"/>
      <c r="Q1186" s="5" t="s">
        <v>312</v>
      </c>
      <c r="R1186" s="5"/>
      <c r="S1186" s="5"/>
      <c r="T1186" s="5" t="s">
        <v>345</v>
      </c>
      <c r="U1186" s="5"/>
      <c r="V1186" s="5"/>
      <c r="W1186" s="17" t="s">
        <v>275</v>
      </c>
      <c r="X1186" s="61"/>
    </row>
    <row r="1187" spans="1:26" x14ac:dyDescent="0.2">
      <c r="C1187" s="50" t="s">
        <v>314</v>
      </c>
      <c r="D1187" s="28">
        <v>42028</v>
      </c>
      <c r="E1187" s="9">
        <v>0.37916666666666665</v>
      </c>
      <c r="F1187" s="5">
        <v>41.4</v>
      </c>
      <c r="G1187" s="5">
        <v>201.1</v>
      </c>
      <c r="H1187" s="6">
        <v>12.37</v>
      </c>
      <c r="I1187" s="5">
        <v>105.5</v>
      </c>
      <c r="J1187" s="6">
        <v>1.06</v>
      </c>
      <c r="K1187" s="5" t="s">
        <v>230</v>
      </c>
      <c r="L1187" s="5" t="s">
        <v>312</v>
      </c>
      <c r="M1187" s="6">
        <v>7.65</v>
      </c>
      <c r="N1187" s="7">
        <v>3.1</v>
      </c>
      <c r="O1187" s="5" t="s">
        <v>312</v>
      </c>
      <c r="P1187" s="153">
        <v>528</v>
      </c>
      <c r="Q1187" s="5" t="s">
        <v>312</v>
      </c>
      <c r="R1187" s="5"/>
      <c r="S1187" s="5" t="s">
        <v>421</v>
      </c>
      <c r="T1187" s="5" t="s">
        <v>345</v>
      </c>
      <c r="U1187" s="5"/>
      <c r="V1187" s="5"/>
      <c r="W1187" s="17" t="s">
        <v>278</v>
      </c>
      <c r="X1187" s="17" t="s">
        <v>385</v>
      </c>
    </row>
    <row r="1188" spans="1:26" x14ac:dyDescent="0.2">
      <c r="C1188" s="50" t="s">
        <v>314</v>
      </c>
      <c r="D1188" s="28">
        <v>42049</v>
      </c>
      <c r="E1188" s="9">
        <v>0.4069444444444445</v>
      </c>
      <c r="F1188" s="5">
        <v>27.1</v>
      </c>
      <c r="G1188" s="5">
        <v>980.4</v>
      </c>
      <c r="H1188" s="11">
        <v>10.99</v>
      </c>
      <c r="I1188" s="5">
        <v>103.7</v>
      </c>
      <c r="J1188" s="6">
        <v>4.88</v>
      </c>
      <c r="K1188" s="5" t="s">
        <v>230</v>
      </c>
      <c r="L1188" s="5" t="s">
        <v>312</v>
      </c>
      <c r="M1188" s="6">
        <v>7.52</v>
      </c>
      <c r="N1188" s="6">
        <v>4.42</v>
      </c>
      <c r="O1188" s="5" t="s">
        <v>312</v>
      </c>
      <c r="P1188" s="153">
        <v>615.1</v>
      </c>
      <c r="Q1188" s="5" t="s">
        <v>312</v>
      </c>
      <c r="R1188" s="5" t="s">
        <v>312</v>
      </c>
      <c r="S1188" s="5" t="s">
        <v>312</v>
      </c>
      <c r="T1188" s="5" t="s">
        <v>345</v>
      </c>
      <c r="U1188" s="5"/>
      <c r="V1188" s="5"/>
      <c r="W1188" s="17" t="s">
        <v>278</v>
      </c>
      <c r="X1188" s="17" t="s">
        <v>375</v>
      </c>
    </row>
    <row r="1189" spans="1:26" x14ac:dyDescent="0.2">
      <c r="C1189" s="50" t="s">
        <v>314</v>
      </c>
      <c r="D1189" s="28">
        <v>42063</v>
      </c>
      <c r="E1189" s="5" t="s">
        <v>312</v>
      </c>
      <c r="F1189" s="5" t="s">
        <v>312</v>
      </c>
      <c r="G1189" s="5" t="s">
        <v>312</v>
      </c>
      <c r="H1189" s="5" t="s">
        <v>312</v>
      </c>
      <c r="I1189" s="5" t="s">
        <v>312</v>
      </c>
      <c r="J1189" s="5" t="s">
        <v>312</v>
      </c>
      <c r="K1189" s="5" t="s">
        <v>312</v>
      </c>
      <c r="L1189" s="5" t="s">
        <v>312</v>
      </c>
      <c r="M1189" s="5" t="s">
        <v>312</v>
      </c>
      <c r="N1189" s="5" t="s">
        <v>312</v>
      </c>
      <c r="O1189" s="5" t="s">
        <v>312</v>
      </c>
      <c r="P1189" s="5" t="s">
        <v>312</v>
      </c>
      <c r="Q1189" s="5" t="s">
        <v>312</v>
      </c>
      <c r="R1189" s="5" t="s">
        <v>312</v>
      </c>
      <c r="S1189" s="5" t="s">
        <v>312</v>
      </c>
      <c r="T1189" s="5" t="s">
        <v>312</v>
      </c>
      <c r="U1189" s="5"/>
      <c r="V1189" s="5"/>
      <c r="W1189" s="17" t="s">
        <v>278</v>
      </c>
      <c r="X1189" s="17" t="s">
        <v>301</v>
      </c>
    </row>
    <row r="1190" spans="1:26" x14ac:dyDescent="0.2">
      <c r="C1190" s="50" t="s">
        <v>314</v>
      </c>
      <c r="D1190" s="28">
        <v>42084</v>
      </c>
      <c r="E1190" s="9">
        <v>0.41250000000000003</v>
      </c>
      <c r="F1190" s="7">
        <v>82.3</v>
      </c>
      <c r="G1190" s="5" t="s">
        <v>296</v>
      </c>
      <c r="H1190" s="11">
        <v>10.46</v>
      </c>
      <c r="I1190" s="5">
        <v>103.4</v>
      </c>
      <c r="J1190" s="6">
        <v>6.54</v>
      </c>
      <c r="K1190" s="5" t="s">
        <v>230</v>
      </c>
      <c r="L1190" s="5" t="s">
        <v>312</v>
      </c>
      <c r="M1190" s="6">
        <v>7.52</v>
      </c>
      <c r="N1190" s="6">
        <v>3.96</v>
      </c>
      <c r="O1190" s="6">
        <v>477.8</v>
      </c>
      <c r="P1190" s="6">
        <v>739.3</v>
      </c>
      <c r="Q1190" s="7">
        <v>179.7</v>
      </c>
      <c r="R1190" s="5"/>
      <c r="S1190" s="5" t="s">
        <v>217</v>
      </c>
      <c r="T1190" s="5" t="s">
        <v>345</v>
      </c>
      <c r="U1190" s="5"/>
      <c r="V1190" s="5"/>
      <c r="W1190" s="17" t="s">
        <v>278</v>
      </c>
      <c r="X1190" s="18" t="s">
        <v>302</v>
      </c>
    </row>
    <row r="1191" spans="1:26" x14ac:dyDescent="0.2">
      <c r="C1191" s="50" t="s">
        <v>314</v>
      </c>
      <c r="D1191" s="28">
        <v>42091</v>
      </c>
      <c r="E1191" s="9">
        <v>0.43055555555555558</v>
      </c>
      <c r="F1191" s="7">
        <v>69.099999999999994</v>
      </c>
      <c r="G1191" s="5" t="s">
        <v>296</v>
      </c>
      <c r="H1191" s="11">
        <v>10.02</v>
      </c>
      <c r="I1191" s="5">
        <v>105.6</v>
      </c>
      <c r="J1191" s="6">
        <v>9.23</v>
      </c>
      <c r="K1191" s="5" t="s">
        <v>230</v>
      </c>
      <c r="L1191" s="5" t="s">
        <v>312</v>
      </c>
      <c r="M1191" s="6">
        <v>7.73</v>
      </c>
      <c r="N1191" s="6">
        <v>6.11</v>
      </c>
      <c r="O1191" s="6">
        <v>470.5</v>
      </c>
      <c r="P1191" s="6">
        <v>675.9</v>
      </c>
      <c r="Q1191" s="7">
        <v>180</v>
      </c>
      <c r="R1191" s="5"/>
      <c r="S1191" s="5" t="s">
        <v>217</v>
      </c>
      <c r="T1191" s="5" t="s">
        <v>345</v>
      </c>
      <c r="U1191" s="5"/>
      <c r="V1191" s="5"/>
      <c r="W1191" s="17" t="s">
        <v>278</v>
      </c>
      <c r="X1191" s="17" t="s">
        <v>303</v>
      </c>
    </row>
    <row r="1192" spans="1:26" x14ac:dyDescent="0.2">
      <c r="C1192" s="50" t="s">
        <v>314</v>
      </c>
      <c r="D1192" s="28">
        <v>42111</v>
      </c>
      <c r="E1192" s="9">
        <v>0.42291666666666666</v>
      </c>
      <c r="F1192" s="7">
        <v>2419.6</v>
      </c>
      <c r="G1192" s="5" t="s">
        <v>296</v>
      </c>
      <c r="H1192" s="6">
        <v>10</v>
      </c>
      <c r="I1192" s="7">
        <v>99</v>
      </c>
      <c r="J1192" s="6">
        <v>6.59</v>
      </c>
      <c r="K1192" s="5" t="s">
        <v>371</v>
      </c>
      <c r="L1192" s="5" t="s">
        <v>312</v>
      </c>
      <c r="M1192" s="6">
        <v>7.5</v>
      </c>
      <c r="N1192" s="118" t="s">
        <v>312</v>
      </c>
      <c r="O1192" s="6">
        <v>307.5</v>
      </c>
      <c r="P1192" s="6">
        <v>475.2</v>
      </c>
      <c r="Q1192" s="7">
        <v>154.1</v>
      </c>
      <c r="R1192" s="5" t="s">
        <v>312</v>
      </c>
      <c r="S1192" s="5" t="s">
        <v>217</v>
      </c>
      <c r="T1192" s="5" t="s">
        <v>346</v>
      </c>
      <c r="U1192" s="5" t="s">
        <v>312</v>
      </c>
      <c r="V1192" s="5" t="s">
        <v>312</v>
      </c>
      <c r="W1192" s="49" t="s">
        <v>195</v>
      </c>
      <c r="X1192" s="17" t="s">
        <v>304</v>
      </c>
    </row>
    <row r="1193" spans="1:26" x14ac:dyDescent="0.25">
      <c r="C1193" s="50" t="s">
        <v>314</v>
      </c>
      <c r="D1193" s="28">
        <v>42130</v>
      </c>
      <c r="E1193" s="23">
        <v>0.3979166666666667</v>
      </c>
      <c r="F1193" s="5">
        <v>162</v>
      </c>
      <c r="G1193" s="157"/>
      <c r="H1193" s="195">
        <v>8.91</v>
      </c>
      <c r="I1193" s="91">
        <v>98</v>
      </c>
      <c r="J1193" s="185">
        <v>10.67</v>
      </c>
      <c r="K1193" s="202" t="s">
        <v>371</v>
      </c>
      <c r="L1193" s="5" t="s">
        <v>312</v>
      </c>
      <c r="M1193" s="202">
        <v>7.46</v>
      </c>
      <c r="N1193" s="153" t="s">
        <v>312</v>
      </c>
      <c r="O1193" s="25">
        <v>338.7</v>
      </c>
      <c r="P1193" s="25">
        <v>245.5</v>
      </c>
      <c r="Q1193" s="25">
        <v>111.1</v>
      </c>
      <c r="R1193" s="145"/>
      <c r="S1193" s="145" t="s">
        <v>312</v>
      </c>
      <c r="T1193" s="145" t="s">
        <v>346</v>
      </c>
      <c r="W1193" s="17" t="s">
        <v>115</v>
      </c>
      <c r="X1193" s="17" t="s">
        <v>305</v>
      </c>
    </row>
    <row r="1194" spans="1:26" x14ac:dyDescent="0.2">
      <c r="C1194" s="50" t="s">
        <v>314</v>
      </c>
      <c r="D1194" s="28">
        <v>42144</v>
      </c>
      <c r="E1194" s="9">
        <v>0.40902777777777777</v>
      </c>
      <c r="F1194" s="83">
        <v>125</v>
      </c>
      <c r="G1194" s="5"/>
      <c r="H1194" s="6">
        <v>9.84</v>
      </c>
      <c r="I1194" s="7">
        <v>101.8</v>
      </c>
      <c r="J1194" s="6">
        <v>8.69</v>
      </c>
      <c r="K1194" s="5" t="s">
        <v>371</v>
      </c>
      <c r="L1194" s="5" t="s">
        <v>312</v>
      </c>
      <c r="M1194" s="6">
        <v>7.29</v>
      </c>
      <c r="N1194" s="153" t="s">
        <v>312</v>
      </c>
      <c r="O1194" s="6">
        <v>319</v>
      </c>
      <c r="P1194" s="6">
        <v>218.6</v>
      </c>
      <c r="Q1194" s="7">
        <v>82.3</v>
      </c>
      <c r="R1194" s="5"/>
      <c r="S1194" s="5" t="s">
        <v>312</v>
      </c>
      <c r="T1194" s="5" t="s">
        <v>346</v>
      </c>
      <c r="U1194" s="5"/>
      <c r="V1194" s="5"/>
      <c r="W1194" s="17" t="s">
        <v>115</v>
      </c>
      <c r="X1194" s="17" t="s">
        <v>306</v>
      </c>
    </row>
    <row r="1195" spans="1:26" x14ac:dyDescent="0.2">
      <c r="A1195" s="76" t="s">
        <v>250</v>
      </c>
      <c r="B1195" s="76"/>
      <c r="C1195" s="50" t="s">
        <v>314</v>
      </c>
      <c r="D1195" s="28">
        <v>42158</v>
      </c>
      <c r="E1195" s="9">
        <v>0.34930555555555554</v>
      </c>
      <c r="F1195" s="7">
        <v>22.8</v>
      </c>
      <c r="G1195" s="5"/>
      <c r="H1195" s="6">
        <v>8.91</v>
      </c>
      <c r="I1195" s="7">
        <v>99.1</v>
      </c>
      <c r="J1195" s="6">
        <v>11.65</v>
      </c>
      <c r="K1195" s="5" t="s">
        <v>371</v>
      </c>
      <c r="L1195" s="5" t="s">
        <v>312</v>
      </c>
      <c r="M1195" s="6">
        <v>7.57</v>
      </c>
      <c r="N1195" s="118" t="s">
        <v>312</v>
      </c>
      <c r="O1195" s="6">
        <v>207.3</v>
      </c>
      <c r="P1195" s="6">
        <v>280.10000000000002</v>
      </c>
      <c r="Q1195" s="7">
        <v>79.5</v>
      </c>
      <c r="R1195" s="5" t="s">
        <v>312</v>
      </c>
      <c r="S1195" s="5" t="s">
        <v>217</v>
      </c>
      <c r="T1195" s="5" t="s">
        <v>346</v>
      </c>
      <c r="U1195" s="5" t="s">
        <v>312</v>
      </c>
      <c r="V1195" s="5" t="s">
        <v>312</v>
      </c>
      <c r="W1195" s="17" t="s">
        <v>115</v>
      </c>
      <c r="X1195" s="17" t="s">
        <v>422</v>
      </c>
    </row>
    <row r="1196" spans="1:26" x14ac:dyDescent="0.2">
      <c r="A1196" s="76" t="s">
        <v>250</v>
      </c>
      <c r="B1196" s="76"/>
      <c r="C1196" s="50" t="s">
        <v>314</v>
      </c>
      <c r="D1196" s="28">
        <v>42172</v>
      </c>
      <c r="E1196" s="9">
        <v>0.42569444444444443</v>
      </c>
      <c r="F1196" s="7">
        <v>64.400000000000006</v>
      </c>
      <c r="G1196" s="5"/>
      <c r="H1196" s="6">
        <v>8.2100000000000009</v>
      </c>
      <c r="I1196" s="7">
        <v>99.2</v>
      </c>
      <c r="J1196" s="6">
        <v>15.84</v>
      </c>
      <c r="K1196" s="5" t="s">
        <v>371</v>
      </c>
      <c r="L1196" s="5" t="s">
        <v>312</v>
      </c>
      <c r="M1196" s="6">
        <v>7.61</v>
      </c>
      <c r="N1196" s="118" t="s">
        <v>312</v>
      </c>
      <c r="O1196" s="6">
        <v>185.6</v>
      </c>
      <c r="P1196" s="6">
        <v>231.8</v>
      </c>
      <c r="Q1196" s="7">
        <v>97.9</v>
      </c>
      <c r="R1196" s="5" t="s">
        <v>312</v>
      </c>
      <c r="S1196" s="5" t="s">
        <v>217</v>
      </c>
      <c r="T1196" s="5" t="s">
        <v>346</v>
      </c>
      <c r="U1196" s="5" t="s">
        <v>312</v>
      </c>
      <c r="V1196" s="5" t="s">
        <v>312</v>
      </c>
      <c r="W1196" s="17" t="s">
        <v>249</v>
      </c>
      <c r="X1196" s="17" t="s">
        <v>423</v>
      </c>
    </row>
    <row r="1197" spans="1:26" x14ac:dyDescent="0.2">
      <c r="C1197" s="52" t="s">
        <v>314</v>
      </c>
      <c r="D1197" s="28">
        <v>42181</v>
      </c>
      <c r="E1197" s="9">
        <v>0.41180555555555554</v>
      </c>
      <c r="F1197" s="7">
        <v>125.9</v>
      </c>
      <c r="G1197" s="5" t="s">
        <v>296</v>
      </c>
      <c r="H1197" s="6">
        <v>8.11</v>
      </c>
      <c r="I1197" s="7">
        <v>83.1</v>
      </c>
      <c r="J1197" s="6">
        <v>16.43</v>
      </c>
      <c r="K1197" s="5" t="s">
        <v>371</v>
      </c>
      <c r="L1197" s="5" t="s">
        <v>312</v>
      </c>
      <c r="M1197" s="6">
        <v>7.58</v>
      </c>
      <c r="N1197" s="6">
        <v>6.71</v>
      </c>
      <c r="O1197" s="6">
        <v>264.7</v>
      </c>
      <c r="P1197" s="6">
        <v>316.7</v>
      </c>
      <c r="Q1197" s="7">
        <v>75.599999999999994</v>
      </c>
      <c r="R1197" s="5" t="s">
        <v>312</v>
      </c>
      <c r="S1197" s="5" t="s">
        <v>217</v>
      </c>
      <c r="T1197" s="5" t="s">
        <v>346</v>
      </c>
      <c r="U1197" s="5" t="s">
        <v>312</v>
      </c>
      <c r="V1197" s="5" t="s">
        <v>312</v>
      </c>
      <c r="W1197" s="17" t="s">
        <v>207</v>
      </c>
      <c r="X1197" s="17" t="s">
        <v>147</v>
      </c>
    </row>
    <row r="1198" spans="1:26" x14ac:dyDescent="0.2">
      <c r="C1198" s="50" t="s">
        <v>314</v>
      </c>
      <c r="D1198" s="28">
        <v>42186</v>
      </c>
      <c r="E1198" s="9">
        <v>0.3659722222222222</v>
      </c>
      <c r="F1198" s="7">
        <v>61.6</v>
      </c>
      <c r="G1198" s="5"/>
      <c r="H1198" s="6">
        <v>7.8</v>
      </c>
      <c r="I1198" s="7">
        <v>99.3</v>
      </c>
      <c r="J1198" s="6">
        <v>17.86</v>
      </c>
      <c r="K1198" s="5" t="s">
        <v>371</v>
      </c>
      <c r="L1198" s="5" t="s">
        <v>312</v>
      </c>
      <c r="M1198" s="6">
        <v>7.43</v>
      </c>
      <c r="N1198" s="6">
        <v>6.94</v>
      </c>
      <c r="O1198" s="6">
        <v>258.7</v>
      </c>
      <c r="P1198" s="6">
        <v>300.2</v>
      </c>
      <c r="Q1198" s="7">
        <v>82.8</v>
      </c>
      <c r="R1198" s="5"/>
      <c r="S1198" s="5" t="s">
        <v>312</v>
      </c>
      <c r="T1198" s="5" t="s">
        <v>346</v>
      </c>
      <c r="U1198" s="5"/>
      <c r="V1198" s="5"/>
      <c r="W1198" s="17" t="s">
        <v>127</v>
      </c>
      <c r="X1198" s="17" t="s">
        <v>148</v>
      </c>
    </row>
    <row r="1199" spans="1:26" x14ac:dyDescent="0.2">
      <c r="C1199" s="52" t="s">
        <v>314</v>
      </c>
      <c r="D1199" s="28">
        <v>42195</v>
      </c>
      <c r="E1199" s="9">
        <v>0.38125000000000003</v>
      </c>
      <c r="F1199" s="7">
        <v>130.1</v>
      </c>
      <c r="G1199" s="5" t="s">
        <v>296</v>
      </c>
      <c r="H1199" s="6">
        <v>7.57</v>
      </c>
      <c r="I1199" s="7">
        <v>96.9</v>
      </c>
      <c r="J1199" s="6">
        <v>17.68</v>
      </c>
      <c r="K1199" s="5" t="s">
        <v>312</v>
      </c>
      <c r="L1199" s="5" t="s">
        <v>312</v>
      </c>
      <c r="M1199" s="6">
        <v>7.79</v>
      </c>
      <c r="N1199" s="6">
        <v>15.6</v>
      </c>
      <c r="O1199" s="6">
        <v>305.8</v>
      </c>
      <c r="P1199" s="6">
        <v>358.7</v>
      </c>
      <c r="Q1199" s="7">
        <v>78.5</v>
      </c>
      <c r="R1199" s="5" t="s">
        <v>312</v>
      </c>
      <c r="S1199" s="5" t="s">
        <v>217</v>
      </c>
      <c r="T1199" s="5" t="s">
        <v>346</v>
      </c>
      <c r="U1199" s="5" t="s">
        <v>312</v>
      </c>
      <c r="V1199" s="5" t="s">
        <v>312</v>
      </c>
      <c r="W1199" s="17" t="s">
        <v>207</v>
      </c>
      <c r="X1199" s="17" t="s">
        <v>149</v>
      </c>
      <c r="Y1199" s="90" t="s">
        <v>312</v>
      </c>
      <c r="Z1199" s="90" t="s">
        <v>312</v>
      </c>
    </row>
    <row r="1200" spans="1:26" x14ac:dyDescent="0.2">
      <c r="C1200" s="50" t="s">
        <v>314</v>
      </c>
      <c r="D1200" s="28">
        <v>42200</v>
      </c>
      <c r="E1200" s="9">
        <v>0.36736111111111108</v>
      </c>
      <c r="F1200" s="7">
        <v>93.3</v>
      </c>
      <c r="G1200" s="5"/>
      <c r="H1200" s="6">
        <v>7.7</v>
      </c>
      <c r="I1200" s="7">
        <v>97.8</v>
      </c>
      <c r="J1200" s="6">
        <v>17.54</v>
      </c>
      <c r="K1200" s="5" t="s">
        <v>371</v>
      </c>
      <c r="L1200" s="5" t="s">
        <v>312</v>
      </c>
      <c r="M1200" s="6">
        <v>7.73</v>
      </c>
      <c r="N1200" s="6">
        <v>16.399999999999999</v>
      </c>
      <c r="O1200" s="6">
        <v>277</v>
      </c>
      <c r="P1200" s="6">
        <v>324.8</v>
      </c>
      <c r="Q1200" s="7">
        <v>58</v>
      </c>
      <c r="R1200" s="5"/>
      <c r="S1200" s="5" t="s">
        <v>217</v>
      </c>
      <c r="T1200" s="5" t="s">
        <v>346</v>
      </c>
      <c r="U1200" s="5"/>
      <c r="V1200" s="5"/>
      <c r="W1200" s="17" t="s">
        <v>163</v>
      </c>
      <c r="X1200" s="17" t="s">
        <v>150</v>
      </c>
    </row>
    <row r="1201" spans="3:26" x14ac:dyDescent="0.2">
      <c r="C1201" s="52" t="s">
        <v>314</v>
      </c>
      <c r="D1201" s="28">
        <v>42209</v>
      </c>
      <c r="E1201" s="9">
        <v>0.36736111111111108</v>
      </c>
      <c r="F1201" s="7">
        <v>43.2</v>
      </c>
      <c r="G1201" s="5" t="s">
        <v>296</v>
      </c>
      <c r="H1201" s="6">
        <v>7.66</v>
      </c>
      <c r="I1201" s="7">
        <v>98.7</v>
      </c>
      <c r="J1201" s="6">
        <v>19.100000000000001</v>
      </c>
      <c r="K1201" s="5" t="s">
        <v>371</v>
      </c>
      <c r="L1201" s="5" t="s">
        <v>312</v>
      </c>
      <c r="M1201" s="6">
        <v>7.7</v>
      </c>
      <c r="N1201" s="118" t="s">
        <v>312</v>
      </c>
      <c r="O1201" s="6">
        <v>281.60000000000002</v>
      </c>
      <c r="P1201" s="6">
        <v>322.7</v>
      </c>
      <c r="Q1201" s="7">
        <v>61.8</v>
      </c>
      <c r="R1201" s="5" t="s">
        <v>312</v>
      </c>
      <c r="S1201" s="5" t="s">
        <v>217</v>
      </c>
      <c r="T1201" s="5" t="s">
        <v>346</v>
      </c>
      <c r="U1201" s="5" t="s">
        <v>312</v>
      </c>
      <c r="V1201" s="5" t="s">
        <v>312</v>
      </c>
      <c r="W1201" s="17" t="s">
        <v>207</v>
      </c>
      <c r="X1201" s="17" t="s">
        <v>151</v>
      </c>
      <c r="Y1201" s="90" t="s">
        <v>312</v>
      </c>
      <c r="Z1201" s="90" t="s">
        <v>312</v>
      </c>
    </row>
    <row r="1202" spans="3:26" x14ac:dyDescent="0.2">
      <c r="C1202" s="52" t="s">
        <v>314</v>
      </c>
      <c r="D1202" s="28">
        <v>42216</v>
      </c>
      <c r="E1202" s="9">
        <v>0.37777777777777777</v>
      </c>
      <c r="F1202" s="7">
        <v>57.3</v>
      </c>
      <c r="G1202" s="5" t="s">
        <v>296</v>
      </c>
      <c r="H1202" s="6">
        <v>7.7</v>
      </c>
      <c r="I1202" s="7">
        <v>99.4</v>
      </c>
      <c r="J1202" s="6">
        <v>18.79</v>
      </c>
      <c r="K1202" s="5" t="s">
        <v>312</v>
      </c>
      <c r="L1202" s="5" t="s">
        <v>312</v>
      </c>
      <c r="M1202" s="6">
        <v>7.79</v>
      </c>
      <c r="N1202" s="118" t="s">
        <v>312</v>
      </c>
      <c r="O1202" s="6">
        <v>368.6</v>
      </c>
      <c r="P1202" s="6">
        <v>419.7</v>
      </c>
      <c r="Q1202" s="7">
        <v>60.4</v>
      </c>
      <c r="R1202" s="5" t="s">
        <v>312</v>
      </c>
      <c r="S1202" s="5" t="s">
        <v>217</v>
      </c>
      <c r="T1202" s="5" t="s">
        <v>346</v>
      </c>
      <c r="U1202" s="5" t="s">
        <v>312</v>
      </c>
      <c r="V1202" s="5" t="s">
        <v>312</v>
      </c>
      <c r="W1202" s="17" t="s">
        <v>207</v>
      </c>
      <c r="X1202" s="17" t="s">
        <v>152</v>
      </c>
    </row>
    <row r="1203" spans="3:26" x14ac:dyDescent="0.25">
      <c r="C1203" s="52" t="s">
        <v>314</v>
      </c>
      <c r="D1203" s="28">
        <v>42221</v>
      </c>
      <c r="E1203" s="9">
        <v>0.3833333333333333</v>
      </c>
      <c r="F1203" s="7">
        <v>248</v>
      </c>
      <c r="G1203" s="5"/>
      <c r="H1203" s="6">
        <v>7.76</v>
      </c>
      <c r="I1203" s="7">
        <v>99.9</v>
      </c>
      <c r="J1203" s="6">
        <v>18.39</v>
      </c>
      <c r="K1203" s="5" t="s">
        <v>312</v>
      </c>
      <c r="L1203" s="5" t="s">
        <v>312</v>
      </c>
      <c r="M1203" s="6">
        <v>7.59</v>
      </c>
      <c r="N1203" s="118" t="s">
        <v>312</v>
      </c>
      <c r="O1203" s="6">
        <v>382.5</v>
      </c>
      <c r="P1203" s="6">
        <v>439.5</v>
      </c>
      <c r="Q1203" s="117" t="s">
        <v>312</v>
      </c>
      <c r="R1203" s="5" t="s">
        <v>312</v>
      </c>
      <c r="S1203" s="5" t="s">
        <v>217</v>
      </c>
      <c r="T1203" s="5" t="s">
        <v>345</v>
      </c>
      <c r="U1203" s="5" t="s">
        <v>312</v>
      </c>
      <c r="V1203" s="5" t="s">
        <v>312</v>
      </c>
      <c r="W1203" s="36" t="s">
        <v>172</v>
      </c>
      <c r="X1203" s="17" t="s">
        <v>153</v>
      </c>
    </row>
    <row r="1204" spans="3:26" x14ac:dyDescent="0.2">
      <c r="C1204" s="52" t="s">
        <v>314</v>
      </c>
      <c r="D1204" s="28">
        <v>42235</v>
      </c>
      <c r="E1204" s="9">
        <v>0.38125000000000003</v>
      </c>
      <c r="F1204" s="83">
        <v>179</v>
      </c>
      <c r="G1204" s="5"/>
      <c r="H1204" s="6">
        <v>8.07</v>
      </c>
      <c r="I1204" s="7">
        <v>101.2</v>
      </c>
      <c r="J1204" s="6">
        <v>17.41</v>
      </c>
      <c r="K1204" s="5" t="s">
        <v>230</v>
      </c>
      <c r="L1204" s="5" t="s">
        <v>312</v>
      </c>
      <c r="M1204" s="6">
        <v>7.75</v>
      </c>
      <c r="N1204" s="6">
        <v>19</v>
      </c>
      <c r="O1204" s="6">
        <v>430.4</v>
      </c>
      <c r="P1204" s="6">
        <v>502.6</v>
      </c>
      <c r="Q1204" s="7">
        <v>76.900000000000006</v>
      </c>
      <c r="R1204" s="5" t="s">
        <v>312</v>
      </c>
      <c r="S1204" s="5" t="s">
        <v>312</v>
      </c>
      <c r="T1204" s="5" t="s">
        <v>345</v>
      </c>
      <c r="U1204" s="5" t="s">
        <v>312</v>
      </c>
      <c r="V1204" s="5" t="s">
        <v>312</v>
      </c>
      <c r="W1204" s="17" t="s">
        <v>174</v>
      </c>
      <c r="X1204" s="17" t="s">
        <v>154</v>
      </c>
    </row>
    <row r="1205" spans="3:26" x14ac:dyDescent="0.2">
      <c r="C1205" s="52" t="s">
        <v>314</v>
      </c>
      <c r="D1205" s="28">
        <v>42249</v>
      </c>
      <c r="E1205" s="9">
        <v>0.38958333333333334</v>
      </c>
      <c r="F1205" s="83">
        <v>238</v>
      </c>
      <c r="G1205" s="5"/>
      <c r="H1205" s="11">
        <v>7.76</v>
      </c>
      <c r="I1205" s="7">
        <v>100</v>
      </c>
      <c r="J1205" s="6">
        <v>18.329999999999998</v>
      </c>
      <c r="K1205" s="5" t="s">
        <v>230</v>
      </c>
      <c r="L1205" s="5" t="s">
        <v>312</v>
      </c>
      <c r="M1205" s="6">
        <v>7.59</v>
      </c>
      <c r="N1205" s="117" t="s">
        <v>312</v>
      </c>
      <c r="O1205" s="6">
        <v>557.29999999999995</v>
      </c>
      <c r="P1205" s="6">
        <v>639.1</v>
      </c>
      <c r="Q1205" s="7">
        <v>65.099999999999994</v>
      </c>
      <c r="R1205" s="5" t="s">
        <v>312</v>
      </c>
      <c r="S1205" s="5" t="s">
        <v>217</v>
      </c>
      <c r="T1205" s="5" t="s">
        <v>345</v>
      </c>
      <c r="U1205" s="5" t="s">
        <v>312</v>
      </c>
      <c r="V1205" s="5" t="s">
        <v>312</v>
      </c>
      <c r="W1205" s="17" t="s">
        <v>174</v>
      </c>
      <c r="X1205" s="17" t="s">
        <v>155</v>
      </c>
    </row>
    <row r="1206" spans="3:26" x14ac:dyDescent="0.2">
      <c r="C1206" s="52" t="s">
        <v>314</v>
      </c>
      <c r="D1206" s="28">
        <v>42263</v>
      </c>
      <c r="E1206" s="9">
        <v>0.38263888888888892</v>
      </c>
      <c r="F1206" s="83">
        <v>1050</v>
      </c>
      <c r="G1206" s="5"/>
      <c r="H1206" s="11">
        <v>7.81</v>
      </c>
      <c r="I1206" s="5">
        <v>98.1</v>
      </c>
      <c r="J1206" s="6">
        <v>16.77</v>
      </c>
      <c r="K1206" s="100" t="s">
        <v>247</v>
      </c>
      <c r="L1206" s="5" t="s">
        <v>312</v>
      </c>
      <c r="M1206" s="6">
        <v>7.44</v>
      </c>
      <c r="N1206" s="107">
        <v>4.3499999999999996</v>
      </c>
      <c r="O1206" s="6">
        <v>733.9</v>
      </c>
      <c r="P1206" s="6">
        <v>873.1</v>
      </c>
      <c r="Q1206" s="7">
        <v>36.6</v>
      </c>
      <c r="R1206" s="5" t="s">
        <v>312</v>
      </c>
      <c r="S1206" s="100" t="s">
        <v>217</v>
      </c>
      <c r="T1206" s="100" t="s">
        <v>345</v>
      </c>
      <c r="U1206" s="5" t="s">
        <v>312</v>
      </c>
      <c r="V1206" s="5" t="s">
        <v>312</v>
      </c>
      <c r="W1206" s="17" t="s">
        <v>246</v>
      </c>
      <c r="X1206" s="17" t="s">
        <v>156</v>
      </c>
    </row>
    <row r="1207" spans="3:26" x14ac:dyDescent="0.2">
      <c r="C1207" s="50" t="s">
        <v>314</v>
      </c>
      <c r="D1207" s="28">
        <v>42272</v>
      </c>
      <c r="E1207" s="9">
        <v>0.4458333333333333</v>
      </c>
      <c r="F1207" s="7">
        <v>980.4</v>
      </c>
      <c r="G1207" s="5" t="s">
        <v>296</v>
      </c>
      <c r="H1207" s="6">
        <v>8.4</v>
      </c>
      <c r="I1207" s="7">
        <v>103.9</v>
      </c>
      <c r="J1207" s="6">
        <v>16.78</v>
      </c>
      <c r="K1207" s="100" t="s">
        <v>247</v>
      </c>
      <c r="L1207" s="5" t="s">
        <v>312</v>
      </c>
      <c r="M1207" s="6">
        <v>7.55</v>
      </c>
      <c r="N1207" s="6">
        <v>1.63</v>
      </c>
      <c r="O1207" s="6">
        <v>758.5</v>
      </c>
      <c r="P1207" s="6">
        <v>903.4</v>
      </c>
      <c r="Q1207" s="7">
        <v>26.2</v>
      </c>
      <c r="R1207" s="5" t="s">
        <v>312</v>
      </c>
      <c r="S1207" s="100" t="s">
        <v>217</v>
      </c>
      <c r="T1207" s="100" t="s">
        <v>345</v>
      </c>
      <c r="U1207" s="5" t="s">
        <v>312</v>
      </c>
      <c r="V1207" s="5" t="s">
        <v>312</v>
      </c>
      <c r="W1207" s="17" t="s">
        <v>174</v>
      </c>
      <c r="X1207" s="17" t="s">
        <v>157</v>
      </c>
    </row>
    <row r="1208" spans="3:26" x14ac:dyDescent="0.2">
      <c r="C1208" s="50" t="s">
        <v>314</v>
      </c>
      <c r="D1208" s="28">
        <v>42286</v>
      </c>
      <c r="E1208" s="9">
        <v>0.40069444444444446</v>
      </c>
      <c r="F1208" s="7">
        <v>435.2</v>
      </c>
      <c r="G1208" s="5">
        <v>2419.6</v>
      </c>
      <c r="H1208" s="6">
        <v>8.26</v>
      </c>
      <c r="I1208" s="7">
        <v>97.5</v>
      </c>
      <c r="J1208" s="6">
        <v>14.67</v>
      </c>
      <c r="K1208" s="5" t="s">
        <v>230</v>
      </c>
      <c r="L1208" s="5" t="s">
        <v>312</v>
      </c>
      <c r="M1208" s="6">
        <v>7.74</v>
      </c>
      <c r="N1208" s="6">
        <v>4.12</v>
      </c>
      <c r="O1208" s="6">
        <v>623.9</v>
      </c>
      <c r="P1208" s="6">
        <v>777.3</v>
      </c>
      <c r="Q1208" s="7">
        <v>20.9</v>
      </c>
      <c r="R1208" s="5" t="s">
        <v>312</v>
      </c>
      <c r="S1208" s="5" t="s">
        <v>217</v>
      </c>
      <c r="T1208" s="100" t="s">
        <v>345</v>
      </c>
      <c r="U1208" s="5" t="s">
        <v>312</v>
      </c>
      <c r="V1208" s="5" t="s">
        <v>312</v>
      </c>
      <c r="W1208" s="17" t="s">
        <v>174</v>
      </c>
      <c r="X1208" s="17" t="s">
        <v>158</v>
      </c>
    </row>
    <row r="1209" spans="3:26" x14ac:dyDescent="0.2">
      <c r="C1209" s="50" t="s">
        <v>314</v>
      </c>
      <c r="D1209" s="75">
        <v>42307</v>
      </c>
      <c r="E1209" s="68">
        <v>0.38055555555555554</v>
      </c>
      <c r="F1209" s="69">
        <v>218.7</v>
      </c>
      <c r="G1209" s="134" t="s">
        <v>388</v>
      </c>
      <c r="H1209" s="72">
        <v>8.93</v>
      </c>
      <c r="I1209" s="69">
        <v>96</v>
      </c>
      <c r="J1209" s="72">
        <v>9.75</v>
      </c>
      <c r="K1209" s="70" t="s">
        <v>230</v>
      </c>
      <c r="L1209" s="70" t="s">
        <v>312</v>
      </c>
      <c r="M1209" s="72">
        <v>7.4</v>
      </c>
      <c r="N1209" s="72">
        <v>4.16</v>
      </c>
      <c r="O1209" s="72">
        <v>641.79999999999995</v>
      </c>
      <c r="P1209" s="72">
        <v>905.4</v>
      </c>
      <c r="Q1209" s="69">
        <v>8.6999999999999993</v>
      </c>
      <c r="R1209" s="70" t="s">
        <v>312</v>
      </c>
      <c r="S1209" s="134" t="s">
        <v>398</v>
      </c>
      <c r="T1209" s="134" t="s">
        <v>392</v>
      </c>
      <c r="U1209" s="70" t="s">
        <v>312</v>
      </c>
      <c r="V1209" s="70" t="s">
        <v>312</v>
      </c>
      <c r="W1209" s="163" t="s">
        <v>359</v>
      </c>
      <c r="X1209" s="46" t="s">
        <v>159</v>
      </c>
    </row>
    <row r="1210" spans="3:26" x14ac:dyDescent="0.2">
      <c r="C1210" s="50" t="s">
        <v>314</v>
      </c>
      <c r="D1210" s="28">
        <v>42321</v>
      </c>
      <c r="E1210" s="9">
        <v>0.39374999999999999</v>
      </c>
      <c r="F1210" s="150">
        <v>365.4</v>
      </c>
      <c r="G1210" s="100" t="s">
        <v>296</v>
      </c>
      <c r="H1210" s="153">
        <v>10.67</v>
      </c>
      <c r="I1210" s="150">
        <v>99.8</v>
      </c>
      <c r="J1210" s="153">
        <v>4.6100000000000003</v>
      </c>
      <c r="K1210" s="70" t="s">
        <v>230</v>
      </c>
      <c r="L1210" s="70" t="s">
        <v>312</v>
      </c>
      <c r="M1210" s="153">
        <v>7.33</v>
      </c>
      <c r="N1210" s="153">
        <v>1.85</v>
      </c>
      <c r="O1210" s="153">
        <v>559.9</v>
      </c>
      <c r="P1210" s="153">
        <v>918.6</v>
      </c>
      <c r="Q1210" s="150">
        <v>0.9</v>
      </c>
      <c r="R1210" s="5"/>
      <c r="S1210" s="100" t="s">
        <v>217</v>
      </c>
      <c r="T1210" s="100" t="s">
        <v>345</v>
      </c>
      <c r="U1210" s="5"/>
      <c r="V1210" s="5"/>
      <c r="W1210" s="97" t="s">
        <v>187</v>
      </c>
      <c r="X1210" s="17" t="s">
        <v>160</v>
      </c>
      <c r="Y1210" s="5"/>
      <c r="Z1210" s="5"/>
    </row>
    <row r="1211" spans="3:26" x14ac:dyDescent="0.2">
      <c r="C1211" s="50" t="s">
        <v>314</v>
      </c>
      <c r="D1211" s="28">
        <v>42342</v>
      </c>
      <c r="E1211" s="9">
        <v>0.41111111111111115</v>
      </c>
      <c r="F1211" s="150">
        <v>90.8</v>
      </c>
      <c r="G1211" s="100">
        <v>2419.6</v>
      </c>
      <c r="H1211" s="153">
        <v>11.5</v>
      </c>
      <c r="I1211" s="150">
        <v>103.5</v>
      </c>
      <c r="J1211" s="153">
        <v>3.04</v>
      </c>
      <c r="K1211" s="5" t="s">
        <v>312</v>
      </c>
      <c r="L1211" s="5" t="s">
        <v>312</v>
      </c>
      <c r="M1211" s="153">
        <v>7.39</v>
      </c>
      <c r="N1211" s="153">
        <v>1.31</v>
      </c>
      <c r="O1211" s="153" t="s">
        <v>312</v>
      </c>
      <c r="P1211" s="153">
        <v>907.1</v>
      </c>
      <c r="Q1211" s="150">
        <v>7.8</v>
      </c>
      <c r="R1211" s="5"/>
      <c r="S1211" s="100" t="s">
        <v>217</v>
      </c>
      <c r="T1211" s="100" t="s">
        <v>345</v>
      </c>
      <c r="U1211" s="5"/>
      <c r="V1211" s="5"/>
      <c r="W1211" s="17" t="s">
        <v>191</v>
      </c>
      <c r="X1211" s="17" t="s">
        <v>161</v>
      </c>
      <c r="Y1211" s="5"/>
      <c r="Z1211" s="5"/>
    </row>
    <row r="1212" spans="3:26" x14ac:dyDescent="0.2">
      <c r="C1212" s="50" t="s">
        <v>314</v>
      </c>
      <c r="D1212" s="28">
        <v>42356</v>
      </c>
      <c r="E1212" s="9">
        <v>0.4236111111111111</v>
      </c>
      <c r="F1212" s="150">
        <v>73.8</v>
      </c>
      <c r="G1212" s="100">
        <v>1413.6</v>
      </c>
      <c r="H1212" s="153">
        <v>12.51</v>
      </c>
      <c r="I1212" s="150">
        <v>105.8</v>
      </c>
      <c r="J1212" s="153">
        <v>0.79</v>
      </c>
      <c r="K1212" s="5" t="s">
        <v>230</v>
      </c>
      <c r="L1212" s="5" t="s">
        <v>312</v>
      </c>
      <c r="M1212" s="153">
        <v>7.12</v>
      </c>
      <c r="N1212" s="153">
        <v>1.19</v>
      </c>
      <c r="O1212" s="153">
        <v>400.2</v>
      </c>
      <c r="P1212" s="153">
        <v>751.5</v>
      </c>
      <c r="Q1212" s="150">
        <v>-3.5</v>
      </c>
      <c r="R1212" s="5"/>
      <c r="S1212" s="100" t="s">
        <v>217</v>
      </c>
      <c r="T1212" s="100" t="s">
        <v>345</v>
      </c>
      <c r="U1212" s="5"/>
      <c r="V1212" s="5"/>
      <c r="W1212" s="17" t="s">
        <v>164</v>
      </c>
      <c r="X1212" s="61"/>
      <c r="Y1212" s="5"/>
      <c r="Z1212" s="5"/>
    </row>
    <row r="1213" spans="3:26" x14ac:dyDescent="0.2">
      <c r="C1213" s="50" t="s">
        <v>314</v>
      </c>
      <c r="D1213" s="28">
        <v>42384</v>
      </c>
      <c r="E1213" s="9">
        <v>0.46666666666666662</v>
      </c>
      <c r="F1213" s="150" t="s">
        <v>296</v>
      </c>
      <c r="G1213" s="100" t="s">
        <v>296</v>
      </c>
      <c r="H1213" s="153">
        <v>12.2</v>
      </c>
      <c r="I1213" s="150">
        <v>107</v>
      </c>
      <c r="J1213" s="153">
        <v>1.53</v>
      </c>
      <c r="K1213" s="5" t="s">
        <v>230</v>
      </c>
      <c r="L1213" s="5" t="s">
        <v>312</v>
      </c>
      <c r="M1213" s="153">
        <v>7.74</v>
      </c>
      <c r="N1213" s="153">
        <v>2.33</v>
      </c>
      <c r="O1213" s="153">
        <v>408.1</v>
      </c>
      <c r="P1213" s="153">
        <v>740.8</v>
      </c>
      <c r="Q1213" s="150">
        <v>35.5</v>
      </c>
      <c r="R1213" s="5"/>
      <c r="S1213" s="100" t="s">
        <v>217</v>
      </c>
      <c r="T1213" s="100" t="s">
        <v>345</v>
      </c>
      <c r="U1213" s="5"/>
      <c r="V1213" s="5"/>
      <c r="W1213" s="17" t="s">
        <v>174</v>
      </c>
      <c r="X1213" s="61"/>
      <c r="Y1213" s="5"/>
      <c r="Z1213" s="5"/>
    </row>
    <row r="1214" spans="3:26" x14ac:dyDescent="0.2">
      <c r="C1214" s="50" t="s">
        <v>314</v>
      </c>
      <c r="D1214" s="28">
        <v>42405</v>
      </c>
      <c r="E1214" s="9">
        <v>0.42430555555555555</v>
      </c>
      <c r="F1214" s="150">
        <v>162.4</v>
      </c>
      <c r="G1214" s="100">
        <v>1732.9</v>
      </c>
      <c r="H1214" s="153">
        <v>12.07</v>
      </c>
      <c r="I1214" s="150">
        <v>104.2</v>
      </c>
      <c r="J1214" s="153">
        <v>1.64</v>
      </c>
      <c r="K1214" s="5" t="s">
        <v>230</v>
      </c>
      <c r="L1214" s="5" t="s">
        <v>312</v>
      </c>
      <c r="M1214" s="153">
        <v>8.09</v>
      </c>
      <c r="N1214" s="153">
        <v>2.5499999999999998</v>
      </c>
      <c r="O1214" s="153">
        <v>442.1</v>
      </c>
      <c r="P1214" s="153">
        <v>799.7</v>
      </c>
      <c r="Q1214" s="150">
        <v>57</v>
      </c>
      <c r="R1214" s="5"/>
      <c r="S1214" s="100" t="s">
        <v>217</v>
      </c>
      <c r="T1214" s="100" t="s">
        <v>345</v>
      </c>
      <c r="U1214" s="5"/>
      <c r="V1214" s="5"/>
      <c r="W1214" s="17" t="s">
        <v>131</v>
      </c>
      <c r="X1214" s="61"/>
      <c r="Y1214" s="5"/>
      <c r="Z1214" s="5"/>
    </row>
    <row r="1215" spans="3:26" x14ac:dyDescent="0.2">
      <c r="C1215" s="50" t="s">
        <v>314</v>
      </c>
      <c r="D1215" s="28">
        <v>42448</v>
      </c>
      <c r="E1215" s="9">
        <v>0.48194444444444445</v>
      </c>
      <c r="F1215" s="150">
        <v>18.3</v>
      </c>
      <c r="G1215" s="100" t="s">
        <v>296</v>
      </c>
      <c r="H1215" s="153">
        <v>12.02</v>
      </c>
      <c r="I1215" s="150">
        <v>112.7</v>
      </c>
      <c r="J1215" s="153">
        <v>4.76</v>
      </c>
      <c r="K1215" s="5" t="s">
        <v>230</v>
      </c>
      <c r="L1215" s="5" t="s">
        <v>312</v>
      </c>
      <c r="M1215" s="153">
        <v>9.6199999999999992</v>
      </c>
      <c r="N1215" s="153">
        <v>1.86</v>
      </c>
      <c r="O1215" s="153">
        <v>551.79999999999995</v>
      </c>
      <c r="P1215" s="153">
        <v>903.6</v>
      </c>
      <c r="Q1215" s="150">
        <v>132.6</v>
      </c>
      <c r="R1215" s="5"/>
      <c r="S1215" s="100" t="s">
        <v>217</v>
      </c>
      <c r="T1215" s="100" t="s">
        <v>345</v>
      </c>
      <c r="U1215" s="5"/>
      <c r="V1215" s="5"/>
      <c r="W1215" s="17" t="s">
        <v>174</v>
      </c>
      <c r="X1215" s="61"/>
      <c r="Y1215" s="5"/>
      <c r="Z1215" s="5"/>
    </row>
    <row r="1216" spans="3:26" x14ac:dyDescent="0.2">
      <c r="C1216" s="50" t="s">
        <v>314</v>
      </c>
      <c r="D1216" s="28">
        <v>42468</v>
      </c>
      <c r="E1216" s="9">
        <v>0.36736111111111108</v>
      </c>
      <c r="F1216" s="150">
        <v>14.4</v>
      </c>
      <c r="G1216" s="100">
        <v>2419.6</v>
      </c>
      <c r="H1216" s="151" t="s">
        <v>93</v>
      </c>
      <c r="I1216" s="151" t="s">
        <v>93</v>
      </c>
      <c r="J1216" s="151" t="s">
        <v>93</v>
      </c>
      <c r="K1216" s="100" t="s">
        <v>8</v>
      </c>
      <c r="L1216" s="5" t="s">
        <v>312</v>
      </c>
      <c r="M1216" s="151" t="s">
        <v>93</v>
      </c>
      <c r="N1216" s="151">
        <v>5.47</v>
      </c>
      <c r="O1216" s="151" t="s">
        <v>93</v>
      </c>
      <c r="P1216" s="151" t="s">
        <v>93</v>
      </c>
      <c r="Q1216" s="151" t="s">
        <v>93</v>
      </c>
      <c r="R1216" s="151" t="s">
        <v>93</v>
      </c>
      <c r="S1216" s="151" t="s">
        <v>93</v>
      </c>
      <c r="T1216" s="151" t="s">
        <v>93</v>
      </c>
      <c r="U1216" s="5"/>
      <c r="V1216" s="5"/>
      <c r="W1216" s="142" t="s">
        <v>26</v>
      </c>
      <c r="X1216" s="61"/>
      <c r="Y1216" s="5"/>
      <c r="Z1216" s="5"/>
    </row>
    <row r="1217" spans="3:26" x14ac:dyDescent="0.2">
      <c r="C1217" s="50" t="s">
        <v>314</v>
      </c>
      <c r="D1217" s="28">
        <v>42474</v>
      </c>
      <c r="E1217" s="9">
        <v>0.52777777777777779</v>
      </c>
      <c r="F1217" s="150">
        <v>101.4</v>
      </c>
      <c r="G1217" s="100" t="s">
        <v>296</v>
      </c>
      <c r="H1217" s="153">
        <v>10.37</v>
      </c>
      <c r="I1217" s="150">
        <v>125.4</v>
      </c>
      <c r="J1217" s="153">
        <v>13.86</v>
      </c>
      <c r="K1217" s="100" t="s">
        <v>25</v>
      </c>
      <c r="L1217" s="5" t="s">
        <v>312</v>
      </c>
      <c r="M1217" s="153">
        <v>8.48</v>
      </c>
      <c r="N1217" s="153">
        <v>4.62</v>
      </c>
      <c r="O1217" s="153">
        <v>480.7</v>
      </c>
      <c r="P1217" s="153">
        <v>611.4</v>
      </c>
      <c r="Q1217" s="150">
        <v>109.8</v>
      </c>
      <c r="R1217" s="5"/>
      <c r="S1217" s="100" t="s">
        <v>93</v>
      </c>
      <c r="T1217" s="100" t="s">
        <v>93</v>
      </c>
      <c r="U1217" s="5"/>
      <c r="V1217" s="5"/>
      <c r="W1217" s="17" t="s">
        <v>88</v>
      </c>
      <c r="X1217" s="61"/>
      <c r="Y1217" s="5"/>
      <c r="Z1217" s="5"/>
    </row>
    <row r="1218" spans="3:26" x14ac:dyDescent="0.2">
      <c r="C1218" s="50" t="s">
        <v>314</v>
      </c>
      <c r="D1218" s="28">
        <v>42489</v>
      </c>
      <c r="E1218" s="9">
        <v>0.41666666666666669</v>
      </c>
      <c r="F1218" s="281">
        <v>488.4</v>
      </c>
      <c r="G1218" s="100" t="s">
        <v>41</v>
      </c>
      <c r="H1218" s="151" t="s">
        <v>93</v>
      </c>
      <c r="I1218" s="139" t="s">
        <v>93</v>
      </c>
      <c r="J1218" s="153">
        <v>6.93</v>
      </c>
      <c r="K1218" s="100" t="s">
        <v>25</v>
      </c>
      <c r="L1218" s="100" t="s">
        <v>93</v>
      </c>
      <c r="M1218" s="153">
        <v>7.64</v>
      </c>
      <c r="N1218" s="153">
        <v>16.8</v>
      </c>
      <c r="O1218" s="153">
        <v>251.7</v>
      </c>
      <c r="P1218" s="153">
        <v>384.4</v>
      </c>
      <c r="Q1218" s="281">
        <v>154.30000000000001</v>
      </c>
      <c r="R1218" s="5"/>
      <c r="S1218" s="100" t="s">
        <v>93</v>
      </c>
      <c r="T1218" s="100" t="s">
        <v>93</v>
      </c>
      <c r="U1218" s="5"/>
      <c r="V1218" s="5"/>
      <c r="W1218" s="17" t="s">
        <v>88</v>
      </c>
      <c r="X1218" s="61"/>
      <c r="Y1218" s="5"/>
      <c r="Z1218" s="5"/>
    </row>
    <row r="1219" spans="3:26" x14ac:dyDescent="0.25">
      <c r="C1219" s="65" t="s">
        <v>314</v>
      </c>
      <c r="D1219" s="28">
        <v>42494</v>
      </c>
      <c r="E1219" s="9">
        <v>0.40833333333333338</v>
      </c>
      <c r="F1219" s="150">
        <v>31.7</v>
      </c>
      <c r="G1219" s="100"/>
      <c r="H1219" s="151" t="s">
        <v>93</v>
      </c>
      <c r="I1219" s="139" t="s">
        <v>93</v>
      </c>
      <c r="J1219" s="153">
        <v>9.23</v>
      </c>
      <c r="K1219" s="100" t="s">
        <v>37</v>
      </c>
      <c r="L1219" s="5" t="s">
        <v>312</v>
      </c>
      <c r="M1219" s="153">
        <v>7.36</v>
      </c>
      <c r="N1219" s="153">
        <v>14.4</v>
      </c>
      <c r="O1219" s="151" t="s">
        <v>93</v>
      </c>
      <c r="P1219" s="153">
        <v>443.1</v>
      </c>
      <c r="Q1219" s="150">
        <v>170.1</v>
      </c>
      <c r="R1219" s="5"/>
      <c r="S1219" s="100" t="s">
        <v>3</v>
      </c>
      <c r="T1219" s="100" t="s">
        <v>93</v>
      </c>
      <c r="U1219" s="5"/>
      <c r="V1219" s="5"/>
      <c r="W1219" s="60" t="s">
        <v>125</v>
      </c>
      <c r="X1219" s="61"/>
      <c r="Y1219" s="5"/>
      <c r="Z1219" s="5"/>
    </row>
    <row r="1220" spans="3:26" x14ac:dyDescent="0.2">
      <c r="C1220" s="50" t="s">
        <v>314</v>
      </c>
      <c r="D1220" s="28">
        <v>42499</v>
      </c>
      <c r="E1220" s="9">
        <v>0.42708333333333331</v>
      </c>
      <c r="F1220" s="150">
        <v>31.5</v>
      </c>
      <c r="G1220" s="100">
        <v>1986.3</v>
      </c>
      <c r="H1220" s="151" t="s">
        <v>93</v>
      </c>
      <c r="I1220" s="139" t="s">
        <v>93</v>
      </c>
      <c r="J1220" s="153">
        <v>10.36</v>
      </c>
      <c r="K1220" s="100" t="s">
        <v>25</v>
      </c>
      <c r="L1220" s="5" t="s">
        <v>312</v>
      </c>
      <c r="M1220" s="153">
        <v>7.73</v>
      </c>
      <c r="N1220" s="153">
        <v>16</v>
      </c>
      <c r="O1220" s="151" t="s">
        <v>93</v>
      </c>
      <c r="P1220" s="153">
        <v>376.6</v>
      </c>
      <c r="Q1220" s="150">
        <v>157.69999999999999</v>
      </c>
      <c r="R1220" s="5"/>
      <c r="S1220" s="100" t="s">
        <v>3</v>
      </c>
      <c r="T1220" s="100" t="s">
        <v>93</v>
      </c>
      <c r="U1220" s="5"/>
      <c r="V1220" s="5"/>
      <c r="W1220" s="17" t="s">
        <v>88</v>
      </c>
      <c r="X1220" s="61"/>
      <c r="Y1220" s="5"/>
      <c r="Z1220" s="5"/>
    </row>
    <row r="1221" spans="3:26" x14ac:dyDescent="0.2">
      <c r="C1221" s="65" t="s">
        <v>314</v>
      </c>
      <c r="D1221" s="28">
        <v>42508</v>
      </c>
      <c r="E1221" s="9">
        <v>0.41250000000000003</v>
      </c>
      <c r="F1221" s="150">
        <v>39.9</v>
      </c>
      <c r="G1221" s="100"/>
      <c r="H1221" s="153">
        <v>8.83</v>
      </c>
      <c r="I1221" s="150">
        <v>98.3</v>
      </c>
      <c r="J1221" s="153">
        <v>11.6</v>
      </c>
      <c r="K1221" s="100" t="s">
        <v>8</v>
      </c>
      <c r="L1221" s="5" t="s">
        <v>312</v>
      </c>
      <c r="M1221" s="153">
        <v>7.83</v>
      </c>
      <c r="N1221" s="153">
        <v>12</v>
      </c>
      <c r="O1221" s="151" t="s">
        <v>93</v>
      </c>
      <c r="P1221" s="153">
        <v>385</v>
      </c>
      <c r="Q1221" s="150">
        <v>148.80000000000001</v>
      </c>
      <c r="R1221" s="5"/>
      <c r="S1221" s="100" t="s">
        <v>29</v>
      </c>
      <c r="T1221" s="100" t="s">
        <v>93</v>
      </c>
      <c r="U1221" s="5"/>
      <c r="V1221" s="5"/>
      <c r="W1221" s="142" t="s">
        <v>26</v>
      </c>
      <c r="X1221" s="61"/>
      <c r="Y1221" s="5"/>
      <c r="Z1221" s="5"/>
    </row>
    <row r="1222" spans="3:26" x14ac:dyDescent="0.2">
      <c r="C1222" s="50" t="s">
        <v>314</v>
      </c>
      <c r="D1222" s="28">
        <v>42517</v>
      </c>
      <c r="E1222" s="9">
        <v>0.45208333333333334</v>
      </c>
      <c r="F1222" s="150">
        <v>166.4</v>
      </c>
      <c r="G1222" s="100">
        <v>2419.6</v>
      </c>
      <c r="H1222" s="153">
        <v>8.25</v>
      </c>
      <c r="I1222" s="150">
        <v>97.6</v>
      </c>
      <c r="J1222" s="153">
        <v>15.53</v>
      </c>
      <c r="K1222" s="100" t="s">
        <v>92</v>
      </c>
      <c r="L1222" s="5" t="s">
        <v>312</v>
      </c>
      <c r="M1222" s="153">
        <v>6.75</v>
      </c>
      <c r="N1222" s="153">
        <v>10.6</v>
      </c>
      <c r="O1222" s="153">
        <v>304.5</v>
      </c>
      <c r="P1222" s="153">
        <v>386.6</v>
      </c>
      <c r="Q1222" s="150">
        <v>163.30000000000001</v>
      </c>
      <c r="R1222" s="5"/>
      <c r="S1222" s="100" t="s">
        <v>24</v>
      </c>
      <c r="T1222" s="100" t="s">
        <v>93</v>
      </c>
      <c r="U1222" s="5"/>
      <c r="V1222" s="5"/>
      <c r="W1222" s="17" t="s">
        <v>88</v>
      </c>
      <c r="X1222" s="61"/>
      <c r="Y1222" s="5"/>
      <c r="Z1222" s="5"/>
    </row>
    <row r="1223" spans="3:26" x14ac:dyDescent="0.2">
      <c r="C1223" s="65" t="s">
        <v>314</v>
      </c>
      <c r="D1223" s="28">
        <v>42522</v>
      </c>
      <c r="E1223" s="9">
        <v>0.49374999999999997</v>
      </c>
      <c r="F1223" s="83">
        <v>219</v>
      </c>
      <c r="G1223" s="100"/>
      <c r="H1223" s="153">
        <v>8.35</v>
      </c>
      <c r="I1223" s="150">
        <v>101.5</v>
      </c>
      <c r="J1223" s="153">
        <v>15.51</v>
      </c>
      <c r="K1223" s="100" t="s">
        <v>93</v>
      </c>
      <c r="L1223" s="5" t="s">
        <v>312</v>
      </c>
      <c r="M1223" s="153">
        <v>7.91</v>
      </c>
      <c r="N1223" s="153">
        <v>9.1</v>
      </c>
      <c r="O1223" s="151" t="s">
        <v>93</v>
      </c>
      <c r="P1223" s="153">
        <v>401.4</v>
      </c>
      <c r="Q1223" s="150">
        <v>169</v>
      </c>
      <c r="R1223" s="5"/>
      <c r="S1223" s="100" t="s">
        <v>11</v>
      </c>
      <c r="T1223" s="100" t="s">
        <v>93</v>
      </c>
      <c r="U1223" s="5"/>
      <c r="V1223" s="5"/>
      <c r="W1223" s="142" t="s">
        <v>15</v>
      </c>
      <c r="X1223" s="61"/>
      <c r="Y1223" s="5"/>
      <c r="Z1223" s="5"/>
    </row>
    <row r="1224" spans="3:26" x14ac:dyDescent="0.25">
      <c r="C1224" s="50" t="s">
        <v>314</v>
      </c>
      <c r="D1224" s="28">
        <v>42530</v>
      </c>
      <c r="E1224" s="9">
        <v>0.43333333333333335</v>
      </c>
      <c r="F1224" s="281">
        <v>71.400000000000006</v>
      </c>
      <c r="G1224" s="100">
        <v>665.3</v>
      </c>
      <c r="H1224" s="140">
        <v>7.64</v>
      </c>
      <c r="I1224" s="293">
        <v>98</v>
      </c>
      <c r="J1224" s="294">
        <v>17.899999999999999</v>
      </c>
      <c r="K1224" s="140" t="s">
        <v>92</v>
      </c>
      <c r="L1224" s="140" t="s">
        <v>93</v>
      </c>
      <c r="M1224" s="140">
        <v>7.91</v>
      </c>
      <c r="N1224" s="140">
        <v>7.4</v>
      </c>
      <c r="O1224" s="140">
        <v>322.2</v>
      </c>
      <c r="P1224" s="140">
        <v>374.1</v>
      </c>
      <c r="Q1224" s="295">
        <v>151</v>
      </c>
      <c r="R1224" s="140"/>
      <c r="S1224" s="140" t="s">
        <v>14</v>
      </c>
      <c r="T1224" s="140" t="s">
        <v>93</v>
      </c>
      <c r="U1224" s="5"/>
      <c r="V1224" s="5"/>
      <c r="W1224" s="142" t="s">
        <v>426</v>
      </c>
      <c r="X1224" s="61"/>
      <c r="Y1224" s="5"/>
      <c r="Z1224" s="5"/>
    </row>
    <row r="1225" spans="3:26" x14ac:dyDescent="0.2">
      <c r="C1225" s="65" t="s">
        <v>314</v>
      </c>
      <c r="D1225" s="28">
        <v>42536</v>
      </c>
      <c r="E1225" s="9">
        <v>0.43055555555555558</v>
      </c>
      <c r="F1225" s="83">
        <v>260</v>
      </c>
      <c r="G1225" s="100"/>
      <c r="H1225" s="153">
        <v>7.61</v>
      </c>
      <c r="I1225" s="150">
        <v>99.9</v>
      </c>
      <c r="J1225" s="153">
        <v>18.809999999999999</v>
      </c>
      <c r="K1225" s="100" t="s">
        <v>8</v>
      </c>
      <c r="L1225" s="5" t="s">
        <v>312</v>
      </c>
      <c r="M1225" s="153">
        <v>7.79</v>
      </c>
      <c r="N1225" s="153">
        <v>27.6</v>
      </c>
      <c r="O1225" s="153">
        <v>327.39999999999998</v>
      </c>
      <c r="P1225" s="153">
        <v>373.7</v>
      </c>
      <c r="Q1225" s="150">
        <v>62.4</v>
      </c>
      <c r="R1225" s="5"/>
      <c r="S1225" s="100" t="s">
        <v>3</v>
      </c>
      <c r="T1225" s="100" t="s">
        <v>93</v>
      </c>
      <c r="U1225" s="5"/>
      <c r="V1225" s="5"/>
      <c r="W1225" s="142" t="s">
        <v>426</v>
      </c>
      <c r="X1225" s="61"/>
      <c r="Y1225" s="5"/>
      <c r="Z1225" s="5"/>
    </row>
    <row r="1226" spans="3:26" x14ac:dyDescent="0.2">
      <c r="C1226" s="50" t="s">
        <v>314</v>
      </c>
      <c r="D1226" s="28">
        <v>42544</v>
      </c>
      <c r="E1226" s="9">
        <v>0.42152777777777778</v>
      </c>
      <c r="F1226" s="150">
        <v>160.69999999999999</v>
      </c>
      <c r="G1226" s="100" t="s">
        <v>296</v>
      </c>
      <c r="H1226" s="153">
        <v>7.49</v>
      </c>
      <c r="I1226" s="150">
        <v>99.5</v>
      </c>
      <c r="J1226" s="153">
        <v>19.89</v>
      </c>
      <c r="K1226" s="100" t="s">
        <v>92</v>
      </c>
      <c r="L1226" s="5" t="s">
        <v>312</v>
      </c>
      <c r="M1226" s="153">
        <v>8.02</v>
      </c>
      <c r="N1226" s="153">
        <v>7.5</v>
      </c>
      <c r="O1226" s="153">
        <v>329.2</v>
      </c>
      <c r="P1226" s="153">
        <v>366.8</v>
      </c>
      <c r="Q1226" s="139" t="s">
        <v>93</v>
      </c>
      <c r="R1226" s="5"/>
      <c r="S1226" s="100" t="s">
        <v>1</v>
      </c>
      <c r="T1226" s="100" t="s">
        <v>93</v>
      </c>
      <c r="U1226" s="5"/>
      <c r="V1226" s="5"/>
      <c r="W1226" s="142" t="s">
        <v>94</v>
      </c>
      <c r="X1226" s="61"/>
      <c r="Y1226" s="5"/>
      <c r="Z1226" s="5"/>
    </row>
    <row r="1227" spans="3:26" x14ac:dyDescent="0.2">
      <c r="C1227" s="50" t="s">
        <v>314</v>
      </c>
      <c r="D1227" s="28">
        <v>42551</v>
      </c>
      <c r="E1227" s="9">
        <v>0.4236111111111111</v>
      </c>
      <c r="F1227" s="150">
        <v>156.5</v>
      </c>
      <c r="G1227" s="100" t="s">
        <v>296</v>
      </c>
      <c r="H1227" s="153">
        <v>7.56</v>
      </c>
      <c r="I1227" s="150">
        <v>98.5</v>
      </c>
      <c r="J1227" s="153">
        <v>19.100000000000001</v>
      </c>
      <c r="K1227" s="100" t="s">
        <v>439</v>
      </c>
      <c r="L1227" s="5" t="s">
        <v>312</v>
      </c>
      <c r="M1227" s="153">
        <v>8.0500000000000007</v>
      </c>
      <c r="N1227" s="153">
        <v>6.7</v>
      </c>
      <c r="O1227" s="153">
        <v>397.3</v>
      </c>
      <c r="P1227" s="153">
        <v>448.8</v>
      </c>
      <c r="Q1227" s="150">
        <v>117.4</v>
      </c>
      <c r="R1227" s="5"/>
      <c r="S1227" s="100" t="s">
        <v>416</v>
      </c>
      <c r="T1227" s="100" t="s">
        <v>440</v>
      </c>
      <c r="U1227" s="5"/>
      <c r="V1227" s="5"/>
      <c r="W1227" s="142" t="s">
        <v>426</v>
      </c>
      <c r="X1227" s="61"/>
      <c r="Y1227" s="5"/>
      <c r="Z1227" s="5"/>
    </row>
    <row r="1228" spans="3:26" x14ac:dyDescent="0.2">
      <c r="C1228" s="65" t="s">
        <v>314</v>
      </c>
      <c r="D1228" s="28">
        <v>42557</v>
      </c>
      <c r="E1228" s="9">
        <v>0.42986111111111108</v>
      </c>
      <c r="F1228" s="83">
        <v>219</v>
      </c>
      <c r="G1228" s="100"/>
      <c r="H1228" s="153">
        <v>7.69</v>
      </c>
      <c r="I1228" s="150">
        <v>102.1</v>
      </c>
      <c r="J1228" s="153">
        <v>19.55</v>
      </c>
      <c r="K1228" s="100" t="s">
        <v>439</v>
      </c>
      <c r="L1228" s="5" t="s">
        <v>312</v>
      </c>
      <c r="M1228" s="153">
        <v>7.96</v>
      </c>
      <c r="N1228" s="153">
        <v>8.8000000000000007</v>
      </c>
      <c r="O1228" s="153">
        <v>352.2</v>
      </c>
      <c r="P1228" s="153">
        <v>396.1</v>
      </c>
      <c r="Q1228" s="150">
        <v>136.80000000000001</v>
      </c>
      <c r="R1228" s="5"/>
      <c r="S1228" s="100" t="s">
        <v>440</v>
      </c>
      <c r="T1228" s="100" t="s">
        <v>440</v>
      </c>
      <c r="U1228" s="5"/>
      <c r="V1228" s="5"/>
      <c r="W1228" s="142" t="s">
        <v>408</v>
      </c>
      <c r="X1228" s="61"/>
      <c r="Y1228" s="5"/>
      <c r="Z1228" s="5"/>
    </row>
    <row r="1229" spans="3:26" x14ac:dyDescent="0.2">
      <c r="C1229" s="50" t="s">
        <v>314</v>
      </c>
      <c r="D1229" s="28">
        <v>42565</v>
      </c>
      <c r="E1229" s="9">
        <v>0.42777777777777781</v>
      </c>
      <c r="F1229" s="150">
        <v>128.1</v>
      </c>
      <c r="G1229" s="100" t="s">
        <v>296</v>
      </c>
      <c r="H1229" s="153">
        <v>8.2799999999999994</v>
      </c>
      <c r="I1229" s="150">
        <v>106.6</v>
      </c>
      <c r="J1229" s="153">
        <v>18.510000000000002</v>
      </c>
      <c r="K1229" s="100" t="s">
        <v>439</v>
      </c>
      <c r="L1229" s="5" t="s">
        <v>312</v>
      </c>
      <c r="M1229" s="153">
        <v>8</v>
      </c>
      <c r="N1229" s="153">
        <v>9.9</v>
      </c>
      <c r="O1229" s="153">
        <v>416.2</v>
      </c>
      <c r="P1229" s="153">
        <v>475.6</v>
      </c>
      <c r="Q1229" s="150">
        <v>157.19999999999999</v>
      </c>
      <c r="R1229" s="5"/>
      <c r="S1229" s="100" t="s">
        <v>425</v>
      </c>
      <c r="T1229" s="100" t="s">
        <v>440</v>
      </c>
      <c r="U1229" s="5"/>
      <c r="V1229" s="5"/>
      <c r="W1229" s="142" t="s">
        <v>438</v>
      </c>
      <c r="X1229" s="61"/>
      <c r="Y1229" s="5"/>
      <c r="Z1229" s="5"/>
    </row>
    <row r="1230" spans="3:26" x14ac:dyDescent="0.2">
      <c r="C1230" s="65" t="s">
        <v>314</v>
      </c>
      <c r="D1230" s="28">
        <v>42571</v>
      </c>
      <c r="E1230" s="9">
        <v>0.44097222222222227</v>
      </c>
      <c r="F1230" s="150"/>
      <c r="G1230" s="100"/>
      <c r="H1230" s="153">
        <v>7.48</v>
      </c>
      <c r="I1230" s="150">
        <v>101.3</v>
      </c>
      <c r="J1230" s="153">
        <v>20.94</v>
      </c>
      <c r="K1230" s="100" t="s">
        <v>440</v>
      </c>
      <c r="L1230" s="5" t="s">
        <v>312</v>
      </c>
      <c r="M1230" s="153">
        <v>7.86</v>
      </c>
      <c r="N1230" s="153">
        <v>14.7</v>
      </c>
      <c r="O1230" s="153">
        <v>477.2</v>
      </c>
      <c r="P1230" s="153">
        <v>518.20000000000005</v>
      </c>
      <c r="Q1230" s="150">
        <v>157.69999999999999</v>
      </c>
      <c r="R1230" s="5"/>
      <c r="S1230" s="100" t="s">
        <v>440</v>
      </c>
      <c r="T1230" s="100" t="s">
        <v>440</v>
      </c>
      <c r="U1230" s="5"/>
      <c r="V1230" s="5"/>
      <c r="W1230" s="142" t="s">
        <v>438</v>
      </c>
      <c r="X1230" s="61"/>
      <c r="Y1230" s="5"/>
      <c r="Z1230" s="5"/>
    </row>
    <row r="1231" spans="3:26" x14ac:dyDescent="0.2">
      <c r="C1231" s="50" t="s">
        <v>314</v>
      </c>
      <c r="D1231" s="28">
        <v>42579</v>
      </c>
      <c r="E1231" s="9">
        <v>0.43263888888888885</v>
      </c>
      <c r="F1231" s="150">
        <v>435.2</v>
      </c>
      <c r="G1231" s="100" t="s">
        <v>296</v>
      </c>
      <c r="H1231" s="153">
        <v>8.08</v>
      </c>
      <c r="I1231" s="150">
        <v>109.8</v>
      </c>
      <c r="J1231" s="153">
        <v>21.32</v>
      </c>
      <c r="K1231" s="5" t="s">
        <v>233</v>
      </c>
      <c r="L1231" s="5" t="s">
        <v>312</v>
      </c>
      <c r="M1231" s="153">
        <v>7.95</v>
      </c>
      <c r="N1231" s="153">
        <v>7.5</v>
      </c>
      <c r="O1231" s="153">
        <v>607.70000000000005</v>
      </c>
      <c r="P1231" s="153">
        <v>658.3</v>
      </c>
      <c r="Q1231" s="150">
        <v>158.6</v>
      </c>
      <c r="R1231" s="5"/>
      <c r="S1231" s="100" t="s">
        <v>436</v>
      </c>
      <c r="T1231" s="100" t="s">
        <v>345</v>
      </c>
      <c r="U1231" s="5"/>
      <c r="V1231" s="5"/>
      <c r="W1231" s="142" t="s">
        <v>426</v>
      </c>
      <c r="X1231" s="61"/>
      <c r="Y1231" s="5"/>
      <c r="Z1231" s="5"/>
    </row>
    <row r="1232" spans="3:26" x14ac:dyDescent="0.2">
      <c r="C1232" s="65" t="s">
        <v>314</v>
      </c>
      <c r="D1232" s="28">
        <v>42586</v>
      </c>
      <c r="E1232" s="9">
        <v>0.40347222222222223</v>
      </c>
      <c r="F1232" s="150"/>
      <c r="G1232" s="100"/>
      <c r="H1232" s="153">
        <v>8.02</v>
      </c>
      <c r="I1232" s="150">
        <v>105.7</v>
      </c>
      <c r="J1232" s="153">
        <v>19.5</v>
      </c>
      <c r="K1232" s="5" t="s">
        <v>233</v>
      </c>
      <c r="L1232" s="5" t="s">
        <v>312</v>
      </c>
      <c r="M1232" s="153">
        <v>7.88</v>
      </c>
      <c r="N1232" s="261">
        <v>5.8</v>
      </c>
      <c r="O1232" s="261">
        <v>626.79999999999995</v>
      </c>
      <c r="P1232" s="261">
        <v>696.1</v>
      </c>
      <c r="Q1232" s="150">
        <v>139.5</v>
      </c>
      <c r="R1232" s="5"/>
      <c r="S1232" s="100" t="s">
        <v>124</v>
      </c>
      <c r="T1232" s="100" t="s">
        <v>345</v>
      </c>
      <c r="U1232" s="5"/>
      <c r="V1232" s="5"/>
      <c r="W1232" s="17" t="s">
        <v>98</v>
      </c>
      <c r="X1232" s="61"/>
      <c r="Y1232" s="5"/>
      <c r="Z1232" s="5"/>
    </row>
    <row r="1233" spans="1:26" x14ac:dyDescent="0.2">
      <c r="C1233" s="50" t="s">
        <v>314</v>
      </c>
      <c r="D1233" s="28">
        <v>42594</v>
      </c>
      <c r="E1233" s="9">
        <v>0.47500000000000003</v>
      </c>
      <c r="F1233" s="150">
        <v>365.4</v>
      </c>
      <c r="G1233" s="100" t="s">
        <v>296</v>
      </c>
      <c r="H1233" s="153">
        <v>8.49</v>
      </c>
      <c r="I1233" s="150">
        <v>113.5</v>
      </c>
      <c r="J1233" s="153">
        <v>20.309999999999999</v>
      </c>
      <c r="K1233" s="5" t="s">
        <v>233</v>
      </c>
      <c r="L1233" s="5" t="s">
        <v>312</v>
      </c>
      <c r="M1233" s="153">
        <v>8.16</v>
      </c>
      <c r="N1233" s="150">
        <v>3.5</v>
      </c>
      <c r="O1233" s="150">
        <v>668.7</v>
      </c>
      <c r="P1233" s="150">
        <v>737.9</v>
      </c>
      <c r="Q1233" s="150">
        <v>151.6</v>
      </c>
      <c r="R1233" s="5"/>
      <c r="S1233" s="100" t="s">
        <v>217</v>
      </c>
      <c r="T1233" s="100" t="s">
        <v>345</v>
      </c>
      <c r="U1233" s="5"/>
      <c r="V1233" s="5"/>
      <c r="W1233" s="17" t="s">
        <v>97</v>
      </c>
      <c r="X1233" s="61"/>
      <c r="Y1233" s="5"/>
      <c r="Z1233" s="5"/>
    </row>
    <row r="1234" spans="1:26" x14ac:dyDescent="0.2">
      <c r="C1234" s="65" t="s">
        <v>314</v>
      </c>
      <c r="D1234" s="28">
        <v>42599</v>
      </c>
      <c r="E1234" s="9">
        <v>0.46875</v>
      </c>
      <c r="F1234" s="150"/>
      <c r="G1234" s="100"/>
      <c r="H1234" s="153">
        <v>8.09</v>
      </c>
      <c r="I1234" s="150">
        <v>108.2</v>
      </c>
      <c r="J1234" s="153">
        <v>19.75</v>
      </c>
      <c r="K1234" s="5" t="s">
        <v>233</v>
      </c>
      <c r="L1234" s="5" t="s">
        <v>312</v>
      </c>
      <c r="M1234" s="153">
        <v>8.0299999999999994</v>
      </c>
      <c r="N1234" s="153" t="s">
        <v>312</v>
      </c>
      <c r="O1234" s="150">
        <v>676.3</v>
      </c>
      <c r="P1234" s="150">
        <v>752.1</v>
      </c>
      <c r="Q1234" s="150">
        <v>70.599999999999994</v>
      </c>
      <c r="R1234" s="5"/>
      <c r="S1234" s="100" t="s">
        <v>217</v>
      </c>
      <c r="T1234" s="100" t="s">
        <v>345</v>
      </c>
      <c r="U1234" s="5"/>
      <c r="V1234" s="5"/>
      <c r="W1234" s="17" t="s">
        <v>84</v>
      </c>
      <c r="X1234" s="61"/>
      <c r="Y1234" s="5"/>
      <c r="Z1234" s="5"/>
    </row>
    <row r="1235" spans="1:26" x14ac:dyDescent="0.2">
      <c r="C1235" s="50" t="s">
        <v>314</v>
      </c>
      <c r="D1235" s="28">
        <v>42607</v>
      </c>
      <c r="E1235" s="9">
        <v>0.64861111111111114</v>
      </c>
      <c r="F1235" s="150">
        <v>387.3</v>
      </c>
      <c r="G1235" s="100" t="s">
        <v>296</v>
      </c>
      <c r="H1235" s="153">
        <v>7.59</v>
      </c>
      <c r="I1235" s="150">
        <v>96.4</v>
      </c>
      <c r="J1235" s="153">
        <v>17.91</v>
      </c>
      <c r="K1235" s="5" t="s">
        <v>233</v>
      </c>
      <c r="L1235" s="5" t="s">
        <v>312</v>
      </c>
      <c r="M1235" s="153">
        <v>8.1199999999999992</v>
      </c>
      <c r="N1235" s="153" t="s">
        <v>312</v>
      </c>
      <c r="O1235" s="150">
        <v>533.6</v>
      </c>
      <c r="P1235" s="150">
        <v>616.9</v>
      </c>
      <c r="Q1235" s="150">
        <v>162.5</v>
      </c>
      <c r="R1235" s="5"/>
      <c r="S1235" s="100" t="s">
        <v>312</v>
      </c>
      <c r="T1235" s="100" t="s">
        <v>312</v>
      </c>
      <c r="U1235" s="5"/>
      <c r="V1235" s="5"/>
      <c r="W1235" s="17" t="s">
        <v>84</v>
      </c>
      <c r="X1235" s="61"/>
      <c r="Y1235" s="5"/>
      <c r="Z1235" s="5"/>
    </row>
    <row r="1236" spans="1:26" x14ac:dyDescent="0.2">
      <c r="C1236" s="65" t="s">
        <v>314</v>
      </c>
      <c r="D1236" s="28">
        <v>42620</v>
      </c>
      <c r="E1236" s="9">
        <v>0.34861111111111115</v>
      </c>
      <c r="F1236" s="150"/>
      <c r="G1236" s="100"/>
      <c r="H1236" s="153">
        <v>7.29</v>
      </c>
      <c r="I1236" s="150">
        <v>92.5</v>
      </c>
      <c r="J1236" s="153">
        <v>17.45</v>
      </c>
      <c r="K1236" s="5" t="s">
        <v>233</v>
      </c>
      <c r="L1236" s="5" t="s">
        <v>312</v>
      </c>
      <c r="M1236" s="153">
        <v>7.93</v>
      </c>
      <c r="N1236" s="153" t="s">
        <v>312</v>
      </c>
      <c r="O1236" s="150">
        <v>572.6</v>
      </c>
      <c r="P1236" s="150">
        <v>668.6</v>
      </c>
      <c r="Q1236" s="150">
        <v>138.30000000000001</v>
      </c>
      <c r="R1236" s="5"/>
      <c r="S1236" s="100" t="s">
        <v>217</v>
      </c>
      <c r="T1236" s="100" t="s">
        <v>345</v>
      </c>
      <c r="U1236" s="5"/>
      <c r="V1236" s="5"/>
      <c r="W1236" s="17" t="s">
        <v>142</v>
      </c>
      <c r="X1236" s="61"/>
      <c r="Y1236" s="5"/>
      <c r="Z1236" s="5"/>
    </row>
    <row r="1237" spans="1:26" x14ac:dyDescent="0.2">
      <c r="C1237" s="65" t="s">
        <v>314</v>
      </c>
      <c r="D1237" s="28">
        <v>42634</v>
      </c>
      <c r="E1237" s="9">
        <v>0.45624999999999999</v>
      </c>
      <c r="F1237" s="150"/>
      <c r="G1237" s="100"/>
      <c r="H1237" s="153">
        <v>8.4600000000000009</v>
      </c>
      <c r="I1237" s="150">
        <v>107.7</v>
      </c>
      <c r="J1237" s="153">
        <v>17.61</v>
      </c>
      <c r="K1237" s="5" t="s">
        <v>233</v>
      </c>
      <c r="L1237" s="5" t="s">
        <v>312</v>
      </c>
      <c r="M1237" s="153">
        <v>8.0399999999999991</v>
      </c>
      <c r="N1237" s="153" t="s">
        <v>312</v>
      </c>
      <c r="O1237" s="150">
        <v>656.2</v>
      </c>
      <c r="P1237" s="150">
        <v>765.3</v>
      </c>
      <c r="Q1237" s="150">
        <v>127.9</v>
      </c>
      <c r="R1237" s="5"/>
      <c r="S1237" s="100" t="s">
        <v>217</v>
      </c>
      <c r="T1237" s="100" t="s">
        <v>345</v>
      </c>
      <c r="U1237" s="5"/>
      <c r="V1237" s="5"/>
      <c r="W1237" s="17" t="s">
        <v>141</v>
      </c>
      <c r="X1237" s="61"/>
      <c r="Y1237" s="5"/>
      <c r="Z1237" s="5"/>
    </row>
    <row r="1238" spans="1:26" x14ac:dyDescent="0.2">
      <c r="C1238" s="50" t="s">
        <v>314</v>
      </c>
      <c r="D1238" s="28">
        <v>42641</v>
      </c>
      <c r="E1238" s="9">
        <v>0.41944444444444445</v>
      </c>
      <c r="F1238" s="150">
        <v>435.2</v>
      </c>
      <c r="G1238" s="100" t="s">
        <v>296</v>
      </c>
      <c r="H1238" s="153">
        <v>8.5500000000000007</v>
      </c>
      <c r="I1238" s="150">
        <v>99.1</v>
      </c>
      <c r="J1238" s="153">
        <v>13.72</v>
      </c>
      <c r="K1238" s="5" t="s">
        <v>233</v>
      </c>
      <c r="L1238" s="5" t="s">
        <v>312</v>
      </c>
      <c r="M1238" s="153">
        <v>8.01</v>
      </c>
      <c r="N1238" s="153" t="s">
        <v>312</v>
      </c>
      <c r="O1238" s="150">
        <v>597.4</v>
      </c>
      <c r="P1238" s="150">
        <v>761.5</v>
      </c>
      <c r="Q1238" s="150">
        <v>163.6</v>
      </c>
      <c r="R1238" s="5"/>
      <c r="S1238" s="100" t="s">
        <v>217</v>
      </c>
      <c r="T1238" s="100" t="s">
        <v>345</v>
      </c>
      <c r="U1238" s="5"/>
      <c r="V1238" s="5"/>
      <c r="W1238" s="17" t="s">
        <v>90</v>
      </c>
      <c r="X1238" s="61"/>
      <c r="Y1238" s="5"/>
      <c r="Z1238" s="5"/>
    </row>
    <row r="1239" spans="1:26" x14ac:dyDescent="0.2">
      <c r="C1239" s="50" t="s">
        <v>314</v>
      </c>
      <c r="D1239" s="28"/>
      <c r="E1239" s="9"/>
      <c r="F1239" s="150"/>
      <c r="G1239" s="100"/>
      <c r="H1239" s="153"/>
      <c r="I1239" s="150"/>
      <c r="J1239" s="153"/>
      <c r="K1239" s="5"/>
      <c r="L1239" s="5"/>
      <c r="M1239" s="153"/>
      <c r="N1239" s="153"/>
      <c r="O1239" s="153"/>
      <c r="P1239" s="153"/>
      <c r="Q1239" s="150"/>
      <c r="R1239" s="5"/>
      <c r="S1239" s="100"/>
      <c r="T1239" s="100"/>
      <c r="U1239" s="5"/>
      <c r="V1239" s="5"/>
      <c r="W1239" s="17"/>
      <c r="X1239" s="61"/>
      <c r="Y1239" s="5"/>
      <c r="Z1239" s="5"/>
    </row>
    <row r="1240" spans="1:26" x14ac:dyDescent="0.25">
      <c r="C1240" s="3"/>
      <c r="D1240" s="22"/>
      <c r="E1240" s="23"/>
      <c r="F1240" s="24"/>
      <c r="G1240" s="25"/>
      <c r="H1240" s="27"/>
      <c r="I1240" s="25"/>
      <c r="J1240" s="26"/>
      <c r="K1240" s="3"/>
      <c r="L1240" s="3"/>
      <c r="M1240" s="26"/>
      <c r="N1240" s="26"/>
      <c r="O1240" s="26"/>
      <c r="P1240" s="26"/>
      <c r="Q1240" s="24"/>
      <c r="R1240" s="3"/>
      <c r="S1240" s="3"/>
      <c r="T1240" s="3"/>
      <c r="U1240" s="3"/>
      <c r="V1240" s="3"/>
      <c r="W1240" s="35"/>
    </row>
    <row r="1241" spans="1:26" x14ac:dyDescent="0.2">
      <c r="A1241" s="62" t="s">
        <v>277</v>
      </c>
      <c r="B1241" s="62" t="s">
        <v>276</v>
      </c>
      <c r="C1241" s="19" t="s">
        <v>238</v>
      </c>
      <c r="D1241" s="19" t="s">
        <v>237</v>
      </c>
      <c r="E1241" s="19" t="s">
        <v>289</v>
      </c>
      <c r="F1241" s="20" t="s">
        <v>313</v>
      </c>
      <c r="G1241" s="19" t="s">
        <v>292</v>
      </c>
      <c r="H1241" s="19" t="s">
        <v>240</v>
      </c>
      <c r="I1241" s="19" t="s">
        <v>239</v>
      </c>
      <c r="J1241" s="19" t="s">
        <v>374</v>
      </c>
      <c r="K1241" s="19" t="s">
        <v>231</v>
      </c>
      <c r="L1241" s="19" t="s">
        <v>405</v>
      </c>
      <c r="M1241" s="19" t="s">
        <v>310</v>
      </c>
      <c r="N1241" s="19" t="s">
        <v>325</v>
      </c>
      <c r="O1241" s="19" t="s">
        <v>309</v>
      </c>
      <c r="P1241" s="21" t="s">
        <v>307</v>
      </c>
      <c r="Q1241" s="21" t="s">
        <v>308</v>
      </c>
      <c r="R1241" s="19" t="s">
        <v>291</v>
      </c>
      <c r="S1241" s="19" t="s">
        <v>421</v>
      </c>
      <c r="T1241" s="19" t="s">
        <v>288</v>
      </c>
      <c r="U1241" s="19" t="s">
        <v>290</v>
      </c>
      <c r="V1241" s="19" t="s">
        <v>241</v>
      </c>
      <c r="W1241" s="34" t="s">
        <v>300</v>
      </c>
      <c r="X1241" s="61"/>
    </row>
    <row r="1242" spans="1:26" s="80" customFormat="1" x14ac:dyDescent="0.2">
      <c r="A1242" s="196"/>
      <c r="B1242" s="196"/>
      <c r="C1242" s="52" t="s">
        <v>226</v>
      </c>
      <c r="D1242" s="28">
        <v>41766</v>
      </c>
      <c r="E1242" s="5" t="s">
        <v>253</v>
      </c>
      <c r="F1242" s="5" t="s">
        <v>312</v>
      </c>
      <c r="G1242" s="5" t="s">
        <v>312</v>
      </c>
      <c r="H1242" s="5" t="s">
        <v>312</v>
      </c>
      <c r="I1242" s="5" t="s">
        <v>312</v>
      </c>
      <c r="J1242" s="5" t="s">
        <v>312</v>
      </c>
      <c r="K1242" s="5" t="s">
        <v>312</v>
      </c>
      <c r="L1242" s="5" t="s">
        <v>312</v>
      </c>
      <c r="M1242" s="5" t="s">
        <v>312</v>
      </c>
      <c r="N1242" s="5" t="s">
        <v>312</v>
      </c>
      <c r="O1242" s="5" t="s">
        <v>312</v>
      </c>
      <c r="P1242" s="5" t="s">
        <v>312</v>
      </c>
      <c r="Q1242" s="5" t="s">
        <v>312</v>
      </c>
      <c r="R1242" s="5" t="s">
        <v>312</v>
      </c>
      <c r="S1242" s="5" t="s">
        <v>312</v>
      </c>
      <c r="T1242" s="5" t="s">
        <v>312</v>
      </c>
      <c r="U1242" s="5" t="s">
        <v>312</v>
      </c>
      <c r="V1242" s="5" t="s">
        <v>312</v>
      </c>
      <c r="W1242" s="17" t="s">
        <v>137</v>
      </c>
      <c r="X1242" s="197"/>
      <c r="Y1242" s="25"/>
      <c r="Z1242" s="25"/>
    </row>
    <row r="1243" spans="1:26" x14ac:dyDescent="0.2">
      <c r="A1243" s="62"/>
      <c r="B1243" s="62"/>
      <c r="C1243" s="52" t="s">
        <v>226</v>
      </c>
      <c r="D1243" s="28">
        <v>41780</v>
      </c>
      <c r="E1243" s="5" t="s">
        <v>253</v>
      </c>
      <c r="F1243" s="5" t="s">
        <v>312</v>
      </c>
      <c r="G1243" s="5" t="s">
        <v>312</v>
      </c>
      <c r="H1243" s="5" t="s">
        <v>312</v>
      </c>
      <c r="I1243" s="5" t="s">
        <v>312</v>
      </c>
      <c r="J1243" s="5" t="s">
        <v>312</v>
      </c>
      <c r="K1243" s="5" t="s">
        <v>312</v>
      </c>
      <c r="L1243" s="5" t="s">
        <v>312</v>
      </c>
      <c r="M1243" s="5" t="s">
        <v>312</v>
      </c>
      <c r="N1243" s="5" t="s">
        <v>312</v>
      </c>
      <c r="O1243" s="5" t="s">
        <v>312</v>
      </c>
      <c r="P1243" s="5" t="s">
        <v>312</v>
      </c>
      <c r="Q1243" s="5" t="s">
        <v>312</v>
      </c>
      <c r="R1243" s="5" t="s">
        <v>312</v>
      </c>
      <c r="S1243" s="5" t="s">
        <v>312</v>
      </c>
      <c r="T1243" s="5" t="s">
        <v>312</v>
      </c>
      <c r="U1243" s="5" t="s">
        <v>312</v>
      </c>
      <c r="V1243" s="5" t="s">
        <v>312</v>
      </c>
      <c r="W1243" s="17" t="s">
        <v>137</v>
      </c>
      <c r="X1243" s="61"/>
    </row>
    <row r="1244" spans="1:26" x14ac:dyDescent="0.2">
      <c r="A1244" s="62"/>
      <c r="B1244" s="62"/>
      <c r="C1244" s="52" t="s">
        <v>226</v>
      </c>
      <c r="D1244" s="28">
        <v>41794</v>
      </c>
      <c r="E1244" s="5" t="s">
        <v>253</v>
      </c>
      <c r="F1244" s="5" t="s">
        <v>312</v>
      </c>
      <c r="G1244" s="5" t="s">
        <v>312</v>
      </c>
      <c r="H1244" s="5" t="s">
        <v>312</v>
      </c>
      <c r="I1244" s="5" t="s">
        <v>312</v>
      </c>
      <c r="J1244" s="5" t="s">
        <v>312</v>
      </c>
      <c r="K1244" s="5" t="s">
        <v>312</v>
      </c>
      <c r="L1244" s="5" t="s">
        <v>312</v>
      </c>
      <c r="M1244" s="5" t="s">
        <v>312</v>
      </c>
      <c r="N1244" s="5" t="s">
        <v>312</v>
      </c>
      <c r="O1244" s="5" t="s">
        <v>312</v>
      </c>
      <c r="P1244" s="5" t="s">
        <v>312</v>
      </c>
      <c r="Q1244" s="5" t="s">
        <v>312</v>
      </c>
      <c r="R1244" s="5" t="s">
        <v>312</v>
      </c>
      <c r="S1244" s="5" t="s">
        <v>312</v>
      </c>
      <c r="T1244" s="5" t="s">
        <v>312</v>
      </c>
      <c r="U1244" s="5" t="s">
        <v>312</v>
      </c>
      <c r="V1244" s="5" t="s">
        <v>312</v>
      </c>
      <c r="W1244" s="17" t="s">
        <v>137</v>
      </c>
      <c r="X1244" s="61"/>
    </row>
    <row r="1245" spans="1:26" x14ac:dyDescent="0.2">
      <c r="A1245" s="62"/>
      <c r="B1245" s="62"/>
      <c r="C1245" s="52" t="s">
        <v>226</v>
      </c>
      <c r="D1245" s="28">
        <v>41808</v>
      </c>
      <c r="E1245" s="5" t="s">
        <v>253</v>
      </c>
      <c r="F1245" s="5" t="s">
        <v>312</v>
      </c>
      <c r="G1245" s="5" t="s">
        <v>312</v>
      </c>
      <c r="H1245" s="5" t="s">
        <v>312</v>
      </c>
      <c r="I1245" s="5" t="s">
        <v>312</v>
      </c>
      <c r="J1245" s="5" t="s">
        <v>312</v>
      </c>
      <c r="K1245" s="5" t="s">
        <v>312</v>
      </c>
      <c r="L1245" s="5" t="s">
        <v>312</v>
      </c>
      <c r="M1245" s="5" t="s">
        <v>312</v>
      </c>
      <c r="N1245" s="5" t="s">
        <v>312</v>
      </c>
      <c r="O1245" s="5" t="s">
        <v>312</v>
      </c>
      <c r="P1245" s="5" t="s">
        <v>312</v>
      </c>
      <c r="Q1245" s="5" t="s">
        <v>312</v>
      </c>
      <c r="R1245" s="5" t="s">
        <v>312</v>
      </c>
      <c r="S1245" s="5" t="s">
        <v>312</v>
      </c>
      <c r="T1245" s="5" t="s">
        <v>312</v>
      </c>
      <c r="U1245" s="5" t="s">
        <v>312</v>
      </c>
      <c r="V1245" s="5" t="s">
        <v>312</v>
      </c>
      <c r="W1245" s="17" t="s">
        <v>137</v>
      </c>
      <c r="X1245" s="61"/>
    </row>
    <row r="1246" spans="1:26" x14ac:dyDescent="0.2">
      <c r="A1246" s="62"/>
      <c r="B1246" s="62"/>
      <c r="C1246" s="52" t="s">
        <v>226</v>
      </c>
      <c r="D1246" s="28">
        <v>41829</v>
      </c>
      <c r="E1246" s="5" t="s">
        <v>253</v>
      </c>
      <c r="F1246" s="5" t="s">
        <v>312</v>
      </c>
      <c r="G1246" s="5" t="s">
        <v>312</v>
      </c>
      <c r="H1246" s="5" t="s">
        <v>312</v>
      </c>
      <c r="I1246" s="5" t="s">
        <v>312</v>
      </c>
      <c r="J1246" s="5" t="s">
        <v>312</v>
      </c>
      <c r="K1246" s="5" t="s">
        <v>312</v>
      </c>
      <c r="L1246" s="5" t="s">
        <v>312</v>
      </c>
      <c r="M1246" s="5" t="s">
        <v>312</v>
      </c>
      <c r="N1246" s="5" t="s">
        <v>312</v>
      </c>
      <c r="O1246" s="5" t="s">
        <v>312</v>
      </c>
      <c r="P1246" s="5" t="s">
        <v>312</v>
      </c>
      <c r="Q1246" s="5" t="s">
        <v>312</v>
      </c>
      <c r="R1246" s="5" t="s">
        <v>312</v>
      </c>
      <c r="S1246" s="5" t="s">
        <v>312</v>
      </c>
      <c r="T1246" s="5" t="s">
        <v>312</v>
      </c>
      <c r="U1246" s="5" t="s">
        <v>312</v>
      </c>
      <c r="V1246" s="5" t="s">
        <v>312</v>
      </c>
      <c r="W1246" s="17" t="s">
        <v>137</v>
      </c>
      <c r="X1246" s="61"/>
    </row>
    <row r="1247" spans="1:26" x14ac:dyDescent="0.2">
      <c r="A1247" s="62"/>
      <c r="B1247" s="62"/>
      <c r="C1247" s="52" t="s">
        <v>226</v>
      </c>
      <c r="D1247" s="28">
        <v>41843</v>
      </c>
      <c r="E1247" s="5" t="s">
        <v>253</v>
      </c>
      <c r="F1247" s="5" t="s">
        <v>312</v>
      </c>
      <c r="G1247" s="5" t="s">
        <v>312</v>
      </c>
      <c r="H1247" s="5" t="s">
        <v>312</v>
      </c>
      <c r="I1247" s="5" t="s">
        <v>312</v>
      </c>
      <c r="J1247" s="5" t="s">
        <v>312</v>
      </c>
      <c r="K1247" s="5" t="s">
        <v>312</v>
      </c>
      <c r="L1247" s="5" t="s">
        <v>312</v>
      </c>
      <c r="M1247" s="5" t="s">
        <v>312</v>
      </c>
      <c r="N1247" s="5" t="s">
        <v>312</v>
      </c>
      <c r="O1247" s="5" t="s">
        <v>312</v>
      </c>
      <c r="P1247" s="5" t="s">
        <v>312</v>
      </c>
      <c r="Q1247" s="5" t="s">
        <v>312</v>
      </c>
      <c r="R1247" s="5" t="s">
        <v>312</v>
      </c>
      <c r="S1247" s="5" t="s">
        <v>312</v>
      </c>
      <c r="T1247" s="5" t="s">
        <v>312</v>
      </c>
      <c r="U1247" s="5" t="s">
        <v>312</v>
      </c>
      <c r="V1247" s="5" t="s">
        <v>312</v>
      </c>
      <c r="W1247" s="17" t="s">
        <v>137</v>
      </c>
      <c r="X1247" s="61"/>
    </row>
    <row r="1248" spans="1:26" x14ac:dyDescent="0.2">
      <c r="A1248" s="62"/>
      <c r="B1248" s="62"/>
      <c r="C1248" s="52" t="s">
        <v>226</v>
      </c>
      <c r="D1248" s="28">
        <v>41857</v>
      </c>
      <c r="E1248" s="5" t="s">
        <v>253</v>
      </c>
      <c r="F1248" s="5" t="s">
        <v>312</v>
      </c>
      <c r="G1248" s="5" t="s">
        <v>312</v>
      </c>
      <c r="H1248" s="5" t="s">
        <v>312</v>
      </c>
      <c r="I1248" s="5" t="s">
        <v>312</v>
      </c>
      <c r="J1248" s="5" t="s">
        <v>312</v>
      </c>
      <c r="K1248" s="5" t="s">
        <v>312</v>
      </c>
      <c r="L1248" s="5" t="s">
        <v>312</v>
      </c>
      <c r="M1248" s="5" t="s">
        <v>312</v>
      </c>
      <c r="N1248" s="5" t="s">
        <v>312</v>
      </c>
      <c r="O1248" s="5" t="s">
        <v>312</v>
      </c>
      <c r="P1248" s="5" t="s">
        <v>312</v>
      </c>
      <c r="Q1248" s="5" t="s">
        <v>312</v>
      </c>
      <c r="R1248" s="5" t="s">
        <v>312</v>
      </c>
      <c r="S1248" s="5" t="s">
        <v>312</v>
      </c>
      <c r="T1248" s="5" t="s">
        <v>312</v>
      </c>
      <c r="U1248" s="5" t="s">
        <v>312</v>
      </c>
      <c r="V1248" s="5" t="s">
        <v>312</v>
      </c>
      <c r="W1248" s="17" t="s">
        <v>137</v>
      </c>
      <c r="X1248" s="61"/>
    </row>
    <row r="1249" spans="1:24" x14ac:dyDescent="0.2">
      <c r="A1249" s="62"/>
      <c r="B1249" s="62"/>
      <c r="C1249" s="52" t="s">
        <v>226</v>
      </c>
      <c r="D1249" s="28">
        <v>41871</v>
      </c>
      <c r="E1249" s="5" t="s">
        <v>253</v>
      </c>
      <c r="F1249" s="5" t="s">
        <v>312</v>
      </c>
      <c r="G1249" s="5" t="s">
        <v>312</v>
      </c>
      <c r="H1249" s="5" t="s">
        <v>312</v>
      </c>
      <c r="I1249" s="5" t="s">
        <v>312</v>
      </c>
      <c r="J1249" s="5" t="s">
        <v>312</v>
      </c>
      <c r="K1249" s="5" t="s">
        <v>312</v>
      </c>
      <c r="L1249" s="5" t="s">
        <v>312</v>
      </c>
      <c r="M1249" s="5" t="s">
        <v>312</v>
      </c>
      <c r="N1249" s="5" t="s">
        <v>312</v>
      </c>
      <c r="O1249" s="5" t="s">
        <v>312</v>
      </c>
      <c r="P1249" s="5" t="s">
        <v>312</v>
      </c>
      <c r="Q1249" s="5" t="s">
        <v>312</v>
      </c>
      <c r="R1249" s="5" t="s">
        <v>312</v>
      </c>
      <c r="S1249" s="5" t="s">
        <v>312</v>
      </c>
      <c r="T1249" s="5" t="s">
        <v>312</v>
      </c>
      <c r="U1249" s="5" t="s">
        <v>312</v>
      </c>
      <c r="V1249" s="5" t="s">
        <v>312</v>
      </c>
      <c r="W1249" s="17" t="s">
        <v>137</v>
      </c>
      <c r="X1249" s="61"/>
    </row>
    <row r="1250" spans="1:24" x14ac:dyDescent="0.2">
      <c r="A1250" s="62"/>
      <c r="B1250" s="62"/>
      <c r="C1250" s="52" t="s">
        <v>226</v>
      </c>
      <c r="D1250" s="28">
        <v>41885</v>
      </c>
      <c r="E1250" s="5" t="s">
        <v>253</v>
      </c>
      <c r="F1250" s="5" t="s">
        <v>312</v>
      </c>
      <c r="G1250" s="5" t="s">
        <v>312</v>
      </c>
      <c r="H1250" s="5" t="s">
        <v>312</v>
      </c>
      <c r="I1250" s="5" t="s">
        <v>312</v>
      </c>
      <c r="J1250" s="5" t="s">
        <v>312</v>
      </c>
      <c r="K1250" s="5" t="s">
        <v>312</v>
      </c>
      <c r="L1250" s="5" t="s">
        <v>312</v>
      </c>
      <c r="M1250" s="5" t="s">
        <v>312</v>
      </c>
      <c r="N1250" s="5" t="s">
        <v>312</v>
      </c>
      <c r="O1250" s="5" t="s">
        <v>312</v>
      </c>
      <c r="P1250" s="5" t="s">
        <v>312</v>
      </c>
      <c r="Q1250" s="5" t="s">
        <v>312</v>
      </c>
      <c r="R1250" s="5" t="s">
        <v>312</v>
      </c>
      <c r="S1250" s="5" t="s">
        <v>312</v>
      </c>
      <c r="T1250" s="5" t="s">
        <v>312</v>
      </c>
      <c r="U1250" s="5" t="s">
        <v>312</v>
      </c>
      <c r="V1250" s="5" t="s">
        <v>312</v>
      </c>
      <c r="W1250" s="17" t="s">
        <v>137</v>
      </c>
      <c r="X1250" s="61"/>
    </row>
    <row r="1251" spans="1:24" x14ac:dyDescent="0.2">
      <c r="A1251" s="62"/>
      <c r="B1251" s="62"/>
      <c r="C1251" s="52" t="s">
        <v>226</v>
      </c>
      <c r="D1251" s="28">
        <v>41899</v>
      </c>
      <c r="E1251" s="5" t="s">
        <v>253</v>
      </c>
      <c r="F1251" s="5" t="s">
        <v>312</v>
      </c>
      <c r="G1251" s="5" t="s">
        <v>312</v>
      </c>
      <c r="H1251" s="5" t="s">
        <v>312</v>
      </c>
      <c r="I1251" s="5" t="s">
        <v>312</v>
      </c>
      <c r="J1251" s="5" t="s">
        <v>312</v>
      </c>
      <c r="K1251" s="5" t="s">
        <v>312</v>
      </c>
      <c r="L1251" s="5" t="s">
        <v>312</v>
      </c>
      <c r="M1251" s="5" t="s">
        <v>312</v>
      </c>
      <c r="N1251" s="5" t="s">
        <v>312</v>
      </c>
      <c r="O1251" s="5" t="s">
        <v>312</v>
      </c>
      <c r="P1251" s="5" t="s">
        <v>312</v>
      </c>
      <c r="Q1251" s="5" t="s">
        <v>312</v>
      </c>
      <c r="R1251" s="5" t="s">
        <v>312</v>
      </c>
      <c r="S1251" s="5" t="s">
        <v>312</v>
      </c>
      <c r="T1251" s="5" t="s">
        <v>312</v>
      </c>
      <c r="U1251" s="5" t="s">
        <v>312</v>
      </c>
      <c r="V1251" s="5" t="s">
        <v>312</v>
      </c>
      <c r="W1251" s="17" t="s">
        <v>137</v>
      </c>
      <c r="X1251" s="61"/>
    </row>
    <row r="1252" spans="1:24" hidden="1" x14ac:dyDescent="0.2">
      <c r="A1252" s="1">
        <v>39.649712999999998</v>
      </c>
      <c r="B1252" s="1">
        <v>-105.013276</v>
      </c>
      <c r="C1252" s="5" t="s">
        <v>226</v>
      </c>
      <c r="D1252" s="28">
        <v>41916</v>
      </c>
      <c r="E1252" s="8">
        <v>0.37847222222222227</v>
      </c>
      <c r="F1252" s="5">
        <v>224.7</v>
      </c>
      <c r="G1252" s="5" t="s">
        <v>296</v>
      </c>
      <c r="H1252" s="5" t="s">
        <v>312</v>
      </c>
      <c r="I1252" s="5" t="s">
        <v>312</v>
      </c>
      <c r="J1252" s="5">
        <v>12.7</v>
      </c>
      <c r="K1252" s="5" t="s">
        <v>230</v>
      </c>
      <c r="L1252" s="5"/>
      <c r="M1252" s="6">
        <v>7.91</v>
      </c>
      <c r="N1252" s="7">
        <v>10</v>
      </c>
      <c r="O1252" s="5"/>
      <c r="P1252" s="5"/>
      <c r="Q1252" s="5" t="s">
        <v>312</v>
      </c>
      <c r="R1252" s="5"/>
      <c r="S1252" s="5"/>
      <c r="T1252" s="5" t="s">
        <v>345</v>
      </c>
      <c r="U1252" s="5"/>
      <c r="V1252" s="5"/>
      <c r="W1252" s="17" t="s">
        <v>335</v>
      </c>
      <c r="X1252" s="61"/>
    </row>
    <row r="1253" spans="1:24" hidden="1" x14ac:dyDescent="0.2">
      <c r="B1253" t="s">
        <v>279</v>
      </c>
      <c r="C1253" s="5" t="s">
        <v>226</v>
      </c>
      <c r="D1253" s="28">
        <v>41930</v>
      </c>
      <c r="E1253" s="9">
        <v>0.34166666666666662</v>
      </c>
      <c r="F1253" s="5">
        <v>83.3</v>
      </c>
      <c r="G1253" s="5">
        <v>2419.6</v>
      </c>
      <c r="H1253" s="5">
        <v>8.76</v>
      </c>
      <c r="I1253" s="5">
        <v>95.9</v>
      </c>
      <c r="J1253" s="6">
        <v>10.96</v>
      </c>
      <c r="K1253" s="5" t="s">
        <v>230</v>
      </c>
      <c r="L1253" s="5"/>
      <c r="M1253" s="5">
        <v>8.06</v>
      </c>
      <c r="N1253" s="5"/>
      <c r="O1253" s="5">
        <v>588.70000000000005</v>
      </c>
      <c r="P1253" s="5"/>
      <c r="Q1253" s="5" t="s">
        <v>312</v>
      </c>
      <c r="R1253" s="5"/>
      <c r="S1253" s="5"/>
      <c r="T1253" s="5" t="s">
        <v>345</v>
      </c>
      <c r="U1253" s="5"/>
      <c r="V1253" s="5"/>
      <c r="W1253" s="17" t="s">
        <v>275</v>
      </c>
      <c r="X1253" s="61"/>
    </row>
    <row r="1254" spans="1:24" hidden="1" x14ac:dyDescent="0.2">
      <c r="B1254" t="s">
        <v>279</v>
      </c>
      <c r="C1254" s="5" t="s">
        <v>226</v>
      </c>
      <c r="D1254" s="28">
        <v>41951</v>
      </c>
      <c r="E1254" s="9">
        <v>0.37638888888888888</v>
      </c>
      <c r="F1254" s="5" t="s">
        <v>296</v>
      </c>
      <c r="G1254" s="5" t="s">
        <v>296</v>
      </c>
      <c r="H1254" s="5" t="s">
        <v>312</v>
      </c>
      <c r="I1254" s="5" t="s">
        <v>312</v>
      </c>
      <c r="J1254" s="5">
        <v>8.23</v>
      </c>
      <c r="K1254" s="5" t="s">
        <v>230</v>
      </c>
      <c r="L1254" s="5"/>
      <c r="M1254" s="5">
        <v>7.62</v>
      </c>
      <c r="N1254" s="5">
        <v>23.4</v>
      </c>
      <c r="O1254" s="5">
        <v>788</v>
      </c>
      <c r="P1254" s="5"/>
      <c r="Q1254" s="5" t="s">
        <v>312</v>
      </c>
      <c r="R1254" s="5"/>
      <c r="S1254" s="5"/>
      <c r="T1254" s="5" t="s">
        <v>345</v>
      </c>
      <c r="U1254" s="5"/>
      <c r="V1254" s="5"/>
      <c r="W1254" s="17" t="s">
        <v>275</v>
      </c>
      <c r="X1254" s="61"/>
    </row>
    <row r="1255" spans="1:24" hidden="1" x14ac:dyDescent="0.2">
      <c r="B1255" t="s">
        <v>279</v>
      </c>
      <c r="C1255" s="5" t="s">
        <v>226</v>
      </c>
      <c r="D1255" s="28">
        <v>41965</v>
      </c>
      <c r="E1255" s="9">
        <v>0.36527777777777781</v>
      </c>
      <c r="F1255" s="7">
        <v>84.2</v>
      </c>
      <c r="G1255" s="7" t="s">
        <v>296</v>
      </c>
      <c r="H1255" s="5">
        <v>10.32</v>
      </c>
      <c r="I1255" s="5"/>
      <c r="J1255" s="6">
        <v>3.62</v>
      </c>
      <c r="K1255" s="5" t="s">
        <v>230</v>
      </c>
      <c r="L1255" s="5"/>
      <c r="M1255" s="5">
        <v>7.59</v>
      </c>
      <c r="N1255" s="5">
        <v>6.9</v>
      </c>
      <c r="O1255" s="5">
        <v>704</v>
      </c>
      <c r="P1255" s="5"/>
      <c r="Q1255" s="5" t="s">
        <v>312</v>
      </c>
      <c r="R1255" s="5"/>
      <c r="S1255" s="5"/>
      <c r="T1255" s="5" t="s">
        <v>345</v>
      </c>
      <c r="U1255" s="5"/>
      <c r="V1255" s="5"/>
      <c r="W1255" s="17" t="s">
        <v>280</v>
      </c>
      <c r="X1255" s="61"/>
    </row>
    <row r="1256" spans="1:24" hidden="1" x14ac:dyDescent="0.2">
      <c r="B1256" t="s">
        <v>279</v>
      </c>
      <c r="C1256" s="5" t="s">
        <v>226</v>
      </c>
      <c r="D1256" s="28">
        <v>41986</v>
      </c>
      <c r="E1256" s="122">
        <v>0.38472222222222219</v>
      </c>
      <c r="F1256" s="7">
        <v>107.6</v>
      </c>
      <c r="G1256" s="7">
        <v>1299.7</v>
      </c>
      <c r="H1256" s="6">
        <v>13.1</v>
      </c>
      <c r="I1256" s="5" t="s">
        <v>312</v>
      </c>
      <c r="J1256" s="6">
        <v>4.6399999999999997</v>
      </c>
      <c r="K1256" s="5" t="s">
        <v>230</v>
      </c>
      <c r="L1256" s="5"/>
      <c r="M1256" s="5">
        <v>7.11</v>
      </c>
      <c r="N1256" s="5">
        <v>6.5</v>
      </c>
      <c r="O1256" s="13"/>
      <c r="P1256" s="5"/>
      <c r="Q1256" s="5" t="s">
        <v>312</v>
      </c>
      <c r="R1256" s="5"/>
      <c r="S1256" s="5"/>
      <c r="T1256" s="5" t="s">
        <v>345</v>
      </c>
      <c r="U1256" s="5"/>
      <c r="V1256" s="5"/>
      <c r="W1256" s="17" t="s">
        <v>275</v>
      </c>
      <c r="X1256" s="61"/>
    </row>
    <row r="1257" spans="1:24" x14ac:dyDescent="0.2">
      <c r="C1257" s="50" t="s">
        <v>226</v>
      </c>
      <c r="D1257" s="28">
        <v>42028</v>
      </c>
      <c r="E1257" s="9">
        <v>0.36874999999999997</v>
      </c>
      <c r="F1257" s="5">
        <v>76.7</v>
      </c>
      <c r="G1257" s="5">
        <v>410.6</v>
      </c>
      <c r="H1257" s="11">
        <v>11.59</v>
      </c>
      <c r="I1257" s="5">
        <v>102.1</v>
      </c>
      <c r="J1257" s="6">
        <v>2.2200000000000002</v>
      </c>
      <c r="K1257" s="5" t="s">
        <v>230</v>
      </c>
      <c r="L1257" s="5"/>
      <c r="M1257" s="6">
        <v>7.54</v>
      </c>
      <c r="N1257" s="7">
        <v>9</v>
      </c>
      <c r="O1257" s="6"/>
      <c r="P1257" s="153">
        <v>793.3</v>
      </c>
      <c r="Q1257" s="5" t="s">
        <v>312</v>
      </c>
      <c r="R1257" s="5"/>
      <c r="S1257" s="5" t="s">
        <v>217</v>
      </c>
      <c r="T1257" s="5" t="s">
        <v>345</v>
      </c>
      <c r="U1257" s="5"/>
      <c r="V1257" s="5"/>
      <c r="W1257" s="17" t="s">
        <v>278</v>
      </c>
      <c r="X1257" s="17" t="s">
        <v>385</v>
      </c>
    </row>
    <row r="1258" spans="1:24" x14ac:dyDescent="0.2">
      <c r="C1258" s="50" t="s">
        <v>226</v>
      </c>
      <c r="D1258" s="28">
        <v>42049</v>
      </c>
      <c r="E1258" s="9">
        <v>0.3972222222222222</v>
      </c>
      <c r="F1258" s="5">
        <v>48.8</v>
      </c>
      <c r="G1258" s="5">
        <v>435.2</v>
      </c>
      <c r="H1258" s="11">
        <v>12.13</v>
      </c>
      <c r="I1258" s="5">
        <v>15.3</v>
      </c>
      <c r="J1258" s="6">
        <v>5.36</v>
      </c>
      <c r="K1258" s="5" t="s">
        <v>230</v>
      </c>
      <c r="L1258" s="5"/>
      <c r="M1258" s="6">
        <v>7.91</v>
      </c>
      <c r="N1258" s="6">
        <v>7.31</v>
      </c>
      <c r="O1258" s="6"/>
      <c r="P1258" s="153">
        <v>746</v>
      </c>
      <c r="Q1258" s="5" t="s">
        <v>312</v>
      </c>
      <c r="R1258" s="5" t="s">
        <v>312</v>
      </c>
      <c r="S1258" s="5" t="s">
        <v>312</v>
      </c>
      <c r="T1258" s="5" t="s">
        <v>345</v>
      </c>
      <c r="U1258" s="5"/>
      <c r="V1258" s="5"/>
      <c r="W1258" s="17" t="s">
        <v>278</v>
      </c>
      <c r="X1258" s="17" t="s">
        <v>375</v>
      </c>
    </row>
    <row r="1259" spans="1:24" x14ac:dyDescent="0.2">
      <c r="C1259" s="50" t="s">
        <v>226</v>
      </c>
      <c r="D1259" s="28">
        <v>42063</v>
      </c>
      <c r="E1259" s="5" t="s">
        <v>312</v>
      </c>
      <c r="F1259" s="5" t="s">
        <v>312</v>
      </c>
      <c r="G1259" s="5" t="s">
        <v>312</v>
      </c>
      <c r="H1259" s="5" t="s">
        <v>312</v>
      </c>
      <c r="I1259" s="5" t="s">
        <v>312</v>
      </c>
      <c r="J1259" s="5" t="s">
        <v>312</v>
      </c>
      <c r="K1259" s="5" t="s">
        <v>312</v>
      </c>
      <c r="L1259" s="5" t="s">
        <v>312</v>
      </c>
      <c r="M1259" s="5" t="s">
        <v>312</v>
      </c>
      <c r="N1259" s="5" t="s">
        <v>312</v>
      </c>
      <c r="O1259" s="5" t="s">
        <v>312</v>
      </c>
      <c r="P1259" s="5" t="s">
        <v>312</v>
      </c>
      <c r="Q1259" s="5" t="s">
        <v>312</v>
      </c>
      <c r="R1259" s="5" t="s">
        <v>312</v>
      </c>
      <c r="S1259" s="5" t="s">
        <v>312</v>
      </c>
      <c r="T1259" s="5" t="s">
        <v>312</v>
      </c>
      <c r="U1259" s="5"/>
      <c r="V1259" s="5"/>
      <c r="W1259" s="17" t="s">
        <v>278</v>
      </c>
      <c r="X1259" s="17" t="s">
        <v>301</v>
      </c>
    </row>
    <row r="1260" spans="1:24" x14ac:dyDescent="0.2">
      <c r="C1260" s="50" t="s">
        <v>226</v>
      </c>
      <c r="D1260" s="28">
        <v>42084</v>
      </c>
      <c r="E1260" s="9">
        <v>0.40208333333333335</v>
      </c>
      <c r="F1260" s="5">
        <v>54.6</v>
      </c>
      <c r="G1260" s="5">
        <v>980.4</v>
      </c>
      <c r="H1260" s="11">
        <v>10.48</v>
      </c>
      <c r="I1260" s="5">
        <v>103.5</v>
      </c>
      <c r="J1260" s="6">
        <v>6.79</v>
      </c>
      <c r="K1260" s="5" t="s">
        <v>230</v>
      </c>
      <c r="L1260" s="5"/>
      <c r="M1260" s="6">
        <v>7.56</v>
      </c>
      <c r="N1260" s="6">
        <v>6.85</v>
      </c>
      <c r="O1260" s="6">
        <v>498.4</v>
      </c>
      <c r="P1260" s="6">
        <v>765</v>
      </c>
      <c r="Q1260" s="7">
        <v>171</v>
      </c>
      <c r="R1260" s="5"/>
      <c r="S1260" s="5" t="s">
        <v>217</v>
      </c>
      <c r="T1260" s="5" t="s">
        <v>345</v>
      </c>
      <c r="U1260" s="5"/>
      <c r="V1260" s="5"/>
      <c r="W1260" s="17" t="s">
        <v>278</v>
      </c>
      <c r="X1260" s="18" t="s">
        <v>302</v>
      </c>
    </row>
    <row r="1261" spans="1:24" x14ac:dyDescent="0.2">
      <c r="C1261" s="50" t="s">
        <v>226</v>
      </c>
      <c r="D1261" s="28">
        <v>42091</v>
      </c>
      <c r="E1261" s="9">
        <v>0.4152777777777778</v>
      </c>
      <c r="F1261" s="5">
        <v>35</v>
      </c>
      <c r="G1261" s="5">
        <v>517.20000000000005</v>
      </c>
      <c r="H1261" s="5">
        <v>10.35</v>
      </c>
      <c r="I1261" s="5">
        <v>109.2</v>
      </c>
      <c r="J1261" s="5">
        <v>9.7200000000000006</v>
      </c>
      <c r="K1261" s="5" t="s">
        <v>230</v>
      </c>
      <c r="L1261" s="5"/>
      <c r="M1261" s="5">
        <v>7.98</v>
      </c>
      <c r="N1261" s="5">
        <v>6.29</v>
      </c>
      <c r="O1261" s="5">
        <v>486.6</v>
      </c>
      <c r="P1261" s="5">
        <v>691.3</v>
      </c>
      <c r="Q1261" s="5">
        <v>182.2</v>
      </c>
      <c r="R1261" s="5"/>
      <c r="S1261" s="5" t="s">
        <v>217</v>
      </c>
      <c r="T1261" s="5" t="s">
        <v>345</v>
      </c>
      <c r="U1261" s="5"/>
      <c r="V1261" s="5"/>
      <c r="W1261" s="17" t="s">
        <v>278</v>
      </c>
      <c r="X1261" s="17" t="s">
        <v>303</v>
      </c>
    </row>
    <row r="1262" spans="1:24" x14ac:dyDescent="0.2">
      <c r="C1262" s="50" t="s">
        <v>226</v>
      </c>
      <c r="D1262" s="28">
        <v>42111</v>
      </c>
      <c r="E1262" s="5" t="s">
        <v>312</v>
      </c>
      <c r="F1262" s="5" t="s">
        <v>312</v>
      </c>
      <c r="G1262" s="5" t="s">
        <v>312</v>
      </c>
      <c r="H1262" s="5" t="s">
        <v>312</v>
      </c>
      <c r="I1262" s="5" t="s">
        <v>312</v>
      </c>
      <c r="J1262" s="5" t="s">
        <v>312</v>
      </c>
      <c r="K1262" s="5" t="s">
        <v>312</v>
      </c>
      <c r="L1262" s="5" t="s">
        <v>312</v>
      </c>
      <c r="M1262" s="5" t="s">
        <v>312</v>
      </c>
      <c r="N1262" s="5" t="s">
        <v>312</v>
      </c>
      <c r="O1262" s="5" t="s">
        <v>312</v>
      </c>
      <c r="P1262" s="5" t="s">
        <v>312</v>
      </c>
      <c r="Q1262" s="5" t="s">
        <v>312</v>
      </c>
      <c r="R1262" s="5" t="s">
        <v>312</v>
      </c>
      <c r="S1262" s="5" t="s">
        <v>312</v>
      </c>
      <c r="T1262" s="5" t="s">
        <v>312</v>
      </c>
      <c r="U1262" s="5"/>
      <c r="V1262" s="5"/>
      <c r="W1262" s="17" t="s">
        <v>272</v>
      </c>
      <c r="X1262" s="17" t="s">
        <v>304</v>
      </c>
    </row>
    <row r="1263" spans="1:24" x14ac:dyDescent="0.2">
      <c r="C1263" s="50" t="s">
        <v>226</v>
      </c>
      <c r="D1263" s="28">
        <v>42130</v>
      </c>
      <c r="E1263" s="78" t="s">
        <v>253</v>
      </c>
      <c r="F1263" s="78" t="s">
        <v>253</v>
      </c>
      <c r="G1263" s="78" t="s">
        <v>253</v>
      </c>
      <c r="H1263" s="78" t="s">
        <v>253</v>
      </c>
      <c r="I1263" s="78" t="s">
        <v>253</v>
      </c>
      <c r="J1263" s="78" t="s">
        <v>253</v>
      </c>
      <c r="K1263" s="78" t="s">
        <v>253</v>
      </c>
      <c r="L1263" s="78" t="s">
        <v>253</v>
      </c>
      <c r="M1263" s="78" t="s">
        <v>253</v>
      </c>
      <c r="N1263" s="78" t="s">
        <v>253</v>
      </c>
      <c r="O1263" s="78" t="s">
        <v>253</v>
      </c>
      <c r="P1263" s="78" t="s">
        <v>253</v>
      </c>
      <c r="Q1263" s="78" t="s">
        <v>253</v>
      </c>
      <c r="R1263" s="78" t="s">
        <v>253</v>
      </c>
      <c r="S1263" s="78" t="s">
        <v>253</v>
      </c>
      <c r="T1263" s="78" t="s">
        <v>253</v>
      </c>
      <c r="W1263" s="198" t="s">
        <v>137</v>
      </c>
      <c r="X1263" s="17" t="s">
        <v>305</v>
      </c>
    </row>
    <row r="1264" spans="1:24" x14ac:dyDescent="0.2">
      <c r="C1264" s="50" t="s">
        <v>226</v>
      </c>
      <c r="D1264" s="28">
        <v>42144</v>
      </c>
      <c r="E1264" s="9" t="s">
        <v>253</v>
      </c>
      <c r="F1264" s="9" t="s">
        <v>253</v>
      </c>
      <c r="G1264" s="9" t="s">
        <v>253</v>
      </c>
      <c r="H1264" s="9" t="s">
        <v>253</v>
      </c>
      <c r="I1264" s="9" t="s">
        <v>253</v>
      </c>
      <c r="J1264" s="9" t="s">
        <v>253</v>
      </c>
      <c r="K1264" s="9" t="s">
        <v>253</v>
      </c>
      <c r="L1264" s="9" t="s">
        <v>253</v>
      </c>
      <c r="M1264" s="9" t="s">
        <v>253</v>
      </c>
      <c r="N1264" s="9" t="s">
        <v>253</v>
      </c>
      <c r="O1264" s="9" t="s">
        <v>253</v>
      </c>
      <c r="P1264" s="9" t="s">
        <v>253</v>
      </c>
      <c r="Q1264" s="9" t="s">
        <v>253</v>
      </c>
      <c r="R1264" s="9" t="s">
        <v>253</v>
      </c>
      <c r="S1264" s="9" t="s">
        <v>253</v>
      </c>
      <c r="T1264" s="9" t="s">
        <v>253</v>
      </c>
      <c r="U1264" s="13"/>
      <c r="V1264" s="13"/>
      <c r="W1264" s="198" t="s">
        <v>137</v>
      </c>
      <c r="X1264" s="17" t="s">
        <v>306</v>
      </c>
    </row>
    <row r="1265" spans="3:26" x14ac:dyDescent="0.2">
      <c r="C1265" s="50" t="s">
        <v>226</v>
      </c>
      <c r="D1265" s="28">
        <v>42158</v>
      </c>
      <c r="E1265" s="9" t="s">
        <v>253</v>
      </c>
      <c r="F1265" s="9" t="s">
        <v>253</v>
      </c>
      <c r="G1265" s="9" t="s">
        <v>253</v>
      </c>
      <c r="H1265" s="9" t="s">
        <v>253</v>
      </c>
      <c r="I1265" s="9" t="s">
        <v>253</v>
      </c>
      <c r="J1265" s="9" t="s">
        <v>253</v>
      </c>
      <c r="K1265" s="9" t="s">
        <v>253</v>
      </c>
      <c r="L1265" s="9" t="s">
        <v>253</v>
      </c>
      <c r="M1265" s="9" t="s">
        <v>253</v>
      </c>
      <c r="N1265" s="9" t="s">
        <v>253</v>
      </c>
      <c r="O1265" s="9" t="s">
        <v>253</v>
      </c>
      <c r="P1265" s="9" t="s">
        <v>253</v>
      </c>
      <c r="Q1265" s="9" t="s">
        <v>253</v>
      </c>
      <c r="R1265" s="9" t="s">
        <v>253</v>
      </c>
      <c r="S1265" s="9" t="s">
        <v>253</v>
      </c>
      <c r="T1265" s="9" t="s">
        <v>253</v>
      </c>
      <c r="U1265" s="5"/>
      <c r="V1265" s="5"/>
      <c r="W1265" s="198" t="s">
        <v>137</v>
      </c>
      <c r="X1265" s="17" t="s">
        <v>422</v>
      </c>
    </row>
    <row r="1266" spans="3:26" x14ac:dyDescent="0.2">
      <c r="C1266" s="50" t="s">
        <v>226</v>
      </c>
      <c r="D1266" s="28">
        <v>42172</v>
      </c>
      <c r="E1266" s="9" t="s">
        <v>253</v>
      </c>
      <c r="F1266" s="9" t="s">
        <v>253</v>
      </c>
      <c r="G1266" s="9" t="s">
        <v>253</v>
      </c>
      <c r="H1266" s="9" t="s">
        <v>253</v>
      </c>
      <c r="I1266" s="9" t="s">
        <v>253</v>
      </c>
      <c r="J1266" s="9" t="s">
        <v>253</v>
      </c>
      <c r="K1266" s="9" t="s">
        <v>253</v>
      </c>
      <c r="L1266" s="9" t="s">
        <v>253</v>
      </c>
      <c r="M1266" s="9" t="s">
        <v>253</v>
      </c>
      <c r="N1266" s="9" t="s">
        <v>253</v>
      </c>
      <c r="O1266" s="9" t="s">
        <v>253</v>
      </c>
      <c r="P1266" s="9" t="s">
        <v>253</v>
      </c>
      <c r="Q1266" s="9" t="s">
        <v>253</v>
      </c>
      <c r="R1266" s="9" t="s">
        <v>253</v>
      </c>
      <c r="S1266" s="9" t="s">
        <v>253</v>
      </c>
      <c r="T1266" s="9" t="s">
        <v>253</v>
      </c>
      <c r="U1266" s="5"/>
      <c r="V1266" s="5"/>
      <c r="W1266" s="198" t="s">
        <v>137</v>
      </c>
      <c r="X1266" s="17" t="s">
        <v>423</v>
      </c>
    </row>
    <row r="1267" spans="3:26" x14ac:dyDescent="0.25">
      <c r="C1267" s="52" t="s">
        <v>226</v>
      </c>
      <c r="D1267" s="28">
        <v>42181</v>
      </c>
      <c r="E1267" s="9" t="s">
        <v>253</v>
      </c>
      <c r="F1267" s="9" t="s">
        <v>253</v>
      </c>
      <c r="G1267" s="9" t="s">
        <v>253</v>
      </c>
      <c r="H1267" s="9" t="s">
        <v>253</v>
      </c>
      <c r="I1267" s="9" t="s">
        <v>253</v>
      </c>
      <c r="J1267" s="9" t="s">
        <v>253</v>
      </c>
      <c r="K1267" s="9" t="s">
        <v>253</v>
      </c>
      <c r="L1267" s="9" t="s">
        <v>253</v>
      </c>
      <c r="M1267" s="9" t="s">
        <v>253</v>
      </c>
      <c r="N1267" s="9" t="s">
        <v>253</v>
      </c>
      <c r="O1267" s="9" t="s">
        <v>253</v>
      </c>
      <c r="P1267" s="9" t="s">
        <v>253</v>
      </c>
      <c r="Q1267" s="9" t="s">
        <v>253</v>
      </c>
      <c r="R1267" s="9" t="s">
        <v>253</v>
      </c>
      <c r="S1267" s="9" t="s">
        <v>253</v>
      </c>
      <c r="T1267" s="9" t="s">
        <v>253</v>
      </c>
      <c r="U1267" s="9" t="s">
        <v>253</v>
      </c>
      <c r="V1267" s="9" t="s">
        <v>253</v>
      </c>
      <c r="W1267" s="204" t="s">
        <v>253</v>
      </c>
      <c r="X1267" s="17" t="s">
        <v>147</v>
      </c>
    </row>
    <row r="1268" spans="3:26" x14ac:dyDescent="0.25">
      <c r="C1268" s="50" t="s">
        <v>226</v>
      </c>
      <c r="D1268" s="28">
        <v>42186</v>
      </c>
      <c r="E1268" s="5" t="s">
        <v>128</v>
      </c>
      <c r="F1268" s="5" t="s">
        <v>128</v>
      </c>
      <c r="G1268" s="5" t="s">
        <v>128</v>
      </c>
      <c r="H1268" s="5" t="s">
        <v>128</v>
      </c>
      <c r="I1268" s="5" t="s">
        <v>128</v>
      </c>
      <c r="J1268" s="5" t="s">
        <v>128</v>
      </c>
      <c r="K1268" s="5" t="s">
        <v>128</v>
      </c>
      <c r="L1268" s="5" t="s">
        <v>128</v>
      </c>
      <c r="M1268" s="5" t="s">
        <v>128</v>
      </c>
      <c r="N1268" s="5" t="s">
        <v>128</v>
      </c>
      <c r="O1268" s="5" t="s">
        <v>128</v>
      </c>
      <c r="P1268" s="5" t="s">
        <v>128</v>
      </c>
      <c r="Q1268" s="5" t="s">
        <v>128</v>
      </c>
      <c r="R1268" s="5" t="s">
        <v>128</v>
      </c>
      <c r="S1268" s="5" t="s">
        <v>128</v>
      </c>
      <c r="T1268" s="5" t="s">
        <v>128</v>
      </c>
      <c r="U1268" s="5" t="s">
        <v>128</v>
      </c>
      <c r="V1268" s="5" t="s">
        <v>128</v>
      </c>
      <c r="W1268" s="36" t="s">
        <v>128</v>
      </c>
      <c r="X1268" s="17" t="s">
        <v>148</v>
      </c>
    </row>
    <row r="1269" spans="3:26" x14ac:dyDescent="0.25">
      <c r="C1269" s="52" t="s">
        <v>226</v>
      </c>
      <c r="D1269" s="28">
        <v>42195</v>
      </c>
      <c r="E1269" s="9" t="s">
        <v>253</v>
      </c>
      <c r="F1269" s="9" t="s">
        <v>253</v>
      </c>
      <c r="G1269" s="9" t="s">
        <v>253</v>
      </c>
      <c r="H1269" s="9" t="s">
        <v>253</v>
      </c>
      <c r="I1269" s="9" t="s">
        <v>253</v>
      </c>
      <c r="J1269" s="9" t="s">
        <v>253</v>
      </c>
      <c r="K1269" s="9" t="s">
        <v>253</v>
      </c>
      <c r="L1269" s="9" t="s">
        <v>253</v>
      </c>
      <c r="M1269" s="9" t="s">
        <v>253</v>
      </c>
      <c r="N1269" s="9" t="s">
        <v>253</v>
      </c>
      <c r="O1269" s="9" t="s">
        <v>253</v>
      </c>
      <c r="P1269" s="9" t="s">
        <v>253</v>
      </c>
      <c r="Q1269" s="9" t="s">
        <v>253</v>
      </c>
      <c r="R1269" s="9" t="s">
        <v>253</v>
      </c>
      <c r="S1269" s="9" t="s">
        <v>253</v>
      </c>
      <c r="T1269" s="9" t="s">
        <v>253</v>
      </c>
      <c r="U1269" s="9" t="s">
        <v>253</v>
      </c>
      <c r="V1269" s="9" t="s">
        <v>253</v>
      </c>
      <c r="W1269" s="204" t="s">
        <v>253</v>
      </c>
      <c r="X1269" s="17" t="s">
        <v>149</v>
      </c>
    </row>
    <row r="1270" spans="3:26" x14ac:dyDescent="0.2">
      <c r="C1270" s="50" t="s">
        <v>226</v>
      </c>
      <c r="D1270" s="28">
        <v>42200</v>
      </c>
      <c r="E1270" s="9" t="s">
        <v>253</v>
      </c>
      <c r="F1270" s="9" t="s">
        <v>253</v>
      </c>
      <c r="G1270" s="9" t="s">
        <v>253</v>
      </c>
      <c r="H1270" s="9" t="s">
        <v>253</v>
      </c>
      <c r="I1270" s="9" t="s">
        <v>253</v>
      </c>
      <c r="J1270" s="9" t="s">
        <v>253</v>
      </c>
      <c r="K1270" s="9" t="s">
        <v>253</v>
      </c>
      <c r="L1270" s="9" t="s">
        <v>253</v>
      </c>
      <c r="M1270" s="9" t="s">
        <v>253</v>
      </c>
      <c r="N1270" s="9" t="s">
        <v>253</v>
      </c>
      <c r="O1270" s="9" t="s">
        <v>253</v>
      </c>
      <c r="P1270" s="9" t="s">
        <v>253</v>
      </c>
      <c r="Q1270" s="9" t="s">
        <v>253</v>
      </c>
      <c r="R1270" s="9" t="s">
        <v>253</v>
      </c>
      <c r="S1270" s="9" t="s">
        <v>253</v>
      </c>
      <c r="T1270" s="9" t="s">
        <v>253</v>
      </c>
      <c r="U1270" s="9" t="s">
        <v>253</v>
      </c>
      <c r="V1270" s="9" t="s">
        <v>253</v>
      </c>
      <c r="W1270" s="17" t="s">
        <v>163</v>
      </c>
      <c r="X1270" s="17" t="s">
        <v>150</v>
      </c>
    </row>
    <row r="1271" spans="3:26" x14ac:dyDescent="0.2">
      <c r="C1271" s="52" t="s">
        <v>226</v>
      </c>
      <c r="D1271" s="28">
        <v>42209</v>
      </c>
      <c r="E1271" s="9" t="s">
        <v>253</v>
      </c>
      <c r="F1271" s="9" t="s">
        <v>253</v>
      </c>
      <c r="G1271" s="9" t="s">
        <v>253</v>
      </c>
      <c r="H1271" s="9" t="s">
        <v>253</v>
      </c>
      <c r="I1271" s="9" t="s">
        <v>253</v>
      </c>
      <c r="J1271" s="9" t="s">
        <v>253</v>
      </c>
      <c r="K1271" s="9" t="s">
        <v>253</v>
      </c>
      <c r="L1271" s="9" t="s">
        <v>253</v>
      </c>
      <c r="M1271" s="9" t="s">
        <v>253</v>
      </c>
      <c r="N1271" s="9" t="s">
        <v>253</v>
      </c>
      <c r="O1271" s="9" t="s">
        <v>253</v>
      </c>
      <c r="P1271" s="9" t="s">
        <v>253</v>
      </c>
      <c r="Q1271" s="9" t="s">
        <v>253</v>
      </c>
      <c r="R1271" s="9" t="s">
        <v>253</v>
      </c>
      <c r="S1271" s="9" t="s">
        <v>253</v>
      </c>
      <c r="T1271" s="9" t="s">
        <v>253</v>
      </c>
      <c r="U1271" s="9" t="s">
        <v>253</v>
      </c>
      <c r="V1271" s="9" t="s">
        <v>253</v>
      </c>
      <c r="W1271" s="58" t="s">
        <v>253</v>
      </c>
      <c r="X1271" s="17" t="s">
        <v>151</v>
      </c>
    </row>
    <row r="1272" spans="3:26" x14ac:dyDescent="0.2">
      <c r="C1272" s="52" t="s">
        <v>226</v>
      </c>
      <c r="D1272" s="28">
        <v>42216</v>
      </c>
      <c r="E1272" s="9">
        <v>0.36736111111111108</v>
      </c>
      <c r="F1272" s="7">
        <v>73.3</v>
      </c>
      <c r="G1272" s="5">
        <v>2419.6</v>
      </c>
      <c r="H1272" s="6">
        <v>7.96</v>
      </c>
      <c r="I1272" s="7">
        <v>101.6</v>
      </c>
      <c r="J1272" s="6">
        <v>18.34</v>
      </c>
      <c r="K1272" s="5" t="s">
        <v>312</v>
      </c>
      <c r="L1272" s="5" t="s">
        <v>312</v>
      </c>
      <c r="M1272" s="6">
        <v>7.7</v>
      </c>
      <c r="N1272" s="118" t="s">
        <v>312</v>
      </c>
      <c r="O1272" s="6">
        <v>369.3</v>
      </c>
      <c r="P1272" s="6">
        <v>420.7</v>
      </c>
      <c r="Q1272" s="7">
        <v>59.4</v>
      </c>
      <c r="R1272" s="5" t="s">
        <v>312</v>
      </c>
      <c r="S1272" s="5" t="s">
        <v>217</v>
      </c>
      <c r="T1272" s="5" t="s">
        <v>345</v>
      </c>
      <c r="U1272" s="5" t="s">
        <v>312</v>
      </c>
      <c r="V1272" s="5" t="s">
        <v>312</v>
      </c>
      <c r="W1272" s="17" t="s">
        <v>207</v>
      </c>
      <c r="X1272" s="17" t="s">
        <v>152</v>
      </c>
    </row>
    <row r="1273" spans="3:26" x14ac:dyDescent="0.25">
      <c r="C1273" s="52" t="s">
        <v>226</v>
      </c>
      <c r="D1273" s="28">
        <v>42221</v>
      </c>
      <c r="E1273" s="9">
        <v>0.37291666666666662</v>
      </c>
      <c r="F1273" s="7">
        <v>130</v>
      </c>
      <c r="G1273" s="5"/>
      <c r="H1273" s="6">
        <v>7.93</v>
      </c>
      <c r="I1273" s="7">
        <v>102.4</v>
      </c>
      <c r="J1273" s="6">
        <v>18.52</v>
      </c>
      <c r="K1273" s="5" t="s">
        <v>312</v>
      </c>
      <c r="L1273" s="5" t="s">
        <v>312</v>
      </c>
      <c r="M1273" s="6">
        <v>7.45</v>
      </c>
      <c r="N1273" s="118" t="s">
        <v>312</v>
      </c>
      <c r="O1273" s="6">
        <v>371.9</v>
      </c>
      <c r="P1273" s="6">
        <v>424.4</v>
      </c>
      <c r="Q1273" s="117" t="s">
        <v>312</v>
      </c>
      <c r="R1273" s="5" t="s">
        <v>312</v>
      </c>
      <c r="S1273" s="5" t="s">
        <v>217</v>
      </c>
      <c r="T1273" s="5" t="s">
        <v>345</v>
      </c>
      <c r="U1273" s="5" t="s">
        <v>312</v>
      </c>
      <c r="V1273" s="5" t="s">
        <v>312</v>
      </c>
      <c r="W1273" s="36" t="s">
        <v>172</v>
      </c>
      <c r="X1273" s="17" t="s">
        <v>153</v>
      </c>
    </row>
    <row r="1274" spans="3:26" x14ac:dyDescent="0.2">
      <c r="C1274" s="52" t="s">
        <v>226</v>
      </c>
      <c r="D1274" s="28">
        <v>42235</v>
      </c>
      <c r="E1274" s="9">
        <v>0.36874999999999997</v>
      </c>
      <c r="F1274" s="5">
        <v>411</v>
      </c>
      <c r="G1274" s="5"/>
      <c r="H1274" s="5">
        <v>7.96</v>
      </c>
      <c r="I1274" s="5">
        <v>101.6</v>
      </c>
      <c r="J1274" s="5">
        <v>18.079999999999998</v>
      </c>
      <c r="K1274" s="5" t="s">
        <v>230</v>
      </c>
      <c r="L1274" s="5" t="s">
        <v>312</v>
      </c>
      <c r="M1274" s="5">
        <v>7.63</v>
      </c>
      <c r="N1274" s="5">
        <v>19</v>
      </c>
      <c r="O1274" s="5">
        <v>433.6</v>
      </c>
      <c r="P1274" s="5">
        <v>503.1</v>
      </c>
      <c r="Q1274" s="5">
        <v>70.8</v>
      </c>
      <c r="R1274" s="5" t="s">
        <v>312</v>
      </c>
      <c r="S1274" s="5" t="s">
        <v>312</v>
      </c>
      <c r="T1274" s="5" t="s">
        <v>345</v>
      </c>
      <c r="U1274" s="5" t="s">
        <v>312</v>
      </c>
      <c r="V1274" s="5" t="s">
        <v>312</v>
      </c>
      <c r="W1274" s="17" t="s">
        <v>174</v>
      </c>
      <c r="X1274" s="17" t="s">
        <v>154</v>
      </c>
    </row>
    <row r="1275" spans="3:26" x14ac:dyDescent="0.2">
      <c r="C1275" s="52" t="s">
        <v>226</v>
      </c>
      <c r="D1275" s="28">
        <v>42249</v>
      </c>
      <c r="E1275" s="9">
        <v>0.38194444444444442</v>
      </c>
      <c r="F1275" s="83">
        <v>178</v>
      </c>
      <c r="G1275" s="5"/>
      <c r="H1275" s="6">
        <v>7.5</v>
      </c>
      <c r="I1275" s="5">
        <v>97.9</v>
      </c>
      <c r="J1275" s="6">
        <v>18.920000000000002</v>
      </c>
      <c r="K1275" s="5" t="s">
        <v>230</v>
      </c>
      <c r="L1275" s="5" t="s">
        <v>312</v>
      </c>
      <c r="M1275" s="6">
        <v>7.73</v>
      </c>
      <c r="N1275" s="117" t="s">
        <v>312</v>
      </c>
      <c r="O1275" s="6">
        <v>626.29999999999995</v>
      </c>
      <c r="P1275" s="6">
        <v>707.9</v>
      </c>
      <c r="Q1275" s="7">
        <v>71.7</v>
      </c>
      <c r="R1275" s="5" t="s">
        <v>312</v>
      </c>
      <c r="S1275" s="5" t="s">
        <v>217</v>
      </c>
      <c r="T1275" s="5" t="s">
        <v>345</v>
      </c>
      <c r="U1275" s="5" t="s">
        <v>312</v>
      </c>
      <c r="V1275" s="5" t="s">
        <v>312</v>
      </c>
      <c r="W1275" s="17" t="s">
        <v>174</v>
      </c>
      <c r="X1275" s="17" t="s">
        <v>155</v>
      </c>
    </row>
    <row r="1276" spans="3:26" x14ac:dyDescent="0.2">
      <c r="C1276" s="52" t="s">
        <v>226</v>
      </c>
      <c r="D1276" s="28">
        <v>42263</v>
      </c>
      <c r="E1276" s="9">
        <v>0.3756944444444445</v>
      </c>
      <c r="F1276" s="83">
        <v>326</v>
      </c>
      <c r="G1276" s="5"/>
      <c r="H1276" s="11">
        <v>7.21</v>
      </c>
      <c r="I1276" s="5">
        <v>91.1</v>
      </c>
      <c r="J1276" s="6">
        <v>17.100000000000001</v>
      </c>
      <c r="K1276" s="100" t="s">
        <v>247</v>
      </c>
      <c r="L1276" s="5" t="s">
        <v>312</v>
      </c>
      <c r="M1276" s="6">
        <v>7.27</v>
      </c>
      <c r="N1276" s="108">
        <v>3.96</v>
      </c>
      <c r="O1276" s="6">
        <v>754.9</v>
      </c>
      <c r="P1276" s="6">
        <v>889.2</v>
      </c>
      <c r="Q1276" s="7">
        <v>37.4</v>
      </c>
      <c r="R1276" s="5" t="s">
        <v>312</v>
      </c>
      <c r="S1276" s="100" t="s">
        <v>217</v>
      </c>
      <c r="T1276" s="100" t="s">
        <v>345</v>
      </c>
      <c r="U1276" s="5" t="s">
        <v>312</v>
      </c>
      <c r="V1276" s="5" t="s">
        <v>312</v>
      </c>
      <c r="W1276" s="17" t="s">
        <v>246</v>
      </c>
      <c r="X1276" s="17" t="s">
        <v>156</v>
      </c>
    </row>
    <row r="1277" spans="3:26" x14ac:dyDescent="0.2">
      <c r="C1277" s="50" t="s">
        <v>226</v>
      </c>
      <c r="D1277" s="28">
        <v>42272</v>
      </c>
      <c r="E1277" s="9">
        <v>0.43402777777777773</v>
      </c>
      <c r="F1277" s="5">
        <v>166.4</v>
      </c>
      <c r="G1277" s="5" t="s">
        <v>296</v>
      </c>
      <c r="H1277" s="5">
        <v>8.0500000000000007</v>
      </c>
      <c r="I1277" s="5">
        <v>100.4</v>
      </c>
      <c r="J1277" s="5">
        <v>17.27</v>
      </c>
      <c r="K1277" s="100" t="s">
        <v>247</v>
      </c>
      <c r="L1277" s="5" t="s">
        <v>312</v>
      </c>
      <c r="M1277" s="116">
        <v>7.5</v>
      </c>
      <c r="N1277" s="5">
        <v>2.2599999999999998</v>
      </c>
      <c r="O1277" s="5">
        <v>890.6</v>
      </c>
      <c r="P1277" s="5">
        <v>1051.2</v>
      </c>
      <c r="Q1277" s="5">
        <v>31.5</v>
      </c>
      <c r="R1277" s="5" t="s">
        <v>312</v>
      </c>
      <c r="S1277" s="100" t="s">
        <v>217</v>
      </c>
      <c r="T1277" s="100" t="s">
        <v>345</v>
      </c>
      <c r="U1277" s="5" t="s">
        <v>312</v>
      </c>
      <c r="V1277" s="5" t="s">
        <v>312</v>
      </c>
      <c r="W1277" s="17" t="s">
        <v>174</v>
      </c>
      <c r="X1277" s="17" t="s">
        <v>157</v>
      </c>
    </row>
    <row r="1278" spans="3:26" x14ac:dyDescent="0.2">
      <c r="C1278" s="50" t="s">
        <v>226</v>
      </c>
      <c r="D1278" s="28">
        <v>42286</v>
      </c>
      <c r="E1278" s="9">
        <v>0.39027777777777778</v>
      </c>
      <c r="F1278" s="5">
        <v>435.2</v>
      </c>
      <c r="G1278" s="5">
        <v>2419.6</v>
      </c>
      <c r="H1278" s="5">
        <v>7.05</v>
      </c>
      <c r="I1278" s="5">
        <v>83.8</v>
      </c>
      <c r="J1278" s="5">
        <v>14.85</v>
      </c>
      <c r="K1278" s="5" t="s">
        <v>230</v>
      </c>
      <c r="L1278" s="5" t="s">
        <v>312</v>
      </c>
      <c r="M1278" s="5">
        <v>7.54</v>
      </c>
      <c r="N1278" s="5">
        <v>2.62</v>
      </c>
      <c r="O1278" s="5">
        <v>1062.7</v>
      </c>
      <c r="P1278" s="5">
        <v>1316.5</v>
      </c>
      <c r="Q1278" s="5">
        <v>22.6</v>
      </c>
      <c r="R1278" s="5" t="s">
        <v>312</v>
      </c>
      <c r="S1278" s="5" t="s">
        <v>217</v>
      </c>
      <c r="T1278" s="5" t="s">
        <v>345</v>
      </c>
      <c r="U1278" s="5" t="s">
        <v>312</v>
      </c>
      <c r="V1278" s="5" t="s">
        <v>312</v>
      </c>
      <c r="W1278" s="17" t="s">
        <v>174</v>
      </c>
      <c r="X1278" s="17" t="s">
        <v>158</v>
      </c>
    </row>
    <row r="1279" spans="3:26" x14ac:dyDescent="0.25">
      <c r="C1279" s="50" t="s">
        <v>226</v>
      </c>
      <c r="D1279" s="167">
        <v>42307</v>
      </c>
      <c r="E1279" s="168">
        <v>0.37013888888888885</v>
      </c>
      <c r="F1279" s="169">
        <v>387.3</v>
      </c>
      <c r="G1279" s="169">
        <v>1986.3</v>
      </c>
      <c r="H1279" s="169">
        <v>7.55</v>
      </c>
      <c r="I1279" s="169">
        <v>82.1</v>
      </c>
      <c r="J1279" s="169">
        <v>10.210000000000001</v>
      </c>
      <c r="K1279" s="70" t="s">
        <v>230</v>
      </c>
      <c r="L1279" s="70" t="s">
        <v>312</v>
      </c>
      <c r="M1279" s="169">
        <v>7.33</v>
      </c>
      <c r="N1279" s="170">
        <v>3.6</v>
      </c>
      <c r="O1279" s="169">
        <v>1011.5</v>
      </c>
      <c r="P1279" s="169">
        <v>1410.1</v>
      </c>
      <c r="Q1279" s="169">
        <v>0.6</v>
      </c>
      <c r="R1279" s="70" t="s">
        <v>312</v>
      </c>
      <c r="S1279" s="166" t="s">
        <v>398</v>
      </c>
      <c r="T1279" s="166" t="s">
        <v>392</v>
      </c>
      <c r="U1279" s="70" t="s">
        <v>312</v>
      </c>
      <c r="V1279" s="70" t="s">
        <v>312</v>
      </c>
      <c r="W1279" s="163" t="s">
        <v>359</v>
      </c>
      <c r="X1279" s="46" t="s">
        <v>159</v>
      </c>
    </row>
    <row r="1280" spans="3:26" x14ac:dyDescent="0.25">
      <c r="C1280" s="50" t="s">
        <v>226</v>
      </c>
      <c r="D1280" s="29">
        <v>42321</v>
      </c>
      <c r="E1280" s="48">
        <v>0.38472222222222219</v>
      </c>
      <c r="F1280" s="10">
        <v>344.8</v>
      </c>
      <c r="G1280" s="10">
        <v>2419.6</v>
      </c>
      <c r="H1280" s="10">
        <v>9.48</v>
      </c>
      <c r="I1280" s="10">
        <v>89.7</v>
      </c>
      <c r="J1280" s="10">
        <v>4.96</v>
      </c>
      <c r="K1280" s="70" t="s">
        <v>230</v>
      </c>
      <c r="L1280" s="70" t="s">
        <v>312</v>
      </c>
      <c r="M1280" s="10">
        <v>7.25</v>
      </c>
      <c r="N1280" s="152">
        <v>5.1100000000000003</v>
      </c>
      <c r="O1280" s="10">
        <v>975.9</v>
      </c>
      <c r="P1280" s="10">
        <v>1579.7</v>
      </c>
      <c r="Q1280" s="10">
        <v>-32.1</v>
      </c>
      <c r="R1280" s="5"/>
      <c r="S1280" s="140" t="s">
        <v>217</v>
      </c>
      <c r="T1280" s="140" t="s">
        <v>345</v>
      </c>
      <c r="U1280" s="5"/>
      <c r="V1280" s="5"/>
      <c r="W1280" s="97" t="s">
        <v>187</v>
      </c>
      <c r="X1280" s="17" t="s">
        <v>160</v>
      </c>
      <c r="Y1280" s="5"/>
      <c r="Z1280" s="5"/>
    </row>
    <row r="1281" spans="1:26" x14ac:dyDescent="0.25">
      <c r="C1281" s="50" t="s">
        <v>226</v>
      </c>
      <c r="D1281" s="29">
        <v>42342</v>
      </c>
      <c r="E1281" s="48">
        <v>0.40138888888888885</v>
      </c>
      <c r="F1281" s="10">
        <v>153.9</v>
      </c>
      <c r="G1281" s="10">
        <v>1986.3</v>
      </c>
      <c r="H1281" s="10">
        <v>10.29</v>
      </c>
      <c r="I1281" s="10">
        <v>95.9</v>
      </c>
      <c r="J1281" s="10">
        <v>4.0599999999999996</v>
      </c>
      <c r="K1281" s="5" t="s">
        <v>312</v>
      </c>
      <c r="L1281" s="5" t="s">
        <v>312</v>
      </c>
      <c r="M1281" s="10">
        <v>7.19</v>
      </c>
      <c r="N1281" s="152">
        <v>4.21</v>
      </c>
      <c r="O1281" s="10" t="s">
        <v>312</v>
      </c>
      <c r="P1281" s="10">
        <v>2048.6</v>
      </c>
      <c r="Q1281" s="10">
        <v>-3.3</v>
      </c>
      <c r="R1281" s="5"/>
      <c r="S1281" s="140" t="s">
        <v>217</v>
      </c>
      <c r="T1281" s="140" t="s">
        <v>345</v>
      </c>
      <c r="U1281" s="5"/>
      <c r="V1281" s="5"/>
      <c r="W1281" s="17" t="s">
        <v>191</v>
      </c>
      <c r="X1281" s="17" t="s">
        <v>161</v>
      </c>
      <c r="Y1281" s="5"/>
      <c r="Z1281" s="5"/>
    </row>
    <row r="1282" spans="1:26" x14ac:dyDescent="0.25">
      <c r="C1282" s="50" t="s">
        <v>226</v>
      </c>
      <c r="D1282" s="29">
        <v>42356</v>
      </c>
      <c r="E1282" s="48">
        <v>0.41319444444444442</v>
      </c>
      <c r="F1282" s="10">
        <v>86.5</v>
      </c>
      <c r="G1282" s="10">
        <v>1046.2</v>
      </c>
      <c r="H1282" s="10">
        <v>11.94</v>
      </c>
      <c r="I1282" s="10">
        <v>102.4</v>
      </c>
      <c r="J1282" s="10">
        <v>1.1399999999999999</v>
      </c>
      <c r="K1282" s="5" t="s">
        <v>230</v>
      </c>
      <c r="L1282" s="5" t="s">
        <v>312</v>
      </c>
      <c r="M1282" s="10">
        <v>7.14</v>
      </c>
      <c r="N1282" s="152">
        <v>2.88</v>
      </c>
      <c r="O1282" s="10">
        <v>527.20000000000005</v>
      </c>
      <c r="P1282" s="190">
        <v>974</v>
      </c>
      <c r="Q1282" s="190">
        <v>-5</v>
      </c>
      <c r="R1282" s="5"/>
      <c r="S1282" s="140" t="s">
        <v>217</v>
      </c>
      <c r="T1282" s="140" t="s">
        <v>345</v>
      </c>
      <c r="U1282" s="5"/>
      <c r="V1282" s="5"/>
      <c r="W1282" s="17" t="s">
        <v>164</v>
      </c>
      <c r="X1282" s="61"/>
      <c r="Y1282" s="5"/>
      <c r="Z1282" s="5"/>
    </row>
    <row r="1283" spans="1:26" x14ac:dyDescent="0.25">
      <c r="C1283" s="50" t="s">
        <v>226</v>
      </c>
      <c r="D1283" s="28">
        <v>42384</v>
      </c>
      <c r="E1283" s="48">
        <v>0.45555555555555555</v>
      </c>
      <c r="F1283" s="10">
        <v>95.9</v>
      </c>
      <c r="G1283" s="10">
        <v>816.4</v>
      </c>
      <c r="H1283" s="10">
        <v>10.66</v>
      </c>
      <c r="I1283" s="10">
        <v>105.6</v>
      </c>
      <c r="J1283" s="10">
        <v>5.08</v>
      </c>
      <c r="K1283" s="5" t="s">
        <v>230</v>
      </c>
      <c r="L1283" s="5" t="s">
        <v>312</v>
      </c>
      <c r="M1283" s="10">
        <v>7.69</v>
      </c>
      <c r="N1283" s="152">
        <v>3.23</v>
      </c>
      <c r="O1283" s="10">
        <v>621.70000000000005</v>
      </c>
      <c r="P1283" s="10">
        <v>1016.4</v>
      </c>
      <c r="Q1283" s="10">
        <v>68.400000000000006</v>
      </c>
      <c r="R1283" s="5"/>
      <c r="S1283" s="140" t="s">
        <v>217</v>
      </c>
      <c r="T1283" s="140" t="s">
        <v>345</v>
      </c>
      <c r="U1283" s="5"/>
      <c r="V1283" s="5"/>
      <c r="W1283" s="17" t="s">
        <v>174</v>
      </c>
      <c r="X1283" s="61"/>
      <c r="Y1283" s="5"/>
      <c r="Z1283" s="5"/>
    </row>
    <row r="1284" spans="1:26" x14ac:dyDescent="0.25">
      <c r="C1284" s="133" t="s">
        <v>226</v>
      </c>
      <c r="D1284" s="75">
        <v>42405</v>
      </c>
      <c r="E1284" s="168">
        <v>0.41388888888888892</v>
      </c>
      <c r="F1284" s="169">
        <v>172.2</v>
      </c>
      <c r="G1284" s="169">
        <v>1986.3</v>
      </c>
      <c r="H1284" s="169">
        <v>11.15</v>
      </c>
      <c r="I1284" s="169">
        <v>101.5</v>
      </c>
      <c r="J1284" s="170">
        <v>3.7</v>
      </c>
      <c r="K1284" s="70" t="s">
        <v>230</v>
      </c>
      <c r="L1284" s="70" t="s">
        <v>312</v>
      </c>
      <c r="M1284" s="169">
        <v>8.01</v>
      </c>
      <c r="N1284" s="170">
        <v>27.7</v>
      </c>
      <c r="O1284" s="169">
        <v>738.9</v>
      </c>
      <c r="P1284" s="169">
        <v>1251.9000000000001</v>
      </c>
      <c r="Q1284" s="169">
        <v>70.8</v>
      </c>
      <c r="R1284" s="70"/>
      <c r="S1284" s="166" t="s">
        <v>217</v>
      </c>
      <c r="T1284" s="166" t="s">
        <v>345</v>
      </c>
      <c r="U1284" s="5"/>
      <c r="V1284" s="5"/>
      <c r="W1284" s="17" t="s">
        <v>131</v>
      </c>
      <c r="X1284" s="61"/>
      <c r="Y1284" s="5"/>
      <c r="Z1284" s="5"/>
    </row>
    <row r="1285" spans="1:26" x14ac:dyDescent="0.25">
      <c r="A1285" s="1"/>
      <c r="B1285" s="1"/>
      <c r="C1285" s="50" t="s">
        <v>226</v>
      </c>
      <c r="D1285" s="75">
        <v>42448</v>
      </c>
      <c r="E1285" s="168">
        <v>0.47152777777777777</v>
      </c>
      <c r="F1285" s="169">
        <v>35.5</v>
      </c>
      <c r="G1285" s="169">
        <v>1553.1</v>
      </c>
      <c r="H1285" s="170">
        <v>12.6</v>
      </c>
      <c r="I1285" s="169">
        <v>120.1</v>
      </c>
      <c r="J1285" s="170">
        <v>5.46</v>
      </c>
      <c r="K1285" s="70" t="s">
        <v>230</v>
      </c>
      <c r="L1285" s="70" t="s">
        <v>312</v>
      </c>
      <c r="M1285" s="169">
        <v>8.33</v>
      </c>
      <c r="N1285" s="170">
        <v>5.29</v>
      </c>
      <c r="O1285" s="169">
        <v>555.6</v>
      </c>
      <c r="P1285" s="169">
        <v>885.4</v>
      </c>
      <c r="Q1285" s="169">
        <v>144.4</v>
      </c>
      <c r="R1285" s="70"/>
      <c r="S1285" s="166" t="s">
        <v>217</v>
      </c>
      <c r="T1285" s="166" t="s">
        <v>345</v>
      </c>
      <c r="U1285" s="40"/>
      <c r="V1285" s="40"/>
      <c r="W1285" s="17" t="s">
        <v>174</v>
      </c>
      <c r="X1285" s="132"/>
      <c r="Y1285" s="40"/>
      <c r="Z1285" s="40"/>
    </row>
    <row r="1286" spans="1:26" x14ac:dyDescent="0.25">
      <c r="A1286" s="59"/>
      <c r="B1286" s="59"/>
      <c r="C1286" s="50" t="s">
        <v>226</v>
      </c>
      <c r="D1286" s="75">
        <v>42468</v>
      </c>
      <c r="E1286" s="168">
        <v>0.38750000000000001</v>
      </c>
      <c r="F1286" s="169">
        <v>19.7</v>
      </c>
      <c r="G1286" s="169">
        <v>344.8</v>
      </c>
      <c r="H1286" s="151" t="s">
        <v>312</v>
      </c>
      <c r="I1286" s="151" t="s">
        <v>312</v>
      </c>
      <c r="J1286" s="151" t="s">
        <v>312</v>
      </c>
      <c r="K1286" s="134" t="s">
        <v>8</v>
      </c>
      <c r="L1286" s="5" t="s">
        <v>312</v>
      </c>
      <c r="M1286" s="151" t="s">
        <v>312</v>
      </c>
      <c r="N1286" s="170">
        <v>4.62</v>
      </c>
      <c r="O1286" s="151" t="s">
        <v>312</v>
      </c>
      <c r="P1286" s="151" t="s">
        <v>312</v>
      </c>
      <c r="Q1286" s="151" t="s">
        <v>312</v>
      </c>
      <c r="R1286" s="70"/>
      <c r="S1286" s="151" t="s">
        <v>312</v>
      </c>
      <c r="T1286" s="151" t="s">
        <v>312</v>
      </c>
      <c r="U1286" s="40"/>
      <c r="V1286" s="40"/>
      <c r="W1286" s="142" t="s">
        <v>26</v>
      </c>
      <c r="X1286" s="132"/>
      <c r="Y1286" s="40"/>
      <c r="Z1286" s="40"/>
    </row>
    <row r="1287" spans="1:26" x14ac:dyDescent="0.25">
      <c r="A1287" s="59"/>
      <c r="B1287" s="59"/>
      <c r="C1287" s="50" t="s">
        <v>226</v>
      </c>
      <c r="D1287" s="75">
        <v>42474</v>
      </c>
      <c r="E1287" s="168">
        <v>0.52013888888888882</v>
      </c>
      <c r="F1287" s="169">
        <v>8.6</v>
      </c>
      <c r="G1287" s="207">
        <v>167</v>
      </c>
      <c r="H1287" s="170">
        <v>11.26</v>
      </c>
      <c r="I1287" s="169">
        <v>134.69999999999999</v>
      </c>
      <c r="J1287" s="170">
        <v>14.1</v>
      </c>
      <c r="K1287" s="134" t="s">
        <v>92</v>
      </c>
      <c r="L1287" s="5" t="s">
        <v>312</v>
      </c>
      <c r="M1287" s="169">
        <v>8.92</v>
      </c>
      <c r="N1287" s="170">
        <v>5.56</v>
      </c>
      <c r="O1287" s="169">
        <v>444.3</v>
      </c>
      <c r="P1287" s="169">
        <v>561.9</v>
      </c>
      <c r="Q1287" s="169">
        <v>106.7</v>
      </c>
      <c r="R1287" s="70"/>
      <c r="S1287" s="166" t="s">
        <v>93</v>
      </c>
      <c r="T1287" s="166" t="s">
        <v>93</v>
      </c>
      <c r="U1287" s="40"/>
      <c r="V1287" s="40"/>
      <c r="W1287" s="17" t="s">
        <v>88</v>
      </c>
      <c r="X1287" s="132"/>
      <c r="Y1287" s="40"/>
      <c r="Z1287" s="40"/>
    </row>
    <row r="1288" spans="1:26" x14ac:dyDescent="0.25">
      <c r="A1288" s="59"/>
      <c r="B1288" s="59"/>
      <c r="C1288" s="50" t="s">
        <v>226</v>
      </c>
      <c r="D1288" s="75">
        <v>42489</v>
      </c>
      <c r="E1288" s="166" t="s">
        <v>42</v>
      </c>
      <c r="F1288" s="166" t="s">
        <v>42</v>
      </c>
      <c r="G1288" s="166" t="s">
        <v>42</v>
      </c>
      <c r="H1288" s="166" t="s">
        <v>42</v>
      </c>
      <c r="I1288" s="166" t="s">
        <v>42</v>
      </c>
      <c r="J1288" s="166" t="s">
        <v>42</v>
      </c>
      <c r="K1288" s="166" t="s">
        <v>42</v>
      </c>
      <c r="L1288" s="166" t="s">
        <v>42</v>
      </c>
      <c r="M1288" s="166" t="s">
        <v>42</v>
      </c>
      <c r="N1288" s="166" t="s">
        <v>42</v>
      </c>
      <c r="O1288" s="166" t="s">
        <v>42</v>
      </c>
      <c r="P1288" s="166" t="s">
        <v>42</v>
      </c>
      <c r="Q1288" s="166" t="s">
        <v>42</v>
      </c>
      <c r="R1288" s="166" t="s">
        <v>42</v>
      </c>
      <c r="S1288" s="166" t="s">
        <v>42</v>
      </c>
      <c r="T1288" s="166" t="s">
        <v>42</v>
      </c>
      <c r="U1288" s="40"/>
      <c r="V1288" s="40"/>
      <c r="W1288" s="17" t="s">
        <v>88</v>
      </c>
      <c r="X1288" s="132"/>
      <c r="Y1288" s="40"/>
      <c r="Z1288" s="40"/>
    </row>
    <row r="1289" spans="1:26" x14ac:dyDescent="0.25">
      <c r="A1289" s="59"/>
      <c r="B1289" s="59"/>
      <c r="C1289" s="65" t="s">
        <v>226</v>
      </c>
      <c r="D1289" s="75">
        <v>42494</v>
      </c>
      <c r="E1289" s="168">
        <v>0.43611111111111112</v>
      </c>
      <c r="F1289" s="207">
        <v>35</v>
      </c>
      <c r="G1289" s="207"/>
      <c r="H1289" s="302" t="s">
        <v>93</v>
      </c>
      <c r="I1289" s="166" t="s">
        <v>93</v>
      </c>
      <c r="J1289" s="170">
        <v>10.72</v>
      </c>
      <c r="K1289" s="134" t="s">
        <v>8</v>
      </c>
      <c r="L1289" s="5" t="s">
        <v>312</v>
      </c>
      <c r="M1289" s="169">
        <v>8.14</v>
      </c>
      <c r="N1289" s="170">
        <v>16.7</v>
      </c>
      <c r="O1289" s="166" t="s">
        <v>93</v>
      </c>
      <c r="P1289" s="169">
        <v>447.6</v>
      </c>
      <c r="Q1289" s="169">
        <v>150.69999999999999</v>
      </c>
      <c r="R1289" s="70"/>
      <c r="S1289" s="166" t="s">
        <v>5</v>
      </c>
      <c r="T1289" s="166" t="s">
        <v>93</v>
      </c>
      <c r="U1289" s="40"/>
      <c r="V1289" s="40"/>
      <c r="W1289" s="60" t="s">
        <v>125</v>
      </c>
      <c r="X1289" s="132"/>
      <c r="Y1289" s="40"/>
      <c r="Z1289" s="40"/>
    </row>
    <row r="1290" spans="1:26" x14ac:dyDescent="0.25">
      <c r="A1290" s="59"/>
      <c r="B1290" s="59"/>
      <c r="C1290" s="50" t="s">
        <v>226</v>
      </c>
      <c r="D1290" s="75">
        <v>42499</v>
      </c>
      <c r="E1290" s="168">
        <v>0.44722222222222219</v>
      </c>
      <c r="F1290" s="169">
        <v>26.2</v>
      </c>
      <c r="G1290" s="207">
        <v>325.5</v>
      </c>
      <c r="H1290" s="302" t="s">
        <v>93</v>
      </c>
      <c r="I1290" s="166" t="s">
        <v>93</v>
      </c>
      <c r="J1290" s="170">
        <v>11.43</v>
      </c>
      <c r="K1290" s="134" t="s">
        <v>34</v>
      </c>
      <c r="L1290" s="5" t="s">
        <v>312</v>
      </c>
      <c r="M1290" s="169">
        <v>8.08</v>
      </c>
      <c r="N1290" s="170">
        <v>18</v>
      </c>
      <c r="O1290" s="166" t="s">
        <v>93</v>
      </c>
      <c r="P1290" s="169">
        <v>384.5</v>
      </c>
      <c r="Q1290" s="169">
        <v>112.3</v>
      </c>
      <c r="R1290" s="70"/>
      <c r="S1290" s="166" t="s">
        <v>5</v>
      </c>
      <c r="T1290" s="166" t="s">
        <v>93</v>
      </c>
      <c r="U1290" s="40"/>
      <c r="V1290" s="40"/>
      <c r="W1290" s="17" t="s">
        <v>88</v>
      </c>
      <c r="X1290" s="132"/>
      <c r="Y1290" s="40"/>
      <c r="Z1290" s="40"/>
    </row>
    <row r="1291" spans="1:26" x14ac:dyDescent="0.25">
      <c r="A1291" s="59"/>
      <c r="B1291" s="59"/>
      <c r="C1291" s="65" t="s">
        <v>226</v>
      </c>
      <c r="D1291" s="75">
        <v>42508</v>
      </c>
      <c r="E1291" s="168">
        <v>0.46597222222222223</v>
      </c>
      <c r="F1291" s="207">
        <v>35</v>
      </c>
      <c r="G1291" s="207"/>
      <c r="H1291" s="170">
        <v>9.26</v>
      </c>
      <c r="I1291" s="169">
        <v>105.9</v>
      </c>
      <c r="J1291" s="170">
        <v>12.85</v>
      </c>
      <c r="K1291" s="134" t="s">
        <v>8</v>
      </c>
      <c r="L1291" s="5" t="s">
        <v>312</v>
      </c>
      <c r="M1291" s="169">
        <v>8.1300000000000008</v>
      </c>
      <c r="N1291" s="170">
        <v>15.1</v>
      </c>
      <c r="O1291" s="166" t="s">
        <v>93</v>
      </c>
      <c r="P1291" s="169">
        <v>367.1</v>
      </c>
      <c r="Q1291" s="169">
        <v>124.2</v>
      </c>
      <c r="R1291" s="70"/>
      <c r="S1291" s="166" t="s">
        <v>5</v>
      </c>
      <c r="T1291" s="166" t="s">
        <v>93</v>
      </c>
      <c r="U1291" s="40"/>
      <c r="V1291" s="40"/>
      <c r="W1291" s="142" t="s">
        <v>26</v>
      </c>
      <c r="X1291" s="132"/>
      <c r="Y1291" s="40"/>
      <c r="Z1291" s="40"/>
    </row>
    <row r="1292" spans="1:26" x14ac:dyDescent="0.25">
      <c r="A1292" s="59"/>
      <c r="B1292" s="59"/>
      <c r="C1292" s="50" t="s">
        <v>226</v>
      </c>
      <c r="D1292" s="28">
        <v>42517</v>
      </c>
      <c r="E1292" s="48">
        <v>0.47152777777777777</v>
      </c>
      <c r="F1292" s="10">
        <v>344.8</v>
      </c>
      <c r="G1292" s="10" t="s">
        <v>296</v>
      </c>
      <c r="H1292" s="152">
        <v>9.39</v>
      </c>
      <c r="I1292" s="300">
        <v>111</v>
      </c>
      <c r="J1292" s="152">
        <v>13.91</v>
      </c>
      <c r="K1292" s="100" t="s">
        <v>92</v>
      </c>
      <c r="L1292" s="5" t="s">
        <v>312</v>
      </c>
      <c r="M1292" s="10">
        <v>8.52</v>
      </c>
      <c r="N1292" s="152">
        <v>17.600000000000001</v>
      </c>
      <c r="O1292" s="10">
        <v>328.8</v>
      </c>
      <c r="P1292" s="10">
        <v>417.1</v>
      </c>
      <c r="Q1292" s="10">
        <v>45.8</v>
      </c>
      <c r="R1292" s="5"/>
      <c r="S1292" s="140" t="s">
        <v>95</v>
      </c>
      <c r="T1292" s="140" t="s">
        <v>93</v>
      </c>
      <c r="U1292" s="5"/>
      <c r="V1292" s="5"/>
      <c r="W1292" s="17" t="s">
        <v>88</v>
      </c>
      <c r="X1292" s="61"/>
      <c r="Y1292" s="5"/>
      <c r="Z1292" s="5"/>
    </row>
    <row r="1293" spans="1:26" x14ac:dyDescent="0.25">
      <c r="A1293" s="59"/>
      <c r="B1293" s="59"/>
      <c r="C1293" s="65" t="s">
        <v>226</v>
      </c>
      <c r="D1293" s="28">
        <v>42522</v>
      </c>
      <c r="E1293" s="48">
        <v>0.50972222222222219</v>
      </c>
      <c r="F1293" s="10">
        <v>178</v>
      </c>
      <c r="G1293" s="10"/>
      <c r="H1293" s="152">
        <v>9.44</v>
      </c>
      <c r="I1293" s="10">
        <v>118.5</v>
      </c>
      <c r="J1293" s="152">
        <v>16.739999999999998</v>
      </c>
      <c r="K1293" s="100" t="s">
        <v>93</v>
      </c>
      <c r="L1293" s="5" t="s">
        <v>312</v>
      </c>
      <c r="M1293" s="10">
        <v>8.7899999999999991</v>
      </c>
      <c r="N1293" s="152">
        <v>11.1</v>
      </c>
      <c r="O1293" s="140" t="s">
        <v>93</v>
      </c>
      <c r="P1293" s="10">
        <v>406.6</v>
      </c>
      <c r="Q1293" s="10">
        <v>146.69999999999999</v>
      </c>
      <c r="R1293" s="5"/>
      <c r="S1293" s="140" t="s">
        <v>20</v>
      </c>
      <c r="T1293" s="140" t="s">
        <v>93</v>
      </c>
      <c r="U1293" s="5"/>
      <c r="V1293" s="5"/>
      <c r="W1293" s="142" t="s">
        <v>15</v>
      </c>
      <c r="X1293" s="61"/>
      <c r="Y1293" s="5"/>
      <c r="Z1293" s="5"/>
    </row>
    <row r="1294" spans="1:26" x14ac:dyDescent="0.25">
      <c r="A1294" s="59"/>
      <c r="B1294" s="59"/>
      <c r="C1294" s="50" t="s">
        <v>226</v>
      </c>
      <c r="D1294" s="28">
        <v>42530</v>
      </c>
      <c r="E1294" s="48">
        <v>0.4597222222222222</v>
      </c>
      <c r="F1294" s="10">
        <v>88.4</v>
      </c>
      <c r="G1294" s="10" t="s">
        <v>296</v>
      </c>
      <c r="H1294" s="153">
        <v>8.74</v>
      </c>
      <c r="I1294" s="150">
        <v>113.9</v>
      </c>
      <c r="J1294" s="153">
        <v>18.88</v>
      </c>
      <c r="K1294" s="100" t="s">
        <v>93</v>
      </c>
      <c r="L1294" s="5" t="s">
        <v>312</v>
      </c>
      <c r="M1294" s="153">
        <v>7.91</v>
      </c>
      <c r="N1294" s="153">
        <v>8.6999999999999993</v>
      </c>
      <c r="O1294" s="153">
        <v>338.6</v>
      </c>
      <c r="P1294" s="153">
        <v>113.9</v>
      </c>
      <c r="Q1294" s="150">
        <v>113.8</v>
      </c>
      <c r="R1294" s="5"/>
      <c r="S1294" s="100" t="s">
        <v>3</v>
      </c>
      <c r="T1294" s="100" t="s">
        <v>93</v>
      </c>
      <c r="U1294" s="5"/>
      <c r="V1294" s="5"/>
      <c r="W1294" s="142" t="s">
        <v>426</v>
      </c>
      <c r="X1294" s="61"/>
      <c r="Y1294" s="5"/>
      <c r="Z1294" s="5"/>
    </row>
    <row r="1295" spans="1:26" x14ac:dyDescent="0.25">
      <c r="A1295" s="59"/>
      <c r="B1295" s="59"/>
      <c r="C1295" s="65" t="s">
        <v>226</v>
      </c>
      <c r="D1295" s="28">
        <v>42536</v>
      </c>
      <c r="E1295" s="48">
        <v>0.45694444444444443</v>
      </c>
      <c r="F1295" s="10">
        <v>291</v>
      </c>
      <c r="G1295" s="10"/>
      <c r="H1295" s="152">
        <v>8.09</v>
      </c>
      <c r="I1295" s="10">
        <v>106.9</v>
      </c>
      <c r="J1295" s="152">
        <v>19.63</v>
      </c>
      <c r="K1295" s="100" t="s">
        <v>92</v>
      </c>
      <c r="L1295" s="5" t="s">
        <v>312</v>
      </c>
      <c r="M1295" s="10">
        <v>8.18</v>
      </c>
      <c r="N1295" s="152">
        <v>40.9</v>
      </c>
      <c r="O1295" s="10">
        <v>340.1</v>
      </c>
      <c r="P1295" s="10">
        <v>381.5</v>
      </c>
      <c r="Q1295" s="289">
        <v>146</v>
      </c>
      <c r="R1295" s="5"/>
      <c r="S1295" s="140" t="s">
        <v>9</v>
      </c>
      <c r="T1295" s="140" t="s">
        <v>93</v>
      </c>
      <c r="U1295" s="5"/>
      <c r="V1295" s="5"/>
      <c r="W1295" s="142" t="s">
        <v>426</v>
      </c>
      <c r="X1295" s="61"/>
      <c r="Y1295" s="5"/>
      <c r="Z1295" s="5"/>
    </row>
    <row r="1296" spans="1:26" x14ac:dyDescent="0.25">
      <c r="A1296" s="59"/>
      <c r="B1296" s="59"/>
      <c r="C1296" s="50" t="s">
        <v>226</v>
      </c>
      <c r="D1296" s="28">
        <v>42544</v>
      </c>
      <c r="E1296" s="48">
        <v>0.39513888888888887</v>
      </c>
      <c r="F1296" s="10">
        <v>135.4</v>
      </c>
      <c r="G1296" s="10">
        <v>2419.6</v>
      </c>
      <c r="H1296" s="152">
        <v>8.33</v>
      </c>
      <c r="I1296" s="10">
        <v>109.5</v>
      </c>
      <c r="J1296" s="152">
        <v>22.14</v>
      </c>
      <c r="K1296" s="100" t="s">
        <v>2</v>
      </c>
      <c r="L1296" s="5" t="s">
        <v>312</v>
      </c>
      <c r="M1296" s="10">
        <v>7.65</v>
      </c>
      <c r="N1296" s="152">
        <v>8.3000000000000007</v>
      </c>
      <c r="O1296" s="10">
        <v>325.10000000000002</v>
      </c>
      <c r="P1296" s="10">
        <v>365.5</v>
      </c>
      <c r="Q1296" s="10">
        <v>125.3</v>
      </c>
      <c r="R1296" s="5"/>
      <c r="S1296" s="140" t="s">
        <v>3</v>
      </c>
      <c r="T1296" s="140" t="s">
        <v>93</v>
      </c>
      <c r="U1296" s="5"/>
      <c r="V1296" s="5"/>
      <c r="W1296" s="142" t="s">
        <v>94</v>
      </c>
      <c r="X1296" s="61"/>
      <c r="Y1296" s="5"/>
      <c r="Z1296" s="5"/>
    </row>
    <row r="1297" spans="1:26" x14ac:dyDescent="0.25">
      <c r="A1297" s="59"/>
      <c r="B1297" s="59"/>
      <c r="C1297" s="50" t="s">
        <v>226</v>
      </c>
      <c r="D1297" s="28">
        <v>42551</v>
      </c>
      <c r="E1297" s="48">
        <v>0.39652777777777781</v>
      </c>
      <c r="F1297" s="10">
        <v>139.6</v>
      </c>
      <c r="G1297" s="10">
        <v>1986.3</v>
      </c>
      <c r="H1297" s="152">
        <v>7.36</v>
      </c>
      <c r="I1297" s="10">
        <v>99.6</v>
      </c>
      <c r="J1297" s="152">
        <v>21.16</v>
      </c>
      <c r="K1297" s="100" t="s">
        <v>439</v>
      </c>
      <c r="L1297" s="5" t="s">
        <v>312</v>
      </c>
      <c r="M1297" s="10">
        <v>7.67</v>
      </c>
      <c r="N1297" s="152">
        <v>6.9</v>
      </c>
      <c r="O1297" s="10">
        <v>309.10000000000002</v>
      </c>
      <c r="P1297" s="10">
        <v>339.5</v>
      </c>
      <c r="Q1297" s="282">
        <v>161</v>
      </c>
      <c r="R1297" s="5"/>
      <c r="S1297" s="140" t="s">
        <v>417</v>
      </c>
      <c r="T1297" s="140" t="s">
        <v>440</v>
      </c>
      <c r="U1297" s="5"/>
      <c r="V1297" s="5"/>
      <c r="W1297" s="142" t="s">
        <v>426</v>
      </c>
      <c r="X1297" s="61"/>
      <c r="Y1297" s="5"/>
      <c r="Z1297" s="5"/>
    </row>
    <row r="1298" spans="1:26" x14ac:dyDescent="0.25">
      <c r="A1298" s="59"/>
      <c r="B1298" s="59"/>
      <c r="C1298" s="65" t="s">
        <v>226</v>
      </c>
      <c r="D1298" s="28">
        <v>42557</v>
      </c>
      <c r="E1298" s="48">
        <v>0.4055555555555555</v>
      </c>
      <c r="F1298" s="10">
        <v>98.5</v>
      </c>
      <c r="G1298" s="10"/>
      <c r="H1298" s="152">
        <v>7.53</v>
      </c>
      <c r="I1298" s="10">
        <v>104.2</v>
      </c>
      <c r="J1298" s="152">
        <v>23.04</v>
      </c>
      <c r="K1298" s="100" t="s">
        <v>439</v>
      </c>
      <c r="L1298" s="5" t="s">
        <v>312</v>
      </c>
      <c r="M1298" s="10">
        <v>7.93</v>
      </c>
      <c r="N1298" s="152">
        <v>13.4</v>
      </c>
      <c r="O1298" s="10">
        <v>323.7</v>
      </c>
      <c r="P1298" s="10">
        <v>348.7</v>
      </c>
      <c r="Q1298" s="10">
        <v>146.1</v>
      </c>
      <c r="R1298" s="5"/>
      <c r="S1298" s="100" t="s">
        <v>312</v>
      </c>
      <c r="T1298" s="100" t="s">
        <v>312</v>
      </c>
      <c r="U1298" s="5"/>
      <c r="V1298" s="5"/>
      <c r="W1298" s="142" t="s">
        <v>408</v>
      </c>
      <c r="X1298" s="61"/>
      <c r="Y1298" s="5"/>
      <c r="Z1298" s="5"/>
    </row>
    <row r="1299" spans="1:26" x14ac:dyDescent="0.25">
      <c r="A1299" s="59"/>
      <c r="B1299" s="59"/>
      <c r="C1299" s="50" t="s">
        <v>226</v>
      </c>
      <c r="D1299" s="28">
        <v>42565</v>
      </c>
      <c r="E1299" s="48">
        <v>0.40208333333333335</v>
      </c>
      <c r="F1299" s="10" t="s">
        <v>57</v>
      </c>
      <c r="G1299" s="10" t="s">
        <v>57</v>
      </c>
      <c r="H1299" s="10">
        <v>8.33</v>
      </c>
      <c r="I1299" s="10">
        <v>110.7</v>
      </c>
      <c r="J1299" s="10">
        <v>20.48</v>
      </c>
      <c r="K1299" s="140" t="s">
        <v>453</v>
      </c>
      <c r="L1299" s="5" t="s">
        <v>312</v>
      </c>
      <c r="M1299" s="10">
        <v>7.61</v>
      </c>
      <c r="N1299" s="10">
        <v>9.6999999999999993</v>
      </c>
      <c r="O1299" s="10">
        <v>448.7</v>
      </c>
      <c r="P1299" s="10">
        <v>504.9</v>
      </c>
      <c r="Q1299" s="10">
        <v>231.9</v>
      </c>
      <c r="R1299" s="10" t="s">
        <v>57</v>
      </c>
      <c r="S1299" s="140" t="s">
        <v>454</v>
      </c>
      <c r="T1299" s="140" t="s">
        <v>455</v>
      </c>
      <c r="U1299" s="5"/>
      <c r="V1299" s="5"/>
      <c r="W1299" s="142" t="s">
        <v>438</v>
      </c>
      <c r="X1299" s="61"/>
      <c r="Y1299" s="5"/>
      <c r="Z1299" s="5"/>
    </row>
    <row r="1300" spans="1:26" x14ac:dyDescent="0.25">
      <c r="A1300" s="59"/>
      <c r="B1300" s="59"/>
      <c r="C1300" s="65" t="s">
        <v>226</v>
      </c>
      <c r="D1300" s="28">
        <v>42571</v>
      </c>
      <c r="E1300" s="48">
        <v>0.4152777777777778</v>
      </c>
      <c r="F1300" s="10"/>
      <c r="G1300" s="10"/>
      <c r="H1300" s="152">
        <v>7.38</v>
      </c>
      <c r="I1300" s="10">
        <v>103.2</v>
      </c>
      <c r="J1300" s="152">
        <v>21.85</v>
      </c>
      <c r="K1300" s="100" t="s">
        <v>440</v>
      </c>
      <c r="L1300" s="5" t="s">
        <v>312</v>
      </c>
      <c r="M1300" s="10">
        <v>7.45</v>
      </c>
      <c r="N1300" s="152">
        <v>21.8</v>
      </c>
      <c r="O1300" s="10">
        <v>424.6</v>
      </c>
      <c r="P1300" s="10">
        <v>457.9</v>
      </c>
      <c r="Q1300" s="10">
        <v>174.3</v>
      </c>
      <c r="R1300" s="5"/>
      <c r="S1300" s="140" t="s">
        <v>440</v>
      </c>
      <c r="T1300" s="140" t="s">
        <v>440</v>
      </c>
      <c r="U1300" s="5"/>
      <c r="V1300" s="5"/>
      <c r="W1300" s="142" t="s">
        <v>438</v>
      </c>
      <c r="X1300" s="61"/>
      <c r="Y1300" s="5"/>
      <c r="Z1300" s="5"/>
    </row>
    <row r="1301" spans="1:26" x14ac:dyDescent="0.25">
      <c r="A1301" s="59"/>
      <c r="B1301" s="59"/>
      <c r="C1301" s="50" t="s">
        <v>226</v>
      </c>
      <c r="D1301" s="28">
        <v>42579</v>
      </c>
      <c r="E1301" s="48">
        <v>0.40486111111111112</v>
      </c>
      <c r="F1301" s="10">
        <v>47.4</v>
      </c>
      <c r="G1301" s="10" t="s">
        <v>296</v>
      </c>
      <c r="H1301" s="152">
        <v>7.87</v>
      </c>
      <c r="I1301" s="10">
        <v>106.7</v>
      </c>
      <c r="J1301" s="152">
        <v>20.8</v>
      </c>
      <c r="K1301" s="5" t="s">
        <v>233</v>
      </c>
      <c r="L1301" s="5" t="s">
        <v>312</v>
      </c>
      <c r="M1301" s="10">
        <v>6.99</v>
      </c>
      <c r="N1301" s="152">
        <v>11.8</v>
      </c>
      <c r="O1301" s="10">
        <v>486.6</v>
      </c>
      <c r="P1301" s="10">
        <v>532.29999999999995</v>
      </c>
      <c r="Q1301" s="10">
        <v>192.3</v>
      </c>
      <c r="R1301" s="5"/>
      <c r="S1301" s="140" t="s">
        <v>437</v>
      </c>
      <c r="T1301" s="140" t="s">
        <v>345</v>
      </c>
      <c r="U1301" s="5"/>
      <c r="V1301" s="5"/>
      <c r="W1301" s="142" t="s">
        <v>426</v>
      </c>
      <c r="X1301" s="61"/>
      <c r="Y1301" s="5"/>
      <c r="Z1301" s="5"/>
    </row>
    <row r="1302" spans="1:26" x14ac:dyDescent="0.25">
      <c r="A1302" s="59"/>
      <c r="B1302" s="59"/>
      <c r="C1302" s="65" t="s">
        <v>226</v>
      </c>
      <c r="D1302" s="28">
        <v>42586</v>
      </c>
      <c r="E1302" s="48">
        <v>0.39583333333333331</v>
      </c>
      <c r="F1302" s="10"/>
      <c r="G1302" s="10"/>
      <c r="H1302" s="152">
        <v>7.67</v>
      </c>
      <c r="I1302" s="10">
        <v>102.8</v>
      </c>
      <c r="J1302" s="152">
        <v>20.53</v>
      </c>
      <c r="K1302" s="5" t="s">
        <v>233</v>
      </c>
      <c r="L1302" s="5" t="s">
        <v>312</v>
      </c>
      <c r="M1302" s="10">
        <v>7.54</v>
      </c>
      <c r="N1302" s="262">
        <v>9.5</v>
      </c>
      <c r="O1302" s="10">
        <v>633.5</v>
      </c>
      <c r="P1302" s="10">
        <v>692.7</v>
      </c>
      <c r="Q1302" s="10">
        <v>102.9</v>
      </c>
      <c r="R1302" s="5"/>
      <c r="S1302" s="140" t="s">
        <v>51</v>
      </c>
      <c r="T1302" s="140" t="s">
        <v>345</v>
      </c>
      <c r="U1302" s="5"/>
      <c r="V1302" s="5"/>
      <c r="W1302" s="17" t="s">
        <v>98</v>
      </c>
      <c r="X1302" s="61"/>
      <c r="Y1302" s="5"/>
      <c r="Z1302" s="5"/>
    </row>
    <row r="1303" spans="1:26" x14ac:dyDescent="0.25">
      <c r="A1303" s="59"/>
      <c r="B1303" s="59"/>
      <c r="C1303" s="50" t="s">
        <v>226</v>
      </c>
      <c r="D1303" s="28">
        <v>42594</v>
      </c>
      <c r="E1303" s="48">
        <v>0.46527777777777773</v>
      </c>
      <c r="F1303" s="10">
        <v>49.6</v>
      </c>
      <c r="G1303" s="10" t="s">
        <v>296</v>
      </c>
      <c r="H1303" s="152">
        <v>7.65</v>
      </c>
      <c r="I1303" s="10">
        <v>106.2</v>
      </c>
      <c r="J1303" s="152">
        <v>22.35</v>
      </c>
      <c r="K1303" s="5" t="s">
        <v>233</v>
      </c>
      <c r="L1303" s="5" t="s">
        <v>312</v>
      </c>
      <c r="M1303" s="152">
        <v>7.8</v>
      </c>
      <c r="N1303" s="190">
        <v>12.6</v>
      </c>
      <c r="O1303" s="10">
        <v>412.1</v>
      </c>
      <c r="P1303" s="10">
        <v>435.1</v>
      </c>
      <c r="Q1303" s="190">
        <v>181</v>
      </c>
      <c r="R1303" s="5"/>
      <c r="S1303" s="140" t="s">
        <v>217</v>
      </c>
      <c r="T1303" s="140" t="s">
        <v>345</v>
      </c>
      <c r="U1303" s="5"/>
      <c r="V1303" s="5"/>
      <c r="W1303" s="17" t="s">
        <v>97</v>
      </c>
      <c r="X1303" s="61"/>
      <c r="Y1303" s="5"/>
      <c r="Z1303" s="5"/>
    </row>
    <row r="1304" spans="1:26" x14ac:dyDescent="0.25">
      <c r="A1304" s="59"/>
      <c r="B1304" s="59"/>
      <c r="C1304" s="65" t="s">
        <v>226</v>
      </c>
      <c r="D1304" s="28">
        <v>42599</v>
      </c>
      <c r="E1304" s="48">
        <v>0.46388888888888885</v>
      </c>
      <c r="F1304" s="10"/>
      <c r="G1304" s="10"/>
      <c r="H1304" s="152">
        <v>8</v>
      </c>
      <c r="I1304" s="10">
        <v>108.2</v>
      </c>
      <c r="J1304" s="152">
        <v>20.63</v>
      </c>
      <c r="K1304" s="5" t="s">
        <v>233</v>
      </c>
      <c r="L1304" s="5" t="s">
        <v>312</v>
      </c>
      <c r="M1304" s="10">
        <v>7.82</v>
      </c>
      <c r="N1304" s="152" t="s">
        <v>312</v>
      </c>
      <c r="O1304" s="10">
        <v>705.6</v>
      </c>
      <c r="P1304" s="10">
        <v>770.3</v>
      </c>
      <c r="Q1304" s="10">
        <v>114.5</v>
      </c>
      <c r="R1304" s="5"/>
      <c r="S1304" s="140" t="s">
        <v>217</v>
      </c>
      <c r="T1304" s="140" t="s">
        <v>345</v>
      </c>
      <c r="U1304" s="5"/>
      <c r="V1304" s="5"/>
      <c r="W1304" s="17" t="s">
        <v>84</v>
      </c>
      <c r="X1304" s="61"/>
      <c r="Y1304" s="5"/>
      <c r="Z1304" s="5"/>
    </row>
    <row r="1305" spans="1:26" x14ac:dyDescent="0.25">
      <c r="A1305" s="59"/>
      <c r="B1305" s="59"/>
      <c r="C1305" s="50" t="s">
        <v>226</v>
      </c>
      <c r="D1305" s="28">
        <v>42607</v>
      </c>
      <c r="E1305" s="48">
        <v>0.64166666666666672</v>
      </c>
      <c r="F1305" s="10">
        <v>51.2</v>
      </c>
      <c r="G1305" s="10" t="s">
        <v>296</v>
      </c>
      <c r="H1305" s="152">
        <v>8.39</v>
      </c>
      <c r="I1305" s="10">
        <v>112.8</v>
      </c>
      <c r="J1305" s="152">
        <v>20.21</v>
      </c>
      <c r="K1305" s="5" t="s">
        <v>312</v>
      </c>
      <c r="L1305" s="5" t="s">
        <v>312</v>
      </c>
      <c r="M1305" s="10">
        <v>8.36</v>
      </c>
      <c r="N1305" s="152" t="s">
        <v>312</v>
      </c>
      <c r="O1305" s="10">
        <v>608.29999999999995</v>
      </c>
      <c r="P1305" s="10">
        <v>668.2</v>
      </c>
      <c r="Q1305" s="10">
        <v>142.30000000000001</v>
      </c>
      <c r="R1305" s="5"/>
      <c r="S1305" s="140" t="s">
        <v>298</v>
      </c>
      <c r="T1305" s="140" t="s">
        <v>312</v>
      </c>
      <c r="U1305" s="5"/>
      <c r="V1305" s="5"/>
      <c r="W1305" s="17" t="s">
        <v>84</v>
      </c>
      <c r="X1305" s="61"/>
      <c r="Y1305" s="5"/>
      <c r="Z1305" s="5"/>
    </row>
    <row r="1306" spans="1:26" x14ac:dyDescent="0.25">
      <c r="A1306" s="59"/>
      <c r="B1306" s="59"/>
      <c r="C1306" s="65" t="s">
        <v>226</v>
      </c>
      <c r="D1306" s="28">
        <v>42620</v>
      </c>
      <c r="E1306" s="48">
        <v>0.34097222222222223</v>
      </c>
      <c r="F1306" s="10"/>
      <c r="G1306" s="10"/>
      <c r="H1306" s="152">
        <v>6.49</v>
      </c>
      <c r="I1306" s="190">
        <v>83</v>
      </c>
      <c r="J1306" s="152">
        <v>17.89</v>
      </c>
      <c r="K1306" s="5" t="s">
        <v>233</v>
      </c>
      <c r="L1306" s="5" t="s">
        <v>312</v>
      </c>
      <c r="M1306" s="10">
        <v>7.68</v>
      </c>
      <c r="N1306" s="152" t="s">
        <v>312</v>
      </c>
      <c r="O1306" s="10">
        <v>699.3</v>
      </c>
      <c r="P1306" s="10">
        <v>808.5</v>
      </c>
      <c r="Q1306" s="10">
        <v>115.9</v>
      </c>
      <c r="R1306" s="5"/>
      <c r="S1306" s="140" t="s">
        <v>217</v>
      </c>
      <c r="T1306" s="140" t="s">
        <v>345</v>
      </c>
      <c r="U1306" s="5"/>
      <c r="V1306" s="5"/>
      <c r="W1306" s="17" t="s">
        <v>142</v>
      </c>
      <c r="X1306" s="61"/>
      <c r="Y1306" s="5"/>
      <c r="Z1306" s="5"/>
    </row>
    <row r="1307" spans="1:26" x14ac:dyDescent="0.25">
      <c r="A1307" s="59"/>
      <c r="B1307" s="59"/>
      <c r="C1307" s="65" t="s">
        <v>226</v>
      </c>
      <c r="D1307" s="28">
        <v>42634</v>
      </c>
      <c r="E1307" s="48">
        <v>0.45</v>
      </c>
      <c r="F1307" s="10"/>
      <c r="G1307" s="10"/>
      <c r="H1307" s="152">
        <v>8.89</v>
      </c>
      <c r="I1307" s="10">
        <v>117.2</v>
      </c>
      <c r="J1307" s="152">
        <v>19.37</v>
      </c>
      <c r="K1307" s="5" t="s">
        <v>233</v>
      </c>
      <c r="L1307" s="5" t="s">
        <v>312</v>
      </c>
      <c r="M1307" s="10">
        <v>7.83</v>
      </c>
      <c r="N1307" s="152" t="s">
        <v>312</v>
      </c>
      <c r="O1307" s="10">
        <v>948.5</v>
      </c>
      <c r="P1307" s="10">
        <v>1067.9000000000001</v>
      </c>
      <c r="Q1307" s="10">
        <v>201.4</v>
      </c>
      <c r="R1307" s="5"/>
      <c r="S1307" s="140" t="s">
        <v>217</v>
      </c>
      <c r="T1307" s="140" t="s">
        <v>345</v>
      </c>
      <c r="U1307" s="5"/>
      <c r="V1307" s="5"/>
      <c r="W1307" s="17" t="s">
        <v>141</v>
      </c>
      <c r="X1307" s="61"/>
      <c r="Y1307" s="5"/>
      <c r="Z1307" s="5"/>
    </row>
    <row r="1308" spans="1:26" x14ac:dyDescent="0.25">
      <c r="A1308" s="59"/>
      <c r="B1308" s="59"/>
      <c r="C1308" s="50" t="s">
        <v>226</v>
      </c>
      <c r="D1308" s="28">
        <v>42641</v>
      </c>
      <c r="E1308" s="48">
        <v>0.41250000000000003</v>
      </c>
      <c r="F1308" s="10">
        <v>127.4</v>
      </c>
      <c r="G1308" s="10" t="s">
        <v>296</v>
      </c>
      <c r="H1308" s="152">
        <v>8.3800000000000008</v>
      </c>
      <c r="I1308" s="10">
        <v>100.1</v>
      </c>
      <c r="J1308" s="152">
        <v>15.07</v>
      </c>
      <c r="K1308" s="5" t="s">
        <v>233</v>
      </c>
      <c r="L1308" s="5" t="s">
        <v>312</v>
      </c>
      <c r="M1308" s="10">
        <v>7.72</v>
      </c>
      <c r="N1308" s="152" t="s">
        <v>312</v>
      </c>
      <c r="O1308" s="10">
        <v>905.9</v>
      </c>
      <c r="P1308" s="10">
        <v>1120.2</v>
      </c>
      <c r="Q1308" s="10">
        <v>181.1</v>
      </c>
      <c r="R1308" s="5"/>
      <c r="S1308" s="140" t="s">
        <v>217</v>
      </c>
      <c r="T1308" s="140" t="s">
        <v>345</v>
      </c>
      <c r="U1308" s="5"/>
      <c r="V1308" s="5"/>
      <c r="W1308" s="17" t="s">
        <v>90</v>
      </c>
      <c r="X1308" s="61"/>
      <c r="Y1308" s="5"/>
      <c r="Z1308" s="5"/>
    </row>
    <row r="1309" spans="1:26" x14ac:dyDescent="0.25">
      <c r="A1309" s="59"/>
      <c r="B1309" s="59"/>
      <c r="C1309" s="50" t="s">
        <v>226</v>
      </c>
      <c r="D1309" s="28"/>
      <c r="E1309" s="48"/>
      <c r="F1309" s="10"/>
      <c r="G1309" s="10"/>
      <c r="H1309" s="152"/>
      <c r="I1309" s="10"/>
      <c r="J1309" s="152"/>
      <c r="K1309" s="5"/>
      <c r="L1309" s="5"/>
      <c r="M1309" s="10"/>
      <c r="N1309" s="152"/>
      <c r="O1309" s="10"/>
      <c r="P1309" s="10"/>
      <c r="Q1309" s="10"/>
      <c r="R1309" s="5"/>
      <c r="S1309" s="140"/>
      <c r="T1309" s="140"/>
      <c r="U1309" s="5"/>
      <c r="V1309" s="5"/>
      <c r="W1309" s="17"/>
      <c r="X1309" s="61"/>
      <c r="Y1309" s="5"/>
      <c r="Z1309" s="5"/>
    </row>
    <row r="1310" spans="1:26" x14ac:dyDescent="0.25">
      <c r="C1310" s="3"/>
      <c r="D1310" s="22"/>
      <c r="E1310" s="25"/>
      <c r="F1310" s="3"/>
      <c r="G1310" s="3"/>
      <c r="H1310" s="27"/>
      <c r="I1310" s="25"/>
      <c r="J1310" s="26"/>
      <c r="K1310" s="3"/>
      <c r="L1310" s="3"/>
      <c r="M1310" s="26"/>
      <c r="N1310" s="26"/>
      <c r="O1310" s="25"/>
      <c r="P1310" s="25"/>
      <c r="Q1310" s="24"/>
      <c r="R1310" s="3"/>
      <c r="S1310" s="3"/>
      <c r="T1310" s="3"/>
      <c r="U1310" s="3"/>
      <c r="V1310" s="3"/>
      <c r="W1310" s="35"/>
    </row>
    <row r="1311" spans="1:26" x14ac:dyDescent="0.2">
      <c r="A1311" s="62" t="s">
        <v>277</v>
      </c>
      <c r="B1311" s="62" t="s">
        <v>276</v>
      </c>
      <c r="C1311" s="19" t="s">
        <v>238</v>
      </c>
      <c r="D1311" s="19" t="s">
        <v>237</v>
      </c>
      <c r="E1311" s="19" t="s">
        <v>289</v>
      </c>
      <c r="F1311" s="20" t="s">
        <v>313</v>
      </c>
      <c r="G1311" s="19" t="s">
        <v>292</v>
      </c>
      <c r="H1311" s="19" t="s">
        <v>240</v>
      </c>
      <c r="I1311" s="19" t="s">
        <v>239</v>
      </c>
      <c r="J1311" s="19" t="s">
        <v>374</v>
      </c>
      <c r="K1311" s="19" t="s">
        <v>231</v>
      </c>
      <c r="L1311" s="19" t="s">
        <v>405</v>
      </c>
      <c r="M1311" s="19" t="s">
        <v>310</v>
      </c>
      <c r="N1311" s="19" t="s">
        <v>325</v>
      </c>
      <c r="O1311" s="19" t="s">
        <v>309</v>
      </c>
      <c r="P1311" s="21" t="s">
        <v>307</v>
      </c>
      <c r="Q1311" s="21" t="s">
        <v>308</v>
      </c>
      <c r="R1311" s="19" t="s">
        <v>291</v>
      </c>
      <c r="S1311" s="19" t="s">
        <v>421</v>
      </c>
      <c r="T1311" s="19" t="s">
        <v>288</v>
      </c>
      <c r="U1311" s="19" t="s">
        <v>290</v>
      </c>
      <c r="V1311" s="19" t="s">
        <v>241</v>
      </c>
      <c r="W1311" s="34" t="s">
        <v>300</v>
      </c>
      <c r="X1311" s="61"/>
    </row>
    <row r="1312" spans="1:26" s="80" customFormat="1" x14ac:dyDescent="0.2">
      <c r="A1312" s="196"/>
      <c r="B1312" s="196"/>
      <c r="C1312" s="52" t="s">
        <v>227</v>
      </c>
      <c r="D1312" s="28">
        <v>41766</v>
      </c>
      <c r="E1312" s="9">
        <v>0.43124999999999997</v>
      </c>
      <c r="F1312" s="5">
        <v>51.2</v>
      </c>
      <c r="G1312" s="5"/>
      <c r="H1312" s="5">
        <v>10.199999999999999</v>
      </c>
      <c r="I1312" s="5" t="s">
        <v>312</v>
      </c>
      <c r="J1312" s="5">
        <v>12.29</v>
      </c>
      <c r="K1312" s="5" t="s">
        <v>230</v>
      </c>
      <c r="L1312" s="5" t="s">
        <v>312</v>
      </c>
      <c r="M1312" s="5">
        <v>7.95</v>
      </c>
      <c r="N1312" s="5">
        <v>4.0599999999999996</v>
      </c>
      <c r="O1312" s="5" t="s">
        <v>312</v>
      </c>
      <c r="P1312" s="13">
        <v>641</v>
      </c>
      <c r="Q1312" s="13" t="s">
        <v>312</v>
      </c>
      <c r="R1312" s="5"/>
      <c r="S1312" s="5" t="s">
        <v>312</v>
      </c>
      <c r="T1312" s="5" t="s">
        <v>345</v>
      </c>
      <c r="U1312" s="5"/>
      <c r="V1312" s="5"/>
      <c r="W1312" s="17" t="s">
        <v>136</v>
      </c>
      <c r="X1312" s="197"/>
      <c r="Y1312" s="25"/>
      <c r="Z1312" s="25"/>
    </row>
    <row r="1313" spans="1:26" s="80" customFormat="1" x14ac:dyDescent="0.2">
      <c r="A1313" s="196"/>
      <c r="B1313" s="196"/>
      <c r="C1313" s="52" t="s">
        <v>227</v>
      </c>
      <c r="D1313" s="28">
        <v>41780</v>
      </c>
      <c r="E1313" s="9">
        <v>0.3888888888888889</v>
      </c>
      <c r="F1313" s="5">
        <v>101</v>
      </c>
      <c r="G1313" s="5"/>
      <c r="H1313" s="5">
        <v>9.01</v>
      </c>
      <c r="I1313" s="5" t="s">
        <v>312</v>
      </c>
      <c r="J1313" s="5">
        <v>13.12</v>
      </c>
      <c r="K1313" s="5" t="s">
        <v>371</v>
      </c>
      <c r="L1313" s="5" t="s">
        <v>312</v>
      </c>
      <c r="M1313" s="5">
        <v>7.69</v>
      </c>
      <c r="N1313" s="5" t="s">
        <v>312</v>
      </c>
      <c r="O1313" s="5" t="s">
        <v>312</v>
      </c>
      <c r="P1313" s="13">
        <v>507</v>
      </c>
      <c r="Q1313" s="13" t="s">
        <v>312</v>
      </c>
      <c r="R1313" s="5"/>
      <c r="S1313" s="5" t="s">
        <v>312</v>
      </c>
      <c r="T1313" s="5" t="s">
        <v>346</v>
      </c>
      <c r="U1313" s="5"/>
      <c r="V1313" s="5"/>
      <c r="W1313" s="17" t="s">
        <v>139</v>
      </c>
      <c r="X1313" s="197"/>
      <c r="Y1313" s="25"/>
      <c r="Z1313" s="25"/>
    </row>
    <row r="1314" spans="1:26" s="80" customFormat="1" x14ac:dyDescent="0.2">
      <c r="A1314" s="196"/>
      <c r="B1314" s="196"/>
      <c r="C1314" s="52" t="s">
        <v>227</v>
      </c>
      <c r="D1314" s="28">
        <v>41794</v>
      </c>
      <c r="E1314" s="9">
        <v>0.39861111111111108</v>
      </c>
      <c r="F1314" s="5">
        <v>104</v>
      </c>
      <c r="G1314" s="5"/>
      <c r="H1314" s="5">
        <v>8.67</v>
      </c>
      <c r="I1314" s="5" t="s">
        <v>312</v>
      </c>
      <c r="J1314" s="5">
        <v>16.64</v>
      </c>
      <c r="K1314" s="5" t="s">
        <v>371</v>
      </c>
      <c r="L1314" s="5" t="s">
        <v>312</v>
      </c>
      <c r="M1314" s="5">
        <v>7.74</v>
      </c>
      <c r="N1314" s="5">
        <v>16.7</v>
      </c>
      <c r="O1314" s="5" t="s">
        <v>312</v>
      </c>
      <c r="P1314" s="13">
        <v>404</v>
      </c>
      <c r="Q1314" s="13" t="s">
        <v>312</v>
      </c>
      <c r="R1314" s="5"/>
      <c r="S1314" s="5" t="s">
        <v>312</v>
      </c>
      <c r="T1314" s="5" t="s">
        <v>345</v>
      </c>
      <c r="U1314" s="5"/>
      <c r="V1314" s="5"/>
      <c r="W1314" s="17" t="s">
        <v>99</v>
      </c>
      <c r="X1314" s="197"/>
      <c r="Y1314" s="25"/>
      <c r="Z1314" s="25"/>
    </row>
    <row r="1315" spans="1:26" s="80" customFormat="1" x14ac:dyDescent="0.2">
      <c r="A1315" s="196"/>
      <c r="B1315" s="196"/>
      <c r="C1315" s="52" t="s">
        <v>227</v>
      </c>
      <c r="D1315" s="28">
        <v>41808</v>
      </c>
      <c r="E1315" s="9">
        <v>0.38680555555555557</v>
      </c>
      <c r="F1315" s="5">
        <v>88.2</v>
      </c>
      <c r="G1315" s="5"/>
      <c r="H1315" s="5">
        <v>8.81</v>
      </c>
      <c r="I1315" s="5" t="s">
        <v>312</v>
      </c>
      <c r="J1315" s="5">
        <v>16.510000000000002</v>
      </c>
      <c r="K1315" s="5" t="s">
        <v>371</v>
      </c>
      <c r="L1315" s="5" t="s">
        <v>312</v>
      </c>
      <c r="M1315" s="5">
        <v>7.92</v>
      </c>
      <c r="N1315" s="5">
        <v>9.01</v>
      </c>
      <c r="O1315" s="5" t="s">
        <v>312</v>
      </c>
      <c r="P1315" s="13">
        <v>339</v>
      </c>
      <c r="Q1315" s="13" t="s">
        <v>312</v>
      </c>
      <c r="R1315" s="5"/>
      <c r="S1315" s="5" t="s">
        <v>312</v>
      </c>
      <c r="T1315" s="5" t="s">
        <v>345</v>
      </c>
      <c r="U1315" s="5"/>
      <c r="V1315" s="5"/>
      <c r="W1315" s="17" t="s">
        <v>100</v>
      </c>
      <c r="X1315" s="197"/>
      <c r="Y1315" s="25"/>
      <c r="Z1315" s="25"/>
    </row>
    <row r="1316" spans="1:26" s="80" customFormat="1" x14ac:dyDescent="0.2">
      <c r="A1316" s="196"/>
      <c r="B1316" s="196"/>
      <c r="C1316" s="52" t="s">
        <v>227</v>
      </c>
      <c r="D1316" s="28">
        <v>41829</v>
      </c>
      <c r="E1316" s="9">
        <v>0.38125000000000003</v>
      </c>
      <c r="F1316" s="5">
        <v>210</v>
      </c>
      <c r="G1316" s="5"/>
      <c r="H1316" s="5">
        <v>7.87</v>
      </c>
      <c r="I1316" s="5" t="s">
        <v>312</v>
      </c>
      <c r="J1316" s="5">
        <v>18.989999999999998</v>
      </c>
      <c r="K1316" s="5" t="s">
        <v>230</v>
      </c>
      <c r="L1316" s="5" t="s">
        <v>312</v>
      </c>
      <c r="M1316" s="5">
        <v>7.47</v>
      </c>
      <c r="N1316" s="5">
        <v>11.2</v>
      </c>
      <c r="O1316" s="5" t="s">
        <v>312</v>
      </c>
      <c r="P1316" s="13">
        <v>361</v>
      </c>
      <c r="Q1316" s="13" t="s">
        <v>312</v>
      </c>
      <c r="R1316" s="5"/>
      <c r="S1316" s="5" t="s">
        <v>312</v>
      </c>
      <c r="T1316" s="5" t="s">
        <v>345</v>
      </c>
      <c r="U1316" s="5"/>
      <c r="V1316" s="5"/>
      <c r="W1316" s="17" t="s">
        <v>104</v>
      </c>
      <c r="X1316" s="197"/>
      <c r="Y1316" s="25"/>
      <c r="Z1316" s="25"/>
    </row>
    <row r="1317" spans="1:26" s="80" customFormat="1" x14ac:dyDescent="0.2">
      <c r="A1317" s="196"/>
      <c r="B1317" s="196"/>
      <c r="C1317" s="52" t="s">
        <v>227</v>
      </c>
      <c r="D1317" s="28">
        <v>41843</v>
      </c>
      <c r="E1317" s="9">
        <v>0.39444444444444443</v>
      </c>
      <c r="F1317" s="5">
        <v>79.400000000000006</v>
      </c>
      <c r="G1317" s="5"/>
      <c r="H1317" s="5">
        <v>8.26</v>
      </c>
      <c r="I1317" s="5" t="s">
        <v>312</v>
      </c>
      <c r="J1317" s="5">
        <v>19.579999999999998</v>
      </c>
      <c r="K1317" s="5" t="s">
        <v>230</v>
      </c>
      <c r="L1317" s="5" t="s">
        <v>312</v>
      </c>
      <c r="M1317" s="5">
        <v>7.68</v>
      </c>
      <c r="N1317" s="5">
        <v>8.83</v>
      </c>
      <c r="O1317" s="5" t="s">
        <v>312</v>
      </c>
      <c r="P1317" s="13">
        <v>372</v>
      </c>
      <c r="Q1317" s="13" t="s">
        <v>312</v>
      </c>
      <c r="R1317" s="5"/>
      <c r="S1317" s="5" t="s">
        <v>312</v>
      </c>
      <c r="T1317" s="5" t="s">
        <v>345</v>
      </c>
      <c r="U1317" s="5"/>
      <c r="V1317" s="5"/>
      <c r="W1317" s="17" t="s">
        <v>105</v>
      </c>
      <c r="X1317" s="197"/>
      <c r="Y1317" s="25"/>
      <c r="Z1317" s="25"/>
    </row>
    <row r="1318" spans="1:26" s="80" customFormat="1" x14ac:dyDescent="0.2">
      <c r="A1318" s="196"/>
      <c r="B1318" s="196"/>
      <c r="C1318" s="52" t="s">
        <v>227</v>
      </c>
      <c r="D1318" s="28">
        <v>41857</v>
      </c>
      <c r="E1318" s="9">
        <v>0.41041666666666665</v>
      </c>
      <c r="F1318" s="5">
        <v>206</v>
      </c>
      <c r="G1318" s="5"/>
      <c r="H1318" s="5">
        <v>7.92</v>
      </c>
      <c r="I1318" s="5" t="s">
        <v>312</v>
      </c>
      <c r="J1318" s="5">
        <v>19.059999999999999</v>
      </c>
      <c r="K1318" s="5" t="s">
        <v>230</v>
      </c>
      <c r="L1318" s="5" t="s">
        <v>312</v>
      </c>
      <c r="M1318" s="5">
        <v>7.67</v>
      </c>
      <c r="N1318" s="5">
        <v>10.1</v>
      </c>
      <c r="O1318" s="5" t="s">
        <v>312</v>
      </c>
      <c r="P1318" s="13">
        <v>396</v>
      </c>
      <c r="Q1318" s="13" t="s">
        <v>312</v>
      </c>
      <c r="R1318" s="5"/>
      <c r="S1318" s="5" t="s">
        <v>312</v>
      </c>
      <c r="T1318" s="5" t="s">
        <v>345</v>
      </c>
      <c r="U1318" s="5"/>
      <c r="V1318" s="5"/>
      <c r="W1318" s="17" t="s">
        <v>106</v>
      </c>
      <c r="X1318" s="197"/>
      <c r="Y1318" s="25"/>
      <c r="Z1318" s="25"/>
    </row>
    <row r="1319" spans="1:26" s="80" customFormat="1" x14ac:dyDescent="0.2">
      <c r="A1319" s="196"/>
      <c r="B1319" s="196"/>
      <c r="C1319" s="52" t="s">
        <v>227</v>
      </c>
      <c r="D1319" s="28">
        <v>41871</v>
      </c>
      <c r="E1319" s="9">
        <v>0.3888888888888889</v>
      </c>
      <c r="F1319" s="5">
        <v>205</v>
      </c>
      <c r="G1319" s="5"/>
      <c r="H1319" s="5">
        <v>7.69</v>
      </c>
      <c r="I1319" s="5" t="s">
        <v>312</v>
      </c>
      <c r="J1319" s="5">
        <v>18.3</v>
      </c>
      <c r="K1319" s="5" t="s">
        <v>230</v>
      </c>
      <c r="L1319" s="5" t="s">
        <v>312</v>
      </c>
      <c r="M1319" s="5">
        <v>7.39</v>
      </c>
      <c r="N1319" s="5">
        <v>6.97</v>
      </c>
      <c r="O1319" s="5" t="s">
        <v>312</v>
      </c>
      <c r="P1319" s="13">
        <v>476</v>
      </c>
      <c r="Q1319" s="13" t="s">
        <v>312</v>
      </c>
      <c r="R1319" s="5"/>
      <c r="S1319" s="5" t="s">
        <v>312</v>
      </c>
      <c r="T1319" s="5" t="s">
        <v>345</v>
      </c>
      <c r="U1319" s="5"/>
      <c r="V1319" s="5"/>
      <c r="W1319" s="17" t="s">
        <v>107</v>
      </c>
      <c r="X1319" s="197"/>
      <c r="Y1319" s="25"/>
      <c r="Z1319" s="25"/>
    </row>
    <row r="1320" spans="1:26" s="80" customFormat="1" x14ac:dyDescent="0.2">
      <c r="A1320" s="196"/>
      <c r="B1320" s="196"/>
      <c r="C1320" s="52" t="s">
        <v>227</v>
      </c>
      <c r="D1320" s="28">
        <v>41885</v>
      </c>
      <c r="E1320" s="9">
        <v>0.4236111111111111</v>
      </c>
      <c r="F1320" s="5">
        <v>461</v>
      </c>
      <c r="G1320" s="5"/>
      <c r="H1320" s="5">
        <v>8.57</v>
      </c>
      <c r="I1320" s="5" t="s">
        <v>312</v>
      </c>
      <c r="J1320" s="5">
        <v>17.64</v>
      </c>
      <c r="K1320" s="5" t="s">
        <v>233</v>
      </c>
      <c r="L1320" s="5" t="s">
        <v>312</v>
      </c>
      <c r="M1320" s="5">
        <v>7.67</v>
      </c>
      <c r="N1320" s="153">
        <v>6</v>
      </c>
      <c r="O1320" s="5" t="s">
        <v>312</v>
      </c>
      <c r="P1320" s="13">
        <v>649</v>
      </c>
      <c r="Q1320" s="13" t="s">
        <v>312</v>
      </c>
      <c r="R1320" s="5"/>
      <c r="S1320" s="5" t="s">
        <v>312</v>
      </c>
      <c r="T1320" s="5" t="s">
        <v>345</v>
      </c>
      <c r="U1320" s="5"/>
      <c r="V1320" s="5"/>
      <c r="W1320" s="17" t="s">
        <v>108</v>
      </c>
      <c r="X1320" s="197"/>
      <c r="Y1320" s="25"/>
      <c r="Z1320" s="25"/>
    </row>
    <row r="1321" spans="1:26" s="80" customFormat="1" x14ac:dyDescent="0.2">
      <c r="A1321" s="196"/>
      <c r="B1321" s="196"/>
      <c r="C1321" s="52" t="s">
        <v>227</v>
      </c>
      <c r="D1321" s="28">
        <v>41899</v>
      </c>
      <c r="E1321" s="9">
        <v>0.38541666666666669</v>
      </c>
      <c r="F1321" s="5">
        <v>155</v>
      </c>
      <c r="G1321" s="5"/>
      <c r="H1321" s="5">
        <v>8.75</v>
      </c>
      <c r="I1321" s="5" t="s">
        <v>312</v>
      </c>
      <c r="J1321" s="5">
        <v>15.69</v>
      </c>
      <c r="K1321" s="5" t="s">
        <v>233</v>
      </c>
      <c r="L1321" s="5" t="s">
        <v>312</v>
      </c>
      <c r="M1321" s="5">
        <v>7.36</v>
      </c>
      <c r="N1321" s="5">
        <v>7.78</v>
      </c>
      <c r="O1321" s="5" t="s">
        <v>312</v>
      </c>
      <c r="P1321" s="13">
        <v>589</v>
      </c>
      <c r="Q1321" s="13" t="s">
        <v>312</v>
      </c>
      <c r="R1321" s="5"/>
      <c r="S1321" s="5" t="s">
        <v>312</v>
      </c>
      <c r="T1321" s="5" t="s">
        <v>345</v>
      </c>
      <c r="U1321" s="5"/>
      <c r="V1321" s="5"/>
      <c r="W1321" s="17" t="s">
        <v>113</v>
      </c>
      <c r="X1321" s="197"/>
      <c r="Y1321" s="25"/>
      <c r="Z1321" s="25"/>
    </row>
    <row r="1322" spans="1:26" hidden="1" x14ac:dyDescent="0.2">
      <c r="A1322" s="63">
        <v>39.650865560500002</v>
      </c>
      <c r="B1322" s="63">
        <v>-105.009553733</v>
      </c>
      <c r="C1322" s="5" t="s">
        <v>227</v>
      </c>
      <c r="D1322" s="28">
        <v>41916</v>
      </c>
      <c r="E1322" s="8">
        <v>0.37152777777777773</v>
      </c>
      <c r="F1322" s="5">
        <v>147</v>
      </c>
      <c r="G1322" s="5" t="s">
        <v>296</v>
      </c>
      <c r="H1322" s="5" t="s">
        <v>312</v>
      </c>
      <c r="I1322" s="5" t="s">
        <v>312</v>
      </c>
      <c r="J1322" s="5">
        <v>12.4</v>
      </c>
      <c r="K1322" s="5" t="s">
        <v>230</v>
      </c>
      <c r="L1322" s="5" t="s">
        <v>312</v>
      </c>
      <c r="M1322" s="6">
        <v>8</v>
      </c>
      <c r="N1322" s="7">
        <v>10.1</v>
      </c>
      <c r="O1322" s="5" t="s">
        <v>312</v>
      </c>
      <c r="P1322" s="5"/>
      <c r="Q1322" s="13" t="s">
        <v>312</v>
      </c>
      <c r="R1322" s="5"/>
      <c r="S1322" s="5"/>
      <c r="T1322" s="5" t="s">
        <v>345</v>
      </c>
      <c r="U1322" s="5"/>
      <c r="V1322" s="5"/>
      <c r="W1322" s="17" t="s">
        <v>335</v>
      </c>
      <c r="X1322" s="61"/>
    </row>
    <row r="1323" spans="1:26" hidden="1" x14ac:dyDescent="0.2">
      <c r="B1323" t="s">
        <v>279</v>
      </c>
      <c r="C1323" s="5" t="s">
        <v>227</v>
      </c>
      <c r="D1323" s="28">
        <v>41930</v>
      </c>
      <c r="E1323" s="9">
        <v>0.35486111111111113</v>
      </c>
      <c r="F1323" s="5">
        <v>117.8</v>
      </c>
      <c r="G1323" s="5">
        <v>2419.6</v>
      </c>
      <c r="H1323" s="5">
        <v>8.59</v>
      </c>
      <c r="I1323" s="5">
        <v>93.9</v>
      </c>
      <c r="J1323" s="6">
        <v>10.86</v>
      </c>
      <c r="K1323" s="5" t="s">
        <v>230</v>
      </c>
      <c r="L1323" s="5" t="s">
        <v>312</v>
      </c>
      <c r="M1323" s="5">
        <v>7.82</v>
      </c>
      <c r="N1323" s="5"/>
      <c r="O1323" s="5" t="s">
        <v>312</v>
      </c>
      <c r="P1323" s="5"/>
      <c r="Q1323" s="13" t="s">
        <v>312</v>
      </c>
      <c r="R1323" s="5"/>
      <c r="S1323" s="5"/>
      <c r="T1323" s="5" t="s">
        <v>345</v>
      </c>
      <c r="U1323" s="5"/>
      <c r="V1323" s="5"/>
      <c r="W1323" s="17" t="s">
        <v>275</v>
      </c>
      <c r="X1323" s="61"/>
    </row>
    <row r="1324" spans="1:26" hidden="1" x14ac:dyDescent="0.2">
      <c r="B1324" t="s">
        <v>279</v>
      </c>
      <c r="C1324" s="5" t="s">
        <v>227</v>
      </c>
      <c r="D1324" s="28">
        <v>41951</v>
      </c>
      <c r="E1324" s="9">
        <v>0.36319444444444443</v>
      </c>
      <c r="F1324" s="5" t="s">
        <v>296</v>
      </c>
      <c r="G1324" s="5" t="s">
        <v>296</v>
      </c>
      <c r="H1324" s="5" t="s">
        <v>312</v>
      </c>
      <c r="I1324" s="5" t="s">
        <v>312</v>
      </c>
      <c r="J1324" s="5">
        <v>7.93</v>
      </c>
      <c r="K1324" s="5" t="s">
        <v>230</v>
      </c>
      <c r="L1324" s="5" t="s">
        <v>312</v>
      </c>
      <c r="M1324" s="5">
        <v>7.53</v>
      </c>
      <c r="N1324" s="5">
        <v>16.8</v>
      </c>
      <c r="O1324" s="5" t="s">
        <v>312</v>
      </c>
      <c r="P1324" s="5"/>
      <c r="Q1324" s="13" t="s">
        <v>312</v>
      </c>
      <c r="R1324" s="5"/>
      <c r="S1324" s="5"/>
      <c r="T1324" s="5" t="s">
        <v>345</v>
      </c>
      <c r="U1324" s="5"/>
      <c r="V1324" s="5"/>
      <c r="W1324" s="17" t="s">
        <v>275</v>
      </c>
      <c r="X1324" s="61"/>
    </row>
    <row r="1325" spans="1:26" hidden="1" x14ac:dyDescent="0.2">
      <c r="B1325" t="s">
        <v>279</v>
      </c>
      <c r="C1325" s="5" t="s">
        <v>227</v>
      </c>
      <c r="D1325" s="28">
        <v>41965</v>
      </c>
      <c r="E1325" s="9">
        <v>0.35625000000000001</v>
      </c>
      <c r="F1325" s="7">
        <v>77.099999999999994</v>
      </c>
      <c r="G1325" s="7">
        <v>1299.7</v>
      </c>
      <c r="H1325" s="5">
        <v>11.02</v>
      </c>
      <c r="I1325" s="5"/>
      <c r="J1325" s="6">
        <v>2.96</v>
      </c>
      <c r="K1325" s="5" t="s">
        <v>230</v>
      </c>
      <c r="L1325" s="5" t="s">
        <v>312</v>
      </c>
      <c r="M1325" s="5">
        <v>7.67</v>
      </c>
      <c r="N1325" s="7">
        <v>4.5999999999999996</v>
      </c>
      <c r="O1325" s="5" t="s">
        <v>312</v>
      </c>
      <c r="P1325" s="5"/>
      <c r="Q1325" s="13" t="s">
        <v>312</v>
      </c>
      <c r="R1325" s="5"/>
      <c r="S1325" s="5"/>
      <c r="T1325" s="5" t="s">
        <v>345</v>
      </c>
      <c r="U1325" s="5"/>
      <c r="V1325" s="5"/>
      <c r="W1325" s="17" t="s">
        <v>280</v>
      </c>
      <c r="X1325" s="61"/>
    </row>
    <row r="1326" spans="1:26" hidden="1" x14ac:dyDescent="0.2">
      <c r="B1326" t="s">
        <v>279</v>
      </c>
      <c r="C1326" s="5" t="s">
        <v>227</v>
      </c>
      <c r="D1326" s="28">
        <v>41986</v>
      </c>
      <c r="E1326" s="9">
        <v>0.37291666666666662</v>
      </c>
      <c r="F1326" s="7">
        <v>105</v>
      </c>
      <c r="G1326" s="7">
        <v>1203.3</v>
      </c>
      <c r="H1326" s="5" t="s">
        <v>312</v>
      </c>
      <c r="I1326" s="5" t="s">
        <v>312</v>
      </c>
      <c r="J1326" s="6">
        <v>4.4000000000000004</v>
      </c>
      <c r="K1326" s="5" t="s">
        <v>230</v>
      </c>
      <c r="L1326" s="5" t="s">
        <v>312</v>
      </c>
      <c r="M1326" s="5">
        <v>6.76</v>
      </c>
      <c r="N1326" s="7">
        <v>5.4</v>
      </c>
      <c r="O1326" s="5" t="s">
        <v>312</v>
      </c>
      <c r="P1326" s="5"/>
      <c r="Q1326" s="13" t="s">
        <v>312</v>
      </c>
      <c r="R1326" s="5"/>
      <c r="S1326" s="5"/>
      <c r="T1326" s="5" t="s">
        <v>345</v>
      </c>
      <c r="U1326" s="5"/>
      <c r="V1326" s="5"/>
      <c r="W1326" s="17" t="s">
        <v>275</v>
      </c>
      <c r="X1326" s="61"/>
    </row>
    <row r="1327" spans="1:26" x14ac:dyDescent="0.2">
      <c r="C1327" s="50" t="s">
        <v>227</v>
      </c>
      <c r="D1327" s="28">
        <v>42028</v>
      </c>
      <c r="E1327" s="9">
        <v>0.35625000000000001</v>
      </c>
      <c r="F1327" s="5">
        <v>79.8</v>
      </c>
      <c r="G1327" s="5">
        <v>613.1</v>
      </c>
      <c r="H1327" s="6">
        <v>11.53</v>
      </c>
      <c r="I1327" s="5">
        <v>101</v>
      </c>
      <c r="J1327" s="6">
        <v>2.16</v>
      </c>
      <c r="K1327" s="5" t="s">
        <v>230</v>
      </c>
      <c r="L1327" s="5" t="s">
        <v>312</v>
      </c>
      <c r="M1327" s="6">
        <v>7.94</v>
      </c>
      <c r="N1327" s="7">
        <v>9.3000000000000007</v>
      </c>
      <c r="O1327" s="5" t="s">
        <v>312</v>
      </c>
      <c r="P1327" s="153">
        <v>671.3</v>
      </c>
      <c r="Q1327" s="13" t="s">
        <v>312</v>
      </c>
      <c r="R1327" s="5"/>
      <c r="S1327" s="5" t="s">
        <v>217</v>
      </c>
      <c r="T1327" s="5" t="s">
        <v>345</v>
      </c>
      <c r="U1327" s="5"/>
      <c r="V1327" s="5"/>
      <c r="W1327" s="17" t="s">
        <v>278</v>
      </c>
      <c r="X1327" s="17" t="s">
        <v>385</v>
      </c>
    </row>
    <row r="1328" spans="1:26" x14ac:dyDescent="0.2">
      <c r="C1328" s="50" t="s">
        <v>227</v>
      </c>
      <c r="D1328" s="28">
        <v>42049</v>
      </c>
      <c r="E1328" s="9">
        <v>0.39097222222222222</v>
      </c>
      <c r="F1328" s="5">
        <v>49</v>
      </c>
      <c r="G1328" s="5">
        <v>686.7</v>
      </c>
      <c r="H1328" s="11">
        <v>10.92</v>
      </c>
      <c r="I1328" s="5">
        <v>107.5</v>
      </c>
      <c r="J1328" s="6">
        <v>7.8</v>
      </c>
      <c r="K1328" s="5" t="s">
        <v>230</v>
      </c>
      <c r="L1328" s="5" t="s">
        <v>312</v>
      </c>
      <c r="M1328" s="6">
        <v>7.8</v>
      </c>
      <c r="N1328" s="6">
        <v>4.84</v>
      </c>
      <c r="O1328" s="5" t="s">
        <v>312</v>
      </c>
      <c r="P1328" s="153">
        <v>653.20000000000005</v>
      </c>
      <c r="Q1328" s="13" t="s">
        <v>312</v>
      </c>
      <c r="R1328" s="13" t="s">
        <v>312</v>
      </c>
      <c r="S1328" s="13" t="s">
        <v>312</v>
      </c>
      <c r="T1328" s="5" t="s">
        <v>345</v>
      </c>
      <c r="U1328" s="5"/>
      <c r="V1328" s="5"/>
      <c r="W1328" s="17" t="s">
        <v>278</v>
      </c>
      <c r="X1328" s="17" t="s">
        <v>375</v>
      </c>
    </row>
    <row r="1329" spans="1:26" x14ac:dyDescent="0.2">
      <c r="C1329" s="50" t="s">
        <v>227</v>
      </c>
      <c r="D1329" s="28">
        <v>42063</v>
      </c>
      <c r="E1329" s="9">
        <v>0.34930555555555554</v>
      </c>
      <c r="F1329" s="5">
        <v>41.4</v>
      </c>
      <c r="G1329" s="5">
        <v>461.1</v>
      </c>
      <c r="H1329" s="11">
        <v>11.85</v>
      </c>
      <c r="I1329" s="5">
        <v>100.5</v>
      </c>
      <c r="J1329" s="6">
        <v>0.69</v>
      </c>
      <c r="K1329" s="5" t="s">
        <v>230</v>
      </c>
      <c r="L1329" s="5" t="s">
        <v>312</v>
      </c>
      <c r="M1329" s="6">
        <v>8.0399999999999991</v>
      </c>
      <c r="N1329" s="6">
        <v>5.62</v>
      </c>
      <c r="O1329" s="5" t="s">
        <v>312</v>
      </c>
      <c r="P1329" s="5">
        <v>623.20000000000005</v>
      </c>
      <c r="Q1329" s="5" t="s">
        <v>312</v>
      </c>
      <c r="R1329" s="5"/>
      <c r="S1329" s="5" t="s">
        <v>298</v>
      </c>
      <c r="T1329" s="5" t="s">
        <v>346</v>
      </c>
      <c r="U1329" s="5"/>
      <c r="V1329" s="5"/>
      <c r="W1329" s="17" t="s">
        <v>278</v>
      </c>
      <c r="X1329" s="17" t="s">
        <v>301</v>
      </c>
    </row>
    <row r="1330" spans="1:26" x14ac:dyDescent="0.2">
      <c r="C1330" s="50" t="s">
        <v>227</v>
      </c>
      <c r="D1330" s="28">
        <v>42084</v>
      </c>
      <c r="E1330" s="9">
        <v>0.39027777777777778</v>
      </c>
      <c r="F1330" s="5">
        <v>60.2</v>
      </c>
      <c r="G1330" s="5">
        <v>1732.9</v>
      </c>
      <c r="H1330" s="11">
        <v>10.3</v>
      </c>
      <c r="I1330" s="5">
        <v>102.9</v>
      </c>
      <c r="J1330" s="6">
        <v>6.97</v>
      </c>
      <c r="K1330" s="5" t="s">
        <v>230</v>
      </c>
      <c r="L1330" s="5" t="s">
        <v>312</v>
      </c>
      <c r="M1330" s="6">
        <v>7.86</v>
      </c>
      <c r="N1330" s="6">
        <v>6.5</v>
      </c>
      <c r="O1330" s="5" t="s">
        <v>312</v>
      </c>
      <c r="P1330" s="153">
        <v>728.6</v>
      </c>
      <c r="Q1330" s="7">
        <v>202.4</v>
      </c>
      <c r="R1330" s="5"/>
      <c r="S1330" s="5" t="s">
        <v>298</v>
      </c>
      <c r="T1330" s="5" t="s">
        <v>345</v>
      </c>
      <c r="U1330" s="5"/>
      <c r="V1330" s="5"/>
      <c r="W1330" s="17" t="s">
        <v>278</v>
      </c>
      <c r="X1330" s="18" t="s">
        <v>302</v>
      </c>
    </row>
    <row r="1331" spans="1:26" x14ac:dyDescent="0.2">
      <c r="C1331" s="50" t="s">
        <v>227</v>
      </c>
      <c r="D1331" s="28">
        <v>42091</v>
      </c>
      <c r="E1331" s="9">
        <v>0.40069444444444446</v>
      </c>
      <c r="F1331" s="5">
        <v>73.7</v>
      </c>
      <c r="G1331" s="5">
        <v>1732.9</v>
      </c>
      <c r="H1331" s="11">
        <v>10.17</v>
      </c>
      <c r="I1331" s="5">
        <v>106.6</v>
      </c>
      <c r="J1331" s="6">
        <v>9</v>
      </c>
      <c r="K1331" s="5" t="s">
        <v>230</v>
      </c>
      <c r="L1331" s="5" t="s">
        <v>312</v>
      </c>
      <c r="M1331" s="6">
        <v>7.83</v>
      </c>
      <c r="N1331" s="6">
        <v>6.99</v>
      </c>
      <c r="O1331" s="6">
        <v>484.3</v>
      </c>
      <c r="P1331" s="6">
        <v>699.6</v>
      </c>
      <c r="Q1331" s="7">
        <v>188.4</v>
      </c>
      <c r="R1331" s="5"/>
      <c r="S1331" s="5" t="s">
        <v>298</v>
      </c>
      <c r="T1331" s="5" t="s">
        <v>345</v>
      </c>
      <c r="U1331" s="5"/>
      <c r="V1331" s="5"/>
      <c r="W1331" s="17" t="s">
        <v>278</v>
      </c>
      <c r="X1331" s="17" t="s">
        <v>303</v>
      </c>
    </row>
    <row r="1332" spans="1:26" x14ac:dyDescent="0.2">
      <c r="C1332" s="50" t="s">
        <v>227</v>
      </c>
      <c r="D1332" s="28">
        <v>42111</v>
      </c>
      <c r="E1332" s="9">
        <v>0.3979166666666667</v>
      </c>
      <c r="F1332" s="5">
        <v>1553.1</v>
      </c>
      <c r="G1332" s="5" t="s">
        <v>296</v>
      </c>
      <c r="H1332" s="6">
        <v>9.6999999999999993</v>
      </c>
      <c r="I1332" s="5">
        <v>97.8</v>
      </c>
      <c r="J1332" s="6">
        <v>7.85</v>
      </c>
      <c r="K1332" s="5" t="s">
        <v>371</v>
      </c>
      <c r="L1332" s="5" t="s">
        <v>312</v>
      </c>
      <c r="M1332" s="6">
        <v>7.58</v>
      </c>
      <c r="N1332" s="118" t="s">
        <v>312</v>
      </c>
      <c r="O1332" s="6">
        <v>330.4</v>
      </c>
      <c r="P1332" s="6">
        <v>499.1</v>
      </c>
      <c r="Q1332" s="7">
        <v>187.6</v>
      </c>
      <c r="R1332" s="5" t="s">
        <v>312</v>
      </c>
      <c r="S1332" s="5" t="s">
        <v>298</v>
      </c>
      <c r="T1332" s="5" t="s">
        <v>346</v>
      </c>
      <c r="U1332" s="5" t="s">
        <v>312</v>
      </c>
      <c r="V1332" s="5" t="s">
        <v>312</v>
      </c>
      <c r="W1332" s="49" t="s">
        <v>195</v>
      </c>
      <c r="X1332" s="17" t="s">
        <v>304</v>
      </c>
    </row>
    <row r="1333" spans="1:26" x14ac:dyDescent="0.2">
      <c r="C1333" s="50" t="s">
        <v>227</v>
      </c>
      <c r="D1333" s="28">
        <v>42130</v>
      </c>
      <c r="E1333" s="9">
        <v>0.38541666666666669</v>
      </c>
      <c r="F1333" s="5">
        <v>816</v>
      </c>
      <c r="G1333" s="5"/>
      <c r="H1333" s="6">
        <v>8.4499999999999993</v>
      </c>
      <c r="I1333" s="5">
        <v>98.5</v>
      </c>
      <c r="J1333" s="6">
        <v>12.95</v>
      </c>
      <c r="K1333" s="5" t="s">
        <v>371</v>
      </c>
      <c r="L1333" s="5" t="s">
        <v>312</v>
      </c>
      <c r="M1333" s="6">
        <v>7.79</v>
      </c>
      <c r="N1333" s="153" t="s">
        <v>312</v>
      </c>
      <c r="O1333" s="6">
        <v>452.9</v>
      </c>
      <c r="P1333" s="6">
        <v>347.2</v>
      </c>
      <c r="Q1333" s="7">
        <v>122</v>
      </c>
      <c r="R1333" s="5"/>
      <c r="S1333" s="5" t="s">
        <v>312</v>
      </c>
      <c r="T1333" s="5" t="s">
        <v>346</v>
      </c>
      <c r="U1333" s="5"/>
      <c r="V1333" s="5"/>
      <c r="W1333" s="17" t="s">
        <v>115</v>
      </c>
      <c r="X1333" s="17" t="s">
        <v>305</v>
      </c>
    </row>
    <row r="1334" spans="1:26" x14ac:dyDescent="0.2">
      <c r="B1334" s="80" t="s">
        <v>208</v>
      </c>
      <c r="C1334" s="50" t="s">
        <v>227</v>
      </c>
      <c r="D1334" s="28">
        <v>42144</v>
      </c>
      <c r="E1334" s="9">
        <v>0.3979166666666667</v>
      </c>
      <c r="F1334" s="5">
        <v>147</v>
      </c>
      <c r="G1334" s="5"/>
      <c r="H1334" s="6">
        <v>9.6</v>
      </c>
      <c r="I1334" s="5">
        <v>103.4</v>
      </c>
      <c r="J1334" s="6">
        <v>10.35</v>
      </c>
      <c r="K1334" s="5" t="s">
        <v>371</v>
      </c>
      <c r="L1334" s="5" t="s">
        <v>312</v>
      </c>
      <c r="M1334" s="6">
        <v>7.72</v>
      </c>
      <c r="N1334" s="153" t="s">
        <v>312</v>
      </c>
      <c r="O1334" s="6">
        <v>339.7</v>
      </c>
      <c r="P1334" s="6">
        <v>245.3</v>
      </c>
      <c r="Q1334" s="7">
        <v>99.5</v>
      </c>
      <c r="R1334" s="5"/>
      <c r="S1334" s="5" t="s">
        <v>312</v>
      </c>
      <c r="T1334" s="5" t="s">
        <v>346</v>
      </c>
      <c r="U1334" s="5"/>
      <c r="V1334" s="5"/>
      <c r="W1334" s="49" t="s">
        <v>114</v>
      </c>
      <c r="X1334" s="17" t="s">
        <v>306</v>
      </c>
    </row>
    <row r="1335" spans="1:26" x14ac:dyDescent="0.2">
      <c r="A1335" s="76" t="s">
        <v>250</v>
      </c>
      <c r="B1335" s="76"/>
      <c r="C1335" s="50" t="s">
        <v>227</v>
      </c>
      <c r="D1335" s="28">
        <v>42158</v>
      </c>
      <c r="E1335" s="9">
        <v>0.33819444444444446</v>
      </c>
      <c r="F1335" s="7">
        <v>25</v>
      </c>
      <c r="G1335" s="5"/>
      <c r="H1335" s="6">
        <v>6.12</v>
      </c>
      <c r="I1335" s="5">
        <v>83.7</v>
      </c>
      <c r="J1335" s="6">
        <v>16.14</v>
      </c>
      <c r="K1335" s="5" t="s">
        <v>371</v>
      </c>
      <c r="L1335" s="5" t="s">
        <v>312</v>
      </c>
      <c r="M1335" s="6">
        <v>7.66</v>
      </c>
      <c r="N1335" s="6" t="s">
        <v>312</v>
      </c>
      <c r="O1335" s="6">
        <v>154.19999999999999</v>
      </c>
      <c r="P1335" s="6">
        <v>166</v>
      </c>
      <c r="Q1335" s="7">
        <v>115.3</v>
      </c>
      <c r="R1335" s="5" t="s">
        <v>312</v>
      </c>
      <c r="S1335" s="5" t="s">
        <v>298</v>
      </c>
      <c r="T1335" s="5" t="s">
        <v>346</v>
      </c>
      <c r="U1335" s="5" t="s">
        <v>312</v>
      </c>
      <c r="V1335" s="5" t="s">
        <v>312</v>
      </c>
      <c r="W1335" s="17" t="s">
        <v>251</v>
      </c>
      <c r="X1335" s="17" t="s">
        <v>422</v>
      </c>
    </row>
    <row r="1336" spans="1:26" x14ac:dyDescent="0.2">
      <c r="A1336" s="76" t="s">
        <v>250</v>
      </c>
      <c r="B1336" s="76"/>
      <c r="C1336" s="50" t="s">
        <v>227</v>
      </c>
      <c r="D1336" s="28">
        <v>42172</v>
      </c>
      <c r="E1336" s="9">
        <v>0.40763888888888888</v>
      </c>
      <c r="F1336" s="5">
        <v>206</v>
      </c>
      <c r="G1336" s="5"/>
      <c r="H1336" s="5">
        <v>8.2899999999999991</v>
      </c>
      <c r="I1336" s="5">
        <v>101.5</v>
      </c>
      <c r="J1336" s="5">
        <v>16.02</v>
      </c>
      <c r="K1336" s="5" t="s">
        <v>371</v>
      </c>
      <c r="L1336" s="5" t="s">
        <v>312</v>
      </c>
      <c r="M1336" s="13">
        <v>7.55</v>
      </c>
      <c r="N1336" s="13" t="s">
        <v>312</v>
      </c>
      <c r="O1336" s="13">
        <v>199.6</v>
      </c>
      <c r="P1336" s="12">
        <v>241.3</v>
      </c>
      <c r="Q1336" s="13">
        <v>89.1</v>
      </c>
      <c r="R1336" s="13" t="s">
        <v>312</v>
      </c>
      <c r="S1336" s="13" t="s">
        <v>298</v>
      </c>
      <c r="T1336" s="13" t="s">
        <v>346</v>
      </c>
      <c r="U1336" s="13" t="s">
        <v>312</v>
      </c>
      <c r="V1336" s="13" t="s">
        <v>312</v>
      </c>
      <c r="W1336" s="17" t="s">
        <v>249</v>
      </c>
      <c r="X1336" s="17" t="s">
        <v>423</v>
      </c>
    </row>
    <row r="1337" spans="1:26" x14ac:dyDescent="0.2">
      <c r="C1337" s="52" t="s">
        <v>227</v>
      </c>
      <c r="D1337" s="28">
        <v>42181</v>
      </c>
      <c r="E1337" s="9">
        <v>0.3972222222222222</v>
      </c>
      <c r="F1337" s="5">
        <v>160.69999999999999</v>
      </c>
      <c r="G1337" s="5" t="s">
        <v>296</v>
      </c>
      <c r="H1337" s="6">
        <v>7.89</v>
      </c>
      <c r="I1337" s="5">
        <v>100.2</v>
      </c>
      <c r="J1337" s="6">
        <v>17.95</v>
      </c>
      <c r="K1337" s="5" t="s">
        <v>371</v>
      </c>
      <c r="L1337" s="5" t="s">
        <v>312</v>
      </c>
      <c r="M1337" s="6">
        <v>7.58</v>
      </c>
      <c r="N1337" s="6">
        <v>15.9</v>
      </c>
      <c r="O1337" s="6">
        <v>265.89999999999998</v>
      </c>
      <c r="P1337" s="6">
        <v>307.89999999999998</v>
      </c>
      <c r="Q1337" s="7">
        <v>29</v>
      </c>
      <c r="R1337" s="5" t="s">
        <v>312</v>
      </c>
      <c r="S1337" s="5" t="s">
        <v>298</v>
      </c>
      <c r="T1337" s="5" t="s">
        <v>346</v>
      </c>
      <c r="U1337" s="5" t="s">
        <v>312</v>
      </c>
      <c r="V1337" s="5" t="s">
        <v>312</v>
      </c>
      <c r="W1337" s="17" t="s">
        <v>207</v>
      </c>
      <c r="X1337" s="17" t="s">
        <v>147</v>
      </c>
    </row>
    <row r="1338" spans="1:26" x14ac:dyDescent="0.2">
      <c r="C1338" s="50" t="s">
        <v>227</v>
      </c>
      <c r="D1338" s="28">
        <v>42186</v>
      </c>
      <c r="E1338" s="9">
        <v>0.3527777777777778</v>
      </c>
      <c r="F1338" s="5">
        <v>54.6</v>
      </c>
      <c r="G1338" s="5"/>
      <c r="H1338" s="6">
        <v>7.78</v>
      </c>
      <c r="I1338" s="5">
        <v>101.2</v>
      </c>
      <c r="J1338" s="6">
        <v>18.97</v>
      </c>
      <c r="K1338" s="5" t="s">
        <v>371</v>
      </c>
      <c r="L1338" s="5" t="s">
        <v>312</v>
      </c>
      <c r="M1338" s="6">
        <v>7.4</v>
      </c>
      <c r="N1338" s="6">
        <v>13.4</v>
      </c>
      <c r="O1338" s="6">
        <v>259.7</v>
      </c>
      <c r="P1338" s="6">
        <v>294.39999999999998</v>
      </c>
      <c r="Q1338" s="7">
        <v>72.7</v>
      </c>
      <c r="R1338" s="5"/>
      <c r="S1338" s="5" t="s">
        <v>312</v>
      </c>
      <c r="T1338" s="5" t="s">
        <v>346</v>
      </c>
      <c r="U1338" s="5"/>
      <c r="V1338" s="5"/>
      <c r="W1338" s="17" t="s">
        <v>127</v>
      </c>
      <c r="X1338" s="17" t="s">
        <v>148</v>
      </c>
    </row>
    <row r="1339" spans="1:26" x14ac:dyDescent="0.2">
      <c r="C1339" s="52" t="s">
        <v>227</v>
      </c>
      <c r="D1339" s="28">
        <v>42195</v>
      </c>
      <c r="E1339" s="9">
        <v>0.36458333333333331</v>
      </c>
      <c r="F1339" s="5">
        <v>93.4</v>
      </c>
      <c r="G1339" s="5" t="s">
        <v>296</v>
      </c>
      <c r="H1339" s="5">
        <v>7.93</v>
      </c>
      <c r="I1339" s="5">
        <v>101.9</v>
      </c>
      <c r="J1339" s="5">
        <v>18.12</v>
      </c>
      <c r="K1339" s="5" t="s">
        <v>232</v>
      </c>
      <c r="L1339" s="5" t="s">
        <v>312</v>
      </c>
      <c r="M1339" s="13">
        <v>7.72</v>
      </c>
      <c r="N1339" s="13">
        <v>11.2</v>
      </c>
      <c r="O1339" s="13">
        <v>314</v>
      </c>
      <c r="P1339" s="12">
        <v>361.7</v>
      </c>
      <c r="Q1339" s="13">
        <v>70.099999999999994</v>
      </c>
      <c r="R1339" s="13" t="s">
        <v>312</v>
      </c>
      <c r="S1339" s="13" t="s">
        <v>298</v>
      </c>
      <c r="T1339" s="13" t="s">
        <v>345</v>
      </c>
      <c r="U1339" s="13" t="s">
        <v>312</v>
      </c>
      <c r="V1339" s="13" t="s">
        <v>312</v>
      </c>
      <c r="W1339" s="17" t="s">
        <v>249</v>
      </c>
      <c r="X1339" s="17" t="s">
        <v>149</v>
      </c>
      <c r="Y1339" s="5" t="s">
        <v>312</v>
      </c>
      <c r="Z1339" s="5" t="s">
        <v>312</v>
      </c>
    </row>
    <row r="1340" spans="1:26" x14ac:dyDescent="0.2">
      <c r="C1340" s="50" t="s">
        <v>227</v>
      </c>
      <c r="D1340" s="28">
        <v>42200</v>
      </c>
      <c r="E1340" s="9">
        <v>0.35138888888888892</v>
      </c>
      <c r="F1340" s="5">
        <v>88.4</v>
      </c>
      <c r="H1340" s="185">
        <v>7.81</v>
      </c>
      <c r="I1340" s="90">
        <v>99.7</v>
      </c>
      <c r="J1340" s="185">
        <v>17.75</v>
      </c>
      <c r="K1340" s="90" t="s">
        <v>371</v>
      </c>
      <c r="L1340" s="90" t="s">
        <v>312</v>
      </c>
      <c r="M1340" s="185">
        <v>7.68</v>
      </c>
      <c r="N1340" s="90">
        <v>11.6</v>
      </c>
      <c r="O1340" s="185">
        <v>309.60000000000002</v>
      </c>
      <c r="P1340" s="185">
        <v>359.9</v>
      </c>
      <c r="Q1340" s="91">
        <v>59.4</v>
      </c>
      <c r="S1340" s="90" t="s">
        <v>298</v>
      </c>
      <c r="T1340" s="90" t="s">
        <v>345</v>
      </c>
      <c r="W1340" s="17" t="s">
        <v>163</v>
      </c>
      <c r="X1340" s="17" t="s">
        <v>150</v>
      </c>
    </row>
    <row r="1341" spans="1:26" x14ac:dyDescent="0.2">
      <c r="C1341" s="52" t="s">
        <v>227</v>
      </c>
      <c r="D1341" s="75">
        <v>42209</v>
      </c>
      <c r="E1341" s="68">
        <v>0.3520833333333333</v>
      </c>
      <c r="F1341" s="70">
        <v>50.4</v>
      </c>
      <c r="G1341" s="70">
        <v>1986.3</v>
      </c>
      <c r="H1341" s="72">
        <v>6.68</v>
      </c>
      <c r="I1341" s="73">
        <v>91.5</v>
      </c>
      <c r="J1341" s="72">
        <v>21.55</v>
      </c>
      <c r="K1341" s="70" t="s">
        <v>371</v>
      </c>
      <c r="L1341" s="70" t="s">
        <v>312</v>
      </c>
      <c r="M1341" s="72">
        <v>7.58</v>
      </c>
      <c r="N1341" s="72" t="s">
        <v>312</v>
      </c>
      <c r="O1341" s="171">
        <v>304.10000000000002</v>
      </c>
      <c r="P1341" s="171">
        <v>326.39999999999998</v>
      </c>
      <c r="Q1341" s="159">
        <v>-38.6</v>
      </c>
      <c r="R1341" s="70" t="s">
        <v>312</v>
      </c>
      <c r="S1341" s="70" t="s">
        <v>298</v>
      </c>
      <c r="T1341" s="70" t="s">
        <v>346</v>
      </c>
      <c r="U1341" s="70" t="s">
        <v>312</v>
      </c>
      <c r="V1341" s="70" t="s">
        <v>312</v>
      </c>
      <c r="W1341" s="97" t="s">
        <v>249</v>
      </c>
      <c r="X1341" s="17" t="s">
        <v>151</v>
      </c>
      <c r="Y1341" s="90" t="s">
        <v>312</v>
      </c>
      <c r="Z1341" s="90" t="s">
        <v>312</v>
      </c>
    </row>
    <row r="1342" spans="1:26" x14ac:dyDescent="0.2">
      <c r="C1342" s="52" t="s">
        <v>227</v>
      </c>
      <c r="D1342" s="28">
        <v>42216</v>
      </c>
      <c r="E1342" s="9">
        <v>0.35486111111111113</v>
      </c>
      <c r="F1342" s="5">
        <v>90.8</v>
      </c>
      <c r="G1342" s="5" t="s">
        <v>296</v>
      </c>
      <c r="H1342" s="153">
        <v>7.73</v>
      </c>
      <c r="I1342" s="5">
        <v>99.8</v>
      </c>
      <c r="J1342" s="153">
        <v>18.88</v>
      </c>
      <c r="K1342" s="5" t="s">
        <v>312</v>
      </c>
      <c r="L1342" s="5" t="s">
        <v>312</v>
      </c>
      <c r="M1342" s="153">
        <v>7.78</v>
      </c>
      <c r="N1342" s="153" t="s">
        <v>312</v>
      </c>
      <c r="O1342" s="153">
        <v>359.2</v>
      </c>
      <c r="P1342" s="153">
        <v>408.3</v>
      </c>
      <c r="Q1342" s="150">
        <v>37.4</v>
      </c>
      <c r="R1342" s="5" t="s">
        <v>312</v>
      </c>
      <c r="S1342" s="5" t="s">
        <v>217</v>
      </c>
      <c r="T1342" s="5" t="s">
        <v>346</v>
      </c>
      <c r="U1342" s="5" t="s">
        <v>312</v>
      </c>
      <c r="V1342" s="5" t="s">
        <v>312</v>
      </c>
      <c r="W1342" s="17" t="s">
        <v>249</v>
      </c>
      <c r="X1342" s="17" t="s">
        <v>152</v>
      </c>
      <c r="Y1342" s="5"/>
      <c r="Z1342" s="5"/>
    </row>
    <row r="1343" spans="1:26" x14ac:dyDescent="0.25">
      <c r="C1343" s="52" t="s">
        <v>227</v>
      </c>
      <c r="D1343" s="28">
        <v>42221</v>
      </c>
      <c r="E1343" s="9">
        <v>0.35902777777777778</v>
      </c>
      <c r="F1343" s="5">
        <v>201</v>
      </c>
      <c r="G1343" s="5"/>
      <c r="H1343" s="153">
        <v>7.75</v>
      </c>
      <c r="I1343" s="5">
        <v>100.5</v>
      </c>
      <c r="J1343" s="153">
        <v>18.73</v>
      </c>
      <c r="K1343" s="5" t="s">
        <v>312</v>
      </c>
      <c r="L1343" s="5" t="s">
        <v>312</v>
      </c>
      <c r="M1343" s="153">
        <v>7.47</v>
      </c>
      <c r="N1343" s="153">
        <v>17.8</v>
      </c>
      <c r="O1343" s="153">
        <v>374.2</v>
      </c>
      <c r="P1343" s="153">
        <v>427.7</v>
      </c>
      <c r="Q1343" s="150" t="s">
        <v>312</v>
      </c>
      <c r="R1343" s="5" t="s">
        <v>312</v>
      </c>
      <c r="S1343" s="5" t="s">
        <v>217</v>
      </c>
      <c r="T1343" s="5" t="s">
        <v>345</v>
      </c>
      <c r="U1343" s="5" t="s">
        <v>312</v>
      </c>
      <c r="V1343" s="5" t="s">
        <v>312</v>
      </c>
      <c r="W1343" s="36" t="s">
        <v>172</v>
      </c>
      <c r="X1343" s="17" t="s">
        <v>153</v>
      </c>
      <c r="Y1343" s="5"/>
      <c r="Z1343" s="5"/>
    </row>
    <row r="1344" spans="1:26" x14ac:dyDescent="0.2">
      <c r="C1344" s="52" t="s">
        <v>227</v>
      </c>
      <c r="D1344" s="28">
        <v>42235</v>
      </c>
      <c r="E1344" s="9">
        <v>0.35486111111111113</v>
      </c>
      <c r="F1344" s="5">
        <v>461</v>
      </c>
      <c r="G1344" s="5"/>
      <c r="H1344" s="153">
        <v>7.59</v>
      </c>
      <c r="I1344" s="5">
        <v>99.7</v>
      </c>
      <c r="J1344" s="153">
        <v>19.41</v>
      </c>
      <c r="K1344" s="5" t="s">
        <v>230</v>
      </c>
      <c r="L1344" s="5" t="s">
        <v>312</v>
      </c>
      <c r="M1344" s="153">
        <v>7.61</v>
      </c>
      <c r="N1344" s="153">
        <v>35</v>
      </c>
      <c r="O1344" s="153">
        <v>413.8</v>
      </c>
      <c r="P1344" s="153">
        <v>462.9</v>
      </c>
      <c r="Q1344" s="150">
        <v>72.7</v>
      </c>
      <c r="R1344" s="5" t="s">
        <v>312</v>
      </c>
      <c r="S1344" s="5" t="s">
        <v>312</v>
      </c>
      <c r="T1344" s="5" t="s">
        <v>345</v>
      </c>
      <c r="U1344" s="5" t="s">
        <v>312</v>
      </c>
      <c r="V1344" s="5" t="s">
        <v>312</v>
      </c>
      <c r="W1344" s="17" t="s">
        <v>174</v>
      </c>
      <c r="X1344" s="17" t="s">
        <v>154</v>
      </c>
      <c r="Y1344" s="5"/>
      <c r="Z1344" s="5"/>
    </row>
    <row r="1345" spans="3:26" x14ac:dyDescent="0.2">
      <c r="C1345" s="52" t="s">
        <v>227</v>
      </c>
      <c r="D1345" s="28">
        <v>42249</v>
      </c>
      <c r="E1345" s="9">
        <v>0.37291666666666662</v>
      </c>
      <c r="F1345" s="83">
        <v>365</v>
      </c>
      <c r="G1345" s="5"/>
      <c r="H1345" s="11">
        <v>7.19</v>
      </c>
      <c r="I1345" s="5">
        <v>95.5</v>
      </c>
      <c r="J1345" s="153">
        <v>19.72</v>
      </c>
      <c r="K1345" s="5" t="s">
        <v>230</v>
      </c>
      <c r="L1345" s="5" t="s">
        <v>312</v>
      </c>
      <c r="M1345" s="153">
        <v>7.49</v>
      </c>
      <c r="N1345" s="150" t="s">
        <v>312</v>
      </c>
      <c r="O1345" s="153">
        <v>612.29999999999995</v>
      </c>
      <c r="P1345" s="153">
        <v>686.1</v>
      </c>
      <c r="Q1345" s="150">
        <v>65.3</v>
      </c>
      <c r="R1345" s="5" t="s">
        <v>312</v>
      </c>
      <c r="S1345" s="5" t="s">
        <v>217</v>
      </c>
      <c r="T1345" s="5" t="s">
        <v>345</v>
      </c>
      <c r="U1345" s="5" t="s">
        <v>312</v>
      </c>
      <c r="V1345" s="5" t="s">
        <v>312</v>
      </c>
      <c r="W1345" s="17" t="s">
        <v>174</v>
      </c>
      <c r="X1345" s="17" t="s">
        <v>155</v>
      </c>
      <c r="Y1345" s="5"/>
      <c r="Z1345" s="5"/>
    </row>
    <row r="1346" spans="3:26" x14ac:dyDescent="0.2">
      <c r="C1346" s="52" t="s">
        <v>227</v>
      </c>
      <c r="D1346" s="28">
        <v>42263</v>
      </c>
      <c r="E1346" s="9">
        <v>0.36874999999999997</v>
      </c>
      <c r="F1346" s="83">
        <v>461</v>
      </c>
      <c r="G1346" s="5"/>
      <c r="H1346" s="11">
        <v>7.17</v>
      </c>
      <c r="I1346" s="5">
        <v>91.1</v>
      </c>
      <c r="J1346" s="153">
        <v>17.48</v>
      </c>
      <c r="K1346" s="100" t="s">
        <v>248</v>
      </c>
      <c r="L1346" s="5" t="s">
        <v>312</v>
      </c>
      <c r="M1346" s="153">
        <v>7.21</v>
      </c>
      <c r="N1346" s="153">
        <v>4.0199999999999996</v>
      </c>
      <c r="O1346" s="153">
        <v>754</v>
      </c>
      <c r="P1346" s="153">
        <v>883.7</v>
      </c>
      <c r="Q1346" s="150">
        <v>34.6</v>
      </c>
      <c r="R1346" s="5" t="s">
        <v>312</v>
      </c>
      <c r="S1346" s="100" t="s">
        <v>298</v>
      </c>
      <c r="T1346" s="100" t="s">
        <v>345</v>
      </c>
      <c r="U1346" s="5" t="s">
        <v>312</v>
      </c>
      <c r="V1346" s="5" t="s">
        <v>312</v>
      </c>
      <c r="W1346" s="17" t="s">
        <v>246</v>
      </c>
      <c r="X1346" s="17" t="s">
        <v>156</v>
      </c>
      <c r="Y1346" s="5"/>
      <c r="Z1346" s="5"/>
    </row>
    <row r="1347" spans="3:26" x14ac:dyDescent="0.2">
      <c r="C1347" s="50" t="s">
        <v>227</v>
      </c>
      <c r="D1347" s="28">
        <v>42272</v>
      </c>
      <c r="E1347" s="9">
        <v>0.42222222222222222</v>
      </c>
      <c r="F1347" s="5">
        <v>272.3</v>
      </c>
      <c r="G1347" s="5" t="s">
        <v>296</v>
      </c>
      <c r="H1347" s="153">
        <v>7.13</v>
      </c>
      <c r="I1347" s="5">
        <v>91.6</v>
      </c>
      <c r="J1347" s="153">
        <v>18.43</v>
      </c>
      <c r="K1347" s="100" t="s">
        <v>247</v>
      </c>
      <c r="L1347" s="5" t="s">
        <v>312</v>
      </c>
      <c r="M1347" s="153">
        <v>7.39</v>
      </c>
      <c r="N1347" s="153">
        <v>2.33</v>
      </c>
      <c r="O1347" s="153">
        <v>980</v>
      </c>
      <c r="P1347" s="153">
        <v>853.4</v>
      </c>
      <c r="Q1347" s="150">
        <v>20.2</v>
      </c>
      <c r="R1347" s="5" t="s">
        <v>312</v>
      </c>
      <c r="S1347" s="100" t="s">
        <v>298</v>
      </c>
      <c r="T1347" s="100" t="s">
        <v>345</v>
      </c>
      <c r="U1347" s="5" t="s">
        <v>312</v>
      </c>
      <c r="V1347" s="5" t="s">
        <v>312</v>
      </c>
      <c r="W1347" s="17" t="s">
        <v>174</v>
      </c>
      <c r="X1347" s="17" t="s">
        <v>157</v>
      </c>
      <c r="Y1347" s="5"/>
      <c r="Z1347" s="5"/>
    </row>
    <row r="1348" spans="3:26" x14ac:dyDescent="0.2">
      <c r="C1348" s="50" t="s">
        <v>227</v>
      </c>
      <c r="D1348" s="28">
        <v>42286</v>
      </c>
      <c r="E1348" s="9">
        <v>0.37916666666666665</v>
      </c>
      <c r="F1348" s="5">
        <v>410.6</v>
      </c>
      <c r="G1348" s="100" t="s">
        <v>348</v>
      </c>
      <c r="H1348" s="11">
        <v>7.46</v>
      </c>
      <c r="I1348" s="5">
        <v>89.6</v>
      </c>
      <c r="J1348" s="153">
        <v>15.39</v>
      </c>
      <c r="K1348" s="5" t="s">
        <v>230</v>
      </c>
      <c r="L1348" s="5" t="s">
        <v>312</v>
      </c>
      <c r="M1348" s="153">
        <v>7.6</v>
      </c>
      <c r="N1348" s="153">
        <v>2.75</v>
      </c>
      <c r="O1348" s="153">
        <v>879.1</v>
      </c>
      <c r="P1348" s="153">
        <v>1077.7</v>
      </c>
      <c r="Q1348" s="150">
        <v>22.1</v>
      </c>
      <c r="R1348" s="5" t="s">
        <v>312</v>
      </c>
      <c r="S1348" s="5" t="s">
        <v>298</v>
      </c>
      <c r="T1348" s="5" t="s">
        <v>345</v>
      </c>
      <c r="U1348" s="5" t="s">
        <v>312</v>
      </c>
      <c r="V1348" s="5" t="s">
        <v>312</v>
      </c>
      <c r="W1348" s="17" t="s">
        <v>174</v>
      </c>
      <c r="X1348" s="17" t="s">
        <v>158</v>
      </c>
      <c r="Y1348" s="5"/>
      <c r="Z1348" s="5"/>
    </row>
    <row r="1349" spans="3:26" x14ac:dyDescent="0.2">
      <c r="C1349" s="50" t="s">
        <v>227</v>
      </c>
      <c r="D1349" s="28">
        <v>42307</v>
      </c>
      <c r="E1349" s="9">
        <v>0.35833333333333334</v>
      </c>
      <c r="F1349" s="5">
        <v>344.8</v>
      </c>
      <c r="G1349" s="100" t="s">
        <v>388</v>
      </c>
      <c r="H1349" s="11">
        <v>7.69</v>
      </c>
      <c r="I1349" s="5">
        <v>86.7</v>
      </c>
      <c r="J1349" s="153">
        <v>11.84</v>
      </c>
      <c r="K1349" s="5" t="s">
        <v>230</v>
      </c>
      <c r="L1349" s="5" t="s">
        <v>312</v>
      </c>
      <c r="M1349" s="153">
        <v>7.26</v>
      </c>
      <c r="N1349" s="153">
        <v>4.3</v>
      </c>
      <c r="O1349" s="153">
        <v>839.2</v>
      </c>
      <c r="P1349" s="153">
        <v>1138.2</v>
      </c>
      <c r="Q1349" s="150">
        <v>20.3</v>
      </c>
      <c r="R1349" s="5"/>
      <c r="S1349" s="5" t="s">
        <v>298</v>
      </c>
      <c r="T1349" s="5" t="s">
        <v>345</v>
      </c>
      <c r="U1349" s="5"/>
      <c r="V1349" s="5"/>
      <c r="W1349" s="142" t="s">
        <v>359</v>
      </c>
      <c r="X1349" s="46" t="s">
        <v>159</v>
      </c>
      <c r="Y1349" s="5"/>
      <c r="Z1349" s="5"/>
    </row>
    <row r="1350" spans="3:26" x14ac:dyDescent="0.2">
      <c r="C1350" s="50" t="s">
        <v>227</v>
      </c>
      <c r="D1350" s="28">
        <v>42321</v>
      </c>
      <c r="E1350" s="9">
        <v>0.3743055555555555</v>
      </c>
      <c r="F1350" s="5">
        <v>517.20000000000005</v>
      </c>
      <c r="G1350" s="100" t="s">
        <v>296</v>
      </c>
      <c r="H1350" s="11">
        <v>9.48</v>
      </c>
      <c r="I1350" s="5">
        <v>92</v>
      </c>
      <c r="J1350" s="153">
        <v>6.22</v>
      </c>
      <c r="K1350" s="5" t="s">
        <v>230</v>
      </c>
      <c r="L1350" s="5" t="s">
        <v>312</v>
      </c>
      <c r="M1350" s="153">
        <v>7.27</v>
      </c>
      <c r="N1350" s="153">
        <v>3.4</v>
      </c>
      <c r="O1350" s="153">
        <v>798.1</v>
      </c>
      <c r="P1350" s="153">
        <v>1254.0999999999999</v>
      </c>
      <c r="Q1350" s="150">
        <v>-0.3</v>
      </c>
      <c r="R1350" s="5"/>
      <c r="S1350" s="5" t="s">
        <v>298</v>
      </c>
      <c r="T1350" s="5" t="s">
        <v>345</v>
      </c>
      <c r="U1350" s="5"/>
      <c r="V1350" s="5"/>
      <c r="W1350" s="97" t="s">
        <v>187</v>
      </c>
      <c r="X1350" s="17" t="s">
        <v>160</v>
      </c>
      <c r="Y1350" s="5"/>
      <c r="Z1350" s="5"/>
    </row>
    <row r="1351" spans="3:26" x14ac:dyDescent="0.2">
      <c r="C1351" s="50" t="s">
        <v>227</v>
      </c>
      <c r="D1351" s="28">
        <v>42342</v>
      </c>
      <c r="E1351" s="9">
        <v>0.39027777777777778</v>
      </c>
      <c r="F1351" s="150">
        <v>145</v>
      </c>
      <c r="G1351" s="100">
        <v>1732.9</v>
      </c>
      <c r="H1351" s="11">
        <v>10.53</v>
      </c>
      <c r="I1351" s="5">
        <v>97.7</v>
      </c>
      <c r="J1351" s="153">
        <v>4.0599999999999996</v>
      </c>
      <c r="K1351" s="5" t="s">
        <v>230</v>
      </c>
      <c r="L1351" s="5" t="s">
        <v>312</v>
      </c>
      <c r="M1351" s="153">
        <v>7.3</v>
      </c>
      <c r="N1351" s="153">
        <v>3.22</v>
      </c>
      <c r="O1351" s="153"/>
      <c r="P1351" s="153">
        <v>1382.9</v>
      </c>
      <c r="Q1351" s="150">
        <v>18</v>
      </c>
      <c r="R1351" s="5"/>
      <c r="S1351" s="5" t="s">
        <v>217</v>
      </c>
      <c r="T1351" s="5" t="s">
        <v>345</v>
      </c>
      <c r="U1351" s="5"/>
      <c r="V1351" s="5"/>
      <c r="W1351" s="17" t="s">
        <v>191</v>
      </c>
      <c r="X1351" s="17" t="s">
        <v>161</v>
      </c>
      <c r="Y1351" s="5"/>
      <c r="Z1351" s="5"/>
    </row>
    <row r="1352" spans="3:26" x14ac:dyDescent="0.2">
      <c r="C1352" s="50" t="s">
        <v>227</v>
      </c>
      <c r="D1352" s="28">
        <v>42356</v>
      </c>
      <c r="E1352" s="9">
        <v>0.40138888888888885</v>
      </c>
      <c r="F1352" s="5">
        <v>95.9</v>
      </c>
      <c r="G1352" s="100">
        <v>1119.9000000000001</v>
      </c>
      <c r="H1352" s="11">
        <v>9.7899999999999991</v>
      </c>
      <c r="I1352" s="5">
        <v>96.3</v>
      </c>
      <c r="J1352" s="153">
        <v>6.35</v>
      </c>
      <c r="K1352" s="5" t="s">
        <v>230</v>
      </c>
      <c r="L1352" s="5" t="s">
        <v>312</v>
      </c>
      <c r="M1352" s="153">
        <v>7.25</v>
      </c>
      <c r="N1352" s="153">
        <v>2.4500000000000002</v>
      </c>
      <c r="O1352" s="153">
        <v>532.20000000000005</v>
      </c>
      <c r="P1352" s="153">
        <v>843.5</v>
      </c>
      <c r="Q1352" s="150">
        <v>8.8000000000000007</v>
      </c>
      <c r="R1352" s="5"/>
      <c r="S1352" s="5" t="s">
        <v>217</v>
      </c>
      <c r="T1352" s="5" t="s">
        <v>345</v>
      </c>
      <c r="U1352" s="5"/>
      <c r="V1352" s="5"/>
      <c r="W1352" s="17" t="s">
        <v>164</v>
      </c>
      <c r="X1352" s="61"/>
      <c r="Y1352" s="5"/>
      <c r="Z1352" s="5"/>
    </row>
    <row r="1353" spans="3:26" x14ac:dyDescent="0.2">
      <c r="C1353" s="50" t="s">
        <v>227</v>
      </c>
      <c r="D1353" s="28">
        <v>42384</v>
      </c>
      <c r="E1353" s="9">
        <v>0.4368055555555555</v>
      </c>
      <c r="F1353" s="5">
        <v>88.4</v>
      </c>
      <c r="G1353" s="100">
        <v>920.8</v>
      </c>
      <c r="H1353" s="11">
        <v>9.93</v>
      </c>
      <c r="I1353" s="5">
        <v>98.5</v>
      </c>
      <c r="J1353" s="153">
        <v>6.43</v>
      </c>
      <c r="K1353" s="5" t="s">
        <v>230</v>
      </c>
      <c r="L1353" s="5" t="s">
        <v>312</v>
      </c>
      <c r="M1353" s="153">
        <v>7.58</v>
      </c>
      <c r="N1353" s="153">
        <v>3.09</v>
      </c>
      <c r="O1353" s="153">
        <v>552.4</v>
      </c>
      <c r="P1353" s="153">
        <v>869.4</v>
      </c>
      <c r="Q1353" s="150">
        <v>49.6</v>
      </c>
      <c r="R1353" s="5"/>
      <c r="S1353" s="5" t="s">
        <v>217</v>
      </c>
      <c r="T1353" s="5" t="s">
        <v>345</v>
      </c>
      <c r="U1353" s="5"/>
      <c r="V1353" s="5"/>
      <c r="W1353" s="17" t="s">
        <v>174</v>
      </c>
      <c r="X1353" s="61"/>
      <c r="Y1353" s="5"/>
      <c r="Z1353" s="5"/>
    </row>
    <row r="1354" spans="3:26" x14ac:dyDescent="0.2">
      <c r="C1354" s="50" t="s">
        <v>227</v>
      </c>
      <c r="D1354" s="28">
        <v>42405</v>
      </c>
      <c r="E1354" s="9">
        <v>0.39930555555555558</v>
      </c>
      <c r="F1354" s="5">
        <v>325.5</v>
      </c>
      <c r="G1354" s="100">
        <v>1413.6</v>
      </c>
      <c r="H1354" s="11">
        <v>9.15</v>
      </c>
      <c r="I1354" s="5">
        <v>95.1</v>
      </c>
      <c r="J1354" s="153">
        <v>7.8</v>
      </c>
      <c r="K1354" s="5" t="s">
        <v>230</v>
      </c>
      <c r="L1354" s="5" t="s">
        <v>312</v>
      </c>
      <c r="M1354" s="153">
        <v>7.77</v>
      </c>
      <c r="N1354" s="153">
        <v>5.26</v>
      </c>
      <c r="O1354" s="153">
        <v>646.6</v>
      </c>
      <c r="P1354" s="153">
        <v>982.4</v>
      </c>
      <c r="Q1354" s="150">
        <v>38.700000000000003</v>
      </c>
      <c r="R1354" s="5"/>
      <c r="S1354" s="5" t="s">
        <v>298</v>
      </c>
      <c r="T1354" s="5" t="s">
        <v>345</v>
      </c>
      <c r="U1354" s="5"/>
      <c r="V1354" s="5"/>
      <c r="W1354" s="17" t="s">
        <v>133</v>
      </c>
      <c r="X1354" s="61"/>
      <c r="Y1354" s="5"/>
      <c r="Z1354" s="5"/>
    </row>
    <row r="1355" spans="3:26" x14ac:dyDescent="0.2">
      <c r="C1355" s="50" t="s">
        <v>227</v>
      </c>
      <c r="D1355" s="28">
        <v>42448</v>
      </c>
      <c r="E1355" s="9">
        <v>0.45902777777777781</v>
      </c>
      <c r="F1355" s="5">
        <v>40.799999999999997</v>
      </c>
      <c r="G1355" s="100">
        <v>1299.7</v>
      </c>
      <c r="H1355" s="11">
        <v>11.89</v>
      </c>
      <c r="I1355" s="5">
        <v>115.9</v>
      </c>
      <c r="J1355" s="153">
        <v>6.33</v>
      </c>
      <c r="K1355" s="5" t="s">
        <v>230</v>
      </c>
      <c r="L1355" s="5" t="s">
        <v>312</v>
      </c>
      <c r="M1355" s="153">
        <v>7.87</v>
      </c>
      <c r="N1355" s="153">
        <v>4.49</v>
      </c>
      <c r="O1355" s="153">
        <v>559.20000000000005</v>
      </c>
      <c r="P1355" s="153">
        <v>886.7</v>
      </c>
      <c r="Q1355" s="150">
        <v>179.6</v>
      </c>
      <c r="R1355" s="5"/>
      <c r="S1355" s="5" t="s">
        <v>298</v>
      </c>
      <c r="T1355" s="5" t="s">
        <v>345</v>
      </c>
      <c r="U1355" s="5"/>
      <c r="V1355" s="5"/>
      <c r="W1355" s="17" t="s">
        <v>174</v>
      </c>
      <c r="X1355" s="132"/>
      <c r="Y1355" s="40"/>
      <c r="Z1355" s="40"/>
    </row>
    <row r="1356" spans="3:26" x14ac:dyDescent="0.2">
      <c r="C1356" s="50" t="s">
        <v>227</v>
      </c>
      <c r="D1356" s="28">
        <v>42468</v>
      </c>
      <c r="E1356" s="9">
        <v>0.35347222222222219</v>
      </c>
      <c r="F1356" s="5">
        <v>15.8</v>
      </c>
      <c r="G1356" s="100">
        <v>980.4</v>
      </c>
      <c r="H1356" s="189" t="s">
        <v>93</v>
      </c>
      <c r="I1356" s="100" t="s">
        <v>93</v>
      </c>
      <c r="J1356" s="151" t="s">
        <v>93</v>
      </c>
      <c r="K1356" s="100" t="s">
        <v>8</v>
      </c>
      <c r="L1356" s="5" t="s">
        <v>312</v>
      </c>
      <c r="M1356" s="151" t="s">
        <v>93</v>
      </c>
      <c r="N1356" s="153">
        <v>7.43</v>
      </c>
      <c r="O1356" s="151" t="s">
        <v>93</v>
      </c>
      <c r="P1356" s="151" t="s">
        <v>93</v>
      </c>
      <c r="Q1356" s="151" t="s">
        <v>93</v>
      </c>
      <c r="R1356" s="5"/>
      <c r="S1356" s="151" t="s">
        <v>93</v>
      </c>
      <c r="T1356" s="151" t="s">
        <v>93</v>
      </c>
      <c r="U1356" s="5"/>
      <c r="V1356" s="5"/>
      <c r="W1356" s="142" t="s">
        <v>26</v>
      </c>
      <c r="X1356" s="61"/>
      <c r="Y1356" s="5"/>
      <c r="Z1356" s="5"/>
    </row>
    <row r="1357" spans="3:26" x14ac:dyDescent="0.2">
      <c r="C1357" s="50" t="s">
        <v>227</v>
      </c>
      <c r="D1357" s="28">
        <v>42474</v>
      </c>
      <c r="E1357" s="9">
        <v>0.51111111111111118</v>
      </c>
      <c r="F1357" s="150">
        <v>16</v>
      </c>
      <c r="G1357" s="100">
        <v>686.7</v>
      </c>
      <c r="H1357" s="11">
        <v>11.05</v>
      </c>
      <c r="I1357" s="309">
        <v>132</v>
      </c>
      <c r="J1357" s="153">
        <v>14.27</v>
      </c>
      <c r="K1357" s="100" t="s">
        <v>92</v>
      </c>
      <c r="L1357" s="5" t="s">
        <v>312</v>
      </c>
      <c r="M1357" s="153">
        <v>9.2899999999999991</v>
      </c>
      <c r="N1357" s="153">
        <v>5</v>
      </c>
      <c r="O1357" s="153">
        <v>435.7</v>
      </c>
      <c r="P1357" s="153">
        <v>551</v>
      </c>
      <c r="Q1357" s="150">
        <v>93.9</v>
      </c>
      <c r="R1357" s="5"/>
      <c r="S1357" s="100" t="s">
        <v>49</v>
      </c>
      <c r="T1357" s="100" t="s">
        <v>93</v>
      </c>
      <c r="U1357" s="5"/>
      <c r="V1357" s="5"/>
      <c r="W1357" s="17" t="s">
        <v>88</v>
      </c>
      <c r="X1357" s="61"/>
      <c r="Y1357" s="5"/>
      <c r="Z1357" s="5"/>
    </row>
    <row r="1358" spans="3:26" x14ac:dyDescent="0.2">
      <c r="C1358" s="50" t="s">
        <v>227</v>
      </c>
      <c r="D1358" s="28">
        <v>42489</v>
      </c>
      <c r="E1358" s="9">
        <v>0.40277777777777773</v>
      </c>
      <c r="F1358" s="281">
        <v>166.4</v>
      </c>
      <c r="G1358" s="100" t="s">
        <v>41</v>
      </c>
      <c r="H1358" s="189" t="s">
        <v>93</v>
      </c>
      <c r="I1358" s="100" t="s">
        <v>93</v>
      </c>
      <c r="J1358" s="153">
        <v>9.67</v>
      </c>
      <c r="K1358" s="100" t="s">
        <v>8</v>
      </c>
      <c r="L1358" s="100" t="s">
        <v>93</v>
      </c>
      <c r="M1358" s="153">
        <v>7.82</v>
      </c>
      <c r="N1358" s="153">
        <v>24.3</v>
      </c>
      <c r="O1358" s="153">
        <v>302.8</v>
      </c>
      <c r="P1358" s="153">
        <v>427.8</v>
      </c>
      <c r="Q1358" s="281">
        <v>133</v>
      </c>
      <c r="R1358" s="5"/>
      <c r="S1358" s="100" t="s">
        <v>46</v>
      </c>
      <c r="T1358" s="100" t="s">
        <v>93</v>
      </c>
      <c r="U1358" s="5"/>
      <c r="V1358" s="5"/>
      <c r="W1358" s="17" t="s">
        <v>88</v>
      </c>
      <c r="X1358" s="61"/>
      <c r="Y1358" s="5"/>
      <c r="Z1358" s="5"/>
    </row>
    <row r="1359" spans="3:26" x14ac:dyDescent="0.25">
      <c r="C1359" s="65" t="s">
        <v>227</v>
      </c>
      <c r="D1359" s="28">
        <v>42494</v>
      </c>
      <c r="E1359" s="9">
        <v>0.39444444444444443</v>
      </c>
      <c r="F1359" s="150">
        <v>27.5</v>
      </c>
      <c r="G1359" s="100"/>
      <c r="H1359" s="189" t="s">
        <v>93</v>
      </c>
      <c r="I1359" s="100" t="s">
        <v>93</v>
      </c>
      <c r="J1359" s="153">
        <v>10.85</v>
      </c>
      <c r="K1359" s="100" t="s">
        <v>8</v>
      </c>
      <c r="L1359" s="5" t="s">
        <v>312</v>
      </c>
      <c r="M1359" s="153">
        <v>7.96</v>
      </c>
      <c r="N1359" s="153">
        <v>16</v>
      </c>
      <c r="O1359" s="151" t="s">
        <v>93</v>
      </c>
      <c r="P1359" s="153">
        <v>425.5</v>
      </c>
      <c r="Q1359" s="139" t="s">
        <v>93</v>
      </c>
      <c r="R1359" s="5"/>
      <c r="S1359" s="100" t="s">
        <v>5</v>
      </c>
      <c r="T1359" s="100" t="s">
        <v>93</v>
      </c>
      <c r="U1359" s="5"/>
      <c r="V1359" s="5"/>
      <c r="W1359" s="60" t="s">
        <v>125</v>
      </c>
      <c r="X1359" s="61"/>
      <c r="Y1359" s="5"/>
      <c r="Z1359" s="5"/>
    </row>
    <row r="1360" spans="3:26" x14ac:dyDescent="0.2">
      <c r="C1360" s="50" t="s">
        <v>227</v>
      </c>
      <c r="D1360" s="28">
        <v>42499</v>
      </c>
      <c r="E1360" s="9">
        <v>0.4152777777777778</v>
      </c>
      <c r="F1360" s="150">
        <v>39.9</v>
      </c>
      <c r="G1360" s="100">
        <v>461.1</v>
      </c>
      <c r="H1360" s="189" t="s">
        <v>93</v>
      </c>
      <c r="I1360" s="100" t="s">
        <v>93</v>
      </c>
      <c r="J1360" s="153">
        <v>13.22</v>
      </c>
      <c r="K1360" s="100" t="s">
        <v>8</v>
      </c>
      <c r="L1360" s="5" t="s">
        <v>312</v>
      </c>
      <c r="M1360" s="153">
        <v>7.15</v>
      </c>
      <c r="N1360" s="153">
        <v>16.600000000000001</v>
      </c>
      <c r="O1360" s="151" t="s">
        <v>93</v>
      </c>
      <c r="P1360" s="153">
        <v>362.6</v>
      </c>
      <c r="Q1360" s="150">
        <v>190.1</v>
      </c>
      <c r="R1360" s="5"/>
      <c r="S1360" s="100" t="s">
        <v>95</v>
      </c>
      <c r="T1360" s="100" t="s">
        <v>93</v>
      </c>
      <c r="U1360" s="5"/>
      <c r="V1360" s="5"/>
      <c r="W1360" s="17" t="s">
        <v>88</v>
      </c>
      <c r="X1360" s="61"/>
      <c r="Y1360" s="5"/>
      <c r="Z1360" s="5"/>
    </row>
    <row r="1361" spans="3:26" x14ac:dyDescent="0.2">
      <c r="C1361" s="65" t="s">
        <v>227</v>
      </c>
      <c r="D1361" s="28">
        <v>42508</v>
      </c>
      <c r="E1361" s="9">
        <v>0.39861111111111108</v>
      </c>
      <c r="F1361" s="150">
        <v>50.4</v>
      </c>
      <c r="G1361" s="100"/>
      <c r="H1361" s="11">
        <v>8.99</v>
      </c>
      <c r="I1361" s="5">
        <v>102.4</v>
      </c>
      <c r="J1361" s="153">
        <v>12.53</v>
      </c>
      <c r="K1361" s="100" t="s">
        <v>8</v>
      </c>
      <c r="L1361" s="5" t="s">
        <v>312</v>
      </c>
      <c r="M1361" s="153">
        <v>12.53</v>
      </c>
      <c r="N1361" s="153">
        <v>13.7</v>
      </c>
      <c r="O1361" s="151" t="s">
        <v>93</v>
      </c>
      <c r="P1361" s="153">
        <v>358.5</v>
      </c>
      <c r="Q1361" s="150">
        <v>165.8</v>
      </c>
      <c r="R1361" s="5"/>
      <c r="S1361" s="100" t="s">
        <v>96</v>
      </c>
      <c r="T1361" s="100" t="s">
        <v>93</v>
      </c>
      <c r="U1361" s="5"/>
      <c r="V1361" s="5"/>
      <c r="W1361" s="142" t="s">
        <v>26</v>
      </c>
      <c r="X1361" s="61"/>
      <c r="Y1361" s="5"/>
      <c r="Z1361" s="5"/>
    </row>
    <row r="1362" spans="3:26" x14ac:dyDescent="0.2">
      <c r="C1362" s="50" t="s">
        <v>227</v>
      </c>
      <c r="D1362" s="28">
        <v>42517</v>
      </c>
      <c r="E1362" s="9">
        <v>0.43263888888888885</v>
      </c>
      <c r="F1362" s="5">
        <v>307.60000000000002</v>
      </c>
      <c r="G1362" s="100" t="s">
        <v>296</v>
      </c>
      <c r="H1362" s="11">
        <v>8.42</v>
      </c>
      <c r="I1362" s="5">
        <v>101.8</v>
      </c>
      <c r="J1362" s="153">
        <v>15.31</v>
      </c>
      <c r="K1362" s="100" t="s">
        <v>92</v>
      </c>
      <c r="L1362" s="5" t="s">
        <v>312</v>
      </c>
      <c r="M1362" s="153">
        <v>8.02</v>
      </c>
      <c r="N1362" s="153">
        <v>18.5</v>
      </c>
      <c r="O1362" s="153">
        <v>324.5</v>
      </c>
      <c r="P1362" s="153">
        <v>406.5</v>
      </c>
      <c r="Q1362" s="150">
        <v>174.5</v>
      </c>
      <c r="R1362" s="5"/>
      <c r="S1362" s="100" t="s">
        <v>5</v>
      </c>
      <c r="T1362" s="100" t="s">
        <v>93</v>
      </c>
      <c r="U1362" s="5"/>
      <c r="V1362" s="5"/>
      <c r="W1362" s="17" t="s">
        <v>88</v>
      </c>
      <c r="X1362" s="61"/>
      <c r="Y1362" s="5"/>
      <c r="Z1362" s="5"/>
    </row>
    <row r="1363" spans="3:26" x14ac:dyDescent="0.2">
      <c r="C1363" s="65" t="s">
        <v>227</v>
      </c>
      <c r="D1363" s="28">
        <v>42522</v>
      </c>
      <c r="E1363" s="9">
        <v>0.48402777777777778</v>
      </c>
      <c r="F1363" s="5">
        <v>172</v>
      </c>
      <c r="G1363" s="100"/>
      <c r="H1363" s="298">
        <v>8.8000000000000007</v>
      </c>
      <c r="I1363" s="5">
        <v>110.8</v>
      </c>
      <c r="J1363" s="153">
        <v>17.190000000000001</v>
      </c>
      <c r="K1363" s="100" t="s">
        <v>93</v>
      </c>
      <c r="L1363" s="5" t="s">
        <v>312</v>
      </c>
      <c r="M1363" s="153">
        <v>8.41</v>
      </c>
      <c r="N1363" s="153">
        <v>16.899999999999999</v>
      </c>
      <c r="O1363" s="151" t="s">
        <v>93</v>
      </c>
      <c r="P1363" s="153">
        <v>410.3</v>
      </c>
      <c r="Q1363" s="150">
        <v>168.8</v>
      </c>
      <c r="R1363" s="5"/>
      <c r="S1363" s="100" t="s">
        <v>21</v>
      </c>
      <c r="T1363" s="100" t="s">
        <v>93</v>
      </c>
      <c r="U1363" s="5"/>
      <c r="V1363" s="5"/>
      <c r="W1363" s="142" t="s">
        <v>15</v>
      </c>
      <c r="X1363" s="61"/>
      <c r="Y1363" s="5"/>
      <c r="Z1363" s="5"/>
    </row>
    <row r="1364" spans="3:26" x14ac:dyDescent="0.2">
      <c r="C1364" s="50" t="s">
        <v>227</v>
      </c>
      <c r="D1364" s="28">
        <v>42530</v>
      </c>
      <c r="E1364" s="9">
        <v>0.4055555555555555</v>
      </c>
      <c r="F1364" s="5">
        <v>285.10000000000002</v>
      </c>
      <c r="G1364" s="100" t="s">
        <v>296</v>
      </c>
      <c r="H1364" s="11">
        <v>7.92</v>
      </c>
      <c r="I1364" s="5">
        <v>99.9</v>
      </c>
      <c r="J1364" s="153">
        <v>16.96</v>
      </c>
      <c r="K1364" s="100" t="s">
        <v>92</v>
      </c>
      <c r="L1364" s="5" t="s">
        <v>312</v>
      </c>
      <c r="M1364" s="153">
        <v>8.08</v>
      </c>
      <c r="N1364" s="153">
        <v>8.3000000000000007</v>
      </c>
      <c r="O1364" s="153">
        <v>324.8</v>
      </c>
      <c r="P1364" s="153">
        <v>382.5</v>
      </c>
      <c r="Q1364" s="150">
        <v>143.5</v>
      </c>
      <c r="R1364" s="5"/>
      <c r="S1364" s="100" t="s">
        <v>96</v>
      </c>
      <c r="T1364" s="100" t="s">
        <v>93</v>
      </c>
      <c r="U1364" s="5"/>
      <c r="V1364" s="5"/>
      <c r="W1364" s="142" t="s">
        <v>426</v>
      </c>
      <c r="X1364" s="61"/>
      <c r="Y1364" s="5"/>
      <c r="Z1364" s="5"/>
    </row>
    <row r="1365" spans="3:26" x14ac:dyDescent="0.2">
      <c r="C1365" s="65" t="s">
        <v>227</v>
      </c>
      <c r="D1365" s="28">
        <v>42536</v>
      </c>
      <c r="E1365" s="9">
        <v>0.41388888888888892</v>
      </c>
      <c r="F1365" s="5">
        <v>365</v>
      </c>
      <c r="G1365" s="100"/>
      <c r="H1365" s="11">
        <v>7.75</v>
      </c>
      <c r="I1365" s="5">
        <v>100.7</v>
      </c>
      <c r="J1365" s="153">
        <v>18.52</v>
      </c>
      <c r="K1365" s="100" t="s">
        <v>92</v>
      </c>
      <c r="L1365" s="5" t="s">
        <v>312</v>
      </c>
      <c r="M1365" s="153">
        <v>7.75</v>
      </c>
      <c r="N1365" s="153">
        <v>49.6</v>
      </c>
      <c r="O1365" s="153">
        <v>333.4</v>
      </c>
      <c r="P1365" s="153">
        <v>380.2</v>
      </c>
      <c r="Q1365" s="150">
        <v>154.19999999999999</v>
      </c>
      <c r="R1365" s="5"/>
      <c r="S1365" s="100" t="s">
        <v>5</v>
      </c>
      <c r="T1365" s="100" t="s">
        <v>93</v>
      </c>
      <c r="U1365" s="5"/>
      <c r="V1365" s="5"/>
      <c r="W1365" s="142" t="s">
        <v>426</v>
      </c>
      <c r="X1365" s="61"/>
      <c r="Y1365" s="5"/>
      <c r="Z1365" s="5"/>
    </row>
    <row r="1366" spans="3:26" x14ac:dyDescent="0.2">
      <c r="C1366" s="50" t="s">
        <v>227</v>
      </c>
      <c r="D1366" s="28">
        <v>42544</v>
      </c>
      <c r="E1366" s="9">
        <v>0.41180555555555554</v>
      </c>
      <c r="F1366" s="5">
        <v>95.9</v>
      </c>
      <c r="G1366" s="100" t="s">
        <v>296</v>
      </c>
      <c r="H1366" s="11">
        <v>7.43</v>
      </c>
      <c r="I1366" s="5">
        <v>101.3</v>
      </c>
      <c r="J1366" s="153">
        <v>21.73</v>
      </c>
      <c r="K1366" s="100" t="s">
        <v>92</v>
      </c>
      <c r="L1366" s="5" t="s">
        <v>312</v>
      </c>
      <c r="M1366" s="153">
        <v>7.81</v>
      </c>
      <c r="N1366" s="153">
        <v>8.6999999999999993</v>
      </c>
      <c r="O1366" s="153">
        <v>330.3</v>
      </c>
      <c r="P1366" s="153">
        <v>361</v>
      </c>
      <c r="Q1366" s="150">
        <v>184.7</v>
      </c>
      <c r="R1366" s="5"/>
      <c r="S1366" s="100" t="s">
        <v>96</v>
      </c>
      <c r="T1366" s="100" t="s">
        <v>93</v>
      </c>
      <c r="U1366" s="5"/>
      <c r="V1366" s="5"/>
      <c r="W1366" s="142" t="s">
        <v>94</v>
      </c>
      <c r="X1366" s="61"/>
      <c r="Y1366" s="5"/>
      <c r="Z1366" s="5"/>
    </row>
    <row r="1367" spans="3:26" x14ac:dyDescent="0.2">
      <c r="C1367" s="50" t="s">
        <v>227</v>
      </c>
      <c r="D1367" s="28">
        <v>42551</v>
      </c>
      <c r="E1367" s="9">
        <v>0.41180555555555554</v>
      </c>
      <c r="F1367" s="5">
        <v>151.5</v>
      </c>
      <c r="G1367" s="100" t="s">
        <v>296</v>
      </c>
      <c r="H1367" s="11">
        <v>7.56</v>
      </c>
      <c r="I1367" s="5">
        <v>100.1</v>
      </c>
      <c r="J1367" s="153">
        <v>19.899999999999999</v>
      </c>
      <c r="K1367" s="100" t="s">
        <v>439</v>
      </c>
      <c r="L1367" s="5" t="s">
        <v>312</v>
      </c>
      <c r="M1367" s="153">
        <v>7.98</v>
      </c>
      <c r="N1367" s="153">
        <v>7.5</v>
      </c>
      <c r="O1367" s="153">
        <v>316.3</v>
      </c>
      <c r="P1367" s="153">
        <v>351.1</v>
      </c>
      <c r="Q1367" s="150">
        <v>133.69999999999999</v>
      </c>
      <c r="R1367" s="5"/>
      <c r="S1367" s="100" t="s">
        <v>435</v>
      </c>
      <c r="T1367" s="100" t="s">
        <v>440</v>
      </c>
      <c r="U1367" s="5"/>
      <c r="V1367" s="5"/>
      <c r="W1367" s="142" t="s">
        <v>426</v>
      </c>
      <c r="X1367" s="61"/>
      <c r="Y1367" s="5"/>
      <c r="Z1367" s="5"/>
    </row>
    <row r="1368" spans="3:26" x14ac:dyDescent="0.2">
      <c r="C1368" s="65" t="s">
        <v>227</v>
      </c>
      <c r="D1368" s="28">
        <v>42557</v>
      </c>
      <c r="E1368" s="9">
        <v>0.42222222222222222</v>
      </c>
      <c r="F1368" s="5">
        <v>108</v>
      </c>
      <c r="G1368" s="100"/>
      <c r="H1368" s="11">
        <v>7.53</v>
      </c>
      <c r="I1368" s="280">
        <v>103</v>
      </c>
      <c r="J1368" s="153">
        <v>21.52</v>
      </c>
      <c r="K1368" s="100" t="s">
        <v>439</v>
      </c>
      <c r="L1368" s="5" t="s">
        <v>312</v>
      </c>
      <c r="M1368" s="153">
        <v>8.0299999999999994</v>
      </c>
      <c r="N1368" s="153">
        <v>12.1</v>
      </c>
      <c r="O1368" s="153">
        <v>326.89999999999998</v>
      </c>
      <c r="P1368" s="153">
        <v>352.5</v>
      </c>
      <c r="Q1368" s="150">
        <v>162</v>
      </c>
      <c r="R1368" s="5"/>
      <c r="S1368" s="100" t="s">
        <v>312</v>
      </c>
      <c r="T1368" s="100" t="s">
        <v>312</v>
      </c>
      <c r="U1368" s="5"/>
      <c r="V1368" s="5"/>
      <c r="W1368" s="142" t="s">
        <v>408</v>
      </c>
      <c r="X1368" s="61"/>
      <c r="Y1368" s="5"/>
      <c r="Z1368" s="5"/>
    </row>
    <row r="1369" spans="3:26" x14ac:dyDescent="0.2">
      <c r="C1369" s="50" t="s">
        <v>227</v>
      </c>
      <c r="D1369" s="28">
        <v>42565</v>
      </c>
      <c r="E1369" s="9">
        <v>0.41875000000000001</v>
      </c>
      <c r="F1369" s="5">
        <v>71.7</v>
      </c>
      <c r="G1369" s="100" t="s">
        <v>296</v>
      </c>
      <c r="H1369" s="11">
        <v>8.01</v>
      </c>
      <c r="I1369" s="5">
        <v>104.7</v>
      </c>
      <c r="J1369" s="153">
        <v>19.239999999999998</v>
      </c>
      <c r="K1369" s="100" t="s">
        <v>424</v>
      </c>
      <c r="L1369" s="5" t="s">
        <v>312</v>
      </c>
      <c r="M1369" s="153">
        <v>7.82</v>
      </c>
      <c r="N1369" s="153">
        <v>28.4</v>
      </c>
      <c r="O1369" s="153">
        <v>453.7</v>
      </c>
      <c r="P1369" s="153">
        <v>510.4</v>
      </c>
      <c r="Q1369" s="150">
        <v>206.5</v>
      </c>
      <c r="R1369" s="5"/>
      <c r="S1369" s="100" t="s">
        <v>456</v>
      </c>
      <c r="T1369" s="100" t="s">
        <v>440</v>
      </c>
      <c r="U1369" s="5"/>
      <c r="V1369" s="5"/>
      <c r="W1369" s="142" t="s">
        <v>438</v>
      </c>
      <c r="X1369" s="61"/>
      <c r="Y1369" s="5"/>
      <c r="Z1369" s="5"/>
    </row>
    <row r="1370" spans="3:26" x14ac:dyDescent="0.2">
      <c r="C1370" s="65" t="s">
        <v>227</v>
      </c>
      <c r="D1370" s="28">
        <v>42571</v>
      </c>
      <c r="E1370" s="9">
        <v>0.43055555555555558</v>
      </c>
      <c r="F1370" s="5"/>
      <c r="G1370" s="100"/>
      <c r="H1370" s="11">
        <v>7.02</v>
      </c>
      <c r="I1370" s="273">
        <v>98</v>
      </c>
      <c r="J1370" s="153">
        <v>22.27</v>
      </c>
      <c r="K1370" s="100" t="s">
        <v>424</v>
      </c>
      <c r="L1370" s="5" t="s">
        <v>312</v>
      </c>
      <c r="M1370" s="153">
        <v>7.77</v>
      </c>
      <c r="N1370" s="153">
        <v>29</v>
      </c>
      <c r="O1370" s="153">
        <v>443.7</v>
      </c>
      <c r="P1370" s="153">
        <v>473.6</v>
      </c>
      <c r="Q1370" s="150">
        <v>194.8</v>
      </c>
      <c r="R1370" s="5"/>
      <c r="S1370" s="100" t="s">
        <v>446</v>
      </c>
      <c r="T1370" s="100" t="s">
        <v>440</v>
      </c>
      <c r="U1370" s="5"/>
      <c r="V1370" s="5"/>
      <c r="W1370" s="142" t="s">
        <v>438</v>
      </c>
      <c r="X1370" s="61"/>
      <c r="Y1370" s="5"/>
      <c r="Z1370" s="5"/>
    </row>
    <row r="1371" spans="3:26" x14ac:dyDescent="0.2">
      <c r="C1371" s="50" t="s">
        <v>227</v>
      </c>
      <c r="D1371" s="28">
        <v>42579</v>
      </c>
      <c r="E1371" s="9">
        <v>0.4236111111111111</v>
      </c>
      <c r="F1371" s="5">
        <v>105.4</v>
      </c>
      <c r="G1371" s="100" t="s">
        <v>296</v>
      </c>
      <c r="H1371" s="11">
        <v>7.45</v>
      </c>
      <c r="I1371" s="5">
        <v>102.6</v>
      </c>
      <c r="J1371" s="153">
        <v>21.92</v>
      </c>
      <c r="K1371" s="5" t="s">
        <v>233</v>
      </c>
      <c r="L1371" s="5" t="s">
        <v>312</v>
      </c>
      <c r="M1371" s="153">
        <v>7.61</v>
      </c>
      <c r="N1371" s="153">
        <v>28.4</v>
      </c>
      <c r="O1371" s="153">
        <v>515.70000000000005</v>
      </c>
      <c r="P1371" s="153">
        <v>554.20000000000005</v>
      </c>
      <c r="Q1371" s="150">
        <v>193.4</v>
      </c>
      <c r="R1371" s="5"/>
      <c r="S1371" s="100" t="s">
        <v>425</v>
      </c>
      <c r="T1371" s="100" t="s">
        <v>434</v>
      </c>
      <c r="U1371" s="5"/>
      <c r="V1371" s="5"/>
      <c r="W1371" s="142" t="s">
        <v>426</v>
      </c>
      <c r="X1371" s="61"/>
      <c r="Y1371" s="5"/>
      <c r="Z1371" s="5"/>
    </row>
    <row r="1372" spans="3:26" x14ac:dyDescent="0.2">
      <c r="C1372" s="65" t="s">
        <v>227</v>
      </c>
      <c r="D1372" s="28">
        <v>42586</v>
      </c>
      <c r="E1372" s="9">
        <v>0.38750000000000001</v>
      </c>
      <c r="F1372" s="5"/>
      <c r="G1372" s="100"/>
      <c r="H1372" s="11">
        <v>6.68</v>
      </c>
      <c r="I1372" s="5">
        <v>91.7</v>
      </c>
      <c r="J1372" s="153">
        <v>21.75</v>
      </c>
      <c r="K1372" s="5" t="s">
        <v>233</v>
      </c>
      <c r="L1372" s="5" t="s">
        <v>312</v>
      </c>
      <c r="M1372" s="153">
        <v>7.17</v>
      </c>
      <c r="N1372" s="263">
        <v>9.3000000000000007</v>
      </c>
      <c r="O1372" s="263">
        <v>665.7</v>
      </c>
      <c r="P1372" s="263">
        <v>710.7</v>
      </c>
      <c r="Q1372" s="150">
        <v>196.2</v>
      </c>
      <c r="R1372" s="5"/>
      <c r="S1372" s="100" t="s">
        <v>123</v>
      </c>
      <c r="T1372" s="100" t="s">
        <v>53</v>
      </c>
      <c r="U1372" s="5"/>
      <c r="V1372" s="5"/>
      <c r="W1372" s="17" t="s">
        <v>98</v>
      </c>
      <c r="X1372" s="61"/>
      <c r="Y1372" s="5"/>
      <c r="Z1372" s="5"/>
    </row>
    <row r="1373" spans="3:26" x14ac:dyDescent="0.2">
      <c r="C1373" s="50" t="s">
        <v>227</v>
      </c>
      <c r="D1373" s="28">
        <v>42594</v>
      </c>
      <c r="E1373" s="9">
        <v>0.45208333333333334</v>
      </c>
      <c r="F1373" s="5">
        <v>73.8</v>
      </c>
      <c r="G1373" s="100" t="s">
        <v>296</v>
      </c>
      <c r="H1373" s="11">
        <v>7.61</v>
      </c>
      <c r="I1373" s="5">
        <v>105.4</v>
      </c>
      <c r="J1373" s="153">
        <v>21.91</v>
      </c>
      <c r="K1373" s="5" t="s">
        <v>233</v>
      </c>
      <c r="L1373" s="5" t="s">
        <v>312</v>
      </c>
      <c r="M1373" s="153">
        <v>7.75</v>
      </c>
      <c r="N1373" s="150">
        <v>10.199999999999999</v>
      </c>
      <c r="O1373" s="150">
        <v>427.9</v>
      </c>
      <c r="P1373" s="150">
        <v>456.5</v>
      </c>
      <c r="Q1373" s="150">
        <v>190.6</v>
      </c>
      <c r="R1373" s="5"/>
      <c r="S1373" s="5" t="s">
        <v>217</v>
      </c>
      <c r="T1373" s="5" t="s">
        <v>345</v>
      </c>
      <c r="U1373" s="5"/>
      <c r="V1373" s="5"/>
      <c r="W1373" s="17" t="s">
        <v>97</v>
      </c>
      <c r="X1373" s="61"/>
      <c r="Y1373" s="5"/>
      <c r="Z1373" s="5"/>
    </row>
    <row r="1374" spans="3:26" x14ac:dyDescent="0.2">
      <c r="C1374" s="65" t="s">
        <v>227</v>
      </c>
      <c r="D1374" s="28">
        <v>42599</v>
      </c>
      <c r="E1374" s="9">
        <v>0.45555555555555555</v>
      </c>
      <c r="F1374" s="5"/>
      <c r="G1374" s="100"/>
      <c r="H1374" s="11">
        <v>7.69</v>
      </c>
      <c r="I1374" s="5">
        <v>105.2</v>
      </c>
      <c r="J1374" s="153">
        <v>21.01</v>
      </c>
      <c r="K1374" s="5" t="s">
        <v>233</v>
      </c>
      <c r="L1374" s="5" t="s">
        <v>312</v>
      </c>
      <c r="M1374" s="153">
        <v>7.56</v>
      </c>
      <c r="N1374" s="153" t="s">
        <v>312</v>
      </c>
      <c r="O1374" s="150">
        <v>683.6</v>
      </c>
      <c r="P1374" s="150">
        <v>741.2</v>
      </c>
      <c r="Q1374" s="150">
        <v>185.9</v>
      </c>
      <c r="R1374" s="5"/>
      <c r="S1374" s="5" t="s">
        <v>217</v>
      </c>
      <c r="T1374" s="5" t="s">
        <v>345</v>
      </c>
      <c r="U1374" s="5"/>
      <c r="V1374" s="5"/>
      <c r="W1374" s="17" t="s">
        <v>84</v>
      </c>
      <c r="X1374" s="61"/>
      <c r="Y1374" s="5"/>
      <c r="Z1374" s="5"/>
    </row>
    <row r="1375" spans="3:26" x14ac:dyDescent="0.2">
      <c r="C1375" s="50" t="s">
        <v>227</v>
      </c>
      <c r="D1375" s="28">
        <v>42607</v>
      </c>
      <c r="E1375" s="9">
        <v>0.63402777777777775</v>
      </c>
      <c r="F1375" s="5">
        <v>172.5</v>
      </c>
      <c r="G1375" s="100" t="s">
        <v>296</v>
      </c>
      <c r="H1375" s="11">
        <v>7.13</v>
      </c>
      <c r="I1375" s="5">
        <v>106.5</v>
      </c>
      <c r="J1375" s="153">
        <v>22.14</v>
      </c>
      <c r="K1375" s="5" t="s">
        <v>233</v>
      </c>
      <c r="L1375" s="5" t="s">
        <v>312</v>
      </c>
      <c r="M1375" s="153">
        <v>7.88</v>
      </c>
      <c r="N1375" s="153" t="s">
        <v>312</v>
      </c>
      <c r="O1375" s="12">
        <v>595.1</v>
      </c>
      <c r="P1375" s="150">
        <v>647.29999999999995</v>
      </c>
      <c r="Q1375" s="150">
        <v>169.8</v>
      </c>
      <c r="R1375" s="5"/>
      <c r="S1375" s="5" t="s">
        <v>298</v>
      </c>
      <c r="T1375" s="5" t="s">
        <v>312</v>
      </c>
      <c r="U1375" s="5"/>
      <c r="V1375" s="13"/>
      <c r="W1375" s="17" t="s">
        <v>84</v>
      </c>
      <c r="X1375" s="61"/>
      <c r="Y1375" s="5"/>
      <c r="Z1375" s="5"/>
    </row>
    <row r="1376" spans="3:26" x14ac:dyDescent="0.2">
      <c r="C1376" s="65" t="s">
        <v>227</v>
      </c>
      <c r="D1376" s="28">
        <v>42620</v>
      </c>
      <c r="E1376" s="9">
        <v>0.32916666666666666</v>
      </c>
      <c r="F1376" s="5"/>
      <c r="G1376" s="100"/>
      <c r="H1376" s="11">
        <v>6.04</v>
      </c>
      <c r="I1376" s="5" t="s">
        <v>312</v>
      </c>
      <c r="J1376" s="153">
        <v>17.940000000000001</v>
      </c>
      <c r="K1376" s="5" t="s">
        <v>233</v>
      </c>
      <c r="L1376" s="5" t="s">
        <v>312</v>
      </c>
      <c r="M1376" s="153">
        <v>7.66</v>
      </c>
      <c r="N1376" s="153" t="s">
        <v>312</v>
      </c>
      <c r="O1376" s="150">
        <v>639.4</v>
      </c>
      <c r="P1376" s="150">
        <v>737</v>
      </c>
      <c r="Q1376" s="150">
        <v>170.3</v>
      </c>
      <c r="R1376" s="5"/>
      <c r="S1376" s="5" t="s">
        <v>421</v>
      </c>
      <c r="T1376" s="5" t="s">
        <v>345</v>
      </c>
      <c r="U1376" s="5"/>
      <c r="V1376" s="5"/>
      <c r="W1376" s="17" t="s">
        <v>142</v>
      </c>
      <c r="X1376" s="61"/>
      <c r="Y1376" s="5"/>
      <c r="Z1376" s="5"/>
    </row>
    <row r="1377" spans="1:26" x14ac:dyDescent="0.2">
      <c r="C1377" s="65" t="s">
        <v>227</v>
      </c>
      <c r="D1377" s="28">
        <v>42634</v>
      </c>
      <c r="E1377" s="9">
        <v>0.44236111111111115</v>
      </c>
      <c r="F1377" s="5"/>
      <c r="G1377" s="100"/>
      <c r="H1377" s="11">
        <v>7.76</v>
      </c>
      <c r="I1377" s="5">
        <v>930.6</v>
      </c>
      <c r="J1377" s="153">
        <v>19.5</v>
      </c>
      <c r="K1377" s="5" t="s">
        <v>233</v>
      </c>
      <c r="L1377" s="5" t="s">
        <v>312</v>
      </c>
      <c r="M1377" s="153">
        <v>7.58</v>
      </c>
      <c r="N1377" s="153" t="s">
        <v>312</v>
      </c>
      <c r="O1377" s="150">
        <v>829</v>
      </c>
      <c r="P1377" s="150">
        <v>930.6</v>
      </c>
      <c r="Q1377" s="150">
        <v>216</v>
      </c>
      <c r="R1377" s="5"/>
      <c r="S1377" s="5" t="s">
        <v>217</v>
      </c>
      <c r="T1377" s="5" t="s">
        <v>345</v>
      </c>
      <c r="U1377" s="5"/>
      <c r="V1377" s="5"/>
      <c r="W1377" s="17" t="s">
        <v>141</v>
      </c>
      <c r="X1377" s="61"/>
      <c r="Y1377" s="5"/>
      <c r="Z1377" s="5"/>
    </row>
    <row r="1378" spans="1:26" x14ac:dyDescent="0.2">
      <c r="C1378" s="50" t="s">
        <v>227</v>
      </c>
      <c r="D1378" s="28">
        <v>42641</v>
      </c>
      <c r="E1378" s="9">
        <v>0.40208333333333335</v>
      </c>
      <c r="F1378" s="5">
        <v>178.9</v>
      </c>
      <c r="G1378" s="100" t="s">
        <v>296</v>
      </c>
      <c r="H1378" s="11">
        <v>7.88</v>
      </c>
      <c r="I1378" s="5">
        <v>94.9</v>
      </c>
      <c r="J1378" s="153">
        <v>15.44</v>
      </c>
      <c r="K1378" s="5" t="s">
        <v>233</v>
      </c>
      <c r="L1378" s="5" t="s">
        <v>312</v>
      </c>
      <c r="M1378" s="153">
        <v>7.44</v>
      </c>
      <c r="N1378" s="153" t="s">
        <v>312</v>
      </c>
      <c r="O1378" s="150">
        <v>800.8</v>
      </c>
      <c r="P1378" s="150">
        <v>981.9</v>
      </c>
      <c r="Q1378" s="150">
        <v>224.2</v>
      </c>
      <c r="R1378" s="5"/>
      <c r="S1378" s="5" t="s">
        <v>217</v>
      </c>
      <c r="T1378" s="5" t="s">
        <v>345</v>
      </c>
      <c r="U1378" s="5"/>
      <c r="V1378" s="5"/>
      <c r="W1378" s="17" t="s">
        <v>90</v>
      </c>
      <c r="X1378" s="61"/>
      <c r="Y1378" s="5"/>
      <c r="Z1378" s="5"/>
    </row>
    <row r="1379" spans="1:26" x14ac:dyDescent="0.2">
      <c r="C1379" s="50" t="s">
        <v>227</v>
      </c>
      <c r="D1379" s="28"/>
      <c r="E1379" s="9"/>
      <c r="F1379" s="5"/>
      <c r="G1379" s="100"/>
      <c r="H1379" s="11"/>
      <c r="I1379" s="5"/>
      <c r="J1379" s="153"/>
      <c r="K1379" s="5"/>
      <c r="L1379" s="5"/>
      <c r="M1379" s="153"/>
      <c r="N1379" s="153"/>
      <c r="O1379" s="153"/>
      <c r="P1379" s="153"/>
      <c r="Q1379" s="150"/>
      <c r="R1379" s="5"/>
      <c r="S1379" s="5"/>
      <c r="T1379" s="5"/>
      <c r="U1379" s="5"/>
      <c r="V1379" s="5"/>
      <c r="W1379" s="17"/>
      <c r="X1379" s="61"/>
      <c r="Y1379" s="5"/>
      <c r="Z1379" s="5"/>
    </row>
    <row r="1380" spans="1:26" hidden="1" x14ac:dyDescent="0.25">
      <c r="C1380" s="3"/>
      <c r="D1380" s="22"/>
      <c r="E1380" s="23"/>
      <c r="F1380" s="25"/>
      <c r="G1380" s="25"/>
      <c r="H1380" s="27"/>
      <c r="I1380" s="25"/>
      <c r="J1380" s="26"/>
      <c r="K1380" s="3"/>
      <c r="L1380" s="3"/>
      <c r="M1380" s="26"/>
      <c r="N1380" s="26"/>
      <c r="O1380" s="26"/>
      <c r="P1380" s="26"/>
      <c r="Q1380" s="24"/>
      <c r="R1380" s="3"/>
      <c r="S1380" s="3"/>
      <c r="T1380" s="3"/>
      <c r="U1380" s="3"/>
      <c r="V1380" s="3"/>
      <c r="W1380" s="35"/>
    </row>
    <row r="1381" spans="1:26" hidden="1" x14ac:dyDescent="0.2">
      <c r="A1381" s="62" t="s">
        <v>277</v>
      </c>
      <c r="B1381" s="62" t="s">
        <v>276</v>
      </c>
      <c r="C1381" s="19" t="s">
        <v>238</v>
      </c>
      <c r="D1381" s="19" t="s">
        <v>237</v>
      </c>
      <c r="E1381" s="19" t="s">
        <v>289</v>
      </c>
      <c r="F1381" s="20" t="s">
        <v>313</v>
      </c>
      <c r="G1381" s="19" t="s">
        <v>292</v>
      </c>
      <c r="H1381" s="19" t="s">
        <v>240</v>
      </c>
      <c r="I1381" s="19" t="s">
        <v>239</v>
      </c>
      <c r="J1381" s="19" t="s">
        <v>374</v>
      </c>
      <c r="K1381" s="19" t="s">
        <v>231</v>
      </c>
      <c r="L1381" s="19" t="s">
        <v>405</v>
      </c>
      <c r="M1381" s="19" t="s">
        <v>310</v>
      </c>
      <c r="N1381" s="19" t="s">
        <v>325</v>
      </c>
      <c r="O1381" s="19" t="s">
        <v>309</v>
      </c>
      <c r="P1381" s="21" t="s">
        <v>307</v>
      </c>
      <c r="Q1381" s="21" t="s">
        <v>308</v>
      </c>
      <c r="R1381" s="19" t="s">
        <v>291</v>
      </c>
      <c r="S1381" s="19" t="s">
        <v>421</v>
      </c>
      <c r="T1381" s="19" t="s">
        <v>288</v>
      </c>
      <c r="U1381" s="19" t="s">
        <v>290</v>
      </c>
      <c r="V1381" s="19" t="s">
        <v>241</v>
      </c>
      <c r="W1381" s="34" t="s">
        <v>300</v>
      </c>
    </row>
    <row r="1382" spans="1:26" hidden="1" x14ac:dyDescent="0.2">
      <c r="A1382" s="63">
        <v>39.662547000000004</v>
      </c>
      <c r="B1382" s="63">
        <v>-105.113277</v>
      </c>
      <c r="C1382" s="52" t="s">
        <v>295</v>
      </c>
      <c r="D1382" s="28">
        <v>41395</v>
      </c>
      <c r="E1382" s="5" t="s">
        <v>281</v>
      </c>
      <c r="F1382" s="5">
        <v>727</v>
      </c>
      <c r="G1382" s="5"/>
      <c r="H1382" s="5" t="s">
        <v>281</v>
      </c>
      <c r="I1382" s="5" t="s">
        <v>281</v>
      </c>
      <c r="J1382" s="5" t="s">
        <v>281</v>
      </c>
      <c r="K1382" s="5" t="s">
        <v>281</v>
      </c>
      <c r="L1382" s="5" t="s">
        <v>312</v>
      </c>
      <c r="M1382" s="5" t="s">
        <v>281</v>
      </c>
      <c r="N1382" s="5" t="s">
        <v>281</v>
      </c>
      <c r="O1382" s="5" t="s">
        <v>281</v>
      </c>
      <c r="P1382" s="5" t="s">
        <v>281</v>
      </c>
      <c r="Q1382" s="5" t="s">
        <v>281</v>
      </c>
      <c r="R1382" s="5" t="s">
        <v>281</v>
      </c>
      <c r="S1382" s="5" t="s">
        <v>281</v>
      </c>
      <c r="T1382" s="5" t="s">
        <v>345</v>
      </c>
      <c r="U1382" s="5"/>
      <c r="V1382" s="5"/>
      <c r="W1382" s="17" t="s">
        <v>267</v>
      </c>
    </row>
    <row r="1383" spans="1:26" hidden="1" x14ac:dyDescent="0.2">
      <c r="C1383" s="52" t="s">
        <v>295</v>
      </c>
      <c r="D1383" s="28">
        <v>41409</v>
      </c>
      <c r="E1383" s="5" t="s">
        <v>281</v>
      </c>
      <c r="F1383" s="5">
        <v>51.2</v>
      </c>
      <c r="G1383" s="5"/>
      <c r="H1383" s="5" t="s">
        <v>281</v>
      </c>
      <c r="I1383" s="5" t="s">
        <v>281</v>
      </c>
      <c r="J1383" s="5" t="s">
        <v>281</v>
      </c>
      <c r="K1383" s="5" t="s">
        <v>281</v>
      </c>
      <c r="L1383" s="5" t="s">
        <v>312</v>
      </c>
      <c r="M1383" s="5" t="s">
        <v>281</v>
      </c>
      <c r="N1383" s="5" t="s">
        <v>281</v>
      </c>
      <c r="O1383" s="5" t="s">
        <v>281</v>
      </c>
      <c r="P1383" s="5" t="s">
        <v>281</v>
      </c>
      <c r="Q1383" s="5" t="s">
        <v>281</v>
      </c>
      <c r="R1383" s="5" t="s">
        <v>281</v>
      </c>
      <c r="S1383" s="5" t="s">
        <v>281</v>
      </c>
      <c r="T1383" s="5" t="s">
        <v>345</v>
      </c>
      <c r="U1383" s="5"/>
      <c r="V1383" s="5"/>
      <c r="W1383" s="17" t="s">
        <v>267</v>
      </c>
    </row>
    <row r="1384" spans="1:26" hidden="1" x14ac:dyDescent="0.2">
      <c r="C1384" s="52" t="s">
        <v>295</v>
      </c>
      <c r="D1384" s="28">
        <v>41465</v>
      </c>
      <c r="E1384" s="9">
        <v>0.5</v>
      </c>
      <c r="F1384" s="5">
        <v>365</v>
      </c>
      <c r="G1384" s="5"/>
      <c r="H1384" s="5" t="s">
        <v>312</v>
      </c>
      <c r="I1384" s="5" t="s">
        <v>312</v>
      </c>
      <c r="J1384" s="5">
        <v>17.27</v>
      </c>
      <c r="K1384" s="5" t="s">
        <v>233</v>
      </c>
      <c r="L1384" s="5" t="s">
        <v>312</v>
      </c>
      <c r="M1384" s="5">
        <v>7.64</v>
      </c>
      <c r="N1384" s="5" t="s">
        <v>312</v>
      </c>
      <c r="O1384" s="5" t="s">
        <v>312</v>
      </c>
      <c r="P1384" s="5">
        <v>1347</v>
      </c>
      <c r="Q1384" s="5" t="s">
        <v>312</v>
      </c>
      <c r="R1384" s="5"/>
      <c r="S1384" s="5" t="s">
        <v>312</v>
      </c>
      <c r="T1384" s="5" t="s">
        <v>345</v>
      </c>
      <c r="U1384" s="5"/>
      <c r="V1384" s="5"/>
      <c r="W1384" s="17" t="s">
        <v>268</v>
      </c>
    </row>
    <row r="1385" spans="1:26" hidden="1" x14ac:dyDescent="0.2">
      <c r="C1385" s="52" t="s">
        <v>295</v>
      </c>
      <c r="D1385" s="28">
        <v>41479</v>
      </c>
      <c r="E1385" s="9">
        <v>0.48472222222222222</v>
      </c>
      <c r="F1385" s="5">
        <v>50.4</v>
      </c>
      <c r="G1385" s="5"/>
      <c r="H1385" s="5" t="s">
        <v>312</v>
      </c>
      <c r="I1385" s="5" t="s">
        <v>312</v>
      </c>
      <c r="J1385" s="5">
        <v>18.149999999999999</v>
      </c>
      <c r="K1385" s="5" t="s">
        <v>230</v>
      </c>
      <c r="L1385" s="5" t="s">
        <v>312</v>
      </c>
      <c r="M1385" s="5">
        <v>7.62</v>
      </c>
      <c r="N1385" s="5" t="s">
        <v>312</v>
      </c>
      <c r="O1385" s="5" t="s">
        <v>312</v>
      </c>
      <c r="P1385" s="5">
        <v>1248</v>
      </c>
      <c r="Q1385" s="5" t="s">
        <v>312</v>
      </c>
      <c r="R1385" s="5"/>
      <c r="S1385" s="5" t="s">
        <v>312</v>
      </c>
      <c r="T1385" s="5" t="s">
        <v>345</v>
      </c>
      <c r="U1385" s="5"/>
      <c r="V1385" s="5"/>
      <c r="W1385" s="17" t="s">
        <v>270</v>
      </c>
    </row>
    <row r="1386" spans="1:26" hidden="1" x14ac:dyDescent="0.2">
      <c r="C1386" s="52" t="s">
        <v>295</v>
      </c>
      <c r="D1386" s="28">
        <v>41493</v>
      </c>
      <c r="E1386" s="9">
        <v>0.47222222222222227</v>
      </c>
      <c r="F1386" s="5">
        <v>411</v>
      </c>
      <c r="G1386" s="5"/>
      <c r="H1386" s="5" t="s">
        <v>312</v>
      </c>
      <c r="I1386" s="5" t="s">
        <v>312</v>
      </c>
      <c r="J1386" s="5">
        <v>16.86</v>
      </c>
      <c r="K1386" s="5" t="s">
        <v>230</v>
      </c>
      <c r="L1386" s="5" t="s">
        <v>312</v>
      </c>
      <c r="M1386" s="5">
        <v>7.59</v>
      </c>
      <c r="N1386" s="5" t="s">
        <v>312</v>
      </c>
      <c r="O1386" s="5" t="s">
        <v>312</v>
      </c>
      <c r="P1386" s="5">
        <v>1117</v>
      </c>
      <c r="Q1386" s="5" t="s">
        <v>312</v>
      </c>
      <c r="R1386" s="5"/>
      <c r="S1386" s="5" t="s">
        <v>312</v>
      </c>
      <c r="T1386" s="5" t="s">
        <v>345</v>
      </c>
      <c r="U1386" s="5"/>
      <c r="V1386" s="5"/>
      <c r="W1386" s="17" t="s">
        <v>268</v>
      </c>
    </row>
    <row r="1387" spans="1:26" hidden="1" x14ac:dyDescent="0.2">
      <c r="C1387" s="52" t="s">
        <v>295</v>
      </c>
      <c r="D1387" s="28">
        <v>41507</v>
      </c>
      <c r="E1387" s="9">
        <v>0.49722222222222223</v>
      </c>
      <c r="F1387" s="5">
        <v>28.8</v>
      </c>
      <c r="G1387" s="5"/>
      <c r="H1387" s="5" t="s">
        <v>312</v>
      </c>
      <c r="I1387" s="5" t="s">
        <v>312</v>
      </c>
      <c r="J1387" s="5">
        <v>17.66</v>
      </c>
      <c r="K1387" s="5" t="s">
        <v>230</v>
      </c>
      <c r="L1387" s="5" t="s">
        <v>312</v>
      </c>
      <c r="M1387" s="5">
        <v>7.64</v>
      </c>
      <c r="N1387" s="5" t="s">
        <v>312</v>
      </c>
      <c r="O1387" s="5" t="s">
        <v>312</v>
      </c>
      <c r="P1387" s="5">
        <v>1210</v>
      </c>
      <c r="Q1387" s="5" t="s">
        <v>312</v>
      </c>
      <c r="R1387" s="5"/>
      <c r="S1387" s="5" t="s">
        <v>312</v>
      </c>
      <c r="T1387" s="5" t="s">
        <v>345</v>
      </c>
      <c r="U1387" s="5"/>
      <c r="V1387" s="5"/>
      <c r="W1387" s="17" t="s">
        <v>270</v>
      </c>
    </row>
    <row r="1388" spans="1:26" hidden="1" x14ac:dyDescent="0.2">
      <c r="C1388" s="52" t="s">
        <v>295</v>
      </c>
      <c r="D1388" s="28">
        <v>41521</v>
      </c>
      <c r="E1388" s="9">
        <v>0.4861111111111111</v>
      </c>
      <c r="F1388" s="13">
        <v>299</v>
      </c>
      <c r="G1388" s="5"/>
      <c r="H1388" s="5" t="s">
        <v>312</v>
      </c>
      <c r="I1388" s="5" t="s">
        <v>312</v>
      </c>
      <c r="J1388" s="5">
        <v>18.21</v>
      </c>
      <c r="K1388" s="5" t="s">
        <v>230</v>
      </c>
      <c r="L1388" s="5" t="s">
        <v>312</v>
      </c>
      <c r="M1388" s="5">
        <v>7.54</v>
      </c>
      <c r="N1388" s="5" t="s">
        <v>312</v>
      </c>
      <c r="O1388" s="5" t="s">
        <v>312</v>
      </c>
      <c r="P1388" s="5">
        <v>1079</v>
      </c>
      <c r="Q1388" s="5" t="s">
        <v>312</v>
      </c>
      <c r="R1388" s="5"/>
      <c r="S1388" s="5" t="s">
        <v>312</v>
      </c>
      <c r="T1388" s="5" t="s">
        <v>345</v>
      </c>
      <c r="U1388" s="5"/>
      <c r="V1388" s="5"/>
      <c r="W1388" s="17" t="s">
        <v>270</v>
      </c>
    </row>
    <row r="1389" spans="1:26" hidden="1" x14ac:dyDescent="0.2">
      <c r="C1389" s="52" t="s">
        <v>295</v>
      </c>
      <c r="D1389" s="28">
        <v>41541</v>
      </c>
      <c r="E1389" s="9">
        <v>0.49513888888888885</v>
      </c>
      <c r="F1389" s="13">
        <v>387</v>
      </c>
      <c r="G1389" s="5"/>
      <c r="H1389" s="5" t="s">
        <v>312</v>
      </c>
      <c r="I1389" s="5" t="s">
        <v>312</v>
      </c>
      <c r="J1389" s="5">
        <v>14.24</v>
      </c>
      <c r="K1389" s="5" t="s">
        <v>371</v>
      </c>
      <c r="L1389" s="5" t="s">
        <v>312</v>
      </c>
      <c r="M1389" s="5">
        <v>7.43</v>
      </c>
      <c r="N1389" s="5" t="s">
        <v>312</v>
      </c>
      <c r="O1389" s="5" t="s">
        <v>312</v>
      </c>
      <c r="P1389" s="5">
        <v>712.6</v>
      </c>
      <c r="Q1389" s="5" t="s">
        <v>312</v>
      </c>
      <c r="R1389" s="5"/>
      <c r="S1389" s="5" t="s">
        <v>312</v>
      </c>
      <c r="T1389" s="5" t="s">
        <v>345</v>
      </c>
      <c r="U1389" s="5"/>
      <c r="V1389" s="5"/>
      <c r="W1389" s="17" t="s">
        <v>334</v>
      </c>
    </row>
    <row r="1390" spans="1:26" hidden="1" x14ac:dyDescent="0.2">
      <c r="B1390" t="s">
        <v>279</v>
      </c>
      <c r="C1390" s="5" t="s">
        <v>295</v>
      </c>
      <c r="D1390" s="28">
        <v>41564</v>
      </c>
      <c r="E1390" s="5"/>
      <c r="F1390" s="5">
        <v>5.2</v>
      </c>
      <c r="G1390" s="5">
        <v>130.9</v>
      </c>
      <c r="H1390" s="5"/>
      <c r="I1390" s="5"/>
      <c r="J1390" s="5"/>
      <c r="K1390" s="5"/>
      <c r="L1390" s="5" t="s">
        <v>312</v>
      </c>
      <c r="M1390" s="5"/>
      <c r="N1390" s="5"/>
      <c r="O1390" s="5" t="s">
        <v>312</v>
      </c>
      <c r="P1390" s="13"/>
      <c r="Q1390" s="5" t="s">
        <v>312</v>
      </c>
      <c r="R1390" s="5"/>
      <c r="S1390" s="5" t="s">
        <v>312</v>
      </c>
      <c r="T1390" s="5"/>
      <c r="U1390" s="5"/>
      <c r="V1390" s="5"/>
      <c r="W1390" s="17" t="s">
        <v>335</v>
      </c>
    </row>
    <row r="1391" spans="1:26" s="25" customFormat="1" hidden="1" x14ac:dyDescent="0.2">
      <c r="B1391" t="s">
        <v>279</v>
      </c>
      <c r="C1391" s="5" t="s">
        <v>336</v>
      </c>
      <c r="D1391" s="28">
        <v>41578</v>
      </c>
      <c r="E1391" s="9">
        <v>0.4861111111111111</v>
      </c>
      <c r="F1391" s="5">
        <v>64.5</v>
      </c>
      <c r="G1391" s="5">
        <v>770.1</v>
      </c>
      <c r="H1391" s="5">
        <v>5.9</v>
      </c>
      <c r="I1391" s="5"/>
      <c r="J1391" s="5">
        <v>9.3000000000000007</v>
      </c>
      <c r="K1391" s="5"/>
      <c r="L1391" s="5" t="s">
        <v>312</v>
      </c>
      <c r="M1391" s="5">
        <v>7.35</v>
      </c>
      <c r="N1391" s="5">
        <v>3.6</v>
      </c>
      <c r="O1391" s="5" t="s">
        <v>312</v>
      </c>
      <c r="P1391" s="5"/>
      <c r="Q1391" s="5" t="s">
        <v>312</v>
      </c>
      <c r="R1391" s="5"/>
      <c r="S1391" s="5" t="s">
        <v>312</v>
      </c>
      <c r="T1391" s="5" t="s">
        <v>293</v>
      </c>
      <c r="U1391" s="5">
        <v>0.1</v>
      </c>
      <c r="V1391" s="5"/>
      <c r="W1391" s="17" t="s">
        <v>335</v>
      </c>
      <c r="X1391" s="130"/>
    </row>
    <row r="1392" spans="1:26" s="25" customFormat="1" hidden="1" x14ac:dyDescent="0.2">
      <c r="B1392" t="s">
        <v>279</v>
      </c>
      <c r="C1392" s="5" t="s">
        <v>295</v>
      </c>
      <c r="D1392" s="28">
        <v>41592</v>
      </c>
      <c r="E1392" s="9">
        <v>0.48958333333333331</v>
      </c>
      <c r="F1392" s="5">
        <v>4.0999999999999996</v>
      </c>
      <c r="G1392" s="5" t="s">
        <v>296</v>
      </c>
      <c r="H1392" s="5">
        <v>6.5</v>
      </c>
      <c r="I1392" s="5"/>
      <c r="J1392" s="5">
        <v>11</v>
      </c>
      <c r="K1392" s="5"/>
      <c r="L1392" s="5" t="s">
        <v>312</v>
      </c>
      <c r="M1392" s="5">
        <v>7.45</v>
      </c>
      <c r="N1392" s="13"/>
      <c r="O1392" s="5" t="s">
        <v>312</v>
      </c>
      <c r="P1392" s="5"/>
      <c r="Q1392" s="5" t="s">
        <v>312</v>
      </c>
      <c r="R1392" s="5"/>
      <c r="S1392" s="5" t="s">
        <v>312</v>
      </c>
      <c r="T1392" s="5" t="s">
        <v>293</v>
      </c>
      <c r="U1392" s="5">
        <v>0.1</v>
      </c>
      <c r="V1392" s="5"/>
      <c r="W1392" s="17" t="s">
        <v>335</v>
      </c>
      <c r="X1392" s="130"/>
    </row>
    <row r="1393" spans="2:26" s="25" customFormat="1" hidden="1" x14ac:dyDescent="0.2">
      <c r="B1393" t="s">
        <v>279</v>
      </c>
      <c r="C1393" s="5" t="s">
        <v>295</v>
      </c>
      <c r="D1393" s="28">
        <v>41613</v>
      </c>
      <c r="E1393" s="9">
        <v>0.46875</v>
      </c>
      <c r="F1393" s="5">
        <v>12.2</v>
      </c>
      <c r="G1393" s="5">
        <v>648.79999999999995</v>
      </c>
      <c r="H1393" s="5" t="s">
        <v>312</v>
      </c>
      <c r="I1393" s="5"/>
      <c r="J1393" s="5">
        <v>5.8</v>
      </c>
      <c r="K1393" s="5"/>
      <c r="L1393" s="5" t="s">
        <v>312</v>
      </c>
      <c r="M1393" s="5">
        <v>7.46</v>
      </c>
      <c r="N1393" s="5" t="s">
        <v>312</v>
      </c>
      <c r="O1393" s="5" t="s">
        <v>312</v>
      </c>
      <c r="P1393" s="5"/>
      <c r="Q1393" s="5" t="s">
        <v>312</v>
      </c>
      <c r="R1393" s="5"/>
      <c r="S1393" s="5" t="s">
        <v>312</v>
      </c>
      <c r="T1393" s="5" t="s">
        <v>299</v>
      </c>
      <c r="U1393" s="5" t="s">
        <v>312</v>
      </c>
      <c r="V1393" s="5"/>
      <c r="W1393" s="17" t="s">
        <v>361</v>
      </c>
      <c r="X1393" s="130"/>
    </row>
    <row r="1394" spans="2:26" s="3" customFormat="1" hidden="1" x14ac:dyDescent="0.25">
      <c r="B1394" t="s">
        <v>279</v>
      </c>
      <c r="C1394" s="5" t="s">
        <v>295</v>
      </c>
      <c r="D1394" s="28">
        <v>41620</v>
      </c>
      <c r="E1394" s="9">
        <v>0.46875</v>
      </c>
      <c r="F1394" s="5">
        <v>8.6</v>
      </c>
      <c r="G1394" s="5">
        <v>960.6</v>
      </c>
      <c r="H1394" s="5">
        <v>6.8</v>
      </c>
      <c r="I1394" s="5"/>
      <c r="J1394" s="5">
        <v>7.39</v>
      </c>
      <c r="K1394" s="5"/>
      <c r="L1394" s="5" t="s">
        <v>312</v>
      </c>
      <c r="M1394" s="5">
        <v>7.38</v>
      </c>
      <c r="N1394" s="5" t="s">
        <v>312</v>
      </c>
      <c r="O1394" s="5" t="s">
        <v>312</v>
      </c>
      <c r="P1394" s="5"/>
      <c r="Q1394" s="5" t="s">
        <v>312</v>
      </c>
      <c r="R1394" s="5"/>
      <c r="S1394" s="5" t="s">
        <v>312</v>
      </c>
      <c r="T1394" s="5" t="s">
        <v>346</v>
      </c>
      <c r="U1394" s="5" t="s">
        <v>312</v>
      </c>
      <c r="V1394" s="5"/>
      <c r="W1394" s="17" t="s">
        <v>335</v>
      </c>
      <c r="X1394" s="130"/>
      <c r="Y1394" s="25"/>
      <c r="Z1394" s="25"/>
    </row>
    <row r="1395" spans="2:26" s="25" customFormat="1" hidden="1" x14ac:dyDescent="0.2">
      <c r="B1395" t="s">
        <v>279</v>
      </c>
      <c r="C1395" s="5" t="s">
        <v>295</v>
      </c>
      <c r="D1395" s="28">
        <v>41671</v>
      </c>
      <c r="E1395" s="9">
        <v>0.5</v>
      </c>
      <c r="F1395" s="5">
        <v>2</v>
      </c>
      <c r="G1395" s="5">
        <v>1732.9</v>
      </c>
      <c r="H1395" s="5">
        <v>7.9</v>
      </c>
      <c r="I1395" s="5"/>
      <c r="J1395" s="5">
        <v>6.3</v>
      </c>
      <c r="K1395" s="5"/>
      <c r="L1395" s="5" t="s">
        <v>312</v>
      </c>
      <c r="M1395" s="5">
        <v>7.44</v>
      </c>
      <c r="N1395" s="5" t="s">
        <v>312</v>
      </c>
      <c r="O1395" s="5" t="s">
        <v>312</v>
      </c>
      <c r="P1395" s="5"/>
      <c r="Q1395" s="5" t="s">
        <v>312</v>
      </c>
      <c r="R1395" s="5"/>
      <c r="S1395" s="5" t="s">
        <v>312</v>
      </c>
      <c r="T1395" s="5" t="s">
        <v>218</v>
      </c>
      <c r="U1395" s="5" t="s">
        <v>312</v>
      </c>
      <c r="V1395" s="5"/>
      <c r="W1395" s="17" t="s">
        <v>335</v>
      </c>
      <c r="X1395" s="130"/>
    </row>
    <row r="1396" spans="2:26" hidden="1" x14ac:dyDescent="0.2">
      <c r="B1396" t="s">
        <v>279</v>
      </c>
      <c r="C1396" s="5" t="s">
        <v>295</v>
      </c>
      <c r="D1396" s="28">
        <v>41684</v>
      </c>
      <c r="E1396" s="9">
        <v>0.4861111111111111</v>
      </c>
      <c r="F1396" s="5">
        <v>22.8</v>
      </c>
      <c r="G1396" s="5">
        <v>235.9</v>
      </c>
      <c r="H1396" s="5">
        <v>8.4</v>
      </c>
      <c r="I1396" s="5"/>
      <c r="J1396" s="5">
        <v>7.3</v>
      </c>
      <c r="K1396" s="5"/>
      <c r="L1396" s="5" t="s">
        <v>312</v>
      </c>
      <c r="M1396" s="5">
        <v>7.43</v>
      </c>
      <c r="N1396" s="5"/>
      <c r="O1396" s="5" t="s">
        <v>312</v>
      </c>
      <c r="P1396" s="5"/>
      <c r="Q1396" s="5" t="s">
        <v>312</v>
      </c>
      <c r="R1396" s="5"/>
      <c r="S1396" s="5" t="s">
        <v>312</v>
      </c>
      <c r="T1396" s="5" t="s">
        <v>299</v>
      </c>
      <c r="U1396" s="5">
        <v>2.6</v>
      </c>
      <c r="V1396" s="5">
        <v>1.002</v>
      </c>
      <c r="W1396" s="17" t="s">
        <v>214</v>
      </c>
    </row>
    <row r="1397" spans="2:26" hidden="1" x14ac:dyDescent="0.2">
      <c r="B1397" t="s">
        <v>279</v>
      </c>
      <c r="C1397" s="5" t="s">
        <v>295</v>
      </c>
      <c r="D1397" s="28">
        <v>41698</v>
      </c>
      <c r="E1397" s="9">
        <v>0.5</v>
      </c>
      <c r="F1397" s="5" t="s">
        <v>297</v>
      </c>
      <c r="G1397" s="5">
        <v>727</v>
      </c>
      <c r="H1397" s="5">
        <v>13.1</v>
      </c>
      <c r="I1397" s="5"/>
      <c r="J1397" s="5">
        <v>9.4</v>
      </c>
      <c r="K1397" s="5"/>
      <c r="L1397" s="5" t="s">
        <v>312</v>
      </c>
      <c r="M1397" s="5">
        <v>7.85</v>
      </c>
      <c r="N1397" s="5"/>
      <c r="O1397" s="5" t="s">
        <v>312</v>
      </c>
      <c r="P1397" s="5"/>
      <c r="Q1397" s="5" t="s">
        <v>312</v>
      </c>
      <c r="R1397" s="5"/>
      <c r="S1397" s="5" t="s">
        <v>312</v>
      </c>
      <c r="T1397" s="5" t="s">
        <v>219</v>
      </c>
      <c r="U1397" s="5">
        <v>2.6</v>
      </c>
      <c r="V1397" s="5">
        <v>1.002</v>
      </c>
      <c r="W1397" s="17" t="s">
        <v>245</v>
      </c>
    </row>
    <row r="1398" spans="2:26" hidden="1" x14ac:dyDescent="0.2">
      <c r="B1398" t="s">
        <v>279</v>
      </c>
      <c r="C1398" s="13" t="s">
        <v>295</v>
      </c>
      <c r="D1398" s="28">
        <v>41712</v>
      </c>
      <c r="E1398" s="9">
        <v>0.5</v>
      </c>
      <c r="F1398" s="5">
        <v>13.4</v>
      </c>
      <c r="G1398" s="5">
        <v>960.6</v>
      </c>
      <c r="H1398" s="5">
        <v>13</v>
      </c>
      <c r="I1398" s="5"/>
      <c r="J1398" s="5">
        <v>8.8000000000000007</v>
      </c>
      <c r="K1398" s="5"/>
      <c r="L1398" s="5" t="s">
        <v>312</v>
      </c>
      <c r="M1398" s="5">
        <v>7.85</v>
      </c>
      <c r="N1398" s="5"/>
      <c r="O1398" s="5" t="s">
        <v>312</v>
      </c>
      <c r="P1398" s="5"/>
      <c r="Q1398" s="5" t="s">
        <v>312</v>
      </c>
      <c r="R1398" s="5"/>
      <c r="S1398" s="5" t="s">
        <v>312</v>
      </c>
      <c r="T1398" s="5" t="s">
        <v>299</v>
      </c>
      <c r="U1398" s="5">
        <v>2.6</v>
      </c>
      <c r="V1398" s="5">
        <v>1.002</v>
      </c>
      <c r="W1398" s="17" t="s">
        <v>261</v>
      </c>
    </row>
    <row r="1399" spans="2:26" hidden="1" x14ac:dyDescent="0.2">
      <c r="C1399" s="52" t="s">
        <v>295</v>
      </c>
      <c r="D1399" s="28">
        <v>41766</v>
      </c>
      <c r="E1399" s="9">
        <v>0.62361111111111112</v>
      </c>
      <c r="F1399" s="5">
        <v>70.599999999999994</v>
      </c>
      <c r="G1399" s="5"/>
      <c r="H1399" s="5">
        <v>8.81</v>
      </c>
      <c r="I1399" s="5" t="s">
        <v>312</v>
      </c>
      <c r="J1399" s="153">
        <v>13.9</v>
      </c>
      <c r="K1399" s="5" t="s">
        <v>230</v>
      </c>
      <c r="L1399" s="5" t="s">
        <v>312</v>
      </c>
      <c r="M1399" s="5">
        <v>7.85</v>
      </c>
      <c r="N1399" s="5">
        <v>15.4</v>
      </c>
      <c r="O1399" s="5" t="s">
        <v>312</v>
      </c>
      <c r="P1399" s="5">
        <v>1448</v>
      </c>
      <c r="Q1399" s="5" t="s">
        <v>312</v>
      </c>
      <c r="R1399" s="5"/>
      <c r="S1399" s="5" t="s">
        <v>312</v>
      </c>
      <c r="T1399" s="5" t="s">
        <v>345</v>
      </c>
      <c r="U1399" s="5"/>
      <c r="V1399" s="5"/>
      <c r="W1399" s="17" t="s">
        <v>138</v>
      </c>
    </row>
    <row r="1400" spans="2:26" hidden="1" x14ac:dyDescent="0.2">
      <c r="C1400" s="52" t="s">
        <v>295</v>
      </c>
      <c r="D1400" s="28">
        <v>41780</v>
      </c>
      <c r="E1400" s="9">
        <v>0.60625000000000007</v>
      </c>
      <c r="F1400" s="5" t="s">
        <v>296</v>
      </c>
      <c r="G1400" s="5"/>
      <c r="H1400" s="5">
        <v>7.66</v>
      </c>
      <c r="I1400" s="5" t="s">
        <v>312</v>
      </c>
      <c r="J1400" s="5">
        <v>15.18</v>
      </c>
      <c r="K1400" s="5" t="s">
        <v>371</v>
      </c>
      <c r="L1400" s="5" t="s">
        <v>312</v>
      </c>
      <c r="M1400" s="5">
        <v>7.72</v>
      </c>
      <c r="N1400" s="5">
        <v>20.9</v>
      </c>
      <c r="O1400" s="5" t="s">
        <v>312</v>
      </c>
      <c r="P1400" s="5">
        <v>231</v>
      </c>
      <c r="Q1400" s="5" t="s">
        <v>312</v>
      </c>
      <c r="R1400" s="5"/>
      <c r="S1400" s="5" t="s">
        <v>312</v>
      </c>
      <c r="T1400" s="5" t="s">
        <v>346</v>
      </c>
      <c r="U1400" s="5"/>
      <c r="V1400" s="5"/>
      <c r="W1400" s="17" t="s">
        <v>139</v>
      </c>
    </row>
    <row r="1401" spans="2:26" hidden="1" x14ac:dyDescent="0.2">
      <c r="C1401" s="52" t="s">
        <v>295</v>
      </c>
      <c r="D1401" s="28">
        <v>41794</v>
      </c>
      <c r="E1401" s="9">
        <v>0.58333333333333337</v>
      </c>
      <c r="F1401" s="5">
        <v>71.2</v>
      </c>
      <c r="G1401" s="5"/>
      <c r="H1401" s="5">
        <v>7.98</v>
      </c>
      <c r="I1401" s="5" t="s">
        <v>312</v>
      </c>
      <c r="J1401" s="5">
        <v>17.03</v>
      </c>
      <c r="K1401" s="5" t="s">
        <v>371</v>
      </c>
      <c r="L1401" s="5" t="s">
        <v>312</v>
      </c>
      <c r="M1401" s="5">
        <v>7.83</v>
      </c>
      <c r="N1401" s="5">
        <v>3.53</v>
      </c>
      <c r="O1401" s="5" t="s">
        <v>312</v>
      </c>
      <c r="P1401" s="5">
        <v>249</v>
      </c>
      <c r="Q1401" s="5" t="s">
        <v>312</v>
      </c>
      <c r="R1401" s="5"/>
      <c r="S1401" s="5" t="s">
        <v>312</v>
      </c>
      <c r="T1401" s="5" t="s">
        <v>345</v>
      </c>
      <c r="U1401" s="5"/>
      <c r="V1401" s="5"/>
      <c r="W1401" s="17" t="s">
        <v>99</v>
      </c>
    </row>
    <row r="1402" spans="2:26" hidden="1" x14ac:dyDescent="0.2">
      <c r="C1402" s="52" t="s">
        <v>295</v>
      </c>
      <c r="D1402" s="28">
        <v>41808</v>
      </c>
      <c r="E1402" s="9">
        <v>0.54513888888888895</v>
      </c>
      <c r="F1402" s="5">
        <v>42.2</v>
      </c>
      <c r="G1402" s="5"/>
      <c r="H1402" s="5">
        <v>8.74</v>
      </c>
      <c r="I1402" s="5" t="s">
        <v>312</v>
      </c>
      <c r="J1402" s="5">
        <v>16.16</v>
      </c>
      <c r="K1402" s="5" t="s">
        <v>230</v>
      </c>
      <c r="L1402" s="5" t="s">
        <v>312</v>
      </c>
      <c r="M1402" s="5">
        <v>7.78</v>
      </c>
      <c r="N1402" s="5">
        <v>5.38</v>
      </c>
      <c r="O1402" s="5" t="s">
        <v>312</v>
      </c>
      <c r="P1402" s="5">
        <v>1392</v>
      </c>
      <c r="Q1402" s="5" t="s">
        <v>312</v>
      </c>
      <c r="R1402" s="5"/>
      <c r="S1402" s="5" t="s">
        <v>312</v>
      </c>
      <c r="T1402" s="5" t="s">
        <v>345</v>
      </c>
      <c r="U1402" s="5"/>
      <c r="V1402" s="5"/>
      <c r="W1402" s="17" t="s">
        <v>103</v>
      </c>
    </row>
    <row r="1403" spans="2:26" hidden="1" x14ac:dyDescent="0.2">
      <c r="C1403" s="52" t="s">
        <v>295</v>
      </c>
      <c r="D1403" s="28">
        <v>41829</v>
      </c>
      <c r="E1403" s="9">
        <v>0.5805555555555556</v>
      </c>
      <c r="F1403" s="5">
        <v>649</v>
      </c>
      <c r="G1403" s="5"/>
      <c r="H1403" s="5">
        <v>7.25</v>
      </c>
      <c r="I1403" s="5" t="s">
        <v>312</v>
      </c>
      <c r="J1403" s="5">
        <v>18.98</v>
      </c>
      <c r="K1403" s="5" t="s">
        <v>230</v>
      </c>
      <c r="L1403" s="5" t="s">
        <v>312</v>
      </c>
      <c r="M1403" s="5">
        <v>7.72</v>
      </c>
      <c r="N1403" s="5">
        <v>19.5</v>
      </c>
      <c r="O1403" s="5" t="s">
        <v>312</v>
      </c>
      <c r="P1403" s="5">
        <v>846</v>
      </c>
      <c r="Q1403" s="5" t="s">
        <v>312</v>
      </c>
      <c r="R1403" s="5"/>
      <c r="S1403" s="5" t="s">
        <v>312</v>
      </c>
      <c r="T1403" s="5" t="s">
        <v>345</v>
      </c>
      <c r="U1403" s="5"/>
      <c r="V1403" s="5"/>
      <c r="W1403" s="17" t="s">
        <v>104</v>
      </c>
    </row>
    <row r="1404" spans="2:26" hidden="1" x14ac:dyDescent="0.2">
      <c r="C1404" s="52" t="s">
        <v>295</v>
      </c>
      <c r="D1404" s="28">
        <v>41843</v>
      </c>
      <c r="E1404" s="9">
        <v>0.57777777777777783</v>
      </c>
      <c r="F1404" s="5">
        <v>73.3</v>
      </c>
      <c r="G1404" s="5"/>
      <c r="H1404" s="5">
        <v>7.23</v>
      </c>
      <c r="I1404" s="5" t="s">
        <v>312</v>
      </c>
      <c r="J1404" s="5">
        <v>17.97</v>
      </c>
      <c r="K1404" s="5" t="s">
        <v>230</v>
      </c>
      <c r="L1404" s="5" t="s">
        <v>312</v>
      </c>
      <c r="M1404" s="153">
        <v>7.6</v>
      </c>
      <c r="N1404" s="5">
        <v>9.75</v>
      </c>
      <c r="O1404" s="5" t="s">
        <v>312</v>
      </c>
      <c r="P1404" s="5">
        <v>1261</v>
      </c>
      <c r="Q1404" s="5" t="s">
        <v>312</v>
      </c>
      <c r="R1404" s="5"/>
      <c r="S1404" s="5" t="s">
        <v>312</v>
      </c>
      <c r="T1404" s="5" t="s">
        <v>345</v>
      </c>
      <c r="U1404" s="5"/>
      <c r="V1404" s="5"/>
      <c r="W1404" s="17" t="s">
        <v>105</v>
      </c>
    </row>
    <row r="1405" spans="2:26" hidden="1" x14ac:dyDescent="0.2">
      <c r="C1405" s="52" t="s">
        <v>295</v>
      </c>
      <c r="D1405" s="28">
        <v>41857</v>
      </c>
      <c r="E1405" s="9">
        <v>0.59652777777777777</v>
      </c>
      <c r="F1405" s="5">
        <v>92.5</v>
      </c>
      <c r="G1405" s="5"/>
      <c r="H1405" s="5">
        <v>6.84</v>
      </c>
      <c r="I1405" s="5" t="s">
        <v>312</v>
      </c>
      <c r="J1405" s="5">
        <v>17.760000000000002</v>
      </c>
      <c r="K1405" s="5" t="s">
        <v>230</v>
      </c>
      <c r="L1405" s="5" t="s">
        <v>312</v>
      </c>
      <c r="M1405" s="5">
        <v>7.48</v>
      </c>
      <c r="N1405" s="5">
        <v>13.3</v>
      </c>
      <c r="O1405" s="5" t="s">
        <v>312</v>
      </c>
      <c r="P1405" s="5">
        <v>944</v>
      </c>
      <c r="Q1405" s="5" t="s">
        <v>312</v>
      </c>
      <c r="R1405" s="5"/>
      <c r="S1405" s="5" t="s">
        <v>312</v>
      </c>
      <c r="T1405" s="5" t="s">
        <v>345</v>
      </c>
      <c r="U1405" s="5"/>
      <c r="V1405" s="5"/>
      <c r="W1405" s="17" t="s">
        <v>106</v>
      </c>
    </row>
    <row r="1406" spans="2:26" hidden="1" x14ac:dyDescent="0.2">
      <c r="C1406" s="52" t="s">
        <v>295</v>
      </c>
      <c r="D1406" s="28">
        <v>41871</v>
      </c>
      <c r="E1406" s="9">
        <v>0.57986111111111105</v>
      </c>
      <c r="F1406" s="5">
        <v>249</v>
      </c>
      <c r="G1406" s="5"/>
      <c r="H1406" s="5">
        <v>7.49</v>
      </c>
      <c r="I1406" s="5" t="s">
        <v>312</v>
      </c>
      <c r="J1406" s="5">
        <v>17.47</v>
      </c>
      <c r="K1406" s="5" t="s">
        <v>230</v>
      </c>
      <c r="L1406" s="5" t="s">
        <v>312</v>
      </c>
      <c r="M1406" s="5">
        <v>7.74</v>
      </c>
      <c r="N1406" s="5">
        <v>5.61</v>
      </c>
      <c r="O1406" s="5" t="s">
        <v>312</v>
      </c>
      <c r="P1406" s="5">
        <v>1239</v>
      </c>
      <c r="Q1406" s="5" t="s">
        <v>312</v>
      </c>
      <c r="R1406" s="5"/>
      <c r="S1406" s="5" t="s">
        <v>312</v>
      </c>
      <c r="T1406" s="5" t="s">
        <v>345</v>
      </c>
      <c r="U1406" s="5"/>
      <c r="V1406" s="5"/>
      <c r="W1406" s="17" t="s">
        <v>107</v>
      </c>
    </row>
    <row r="1407" spans="2:26" hidden="1" x14ac:dyDescent="0.2">
      <c r="C1407" s="52" t="s">
        <v>295</v>
      </c>
      <c r="D1407" s="28">
        <v>41885</v>
      </c>
      <c r="E1407" s="9">
        <v>0.64166666666666672</v>
      </c>
      <c r="F1407" s="5">
        <v>40.4</v>
      </c>
      <c r="G1407" s="5"/>
      <c r="H1407" s="5" t="s">
        <v>135</v>
      </c>
      <c r="I1407" s="5" t="s">
        <v>135</v>
      </c>
      <c r="J1407" s="5" t="s">
        <v>135</v>
      </c>
      <c r="K1407" s="5" t="s">
        <v>230</v>
      </c>
      <c r="L1407" s="5" t="s">
        <v>312</v>
      </c>
      <c r="M1407" s="5" t="s">
        <v>135</v>
      </c>
      <c r="N1407" s="5">
        <v>7.35</v>
      </c>
      <c r="O1407" s="5" t="s">
        <v>312</v>
      </c>
      <c r="P1407" s="5" t="s">
        <v>135</v>
      </c>
      <c r="Q1407" s="5" t="s">
        <v>312</v>
      </c>
      <c r="R1407" s="5"/>
      <c r="S1407" s="5" t="s">
        <v>312</v>
      </c>
      <c r="T1407" s="5" t="s">
        <v>345</v>
      </c>
      <c r="U1407" s="5"/>
      <c r="V1407" s="5"/>
      <c r="W1407" s="17" t="s">
        <v>108</v>
      </c>
    </row>
    <row r="1408" spans="2:26" hidden="1" x14ac:dyDescent="0.2">
      <c r="C1408" s="52" t="s">
        <v>295</v>
      </c>
      <c r="D1408" s="28">
        <v>41899</v>
      </c>
      <c r="E1408" s="9">
        <v>0.59236111111111112</v>
      </c>
      <c r="F1408" s="5">
        <v>24.1</v>
      </c>
      <c r="G1408" s="5"/>
      <c r="H1408" s="5">
        <v>7.83</v>
      </c>
      <c r="I1408" s="5" t="s">
        <v>312</v>
      </c>
      <c r="J1408" s="5">
        <v>16.14</v>
      </c>
      <c r="K1408" s="5" t="s">
        <v>230</v>
      </c>
      <c r="L1408" s="5" t="s">
        <v>312</v>
      </c>
      <c r="M1408" s="5">
        <v>7.65</v>
      </c>
      <c r="N1408" s="5">
        <v>6.62</v>
      </c>
      <c r="O1408" s="5" t="s">
        <v>312</v>
      </c>
      <c r="P1408" s="5">
        <v>1189</v>
      </c>
      <c r="Q1408" s="5" t="s">
        <v>312</v>
      </c>
      <c r="R1408" s="5"/>
      <c r="S1408" s="5" t="s">
        <v>312</v>
      </c>
      <c r="T1408" s="5" t="s">
        <v>345</v>
      </c>
      <c r="U1408" s="5"/>
      <c r="V1408" s="5"/>
      <c r="W1408" s="17" t="s">
        <v>113</v>
      </c>
    </row>
    <row r="1409" spans="1:24" hidden="1" x14ac:dyDescent="0.2">
      <c r="B1409" t="s">
        <v>279</v>
      </c>
      <c r="C1409" s="5" t="s">
        <v>295</v>
      </c>
      <c r="D1409" s="28">
        <v>41916</v>
      </c>
      <c r="E1409" s="8">
        <v>0.56111111111111112</v>
      </c>
      <c r="F1409" s="5">
        <v>54.8</v>
      </c>
      <c r="G1409" s="5">
        <v>1732.9</v>
      </c>
      <c r="H1409" s="5" t="s">
        <v>312</v>
      </c>
      <c r="I1409" s="5" t="s">
        <v>312</v>
      </c>
      <c r="J1409" s="5">
        <v>13.3</v>
      </c>
      <c r="K1409" s="5" t="s">
        <v>230</v>
      </c>
      <c r="L1409" s="5" t="s">
        <v>312</v>
      </c>
      <c r="M1409" s="6">
        <v>7.72</v>
      </c>
      <c r="N1409" s="7">
        <v>6.9</v>
      </c>
      <c r="O1409" s="5" t="s">
        <v>312</v>
      </c>
      <c r="P1409" s="5"/>
      <c r="Q1409" s="5" t="s">
        <v>312</v>
      </c>
      <c r="R1409" s="5"/>
      <c r="S1409" s="5"/>
      <c r="T1409" s="5" t="s">
        <v>345</v>
      </c>
      <c r="U1409" s="5"/>
      <c r="V1409" s="5"/>
      <c r="W1409" s="17" t="s">
        <v>335</v>
      </c>
    </row>
    <row r="1410" spans="1:24" hidden="1" x14ac:dyDescent="0.2">
      <c r="B1410" t="s">
        <v>279</v>
      </c>
      <c r="C1410" s="5" t="s">
        <v>295</v>
      </c>
      <c r="D1410" s="28">
        <v>41930</v>
      </c>
      <c r="E1410" s="9">
        <v>0.54722222222222217</v>
      </c>
      <c r="F1410" s="5">
        <v>54.6</v>
      </c>
      <c r="G1410" s="5">
        <v>2419.6</v>
      </c>
      <c r="H1410" s="5">
        <v>8.76</v>
      </c>
      <c r="I1410" s="5">
        <v>99.8</v>
      </c>
      <c r="J1410" s="6">
        <v>12.3</v>
      </c>
      <c r="K1410" s="5" t="s">
        <v>230</v>
      </c>
      <c r="L1410" s="5" t="s">
        <v>312</v>
      </c>
      <c r="M1410" s="6">
        <v>7.6</v>
      </c>
      <c r="N1410" s="5"/>
      <c r="O1410" s="5" t="s">
        <v>312</v>
      </c>
      <c r="P1410" s="5"/>
      <c r="Q1410" s="5" t="s">
        <v>312</v>
      </c>
      <c r="R1410" s="5"/>
      <c r="S1410" s="5"/>
      <c r="T1410" s="5" t="s">
        <v>345</v>
      </c>
      <c r="U1410" s="5"/>
      <c r="V1410" s="5"/>
      <c r="W1410" s="17" t="s">
        <v>275</v>
      </c>
    </row>
    <row r="1411" spans="1:24" hidden="1" x14ac:dyDescent="0.2">
      <c r="B1411" t="s">
        <v>279</v>
      </c>
      <c r="C1411" s="5" t="s">
        <v>295</v>
      </c>
      <c r="D1411" s="28">
        <v>41951</v>
      </c>
      <c r="E1411" s="9">
        <v>0.55694444444444446</v>
      </c>
      <c r="F1411" s="5">
        <v>57.6</v>
      </c>
      <c r="G1411" s="5">
        <v>1986.3</v>
      </c>
      <c r="H1411" s="5" t="s">
        <v>312</v>
      </c>
      <c r="I1411" s="5" t="s">
        <v>312</v>
      </c>
      <c r="J1411" s="6">
        <v>10.1</v>
      </c>
      <c r="K1411" s="5" t="s">
        <v>230</v>
      </c>
      <c r="L1411" s="5" t="s">
        <v>312</v>
      </c>
      <c r="M1411" s="5">
        <v>7.85</v>
      </c>
      <c r="N1411" s="5">
        <v>4.4000000000000004</v>
      </c>
      <c r="O1411" s="5" t="s">
        <v>312</v>
      </c>
      <c r="P1411" s="5"/>
      <c r="Q1411" s="5" t="s">
        <v>312</v>
      </c>
      <c r="R1411" s="5"/>
      <c r="S1411" s="5"/>
      <c r="T1411" s="5" t="s">
        <v>345</v>
      </c>
      <c r="U1411" s="5"/>
      <c r="V1411" s="5"/>
      <c r="W1411" s="17" t="s">
        <v>275</v>
      </c>
    </row>
    <row r="1412" spans="1:24" hidden="1" x14ac:dyDescent="0.2">
      <c r="B1412" t="s">
        <v>279</v>
      </c>
      <c r="C1412" s="5" t="s">
        <v>295</v>
      </c>
      <c r="D1412" s="28">
        <v>41965</v>
      </c>
      <c r="E1412" s="9">
        <v>0.5444444444444444</v>
      </c>
      <c r="F1412" s="7">
        <v>11</v>
      </c>
      <c r="G1412" s="7">
        <v>1413.6</v>
      </c>
      <c r="H1412" s="6">
        <v>9.3000000000000007</v>
      </c>
      <c r="I1412" s="5"/>
      <c r="J1412" s="6">
        <v>9.26</v>
      </c>
      <c r="K1412" s="5" t="s">
        <v>230</v>
      </c>
      <c r="L1412" s="5" t="s">
        <v>312</v>
      </c>
      <c r="M1412" s="5">
        <v>7.88</v>
      </c>
      <c r="N1412" s="7">
        <v>1.5</v>
      </c>
      <c r="O1412" s="5" t="s">
        <v>312</v>
      </c>
      <c r="P1412" s="5"/>
      <c r="Q1412" s="5" t="s">
        <v>312</v>
      </c>
      <c r="R1412" s="5"/>
      <c r="S1412" s="5"/>
      <c r="T1412" s="5" t="s">
        <v>345</v>
      </c>
      <c r="U1412" s="5"/>
      <c r="V1412" s="5"/>
      <c r="W1412" s="17" t="s">
        <v>280</v>
      </c>
    </row>
    <row r="1413" spans="1:24" hidden="1" x14ac:dyDescent="0.2">
      <c r="B1413" t="s">
        <v>279</v>
      </c>
      <c r="C1413" s="5" t="s">
        <v>295</v>
      </c>
      <c r="D1413" s="28">
        <v>41986</v>
      </c>
      <c r="E1413" s="9">
        <v>0.58680555555555558</v>
      </c>
      <c r="F1413" s="7">
        <v>48</v>
      </c>
      <c r="G1413" s="7">
        <v>1299.7</v>
      </c>
      <c r="H1413" s="118" t="s">
        <v>312</v>
      </c>
      <c r="I1413" s="118" t="s">
        <v>312</v>
      </c>
      <c r="J1413" s="6">
        <v>9.6</v>
      </c>
      <c r="K1413" s="5" t="s">
        <v>230</v>
      </c>
      <c r="L1413" s="5" t="s">
        <v>312</v>
      </c>
      <c r="M1413" s="5">
        <v>7.63</v>
      </c>
      <c r="N1413" s="7">
        <v>1.7</v>
      </c>
      <c r="O1413" s="5" t="s">
        <v>312</v>
      </c>
      <c r="P1413" s="5"/>
      <c r="Q1413" s="5" t="s">
        <v>312</v>
      </c>
      <c r="R1413" s="5"/>
      <c r="S1413" s="5"/>
      <c r="T1413" s="5" t="s">
        <v>345</v>
      </c>
      <c r="U1413" s="5"/>
      <c r="V1413" s="5"/>
      <c r="W1413" s="17" t="s">
        <v>275</v>
      </c>
    </row>
    <row r="1414" spans="1:24" hidden="1" x14ac:dyDescent="0.2">
      <c r="C1414" s="50" t="s">
        <v>295</v>
      </c>
      <c r="D1414" s="28">
        <v>42028</v>
      </c>
      <c r="E1414" s="9">
        <v>0.55694444444444446</v>
      </c>
      <c r="F1414" s="5">
        <v>5.2</v>
      </c>
      <c r="G1414" s="5">
        <v>325.5</v>
      </c>
      <c r="H1414" s="5">
        <v>10.64</v>
      </c>
      <c r="I1414" s="5">
        <v>107</v>
      </c>
      <c r="J1414" s="6">
        <v>6.79</v>
      </c>
      <c r="K1414" s="5" t="s">
        <v>230</v>
      </c>
      <c r="L1414" s="5" t="s">
        <v>312</v>
      </c>
      <c r="M1414" s="5">
        <v>7.4</v>
      </c>
      <c r="N1414" s="7">
        <v>3.1</v>
      </c>
      <c r="O1414" s="5" t="s">
        <v>312</v>
      </c>
      <c r="P1414" s="5">
        <v>1450.8</v>
      </c>
      <c r="Q1414" s="5" t="s">
        <v>312</v>
      </c>
      <c r="R1414" s="5"/>
      <c r="S1414" s="5" t="s">
        <v>298</v>
      </c>
      <c r="T1414" s="5" t="s">
        <v>345</v>
      </c>
      <c r="U1414" s="5"/>
      <c r="V1414" s="5"/>
      <c r="W1414" s="17" t="s">
        <v>278</v>
      </c>
      <c r="X1414" s="17" t="s">
        <v>385</v>
      </c>
    </row>
    <row r="1415" spans="1:24" hidden="1" x14ac:dyDescent="0.2">
      <c r="C1415" s="50" t="s">
        <v>295</v>
      </c>
      <c r="D1415" s="28">
        <v>42049</v>
      </c>
      <c r="E1415" s="9">
        <v>0.58888888888888891</v>
      </c>
      <c r="F1415" s="5">
        <v>25.6</v>
      </c>
      <c r="G1415" s="5">
        <v>261.3</v>
      </c>
      <c r="H1415" s="11">
        <v>10.4</v>
      </c>
      <c r="I1415" s="5">
        <v>110.4</v>
      </c>
      <c r="J1415" s="6">
        <v>9.09</v>
      </c>
      <c r="K1415" s="5" t="s">
        <v>230</v>
      </c>
      <c r="L1415" s="5" t="s">
        <v>312</v>
      </c>
      <c r="M1415" s="6">
        <v>7.62</v>
      </c>
      <c r="N1415" s="7">
        <v>2.61</v>
      </c>
      <c r="O1415" s="5" t="s">
        <v>312</v>
      </c>
      <c r="P1415" s="153">
        <v>1367.8</v>
      </c>
      <c r="Q1415" s="5" t="s">
        <v>312</v>
      </c>
      <c r="R1415" s="5" t="s">
        <v>312</v>
      </c>
      <c r="S1415" s="5" t="s">
        <v>312</v>
      </c>
      <c r="T1415" s="5" t="s">
        <v>345</v>
      </c>
      <c r="U1415" s="5"/>
      <c r="V1415" s="5"/>
      <c r="W1415" s="17" t="s">
        <v>278</v>
      </c>
      <c r="X1415" s="17" t="s">
        <v>375</v>
      </c>
    </row>
    <row r="1416" spans="1:24" hidden="1" x14ac:dyDescent="0.2">
      <c r="C1416" s="50" t="s">
        <v>295</v>
      </c>
      <c r="D1416" s="28">
        <v>42063</v>
      </c>
      <c r="E1416" s="9">
        <v>0.44305555555555554</v>
      </c>
      <c r="F1416" s="5">
        <v>20.6</v>
      </c>
      <c r="G1416" s="5">
        <v>290.89999999999998</v>
      </c>
      <c r="H1416" s="11">
        <v>11.01</v>
      </c>
      <c r="I1416" s="5">
        <v>105.5</v>
      </c>
      <c r="J1416" s="6">
        <v>4.76</v>
      </c>
      <c r="K1416" s="5" t="s">
        <v>230</v>
      </c>
      <c r="L1416" s="5" t="s">
        <v>312</v>
      </c>
      <c r="M1416" s="6">
        <v>7.15</v>
      </c>
      <c r="N1416" s="7"/>
      <c r="O1416" s="5" t="s">
        <v>312</v>
      </c>
      <c r="P1416" s="153">
        <v>1412.9</v>
      </c>
      <c r="Q1416" s="5" t="s">
        <v>312</v>
      </c>
      <c r="R1416" s="5"/>
      <c r="S1416" s="5" t="s">
        <v>421</v>
      </c>
      <c r="T1416" s="5" t="s">
        <v>345</v>
      </c>
      <c r="U1416" s="5"/>
      <c r="V1416" s="5"/>
      <c r="W1416" s="17" t="s">
        <v>278</v>
      </c>
      <c r="X1416" s="17" t="s">
        <v>301</v>
      </c>
    </row>
    <row r="1417" spans="1:24" hidden="1" x14ac:dyDescent="0.2">
      <c r="C1417" s="50" t="s">
        <v>295</v>
      </c>
      <c r="D1417" s="28">
        <v>42084</v>
      </c>
      <c r="E1417" s="9">
        <v>0.64027777777777783</v>
      </c>
      <c r="F1417" s="5">
        <v>9.6999999999999993</v>
      </c>
      <c r="G1417" s="5">
        <v>307.60000000000002</v>
      </c>
      <c r="H1417" s="11">
        <v>10.69</v>
      </c>
      <c r="I1417" s="5">
        <v>123.6</v>
      </c>
      <c r="J1417" s="6">
        <v>12.58</v>
      </c>
      <c r="K1417" s="5" t="s">
        <v>230</v>
      </c>
      <c r="L1417" s="5" t="s">
        <v>312</v>
      </c>
      <c r="M1417" s="6">
        <v>7.57</v>
      </c>
      <c r="N1417" s="7">
        <v>2.78</v>
      </c>
      <c r="O1417" s="6">
        <v>1108.7</v>
      </c>
      <c r="P1417" s="6">
        <v>1454.3</v>
      </c>
      <c r="Q1417" s="6">
        <v>156.69999999999999</v>
      </c>
      <c r="R1417" s="5"/>
      <c r="S1417" s="5" t="s">
        <v>421</v>
      </c>
      <c r="T1417" s="5" t="s">
        <v>345</v>
      </c>
      <c r="U1417" s="5"/>
      <c r="V1417" s="5"/>
      <c r="W1417" s="17" t="s">
        <v>278</v>
      </c>
      <c r="X1417" s="18" t="s">
        <v>302</v>
      </c>
    </row>
    <row r="1418" spans="1:24" hidden="1" x14ac:dyDescent="0.2">
      <c r="C1418" s="50" t="s">
        <v>295</v>
      </c>
      <c r="D1418" s="28">
        <v>42091</v>
      </c>
      <c r="E1418" s="9" t="s">
        <v>312</v>
      </c>
      <c r="F1418" s="9" t="s">
        <v>312</v>
      </c>
      <c r="G1418" s="9" t="s">
        <v>312</v>
      </c>
      <c r="H1418" s="9" t="s">
        <v>312</v>
      </c>
      <c r="I1418" s="9" t="s">
        <v>312</v>
      </c>
      <c r="J1418" s="9" t="s">
        <v>312</v>
      </c>
      <c r="K1418" s="9" t="s">
        <v>312</v>
      </c>
      <c r="L1418" s="5" t="s">
        <v>312</v>
      </c>
      <c r="M1418" s="9" t="s">
        <v>312</v>
      </c>
      <c r="N1418" s="9" t="s">
        <v>312</v>
      </c>
      <c r="O1418" s="9" t="s">
        <v>312</v>
      </c>
      <c r="P1418" s="9" t="s">
        <v>312</v>
      </c>
      <c r="Q1418" s="9" t="s">
        <v>312</v>
      </c>
      <c r="R1418" s="9" t="s">
        <v>312</v>
      </c>
      <c r="S1418" s="9" t="s">
        <v>312</v>
      </c>
      <c r="T1418" s="9" t="s">
        <v>312</v>
      </c>
      <c r="U1418" s="5"/>
      <c r="V1418" s="5"/>
      <c r="W1418" s="17" t="s">
        <v>327</v>
      </c>
      <c r="X1418" s="17" t="s">
        <v>303</v>
      </c>
    </row>
    <row r="1419" spans="1:24" hidden="1" x14ac:dyDescent="0.2">
      <c r="C1419" s="50" t="s">
        <v>295</v>
      </c>
      <c r="D1419" s="28">
        <v>42111</v>
      </c>
      <c r="E1419" s="9">
        <v>0.62013888888888891</v>
      </c>
      <c r="F1419" s="5" t="s">
        <v>296</v>
      </c>
      <c r="G1419" s="5" t="s">
        <v>296</v>
      </c>
      <c r="H1419" s="11">
        <v>10.17</v>
      </c>
      <c r="I1419" s="5">
        <v>101.7</v>
      </c>
      <c r="J1419" s="6">
        <v>6.95</v>
      </c>
      <c r="K1419" s="5" t="s">
        <v>371</v>
      </c>
      <c r="L1419" s="5" t="s">
        <v>312</v>
      </c>
      <c r="M1419" s="6">
        <v>7.57</v>
      </c>
      <c r="N1419" s="117" t="s">
        <v>312</v>
      </c>
      <c r="O1419" s="6">
        <v>312.5</v>
      </c>
      <c r="P1419" s="6">
        <v>484</v>
      </c>
      <c r="Q1419" s="6">
        <v>97.4</v>
      </c>
      <c r="R1419" s="5" t="s">
        <v>312</v>
      </c>
      <c r="S1419" s="5" t="s">
        <v>421</v>
      </c>
      <c r="T1419" s="5" t="s">
        <v>345</v>
      </c>
      <c r="U1419" s="5" t="s">
        <v>312</v>
      </c>
      <c r="V1419" s="5" t="s">
        <v>312</v>
      </c>
      <c r="W1419" s="49" t="s">
        <v>195</v>
      </c>
      <c r="X1419" s="17" t="s">
        <v>304</v>
      </c>
    </row>
    <row r="1420" spans="1:24" hidden="1" x14ac:dyDescent="0.2">
      <c r="C1420" s="50" t="s">
        <v>295</v>
      </c>
      <c r="D1420" s="28">
        <v>42130</v>
      </c>
      <c r="E1420" s="9">
        <v>0.59375</v>
      </c>
      <c r="F1420" s="5">
        <v>921</v>
      </c>
      <c r="G1420" s="5"/>
      <c r="H1420" s="44">
        <v>8.07</v>
      </c>
      <c r="I1420" s="40">
        <v>95.4</v>
      </c>
      <c r="J1420" s="143">
        <v>13.04</v>
      </c>
      <c r="K1420" s="40" t="s">
        <v>371</v>
      </c>
      <c r="L1420" s="40" t="s">
        <v>312</v>
      </c>
      <c r="M1420" s="143">
        <v>7.76</v>
      </c>
      <c r="N1420" s="141" t="s">
        <v>312</v>
      </c>
      <c r="O1420" s="143">
        <v>1180.0999999999999</v>
      </c>
      <c r="P1420" s="143">
        <v>913.7</v>
      </c>
      <c r="Q1420" s="143">
        <v>77.099999999999994</v>
      </c>
      <c r="R1420" s="40"/>
      <c r="S1420" s="40" t="s">
        <v>312</v>
      </c>
      <c r="T1420" s="40" t="s">
        <v>345</v>
      </c>
      <c r="U1420" s="5"/>
      <c r="V1420" s="5"/>
      <c r="W1420" s="17" t="s">
        <v>115</v>
      </c>
      <c r="X1420" s="17" t="s">
        <v>305</v>
      </c>
    </row>
    <row r="1421" spans="1:24" hidden="1" x14ac:dyDescent="0.2">
      <c r="C1421" s="50" t="s">
        <v>295</v>
      </c>
      <c r="D1421" s="28">
        <v>42144</v>
      </c>
      <c r="E1421" s="9">
        <v>0.58194444444444449</v>
      </c>
      <c r="F1421" s="5">
        <v>1120</v>
      </c>
      <c r="G1421" s="5"/>
      <c r="H1421" s="153">
        <v>9.8000000000000007</v>
      </c>
      <c r="I1421" s="5">
        <v>104.2</v>
      </c>
      <c r="J1421" s="6">
        <v>9.3699999999999992</v>
      </c>
      <c r="K1421" s="5" t="s">
        <v>371</v>
      </c>
      <c r="L1421" s="5" t="s">
        <v>312</v>
      </c>
      <c r="M1421" s="6">
        <v>7.67</v>
      </c>
      <c r="N1421" s="150" t="s">
        <v>312</v>
      </c>
      <c r="O1421" s="6">
        <v>1199.8</v>
      </c>
      <c r="P1421" s="6">
        <v>842.7</v>
      </c>
      <c r="Q1421" s="6">
        <v>73</v>
      </c>
      <c r="R1421" s="5"/>
      <c r="S1421" s="5" t="s">
        <v>312</v>
      </c>
      <c r="T1421" s="5" t="s">
        <v>345</v>
      </c>
      <c r="U1421" s="5"/>
      <c r="V1421" s="5"/>
      <c r="W1421" s="49" t="s">
        <v>114</v>
      </c>
      <c r="X1421" s="17" t="s">
        <v>306</v>
      </c>
    </row>
    <row r="1422" spans="1:24" hidden="1" x14ac:dyDescent="0.2">
      <c r="A1422" s="76" t="s">
        <v>250</v>
      </c>
      <c r="B1422" s="76"/>
      <c r="C1422" s="50" t="s">
        <v>295</v>
      </c>
      <c r="D1422" s="28">
        <v>42158</v>
      </c>
      <c r="E1422" s="9">
        <v>0.51666666666666672</v>
      </c>
      <c r="F1422" s="5">
        <v>205</v>
      </c>
      <c r="G1422" s="5"/>
      <c r="H1422" s="11">
        <v>8.18</v>
      </c>
      <c r="I1422" s="5">
        <v>102</v>
      </c>
      <c r="J1422" s="6">
        <v>16.2</v>
      </c>
      <c r="K1422" s="5" t="s">
        <v>371</v>
      </c>
      <c r="L1422" s="5" t="s">
        <v>312</v>
      </c>
      <c r="M1422" s="6">
        <v>7.59</v>
      </c>
      <c r="N1422" s="117" t="s">
        <v>312</v>
      </c>
      <c r="O1422" s="6">
        <v>994.7</v>
      </c>
      <c r="P1422" s="6">
        <v>1191.4000000000001</v>
      </c>
      <c r="Q1422" s="6">
        <v>76.8</v>
      </c>
      <c r="R1422" s="5" t="s">
        <v>312</v>
      </c>
      <c r="S1422" s="5" t="s">
        <v>421</v>
      </c>
      <c r="T1422" s="5" t="s">
        <v>345</v>
      </c>
      <c r="U1422" s="5" t="s">
        <v>312</v>
      </c>
      <c r="V1422" s="5" t="s">
        <v>312</v>
      </c>
      <c r="W1422" s="17" t="s">
        <v>251</v>
      </c>
      <c r="X1422" s="17" t="s">
        <v>422</v>
      </c>
    </row>
    <row r="1423" spans="1:24" hidden="1" x14ac:dyDescent="0.2">
      <c r="A1423" s="76" t="s">
        <v>250</v>
      </c>
      <c r="B1423" s="76"/>
      <c r="C1423" s="50" t="s">
        <v>295</v>
      </c>
      <c r="D1423" s="28">
        <v>42172</v>
      </c>
      <c r="E1423" s="9">
        <v>0.60486111111111118</v>
      </c>
      <c r="F1423" s="5"/>
      <c r="G1423" s="5"/>
      <c r="H1423" s="11">
        <v>7.43</v>
      </c>
      <c r="I1423" s="7">
        <v>98</v>
      </c>
      <c r="J1423" s="6">
        <v>18.899999999999999</v>
      </c>
      <c r="K1423" s="5" t="s">
        <v>371</v>
      </c>
      <c r="L1423" s="5" t="s">
        <v>312</v>
      </c>
      <c r="M1423" s="6">
        <v>7.6</v>
      </c>
      <c r="N1423" s="117" t="s">
        <v>312</v>
      </c>
      <c r="O1423" s="6">
        <v>1122.4000000000001</v>
      </c>
      <c r="P1423" s="6">
        <v>1262.4000000000001</v>
      </c>
      <c r="Q1423" s="6">
        <v>99</v>
      </c>
      <c r="R1423" s="5" t="s">
        <v>312</v>
      </c>
      <c r="S1423" s="5" t="s">
        <v>298</v>
      </c>
      <c r="T1423" s="5" t="s">
        <v>345</v>
      </c>
      <c r="U1423" s="5" t="s">
        <v>312</v>
      </c>
      <c r="V1423" s="5" t="s">
        <v>312</v>
      </c>
      <c r="W1423" s="17" t="s">
        <v>249</v>
      </c>
      <c r="X1423" s="17" t="s">
        <v>423</v>
      </c>
    </row>
    <row r="1424" spans="1:24" hidden="1" x14ac:dyDescent="0.2">
      <c r="C1424" s="52" t="s">
        <v>295</v>
      </c>
      <c r="D1424" s="28">
        <v>42181</v>
      </c>
      <c r="E1424" s="5" t="s">
        <v>312</v>
      </c>
      <c r="F1424" s="5" t="s">
        <v>312</v>
      </c>
      <c r="G1424" s="5" t="s">
        <v>312</v>
      </c>
      <c r="H1424" s="5" t="s">
        <v>312</v>
      </c>
      <c r="I1424" s="5" t="s">
        <v>312</v>
      </c>
      <c r="J1424" s="5" t="s">
        <v>312</v>
      </c>
      <c r="K1424" s="5" t="s">
        <v>312</v>
      </c>
      <c r="L1424" s="5" t="s">
        <v>312</v>
      </c>
      <c r="M1424" s="5" t="s">
        <v>312</v>
      </c>
      <c r="N1424" s="5" t="s">
        <v>312</v>
      </c>
      <c r="O1424" s="5" t="s">
        <v>312</v>
      </c>
      <c r="P1424" s="5" t="s">
        <v>312</v>
      </c>
      <c r="Q1424" s="5" t="s">
        <v>312</v>
      </c>
      <c r="R1424" s="5" t="s">
        <v>312</v>
      </c>
      <c r="S1424" s="5" t="s">
        <v>312</v>
      </c>
      <c r="T1424" s="5" t="s">
        <v>312</v>
      </c>
      <c r="U1424" s="5" t="s">
        <v>312</v>
      </c>
      <c r="V1424" s="5" t="s">
        <v>312</v>
      </c>
      <c r="W1424" s="49"/>
      <c r="X1424" s="17" t="s">
        <v>147</v>
      </c>
    </row>
    <row r="1425" spans="3:26" hidden="1" x14ac:dyDescent="0.2">
      <c r="C1425" s="50" t="s">
        <v>295</v>
      </c>
      <c r="D1425" s="28">
        <v>42186</v>
      </c>
      <c r="E1425" s="9">
        <v>0.52430555555555558</v>
      </c>
      <c r="F1425" s="5">
        <v>326</v>
      </c>
      <c r="G1425" s="5"/>
      <c r="H1425" s="11">
        <v>7.76</v>
      </c>
      <c r="I1425" s="5">
        <v>101.6</v>
      </c>
      <c r="J1425" s="6">
        <v>18.7</v>
      </c>
      <c r="K1425" s="5" t="s">
        <v>371</v>
      </c>
      <c r="L1425" s="5" t="s">
        <v>312</v>
      </c>
      <c r="M1425" s="6">
        <v>7.34</v>
      </c>
      <c r="N1425" s="7">
        <v>10.5</v>
      </c>
      <c r="O1425" s="6">
        <v>1323.3</v>
      </c>
      <c r="P1425" s="6">
        <v>1505.6</v>
      </c>
      <c r="Q1425" s="6">
        <v>87</v>
      </c>
      <c r="R1425" s="5"/>
      <c r="S1425" s="5" t="s">
        <v>312</v>
      </c>
      <c r="T1425" s="5" t="s">
        <v>345</v>
      </c>
      <c r="U1425" s="5"/>
      <c r="V1425" s="5"/>
      <c r="W1425" s="17" t="s">
        <v>127</v>
      </c>
      <c r="X1425" s="17" t="s">
        <v>148</v>
      </c>
    </row>
    <row r="1426" spans="3:26" hidden="1" x14ac:dyDescent="0.2">
      <c r="C1426" s="52" t="s">
        <v>295</v>
      </c>
      <c r="D1426" s="28">
        <v>42195</v>
      </c>
      <c r="E1426" s="9">
        <v>0.52500000000000002</v>
      </c>
      <c r="F1426" s="5">
        <v>307.60000000000002</v>
      </c>
      <c r="G1426" s="5" t="s">
        <v>296</v>
      </c>
      <c r="H1426" s="11">
        <v>7.36</v>
      </c>
      <c r="I1426" s="5">
        <v>96.8</v>
      </c>
      <c r="J1426" s="6">
        <v>18.79</v>
      </c>
      <c r="K1426" s="5" t="s">
        <v>312</v>
      </c>
      <c r="L1426" s="5" t="s">
        <v>312</v>
      </c>
      <c r="M1426" s="6">
        <v>7.59</v>
      </c>
      <c r="N1426" s="7">
        <v>16.8</v>
      </c>
      <c r="O1426" s="6">
        <v>848.3</v>
      </c>
      <c r="P1426" s="6">
        <v>963.9</v>
      </c>
      <c r="Q1426" s="6">
        <v>72.7</v>
      </c>
      <c r="R1426" s="5" t="s">
        <v>312</v>
      </c>
      <c r="S1426" s="5" t="s">
        <v>298</v>
      </c>
      <c r="T1426" s="5" t="s">
        <v>345</v>
      </c>
      <c r="U1426" s="5" t="s">
        <v>312</v>
      </c>
      <c r="V1426" s="5" t="s">
        <v>312</v>
      </c>
      <c r="W1426" s="17" t="s">
        <v>249</v>
      </c>
      <c r="X1426" s="17" t="s">
        <v>149</v>
      </c>
      <c r="Y1426" s="93" t="s">
        <v>312</v>
      </c>
      <c r="Z1426" s="93" t="s">
        <v>312</v>
      </c>
    </row>
    <row r="1427" spans="3:26" hidden="1" x14ac:dyDescent="0.2">
      <c r="C1427" s="50" t="s">
        <v>295</v>
      </c>
      <c r="D1427" s="28">
        <v>42200</v>
      </c>
      <c r="E1427" s="9">
        <v>0.51666666666666672</v>
      </c>
      <c r="F1427" s="5">
        <v>155</v>
      </c>
      <c r="G1427" s="5"/>
      <c r="H1427" s="11">
        <v>7.44</v>
      </c>
      <c r="I1427" s="5">
        <v>95.2</v>
      </c>
      <c r="J1427" s="6">
        <v>17.510000000000002</v>
      </c>
      <c r="K1427" s="5" t="s">
        <v>371</v>
      </c>
      <c r="L1427" s="5" t="s">
        <v>312</v>
      </c>
      <c r="M1427" s="6">
        <v>7.36</v>
      </c>
      <c r="N1427" s="7">
        <v>14.8</v>
      </c>
      <c r="O1427" s="6">
        <v>1227.0999999999999</v>
      </c>
      <c r="P1427" s="6">
        <v>1433.4</v>
      </c>
      <c r="Q1427" s="6">
        <v>78.099999999999994</v>
      </c>
      <c r="R1427" s="5"/>
      <c r="S1427" s="5" t="s">
        <v>298</v>
      </c>
      <c r="T1427" s="5" t="s">
        <v>345</v>
      </c>
      <c r="U1427" s="5"/>
      <c r="V1427" s="5"/>
      <c r="W1427" s="17" t="s">
        <v>163</v>
      </c>
      <c r="X1427" s="17" t="s">
        <v>150</v>
      </c>
    </row>
    <row r="1428" spans="3:26" hidden="1" x14ac:dyDescent="0.2">
      <c r="C1428" s="52" t="s">
        <v>295</v>
      </c>
      <c r="D1428" s="28">
        <v>42209</v>
      </c>
      <c r="E1428" s="9">
        <v>0.4909722222222222</v>
      </c>
      <c r="F1428" s="5">
        <v>123.6</v>
      </c>
      <c r="G1428" s="5" t="s">
        <v>296</v>
      </c>
      <c r="H1428" s="11">
        <v>7.65</v>
      </c>
      <c r="I1428" s="5">
        <v>96.9</v>
      </c>
      <c r="J1428" s="6">
        <v>17.28</v>
      </c>
      <c r="K1428" s="5" t="s">
        <v>371</v>
      </c>
      <c r="L1428" s="5" t="s">
        <v>312</v>
      </c>
      <c r="M1428" s="6">
        <v>7.42</v>
      </c>
      <c r="N1428" s="117" t="s">
        <v>312</v>
      </c>
      <c r="O1428" s="6">
        <v>1075.4000000000001</v>
      </c>
      <c r="P1428" s="6">
        <v>1501.3</v>
      </c>
      <c r="Q1428" s="6">
        <v>80</v>
      </c>
      <c r="R1428" s="5" t="s">
        <v>312</v>
      </c>
      <c r="S1428" s="5" t="s">
        <v>298</v>
      </c>
      <c r="T1428" s="5" t="s">
        <v>345</v>
      </c>
      <c r="U1428" s="5" t="s">
        <v>312</v>
      </c>
      <c r="V1428" s="5" t="s">
        <v>312</v>
      </c>
      <c r="W1428" s="17" t="s">
        <v>249</v>
      </c>
      <c r="X1428" s="17" t="s">
        <v>151</v>
      </c>
      <c r="Y1428" s="93" t="s">
        <v>312</v>
      </c>
      <c r="Z1428" s="93" t="s">
        <v>312</v>
      </c>
    </row>
    <row r="1429" spans="3:26" hidden="1" x14ac:dyDescent="0.2">
      <c r="C1429" s="52" t="s">
        <v>295</v>
      </c>
      <c r="D1429" s="28">
        <v>42216</v>
      </c>
      <c r="E1429" s="9">
        <v>0.49791666666666662</v>
      </c>
      <c r="F1429" s="5">
        <v>325.5</v>
      </c>
      <c r="G1429" s="5" t="s">
        <v>296</v>
      </c>
      <c r="H1429" s="11">
        <v>7.63</v>
      </c>
      <c r="I1429" s="5">
        <v>98.1</v>
      </c>
      <c r="J1429" s="6">
        <v>18.16</v>
      </c>
      <c r="K1429" s="5" t="s">
        <v>312</v>
      </c>
      <c r="L1429" s="5" t="s">
        <v>312</v>
      </c>
      <c r="M1429" s="6">
        <v>7.6</v>
      </c>
      <c r="N1429" s="117" t="s">
        <v>312</v>
      </c>
      <c r="O1429" s="6">
        <v>1314.7</v>
      </c>
      <c r="P1429" s="6">
        <v>1523.2</v>
      </c>
      <c r="Q1429" s="6">
        <v>76.400000000000006</v>
      </c>
      <c r="R1429" s="5" t="s">
        <v>312</v>
      </c>
      <c r="S1429" s="5" t="s">
        <v>298</v>
      </c>
      <c r="T1429" s="5" t="s">
        <v>345</v>
      </c>
      <c r="U1429" s="5" t="s">
        <v>312</v>
      </c>
      <c r="V1429" s="5" t="s">
        <v>312</v>
      </c>
      <c r="W1429" s="17" t="s">
        <v>249</v>
      </c>
      <c r="X1429" s="17" t="s">
        <v>152</v>
      </c>
    </row>
    <row r="1430" spans="3:26" hidden="1" x14ac:dyDescent="0.25">
      <c r="C1430" s="52" t="s">
        <v>295</v>
      </c>
      <c r="D1430" s="28">
        <v>42221</v>
      </c>
      <c r="E1430" s="9">
        <v>0.52916666666666667</v>
      </c>
      <c r="F1430" s="5">
        <v>411</v>
      </c>
      <c r="G1430" s="5"/>
      <c r="H1430" s="11">
        <v>7.58</v>
      </c>
      <c r="I1430" s="5">
        <v>99.5</v>
      </c>
      <c r="J1430" s="6">
        <v>18.53</v>
      </c>
      <c r="K1430" s="5" t="s">
        <v>312</v>
      </c>
      <c r="L1430" s="5" t="s">
        <v>312</v>
      </c>
      <c r="M1430" s="6">
        <v>7.4</v>
      </c>
      <c r="N1430" s="117" t="s">
        <v>312</v>
      </c>
      <c r="O1430" s="6">
        <v>1312.9</v>
      </c>
      <c r="P1430" s="6">
        <v>1499.3</v>
      </c>
      <c r="Q1430" s="118" t="s">
        <v>312</v>
      </c>
      <c r="R1430" s="5" t="s">
        <v>312</v>
      </c>
      <c r="S1430" s="5" t="s">
        <v>298</v>
      </c>
      <c r="T1430" s="5" t="s">
        <v>345</v>
      </c>
      <c r="U1430" s="5" t="s">
        <v>312</v>
      </c>
      <c r="V1430" s="5" t="s">
        <v>312</v>
      </c>
      <c r="W1430" s="36" t="s">
        <v>172</v>
      </c>
      <c r="X1430" s="17" t="s">
        <v>153</v>
      </c>
    </row>
    <row r="1431" spans="3:26" hidden="1" x14ac:dyDescent="0.2">
      <c r="C1431" s="52" t="s">
        <v>295</v>
      </c>
      <c r="D1431" s="28">
        <v>42235</v>
      </c>
      <c r="E1431" s="9">
        <v>0.52708333333333335</v>
      </c>
      <c r="F1431" s="5">
        <v>548</v>
      </c>
      <c r="G1431" s="5"/>
      <c r="H1431" s="11">
        <v>7.64</v>
      </c>
      <c r="I1431" s="5">
        <v>97.8</v>
      </c>
      <c r="J1431" s="6">
        <v>17.600000000000001</v>
      </c>
      <c r="K1431" s="5" t="s">
        <v>230</v>
      </c>
      <c r="L1431" s="5" t="s">
        <v>312</v>
      </c>
      <c r="M1431" s="6">
        <v>7.56</v>
      </c>
      <c r="N1431" s="117" t="s">
        <v>312</v>
      </c>
      <c r="O1431" s="6">
        <v>938.8</v>
      </c>
      <c r="P1431" s="6">
        <v>1093.5999999999999</v>
      </c>
      <c r="Q1431" s="6">
        <v>68.5</v>
      </c>
      <c r="R1431" s="5" t="s">
        <v>312</v>
      </c>
      <c r="S1431" s="5" t="s">
        <v>312</v>
      </c>
      <c r="T1431" s="5" t="s">
        <v>345</v>
      </c>
      <c r="U1431" s="5" t="s">
        <v>312</v>
      </c>
      <c r="V1431" s="5" t="s">
        <v>312</v>
      </c>
      <c r="W1431" s="17" t="s">
        <v>174</v>
      </c>
      <c r="X1431" s="17" t="s">
        <v>154</v>
      </c>
    </row>
    <row r="1432" spans="3:26" hidden="1" x14ac:dyDescent="0.2">
      <c r="C1432" s="52" t="s">
        <v>295</v>
      </c>
      <c r="D1432" s="28">
        <v>42249</v>
      </c>
      <c r="E1432" s="9">
        <v>0.54375000000000007</v>
      </c>
      <c r="F1432" s="83">
        <v>435</v>
      </c>
      <c r="G1432" s="5"/>
      <c r="H1432" s="11">
        <v>7.49</v>
      </c>
      <c r="I1432" s="5">
        <v>96.6</v>
      </c>
      <c r="J1432" s="6">
        <v>17.829999999999998</v>
      </c>
      <c r="K1432" s="5" t="s">
        <v>230</v>
      </c>
      <c r="L1432" s="5" t="s">
        <v>312</v>
      </c>
      <c r="M1432" s="6">
        <v>7.34</v>
      </c>
      <c r="N1432" s="117" t="s">
        <v>312</v>
      </c>
      <c r="O1432" s="6">
        <v>1403</v>
      </c>
      <c r="P1432" s="6">
        <v>1626.2</v>
      </c>
      <c r="Q1432" s="7">
        <v>79.5</v>
      </c>
      <c r="R1432" s="5" t="s">
        <v>312</v>
      </c>
      <c r="S1432" s="5" t="s">
        <v>298</v>
      </c>
      <c r="T1432" s="5" t="s">
        <v>345</v>
      </c>
      <c r="U1432" s="5" t="s">
        <v>312</v>
      </c>
      <c r="V1432" s="5" t="s">
        <v>312</v>
      </c>
      <c r="W1432" s="17" t="s">
        <v>174</v>
      </c>
      <c r="X1432" s="17" t="s">
        <v>155</v>
      </c>
    </row>
    <row r="1433" spans="3:26" hidden="1" x14ac:dyDescent="0.2">
      <c r="C1433" s="52" t="s">
        <v>295</v>
      </c>
      <c r="D1433" s="39">
        <v>42263</v>
      </c>
      <c r="E1433" s="9">
        <v>0.52916666666666667</v>
      </c>
      <c r="F1433" s="83">
        <v>435</v>
      </c>
      <c r="G1433" s="5"/>
      <c r="H1433" s="11">
        <v>7.78</v>
      </c>
      <c r="I1433" s="109">
        <v>99</v>
      </c>
      <c r="J1433" s="6">
        <v>16.96</v>
      </c>
      <c r="K1433" s="100" t="s">
        <v>247</v>
      </c>
      <c r="L1433" s="5" t="s">
        <v>312</v>
      </c>
      <c r="M1433" s="6">
        <v>7.28</v>
      </c>
      <c r="N1433" s="110">
        <v>7.51</v>
      </c>
      <c r="O1433" s="6">
        <v>1354.7</v>
      </c>
      <c r="P1433" s="6">
        <v>1604.3</v>
      </c>
      <c r="Q1433" s="7">
        <v>55.5</v>
      </c>
      <c r="R1433" s="5" t="s">
        <v>312</v>
      </c>
      <c r="S1433" s="100" t="s">
        <v>298</v>
      </c>
      <c r="T1433" s="100" t="s">
        <v>345</v>
      </c>
      <c r="U1433" s="5" t="s">
        <v>312</v>
      </c>
      <c r="V1433" s="5" t="s">
        <v>312</v>
      </c>
      <c r="W1433" s="17" t="s">
        <v>246</v>
      </c>
      <c r="X1433" s="17" t="s">
        <v>156</v>
      </c>
    </row>
    <row r="1434" spans="3:26" hidden="1" x14ac:dyDescent="0.2">
      <c r="C1434" s="50" t="s">
        <v>295</v>
      </c>
      <c r="D1434" s="28">
        <v>42272</v>
      </c>
      <c r="E1434" s="9">
        <v>0.62222222222222223</v>
      </c>
      <c r="F1434" s="5">
        <v>307.60000000000002</v>
      </c>
      <c r="G1434" s="5" t="s">
        <v>296</v>
      </c>
      <c r="H1434" s="11">
        <v>7.58</v>
      </c>
      <c r="I1434" s="117">
        <v>96</v>
      </c>
      <c r="J1434" s="6">
        <v>17.3</v>
      </c>
      <c r="K1434" s="100" t="s">
        <v>247</v>
      </c>
      <c r="L1434" s="5" t="s">
        <v>312</v>
      </c>
      <c r="M1434" s="6">
        <v>7.47</v>
      </c>
      <c r="N1434" s="118">
        <v>6.08</v>
      </c>
      <c r="O1434" s="6">
        <v>1132.0999999999999</v>
      </c>
      <c r="P1434" s="6">
        <v>1327.4</v>
      </c>
      <c r="Q1434" s="6">
        <v>40.4</v>
      </c>
      <c r="R1434" s="5" t="s">
        <v>312</v>
      </c>
      <c r="S1434" s="100" t="s">
        <v>298</v>
      </c>
      <c r="T1434" s="100" t="s">
        <v>345</v>
      </c>
      <c r="U1434" s="5" t="s">
        <v>312</v>
      </c>
      <c r="V1434" s="5" t="s">
        <v>312</v>
      </c>
      <c r="W1434" s="17" t="s">
        <v>174</v>
      </c>
      <c r="X1434" s="17" t="s">
        <v>157</v>
      </c>
    </row>
    <row r="1435" spans="3:26" hidden="1" x14ac:dyDescent="0.2">
      <c r="C1435" s="50" t="s">
        <v>295</v>
      </c>
      <c r="D1435" s="28">
        <v>42286</v>
      </c>
      <c r="E1435" s="9">
        <v>0.5625</v>
      </c>
      <c r="F1435" s="5">
        <v>214.3</v>
      </c>
      <c r="G1435" s="5">
        <v>1986.3</v>
      </c>
      <c r="H1435" s="11">
        <v>8.06</v>
      </c>
      <c r="I1435" s="117">
        <v>98</v>
      </c>
      <c r="J1435" s="6">
        <v>15.48</v>
      </c>
      <c r="K1435" s="5" t="s">
        <v>230</v>
      </c>
      <c r="L1435" s="5" t="s">
        <v>312</v>
      </c>
      <c r="M1435" s="6">
        <v>7.65</v>
      </c>
      <c r="N1435" s="7">
        <v>6.08</v>
      </c>
      <c r="O1435" s="6">
        <v>893</v>
      </c>
      <c r="P1435" s="6">
        <v>1093.7</v>
      </c>
      <c r="Q1435" s="6">
        <v>29.7</v>
      </c>
      <c r="R1435" s="5" t="s">
        <v>312</v>
      </c>
      <c r="S1435" s="5" t="s">
        <v>298</v>
      </c>
      <c r="T1435" s="5" t="s">
        <v>345</v>
      </c>
      <c r="U1435" s="5" t="s">
        <v>312</v>
      </c>
      <c r="V1435" s="5" t="s">
        <v>312</v>
      </c>
      <c r="W1435" s="17" t="s">
        <v>174</v>
      </c>
      <c r="X1435" s="17" t="s">
        <v>158</v>
      </c>
    </row>
    <row r="1436" spans="3:26" hidden="1" x14ac:dyDescent="0.2">
      <c r="C1436" s="50" t="s">
        <v>295</v>
      </c>
      <c r="D1436" s="28">
        <v>42307</v>
      </c>
      <c r="E1436" s="9">
        <v>0.53263888888888888</v>
      </c>
      <c r="F1436" s="5">
        <v>1732.9</v>
      </c>
      <c r="G1436" s="100" t="s">
        <v>388</v>
      </c>
      <c r="H1436" s="11">
        <v>8.83</v>
      </c>
      <c r="I1436" s="5">
        <v>97.5</v>
      </c>
      <c r="J1436" s="6">
        <v>10.67</v>
      </c>
      <c r="K1436" s="5" t="s">
        <v>230</v>
      </c>
      <c r="L1436" s="5" t="s">
        <v>312</v>
      </c>
      <c r="M1436" s="6">
        <v>7.44</v>
      </c>
      <c r="N1436" s="153">
        <v>5.53</v>
      </c>
      <c r="O1436" s="6">
        <v>574.6</v>
      </c>
      <c r="P1436" s="6">
        <v>791.3</v>
      </c>
      <c r="Q1436" s="6">
        <v>15.6</v>
      </c>
      <c r="R1436" s="5" t="s">
        <v>312</v>
      </c>
      <c r="S1436" s="5" t="s">
        <v>298</v>
      </c>
      <c r="T1436" s="5" t="s">
        <v>345</v>
      </c>
      <c r="U1436" s="5"/>
      <c r="V1436" s="5"/>
      <c r="W1436" s="142" t="s">
        <v>359</v>
      </c>
      <c r="X1436" s="46" t="s">
        <v>159</v>
      </c>
    </row>
    <row r="1437" spans="3:26" hidden="1" x14ac:dyDescent="0.2">
      <c r="C1437" s="50" t="s">
        <v>295</v>
      </c>
      <c r="D1437" s="28">
        <v>42321</v>
      </c>
      <c r="E1437" s="9">
        <v>0.56666666666666665</v>
      </c>
      <c r="F1437" s="5">
        <v>770.1</v>
      </c>
      <c r="G1437" s="100" t="s">
        <v>296</v>
      </c>
      <c r="H1437" s="11">
        <v>9.69</v>
      </c>
      <c r="I1437" s="150">
        <v>101</v>
      </c>
      <c r="J1437" s="118">
        <v>8.5500000000000007</v>
      </c>
      <c r="K1437" s="5" t="s">
        <v>230</v>
      </c>
      <c r="L1437" s="5" t="s">
        <v>312</v>
      </c>
      <c r="M1437" s="118">
        <v>7.39</v>
      </c>
      <c r="N1437" s="153">
        <v>5.92</v>
      </c>
      <c r="O1437" s="118">
        <v>508.2</v>
      </c>
      <c r="P1437" s="118">
        <v>741.8</v>
      </c>
      <c r="Q1437" s="118">
        <v>15.7</v>
      </c>
      <c r="R1437" s="5"/>
      <c r="S1437" s="5" t="s">
        <v>298</v>
      </c>
      <c r="T1437" s="5" t="s">
        <v>345</v>
      </c>
      <c r="U1437" s="5"/>
      <c r="V1437" s="5"/>
      <c r="W1437" s="97" t="s">
        <v>187</v>
      </c>
      <c r="X1437" s="17" t="s">
        <v>160</v>
      </c>
    </row>
    <row r="1438" spans="3:26" hidden="1" x14ac:dyDescent="0.2">
      <c r="C1438" s="50" t="s">
        <v>295</v>
      </c>
      <c r="D1438" s="28">
        <v>42342</v>
      </c>
      <c r="E1438" s="9">
        <v>0.5805555555555556</v>
      </c>
      <c r="F1438" s="150">
        <v>65</v>
      </c>
      <c r="G1438" s="100">
        <v>816.4</v>
      </c>
      <c r="H1438" s="153">
        <v>9.6</v>
      </c>
      <c r="I1438" s="150">
        <v>102</v>
      </c>
      <c r="J1438" s="118">
        <v>8.9</v>
      </c>
      <c r="K1438" s="5" t="s">
        <v>230</v>
      </c>
      <c r="L1438" s="5" t="s">
        <v>312</v>
      </c>
      <c r="M1438" s="118">
        <v>8.9</v>
      </c>
      <c r="N1438" s="153">
        <v>1.55</v>
      </c>
      <c r="O1438" s="153" t="s">
        <v>312</v>
      </c>
      <c r="P1438" s="118">
        <v>1850.8</v>
      </c>
      <c r="Q1438" s="118">
        <v>20.5</v>
      </c>
      <c r="R1438" s="5"/>
      <c r="S1438" s="5" t="s">
        <v>298</v>
      </c>
      <c r="T1438" s="5" t="s">
        <v>345</v>
      </c>
      <c r="U1438" s="5"/>
      <c r="V1438" s="5"/>
      <c r="W1438" s="17" t="s">
        <v>191</v>
      </c>
      <c r="X1438" s="17" t="s">
        <v>161</v>
      </c>
    </row>
    <row r="1439" spans="3:26" hidden="1" x14ac:dyDescent="0.2">
      <c r="C1439" s="50" t="s">
        <v>295</v>
      </c>
      <c r="D1439" s="28">
        <v>42356</v>
      </c>
      <c r="E1439" s="9">
        <v>0.57916666666666672</v>
      </c>
      <c r="F1439" s="5">
        <v>63.1</v>
      </c>
      <c r="G1439" s="100">
        <v>1732.9</v>
      </c>
      <c r="H1439" s="11">
        <v>10.050000000000001</v>
      </c>
      <c r="I1439" s="5">
        <v>102.6</v>
      </c>
      <c r="J1439" s="153">
        <v>7</v>
      </c>
      <c r="K1439" s="5" t="s">
        <v>230</v>
      </c>
      <c r="L1439" s="5" t="s">
        <v>312</v>
      </c>
      <c r="M1439" s="153">
        <v>7.04</v>
      </c>
      <c r="N1439" s="150">
        <v>12.7</v>
      </c>
      <c r="O1439" s="153">
        <v>1707</v>
      </c>
      <c r="P1439" s="153">
        <v>2587</v>
      </c>
      <c r="Q1439" s="153">
        <v>22</v>
      </c>
      <c r="R1439" s="5"/>
      <c r="S1439" s="5" t="s">
        <v>421</v>
      </c>
      <c r="T1439" s="5" t="s">
        <v>345</v>
      </c>
      <c r="U1439" s="5"/>
      <c r="V1439" s="5"/>
      <c r="W1439" s="17" t="s">
        <v>164</v>
      </c>
    </row>
    <row r="1440" spans="3:26" hidden="1" x14ac:dyDescent="0.2">
      <c r="C1440" s="50" t="s">
        <v>295</v>
      </c>
      <c r="D1440" s="192" t="s">
        <v>166</v>
      </c>
      <c r="E1440" s="192" t="s">
        <v>166</v>
      </c>
      <c r="F1440" s="192" t="s">
        <v>166</v>
      </c>
      <c r="G1440" s="192" t="s">
        <v>166</v>
      </c>
      <c r="H1440" s="192" t="s">
        <v>166</v>
      </c>
      <c r="I1440" s="192" t="s">
        <v>166</v>
      </c>
      <c r="J1440" s="192" t="s">
        <v>166</v>
      </c>
      <c r="K1440" s="192" t="s">
        <v>166</v>
      </c>
      <c r="L1440" s="192" t="s">
        <v>166</v>
      </c>
      <c r="M1440" s="192" t="s">
        <v>166</v>
      </c>
      <c r="N1440" s="192" t="s">
        <v>166</v>
      </c>
      <c r="O1440" s="192" t="s">
        <v>166</v>
      </c>
      <c r="P1440" s="153"/>
      <c r="Q1440" s="153"/>
      <c r="R1440" s="5"/>
      <c r="S1440" s="5"/>
      <c r="T1440" s="5"/>
      <c r="U1440" s="5"/>
      <c r="V1440" s="5"/>
      <c r="W1440" s="142"/>
    </row>
    <row r="1441" spans="1:26" hidden="1" x14ac:dyDescent="0.2">
      <c r="C1441" s="50" t="s">
        <v>295</v>
      </c>
      <c r="D1441" s="28"/>
      <c r="E1441" s="28"/>
      <c r="F1441" s="5"/>
      <c r="G1441" s="100"/>
      <c r="H1441" s="11"/>
      <c r="I1441" s="5"/>
      <c r="J1441" s="153"/>
      <c r="K1441" s="5"/>
      <c r="L1441" s="5"/>
      <c r="M1441" s="153"/>
      <c r="N1441" s="150"/>
      <c r="O1441" s="153"/>
      <c r="P1441" s="153"/>
      <c r="Q1441" s="153"/>
      <c r="R1441" s="5"/>
      <c r="S1441" s="5"/>
      <c r="T1441" s="5"/>
      <c r="U1441" s="5"/>
      <c r="V1441" s="5"/>
      <c r="W1441" s="142"/>
    </row>
    <row r="1442" spans="1:26" hidden="1" x14ac:dyDescent="0.2">
      <c r="C1442" s="50" t="s">
        <v>295</v>
      </c>
      <c r="D1442" s="28"/>
      <c r="E1442" s="9"/>
      <c r="F1442" s="5"/>
      <c r="G1442" s="100"/>
      <c r="H1442" s="11"/>
      <c r="I1442" s="5"/>
      <c r="J1442" s="118"/>
      <c r="K1442" s="5"/>
      <c r="L1442" s="5"/>
      <c r="M1442" s="118"/>
      <c r="N1442" s="117"/>
      <c r="O1442" s="118"/>
      <c r="P1442" s="118"/>
      <c r="Q1442" s="118"/>
      <c r="R1442" s="5"/>
      <c r="S1442" s="5"/>
      <c r="T1442" s="5"/>
      <c r="U1442" s="5"/>
      <c r="V1442" s="5"/>
      <c r="W1442" s="142"/>
    </row>
    <row r="1443" spans="1:26" hidden="1" x14ac:dyDescent="0.2">
      <c r="A1443" s="62" t="s">
        <v>277</v>
      </c>
      <c r="B1443" s="62" t="s">
        <v>276</v>
      </c>
      <c r="C1443" s="52" t="s">
        <v>225</v>
      </c>
      <c r="D1443" s="28">
        <v>41395</v>
      </c>
      <c r="E1443" s="5" t="s">
        <v>281</v>
      </c>
      <c r="F1443" s="5">
        <v>649</v>
      </c>
      <c r="G1443" s="5"/>
      <c r="H1443" s="5" t="s">
        <v>281</v>
      </c>
      <c r="I1443" s="5" t="s">
        <v>281</v>
      </c>
      <c r="J1443" s="5" t="s">
        <v>281</v>
      </c>
      <c r="K1443" s="5" t="s">
        <v>281</v>
      </c>
      <c r="L1443" s="5" t="s">
        <v>281</v>
      </c>
      <c r="M1443" s="5" t="s">
        <v>281</v>
      </c>
      <c r="N1443" s="5" t="s">
        <v>281</v>
      </c>
      <c r="O1443" s="5" t="s">
        <v>281</v>
      </c>
      <c r="P1443" s="5" t="s">
        <v>281</v>
      </c>
      <c r="Q1443" s="5" t="s">
        <v>281</v>
      </c>
      <c r="R1443" s="5" t="s">
        <v>281</v>
      </c>
      <c r="S1443" s="5" t="s">
        <v>281</v>
      </c>
      <c r="T1443" s="5" t="s">
        <v>281</v>
      </c>
      <c r="U1443" s="5"/>
      <c r="V1443" s="5"/>
      <c r="W1443" s="17"/>
    </row>
    <row r="1444" spans="1:26" hidden="1" x14ac:dyDescent="0.2">
      <c r="A1444" s="63">
        <v>39.662547000000004</v>
      </c>
      <c r="B1444" s="63">
        <v>-105.113277</v>
      </c>
      <c r="C1444" s="52" t="s">
        <v>225</v>
      </c>
      <c r="D1444" s="28">
        <v>41409</v>
      </c>
      <c r="E1444" s="5" t="s">
        <v>281</v>
      </c>
      <c r="F1444" s="5">
        <v>55.6</v>
      </c>
      <c r="G1444" s="5"/>
      <c r="H1444" s="5" t="s">
        <v>281</v>
      </c>
      <c r="I1444" s="5" t="s">
        <v>281</v>
      </c>
      <c r="J1444" s="5" t="s">
        <v>281</v>
      </c>
      <c r="K1444" s="5" t="s">
        <v>281</v>
      </c>
      <c r="L1444" s="5" t="s">
        <v>281</v>
      </c>
      <c r="M1444" s="5" t="s">
        <v>281</v>
      </c>
      <c r="N1444" s="5" t="s">
        <v>281</v>
      </c>
      <c r="O1444" s="5" t="s">
        <v>281</v>
      </c>
      <c r="P1444" s="5" t="s">
        <v>281</v>
      </c>
      <c r="Q1444" s="5" t="s">
        <v>281</v>
      </c>
      <c r="R1444" s="5" t="s">
        <v>281</v>
      </c>
      <c r="S1444" s="5" t="s">
        <v>281</v>
      </c>
      <c r="T1444" s="5" t="s">
        <v>281</v>
      </c>
      <c r="U1444" s="5"/>
      <c r="V1444" s="5"/>
      <c r="W1444" s="17"/>
    </row>
    <row r="1445" spans="1:26" hidden="1" x14ac:dyDescent="0.2">
      <c r="C1445" s="52" t="s">
        <v>225</v>
      </c>
      <c r="D1445" s="28">
        <v>41465</v>
      </c>
      <c r="E1445" s="9">
        <v>0.5</v>
      </c>
      <c r="F1445" s="5">
        <v>649</v>
      </c>
      <c r="G1445" s="5"/>
      <c r="H1445" s="5" t="s">
        <v>312</v>
      </c>
      <c r="I1445" s="5" t="s">
        <v>312</v>
      </c>
      <c r="J1445" s="5">
        <v>17.27</v>
      </c>
      <c r="K1445" s="5" t="s">
        <v>233</v>
      </c>
      <c r="L1445" s="5" t="s">
        <v>312</v>
      </c>
      <c r="M1445" s="5">
        <v>7.64</v>
      </c>
      <c r="N1445" s="5" t="s">
        <v>312</v>
      </c>
      <c r="O1445" s="5"/>
      <c r="P1445" s="5">
        <v>1347</v>
      </c>
      <c r="Q1445" s="13"/>
      <c r="R1445" s="5"/>
      <c r="S1445" s="5"/>
      <c r="T1445" s="5" t="s">
        <v>345</v>
      </c>
      <c r="U1445" s="5"/>
      <c r="V1445" s="5"/>
      <c r="W1445" s="17" t="s">
        <v>268</v>
      </c>
    </row>
    <row r="1446" spans="1:26" hidden="1" x14ac:dyDescent="0.2">
      <c r="C1446" s="52" t="s">
        <v>225</v>
      </c>
      <c r="D1446" s="28">
        <v>41479</v>
      </c>
      <c r="E1446" s="9">
        <v>0.48472222222222222</v>
      </c>
      <c r="F1446" s="5">
        <v>45.9</v>
      </c>
      <c r="G1446" s="5"/>
      <c r="H1446" s="5" t="s">
        <v>312</v>
      </c>
      <c r="I1446" s="5" t="s">
        <v>312</v>
      </c>
      <c r="J1446" s="5">
        <v>18.149999999999999</v>
      </c>
      <c r="K1446" s="5" t="s">
        <v>230</v>
      </c>
      <c r="L1446" s="5" t="s">
        <v>312</v>
      </c>
      <c r="M1446" s="5">
        <v>7.62</v>
      </c>
      <c r="N1446" s="5" t="s">
        <v>312</v>
      </c>
      <c r="O1446" s="5"/>
      <c r="P1446" s="5">
        <v>1248</v>
      </c>
      <c r="Q1446" s="13"/>
      <c r="R1446" s="5"/>
      <c r="S1446" s="5"/>
      <c r="T1446" s="5" t="s">
        <v>345</v>
      </c>
      <c r="U1446" s="5"/>
      <c r="V1446" s="5"/>
      <c r="W1446" s="17" t="s">
        <v>270</v>
      </c>
    </row>
    <row r="1447" spans="1:26" hidden="1" x14ac:dyDescent="0.2">
      <c r="C1447" s="52" t="s">
        <v>225</v>
      </c>
      <c r="D1447" s="28">
        <v>41493</v>
      </c>
      <c r="E1447" s="9">
        <v>0.47222222222222227</v>
      </c>
      <c r="F1447" s="5">
        <v>411</v>
      </c>
      <c r="G1447" s="5"/>
      <c r="H1447" s="5" t="s">
        <v>312</v>
      </c>
      <c r="I1447" s="5" t="s">
        <v>312</v>
      </c>
      <c r="J1447" s="5">
        <v>16.86</v>
      </c>
      <c r="K1447" s="5" t="s">
        <v>230</v>
      </c>
      <c r="L1447" s="5" t="s">
        <v>312</v>
      </c>
      <c r="M1447" s="5">
        <v>7.59</v>
      </c>
      <c r="N1447" s="5" t="s">
        <v>312</v>
      </c>
      <c r="O1447" s="5"/>
      <c r="P1447" s="5">
        <v>1117</v>
      </c>
      <c r="Q1447" s="13"/>
      <c r="R1447" s="5"/>
      <c r="S1447" s="5"/>
      <c r="T1447" s="5" t="s">
        <v>345</v>
      </c>
      <c r="U1447" s="5"/>
      <c r="V1447" s="5"/>
      <c r="W1447" s="17" t="s">
        <v>268</v>
      </c>
    </row>
    <row r="1448" spans="1:26" hidden="1" x14ac:dyDescent="0.2">
      <c r="C1448" s="52" t="s">
        <v>225</v>
      </c>
      <c r="D1448" s="28">
        <v>41507</v>
      </c>
      <c r="E1448" s="9">
        <v>0.49722222222222223</v>
      </c>
      <c r="F1448" s="5">
        <v>44.1</v>
      </c>
      <c r="G1448" s="5"/>
      <c r="H1448" s="5" t="s">
        <v>312</v>
      </c>
      <c r="I1448" s="5" t="s">
        <v>312</v>
      </c>
      <c r="J1448" s="5">
        <v>17.66</v>
      </c>
      <c r="K1448" s="5" t="s">
        <v>230</v>
      </c>
      <c r="L1448" s="5" t="s">
        <v>312</v>
      </c>
      <c r="M1448" s="5">
        <v>7.64</v>
      </c>
      <c r="N1448" s="5" t="s">
        <v>312</v>
      </c>
      <c r="O1448" s="5"/>
      <c r="P1448" s="5">
        <v>1210</v>
      </c>
      <c r="Q1448" s="13"/>
      <c r="R1448" s="5"/>
      <c r="S1448" s="5"/>
      <c r="T1448" s="5" t="s">
        <v>345</v>
      </c>
      <c r="U1448" s="5"/>
      <c r="V1448" s="5"/>
      <c r="W1448" s="17" t="s">
        <v>270</v>
      </c>
    </row>
    <row r="1449" spans="1:26" hidden="1" x14ac:dyDescent="0.2">
      <c r="C1449" s="52" t="s">
        <v>225</v>
      </c>
      <c r="D1449" s="28">
        <v>41521</v>
      </c>
      <c r="E1449" s="9">
        <v>0.4861111111111111</v>
      </c>
      <c r="F1449" s="13">
        <v>308</v>
      </c>
      <c r="G1449" s="5"/>
      <c r="H1449" s="5" t="s">
        <v>312</v>
      </c>
      <c r="I1449" s="5" t="s">
        <v>312</v>
      </c>
      <c r="J1449" s="5">
        <v>18.21</v>
      </c>
      <c r="K1449" s="5" t="s">
        <v>230</v>
      </c>
      <c r="L1449" s="5" t="s">
        <v>312</v>
      </c>
      <c r="M1449" s="5">
        <v>7.54</v>
      </c>
      <c r="N1449" s="5" t="s">
        <v>312</v>
      </c>
      <c r="O1449" s="5"/>
      <c r="P1449" s="5">
        <v>1079</v>
      </c>
      <c r="Q1449" s="13"/>
      <c r="R1449" s="5"/>
      <c r="S1449" s="5"/>
      <c r="T1449" s="5" t="s">
        <v>345</v>
      </c>
      <c r="U1449" s="5"/>
      <c r="V1449" s="5"/>
      <c r="W1449" s="17" t="s">
        <v>270</v>
      </c>
    </row>
    <row r="1450" spans="1:26" hidden="1" x14ac:dyDescent="0.2">
      <c r="B1450" t="s">
        <v>279</v>
      </c>
      <c r="C1450" s="52" t="s">
        <v>225</v>
      </c>
      <c r="D1450" s="28">
        <v>41541</v>
      </c>
      <c r="E1450" s="9">
        <v>0.49513888888888885</v>
      </c>
      <c r="F1450" s="13">
        <v>548</v>
      </c>
      <c r="G1450" s="5"/>
      <c r="H1450" s="5" t="s">
        <v>312</v>
      </c>
      <c r="I1450" s="5" t="s">
        <v>312</v>
      </c>
      <c r="J1450" s="5">
        <v>14.24</v>
      </c>
      <c r="K1450" s="5" t="s">
        <v>371</v>
      </c>
      <c r="L1450" s="5" t="s">
        <v>312</v>
      </c>
      <c r="M1450" s="5">
        <v>7.43</v>
      </c>
      <c r="N1450" s="5" t="s">
        <v>312</v>
      </c>
      <c r="O1450" s="5">
        <v>712.6</v>
      </c>
      <c r="P1450" s="13"/>
      <c r="Q1450" s="13"/>
      <c r="R1450" s="5"/>
      <c r="S1450" s="5"/>
      <c r="T1450" s="5" t="s">
        <v>345</v>
      </c>
      <c r="U1450" s="5"/>
      <c r="V1450" s="5"/>
      <c r="W1450" s="17" t="s">
        <v>334</v>
      </c>
    </row>
    <row r="1451" spans="1:26" hidden="1" x14ac:dyDescent="0.2">
      <c r="B1451" t="s">
        <v>279</v>
      </c>
      <c r="C1451" s="5" t="s">
        <v>225</v>
      </c>
      <c r="D1451" s="28">
        <v>41565</v>
      </c>
      <c r="E1451" s="9"/>
      <c r="F1451" s="5">
        <v>19.3</v>
      </c>
      <c r="G1451" s="5">
        <v>228.2</v>
      </c>
      <c r="H1451" s="11"/>
      <c r="I1451" s="5"/>
      <c r="J1451" s="6"/>
      <c r="K1451" s="5"/>
      <c r="L1451" s="5" t="s">
        <v>312</v>
      </c>
      <c r="M1451" s="6"/>
      <c r="N1451" s="7"/>
      <c r="O1451" s="6"/>
      <c r="P1451" s="6"/>
      <c r="Q1451" s="6"/>
      <c r="R1451" s="5"/>
      <c r="S1451" s="5"/>
      <c r="T1451" s="5"/>
      <c r="U1451" s="5"/>
      <c r="V1451" s="5"/>
      <c r="W1451" s="17"/>
    </row>
    <row r="1452" spans="1:26" hidden="1" x14ac:dyDescent="0.2">
      <c r="B1452" t="s">
        <v>279</v>
      </c>
      <c r="C1452" s="5" t="s">
        <v>225</v>
      </c>
      <c r="D1452" s="28">
        <v>41578</v>
      </c>
      <c r="E1452" s="9">
        <v>0.4861111111111111</v>
      </c>
      <c r="F1452" s="5">
        <v>64.5</v>
      </c>
      <c r="G1452" s="5">
        <v>770.1</v>
      </c>
      <c r="H1452" s="5">
        <v>5.9</v>
      </c>
      <c r="I1452" s="5"/>
      <c r="J1452" s="5">
        <v>9.3000000000000007</v>
      </c>
      <c r="K1452" s="5"/>
      <c r="L1452" s="5" t="s">
        <v>312</v>
      </c>
      <c r="M1452" s="5">
        <v>7.35</v>
      </c>
      <c r="N1452" s="5">
        <v>3.6</v>
      </c>
      <c r="O1452" s="5"/>
      <c r="P1452" s="5"/>
      <c r="Q1452" s="5"/>
      <c r="R1452" s="5">
        <v>7.8E-2</v>
      </c>
      <c r="S1452" s="5" t="s">
        <v>421</v>
      </c>
      <c r="T1452" s="5" t="s">
        <v>293</v>
      </c>
      <c r="U1452" s="5">
        <v>0.1</v>
      </c>
      <c r="V1452" s="5"/>
      <c r="W1452" s="17" t="s">
        <v>335</v>
      </c>
    </row>
    <row r="1453" spans="1:26" s="25" customFormat="1" hidden="1" x14ac:dyDescent="0.2">
      <c r="B1453" t="s">
        <v>279</v>
      </c>
      <c r="C1453" s="5" t="s">
        <v>225</v>
      </c>
      <c r="D1453" s="28">
        <v>41592</v>
      </c>
      <c r="E1453" s="9">
        <v>0.48958333333333331</v>
      </c>
      <c r="F1453" s="5">
        <v>4.0999999999999996</v>
      </c>
      <c r="G1453" s="5" t="s">
        <v>296</v>
      </c>
      <c r="H1453" s="5">
        <v>6.5</v>
      </c>
      <c r="I1453" s="5"/>
      <c r="J1453" s="5">
        <v>11</v>
      </c>
      <c r="K1453" s="5"/>
      <c r="L1453" s="5" t="s">
        <v>312</v>
      </c>
      <c r="M1453" s="5">
        <v>7.45</v>
      </c>
      <c r="N1453" s="13"/>
      <c r="O1453" s="5"/>
      <c r="P1453" s="5"/>
      <c r="Q1453" s="5"/>
      <c r="R1453" s="5">
        <v>7.0000000000000001E-3</v>
      </c>
      <c r="S1453" s="5" t="s">
        <v>421</v>
      </c>
      <c r="T1453" s="5" t="s">
        <v>293</v>
      </c>
      <c r="U1453" s="5">
        <v>0.1</v>
      </c>
      <c r="V1453" s="5"/>
      <c r="W1453" s="17" t="s">
        <v>335</v>
      </c>
      <c r="X1453" s="130"/>
    </row>
    <row r="1454" spans="1:26" s="25" customFormat="1" hidden="1" x14ac:dyDescent="0.2">
      <c r="B1454" t="s">
        <v>279</v>
      </c>
      <c r="C1454" s="5" t="s">
        <v>225</v>
      </c>
      <c r="D1454" s="28">
        <v>41613</v>
      </c>
      <c r="E1454" s="9">
        <v>0.46875</v>
      </c>
      <c r="F1454" s="5">
        <v>6.3</v>
      </c>
      <c r="G1454" s="5">
        <v>648.79999999999995</v>
      </c>
      <c r="H1454" s="5" t="s">
        <v>312</v>
      </c>
      <c r="I1454" s="5"/>
      <c r="J1454" s="5">
        <v>5.8</v>
      </c>
      <c r="K1454" s="5"/>
      <c r="L1454" s="5" t="s">
        <v>312</v>
      </c>
      <c r="M1454" s="5">
        <v>7.46</v>
      </c>
      <c r="N1454" s="5" t="s">
        <v>312</v>
      </c>
      <c r="O1454" s="5"/>
      <c r="P1454" s="5"/>
      <c r="Q1454" s="5"/>
      <c r="R1454" s="5">
        <v>8.0000000000000002E-3</v>
      </c>
      <c r="S1454" s="5" t="s">
        <v>421</v>
      </c>
      <c r="T1454" s="5" t="s">
        <v>299</v>
      </c>
      <c r="U1454" s="5" t="s">
        <v>312</v>
      </c>
      <c r="V1454" s="5"/>
      <c r="W1454" s="17" t="s">
        <v>361</v>
      </c>
      <c r="X1454" s="130"/>
    </row>
    <row r="1455" spans="1:26" s="3" customFormat="1" hidden="1" x14ac:dyDescent="0.25">
      <c r="B1455" t="s">
        <v>279</v>
      </c>
      <c r="C1455" s="5" t="s">
        <v>225</v>
      </c>
      <c r="D1455" s="28">
        <v>41620</v>
      </c>
      <c r="E1455" s="9">
        <v>0.46875</v>
      </c>
      <c r="F1455" s="5">
        <v>4.0999999999999996</v>
      </c>
      <c r="G1455" s="5">
        <v>960.6</v>
      </c>
      <c r="H1455" s="5">
        <v>6.8</v>
      </c>
      <c r="I1455" s="5"/>
      <c r="J1455" s="5">
        <v>7.39</v>
      </c>
      <c r="K1455" s="5"/>
      <c r="L1455" s="5" t="s">
        <v>312</v>
      </c>
      <c r="M1455" s="5">
        <v>7.38</v>
      </c>
      <c r="N1455" s="5" t="s">
        <v>312</v>
      </c>
      <c r="O1455" s="5"/>
      <c r="P1455" s="5"/>
      <c r="Q1455" s="5"/>
      <c r="R1455" s="5">
        <v>1.2E-2</v>
      </c>
      <c r="S1455" s="5" t="s">
        <v>421</v>
      </c>
      <c r="T1455" s="5" t="s">
        <v>346</v>
      </c>
      <c r="U1455" s="5" t="s">
        <v>312</v>
      </c>
      <c r="V1455" s="5"/>
      <c r="W1455" s="17" t="s">
        <v>335</v>
      </c>
      <c r="X1455" s="130"/>
      <c r="Y1455" s="25"/>
      <c r="Z1455" s="25"/>
    </row>
    <row r="1456" spans="1:26" s="25" customFormat="1" hidden="1" x14ac:dyDescent="0.2">
      <c r="B1456" t="s">
        <v>279</v>
      </c>
      <c r="C1456" s="5" t="s">
        <v>225</v>
      </c>
      <c r="D1456" s="28">
        <v>41671</v>
      </c>
      <c r="E1456" s="9">
        <v>0.5</v>
      </c>
      <c r="F1456" s="5">
        <v>3.1</v>
      </c>
      <c r="G1456" s="5">
        <v>1732.9</v>
      </c>
      <c r="H1456" s="5">
        <v>7.9</v>
      </c>
      <c r="I1456" s="5"/>
      <c r="J1456" s="5">
        <v>6.3</v>
      </c>
      <c r="K1456" s="5"/>
      <c r="L1456" s="5" t="s">
        <v>312</v>
      </c>
      <c r="M1456" s="5">
        <v>7.44</v>
      </c>
      <c r="N1456" s="5" t="s">
        <v>312</v>
      </c>
      <c r="O1456" s="5"/>
      <c r="P1456" s="5"/>
      <c r="Q1456" s="5"/>
      <c r="R1456" s="5">
        <v>1.4999999999999999E-2</v>
      </c>
      <c r="S1456" s="5" t="s">
        <v>298</v>
      </c>
      <c r="T1456" s="5" t="s">
        <v>218</v>
      </c>
      <c r="U1456" s="5" t="s">
        <v>312</v>
      </c>
      <c r="V1456" s="5"/>
      <c r="W1456" s="17" t="s">
        <v>335</v>
      </c>
      <c r="X1456" s="130"/>
    </row>
    <row r="1457" spans="2:23" hidden="1" x14ac:dyDescent="0.2">
      <c r="B1457" t="s">
        <v>279</v>
      </c>
      <c r="C1457" s="5" t="s">
        <v>225</v>
      </c>
      <c r="D1457" s="28">
        <v>41684</v>
      </c>
      <c r="E1457" s="9">
        <v>0.4861111111111111</v>
      </c>
      <c r="F1457" s="5">
        <v>22.8</v>
      </c>
      <c r="G1457" s="5">
        <v>235.9</v>
      </c>
      <c r="H1457" s="5">
        <v>8.4</v>
      </c>
      <c r="I1457" s="5"/>
      <c r="J1457" s="5">
        <v>7.3</v>
      </c>
      <c r="K1457" s="5"/>
      <c r="L1457" s="5" t="s">
        <v>312</v>
      </c>
      <c r="M1457" s="5">
        <v>7.43</v>
      </c>
      <c r="N1457" s="5"/>
      <c r="O1457" s="5"/>
      <c r="P1457" s="5"/>
      <c r="Q1457" s="5"/>
      <c r="R1457" s="5">
        <v>3.0000000000000001E-3</v>
      </c>
      <c r="S1457" s="5" t="s">
        <v>421</v>
      </c>
      <c r="T1457" s="5" t="s">
        <v>299</v>
      </c>
      <c r="U1457" s="5">
        <v>2.6</v>
      </c>
      <c r="V1457" s="5">
        <v>1.002</v>
      </c>
      <c r="W1457" s="17" t="s">
        <v>214</v>
      </c>
    </row>
    <row r="1458" spans="2:23" hidden="1" x14ac:dyDescent="0.2">
      <c r="B1458" t="s">
        <v>279</v>
      </c>
      <c r="C1458" s="5" t="s">
        <v>225</v>
      </c>
      <c r="D1458" s="28">
        <v>41698</v>
      </c>
      <c r="E1458" s="9" t="s">
        <v>312</v>
      </c>
      <c r="F1458" s="9" t="s">
        <v>312</v>
      </c>
      <c r="G1458" s="9" t="s">
        <v>312</v>
      </c>
      <c r="H1458" s="9" t="s">
        <v>312</v>
      </c>
      <c r="I1458" s="9" t="s">
        <v>312</v>
      </c>
      <c r="J1458" s="9" t="s">
        <v>312</v>
      </c>
      <c r="K1458" s="9" t="s">
        <v>312</v>
      </c>
      <c r="L1458" s="5" t="s">
        <v>312</v>
      </c>
      <c r="M1458" s="9" t="s">
        <v>312</v>
      </c>
      <c r="N1458" s="9" t="s">
        <v>312</v>
      </c>
      <c r="O1458" s="9" t="s">
        <v>312</v>
      </c>
      <c r="P1458" s="9" t="s">
        <v>312</v>
      </c>
      <c r="Q1458" s="9" t="s">
        <v>312</v>
      </c>
      <c r="R1458" s="9" t="s">
        <v>312</v>
      </c>
      <c r="S1458" s="9" t="s">
        <v>312</v>
      </c>
      <c r="T1458" s="9" t="s">
        <v>312</v>
      </c>
      <c r="U1458" s="9" t="s">
        <v>312</v>
      </c>
      <c r="V1458" s="9" t="s">
        <v>312</v>
      </c>
      <c r="W1458" s="58" t="s">
        <v>312</v>
      </c>
    </row>
    <row r="1459" spans="2:23" hidden="1" x14ac:dyDescent="0.2">
      <c r="B1459" t="s">
        <v>279</v>
      </c>
      <c r="C1459" s="5" t="s">
        <v>225</v>
      </c>
      <c r="D1459" s="28">
        <v>41712</v>
      </c>
      <c r="E1459" s="9">
        <v>0.5</v>
      </c>
      <c r="F1459" s="5">
        <v>13.4</v>
      </c>
      <c r="G1459" s="5">
        <v>960.6</v>
      </c>
      <c r="H1459" s="5">
        <v>13</v>
      </c>
      <c r="I1459" s="5"/>
      <c r="J1459" s="5">
        <v>8.8000000000000007</v>
      </c>
      <c r="K1459" s="5"/>
      <c r="L1459" s="5" t="s">
        <v>312</v>
      </c>
      <c r="M1459" s="5">
        <v>7.85</v>
      </c>
      <c r="N1459" s="5"/>
      <c r="O1459" s="5"/>
      <c r="P1459" s="5"/>
      <c r="Q1459" s="5"/>
      <c r="R1459" s="5">
        <v>1.2E-2</v>
      </c>
      <c r="S1459" s="5" t="s">
        <v>217</v>
      </c>
      <c r="T1459" s="5" t="s">
        <v>299</v>
      </c>
      <c r="U1459" s="5">
        <v>2.6</v>
      </c>
      <c r="V1459" s="5">
        <v>1.002</v>
      </c>
      <c r="W1459" s="17" t="s">
        <v>262</v>
      </c>
    </row>
    <row r="1460" spans="2:23" hidden="1" x14ac:dyDescent="0.2">
      <c r="C1460" s="52" t="s">
        <v>225</v>
      </c>
      <c r="D1460" s="28">
        <v>41766</v>
      </c>
      <c r="E1460" s="9">
        <v>0.62361111111111112</v>
      </c>
      <c r="F1460" s="150">
        <v>67</v>
      </c>
      <c r="G1460" s="5"/>
      <c r="H1460" s="5">
        <v>8.81</v>
      </c>
      <c r="I1460" s="5" t="s">
        <v>312</v>
      </c>
      <c r="J1460" s="153">
        <v>13.9</v>
      </c>
      <c r="K1460" s="5" t="s">
        <v>230</v>
      </c>
      <c r="L1460" s="5" t="s">
        <v>312</v>
      </c>
      <c r="M1460" s="5">
        <v>7.85</v>
      </c>
      <c r="N1460" s="5">
        <v>15.4</v>
      </c>
      <c r="O1460" s="5" t="s">
        <v>312</v>
      </c>
      <c r="P1460" s="5">
        <v>1448</v>
      </c>
      <c r="Q1460" s="5" t="s">
        <v>312</v>
      </c>
      <c r="R1460" s="5"/>
      <c r="S1460" s="5" t="s">
        <v>312</v>
      </c>
      <c r="T1460" s="5" t="s">
        <v>345</v>
      </c>
      <c r="U1460" s="5"/>
      <c r="V1460" s="5"/>
      <c r="W1460" s="17" t="s">
        <v>138</v>
      </c>
    </row>
    <row r="1461" spans="2:23" hidden="1" x14ac:dyDescent="0.2">
      <c r="C1461" s="52" t="s">
        <v>225</v>
      </c>
      <c r="D1461" s="28">
        <v>41780</v>
      </c>
      <c r="E1461" s="9">
        <v>0.60625000000000007</v>
      </c>
      <c r="F1461" s="5" t="s">
        <v>296</v>
      </c>
      <c r="G1461" s="5"/>
      <c r="H1461" s="5">
        <v>7.66</v>
      </c>
      <c r="I1461" s="5" t="s">
        <v>312</v>
      </c>
      <c r="J1461" s="5">
        <v>15.18</v>
      </c>
      <c r="K1461" s="5" t="s">
        <v>371</v>
      </c>
      <c r="L1461" s="5" t="s">
        <v>312</v>
      </c>
      <c r="M1461" s="5">
        <v>7.72</v>
      </c>
      <c r="N1461" s="5">
        <v>20.9</v>
      </c>
      <c r="O1461" s="5" t="s">
        <v>312</v>
      </c>
      <c r="P1461" s="5">
        <v>231</v>
      </c>
      <c r="Q1461" s="5" t="s">
        <v>312</v>
      </c>
      <c r="R1461" s="5"/>
      <c r="S1461" s="5" t="s">
        <v>312</v>
      </c>
      <c r="T1461" s="5" t="s">
        <v>346</v>
      </c>
      <c r="U1461" s="5"/>
      <c r="V1461" s="5"/>
      <c r="W1461" s="17" t="s">
        <v>139</v>
      </c>
    </row>
    <row r="1462" spans="2:23" hidden="1" x14ac:dyDescent="0.2">
      <c r="C1462" s="52" t="s">
        <v>225</v>
      </c>
      <c r="D1462" s="28">
        <v>41794</v>
      </c>
      <c r="E1462" s="9">
        <v>0.58333333333333337</v>
      </c>
      <c r="F1462" s="5">
        <v>78.900000000000006</v>
      </c>
      <c r="G1462" s="5"/>
      <c r="H1462" s="5">
        <v>7.98</v>
      </c>
      <c r="I1462" s="5" t="s">
        <v>312</v>
      </c>
      <c r="J1462" s="5">
        <v>17.03</v>
      </c>
      <c r="K1462" s="5" t="s">
        <v>371</v>
      </c>
      <c r="L1462" s="5" t="s">
        <v>312</v>
      </c>
      <c r="M1462" s="5">
        <v>7.83</v>
      </c>
      <c r="N1462" s="5">
        <v>3.53</v>
      </c>
      <c r="O1462" s="5" t="s">
        <v>312</v>
      </c>
      <c r="P1462" s="5">
        <v>249</v>
      </c>
      <c r="Q1462" s="5" t="s">
        <v>312</v>
      </c>
      <c r="R1462" s="5"/>
      <c r="S1462" s="5" t="s">
        <v>312</v>
      </c>
      <c r="T1462" s="5"/>
      <c r="U1462" s="5"/>
      <c r="V1462" s="5"/>
      <c r="W1462" s="17" t="s">
        <v>99</v>
      </c>
    </row>
    <row r="1463" spans="2:23" hidden="1" x14ac:dyDescent="0.2">
      <c r="C1463" s="52" t="s">
        <v>225</v>
      </c>
      <c r="D1463" s="28">
        <v>41808</v>
      </c>
      <c r="E1463" s="9">
        <v>0.54513888888888895</v>
      </c>
      <c r="F1463" s="5">
        <v>39.299999999999997</v>
      </c>
      <c r="G1463" s="5"/>
      <c r="H1463" s="11">
        <v>7.43</v>
      </c>
      <c r="I1463" s="150">
        <v>98</v>
      </c>
      <c r="J1463" s="153">
        <v>18.899999999999999</v>
      </c>
      <c r="K1463" s="5" t="s">
        <v>371</v>
      </c>
      <c r="L1463" s="5" t="s">
        <v>312</v>
      </c>
      <c r="M1463" s="153">
        <v>7.6</v>
      </c>
      <c r="N1463" s="150" t="s">
        <v>312</v>
      </c>
      <c r="O1463" s="153">
        <v>1122.4000000000001</v>
      </c>
      <c r="P1463" s="153">
        <v>1262.4000000000001</v>
      </c>
      <c r="Q1463" s="153">
        <v>99</v>
      </c>
      <c r="R1463" s="5" t="s">
        <v>312</v>
      </c>
      <c r="S1463" s="5" t="s">
        <v>298</v>
      </c>
      <c r="T1463" s="5" t="s">
        <v>345</v>
      </c>
      <c r="U1463" s="5"/>
      <c r="V1463" s="5"/>
      <c r="W1463" s="17" t="s">
        <v>103</v>
      </c>
    </row>
    <row r="1464" spans="2:23" hidden="1" x14ac:dyDescent="0.2">
      <c r="C1464" s="52" t="s">
        <v>225</v>
      </c>
      <c r="D1464" s="28">
        <v>41829</v>
      </c>
      <c r="E1464" s="9">
        <v>0.5805555555555556</v>
      </c>
      <c r="F1464" s="5">
        <v>548</v>
      </c>
      <c r="G1464" s="5"/>
      <c r="H1464" s="5">
        <v>7.25</v>
      </c>
      <c r="I1464" s="5" t="s">
        <v>312</v>
      </c>
      <c r="J1464" s="5">
        <v>18.98</v>
      </c>
      <c r="K1464" s="5" t="s">
        <v>230</v>
      </c>
      <c r="L1464" s="5" t="s">
        <v>312</v>
      </c>
      <c r="M1464" s="5">
        <v>7.72</v>
      </c>
      <c r="N1464" s="5">
        <v>19.5</v>
      </c>
      <c r="O1464" s="5" t="s">
        <v>312</v>
      </c>
      <c r="P1464" s="5">
        <v>846</v>
      </c>
      <c r="Q1464" s="5" t="s">
        <v>312</v>
      </c>
      <c r="R1464" s="5"/>
      <c r="S1464" s="5" t="s">
        <v>312</v>
      </c>
      <c r="T1464" s="5" t="s">
        <v>345</v>
      </c>
      <c r="U1464" s="5"/>
      <c r="V1464" s="5"/>
      <c r="W1464" s="17" t="s">
        <v>104</v>
      </c>
    </row>
    <row r="1465" spans="2:23" hidden="1" x14ac:dyDescent="0.2">
      <c r="C1465" s="52" t="s">
        <v>225</v>
      </c>
      <c r="D1465" s="28">
        <v>41843</v>
      </c>
      <c r="E1465" s="9">
        <v>0.57777777777777783</v>
      </c>
      <c r="F1465" s="5">
        <v>51.2</v>
      </c>
      <c r="G1465" s="5"/>
      <c r="H1465" s="5">
        <v>7.23</v>
      </c>
      <c r="I1465" s="5" t="s">
        <v>312</v>
      </c>
      <c r="J1465" s="5">
        <v>17.97</v>
      </c>
      <c r="K1465" s="5" t="s">
        <v>230</v>
      </c>
      <c r="L1465" s="5" t="s">
        <v>312</v>
      </c>
      <c r="M1465" s="153">
        <v>7.6</v>
      </c>
      <c r="N1465" s="5">
        <v>9.75</v>
      </c>
      <c r="O1465" s="5" t="s">
        <v>312</v>
      </c>
      <c r="P1465" s="5">
        <v>1261</v>
      </c>
      <c r="Q1465" s="5" t="s">
        <v>312</v>
      </c>
      <c r="R1465" s="5"/>
      <c r="S1465" s="5" t="s">
        <v>312</v>
      </c>
      <c r="T1465" s="5" t="s">
        <v>345</v>
      </c>
      <c r="U1465" s="5"/>
      <c r="V1465" s="5"/>
      <c r="W1465" s="17" t="s">
        <v>105</v>
      </c>
    </row>
    <row r="1466" spans="2:23" hidden="1" x14ac:dyDescent="0.2">
      <c r="C1466" s="52" t="s">
        <v>225</v>
      </c>
      <c r="D1466" s="28">
        <v>41856</v>
      </c>
      <c r="E1466" s="9">
        <v>0.59652777777777777</v>
      </c>
      <c r="F1466" s="5">
        <v>88.2</v>
      </c>
      <c r="G1466" s="5"/>
      <c r="H1466" s="11">
        <v>7.58</v>
      </c>
      <c r="I1466" s="5">
        <v>99.5</v>
      </c>
      <c r="J1466" s="153">
        <v>18.53</v>
      </c>
      <c r="K1466" s="5" t="s">
        <v>312</v>
      </c>
      <c r="L1466" s="5" t="s">
        <v>312</v>
      </c>
      <c r="M1466" s="153">
        <v>7.4</v>
      </c>
      <c r="N1466" s="150" t="s">
        <v>312</v>
      </c>
      <c r="O1466" s="153">
        <v>1312.9</v>
      </c>
      <c r="P1466" s="153">
        <v>1499.3</v>
      </c>
      <c r="Q1466" s="153" t="s">
        <v>312</v>
      </c>
      <c r="R1466" s="5" t="s">
        <v>312</v>
      </c>
      <c r="S1466" s="5" t="s">
        <v>298</v>
      </c>
      <c r="T1466" s="5" t="s">
        <v>345</v>
      </c>
      <c r="U1466" s="5"/>
      <c r="V1466" s="5"/>
      <c r="W1466" s="17" t="s">
        <v>106</v>
      </c>
    </row>
    <row r="1467" spans="2:23" hidden="1" x14ac:dyDescent="0.2">
      <c r="C1467" s="52" t="s">
        <v>225</v>
      </c>
      <c r="D1467" s="28">
        <v>41871</v>
      </c>
      <c r="E1467" s="9">
        <v>0.57986111111111105</v>
      </c>
      <c r="F1467" s="5">
        <v>167</v>
      </c>
      <c r="G1467" s="5"/>
      <c r="H1467" s="5">
        <v>7.49</v>
      </c>
      <c r="I1467" s="5" t="s">
        <v>312</v>
      </c>
      <c r="J1467" s="5">
        <v>17.47</v>
      </c>
      <c r="K1467" s="5" t="s">
        <v>230</v>
      </c>
      <c r="L1467" s="5" t="s">
        <v>312</v>
      </c>
      <c r="M1467" s="5">
        <v>7.74</v>
      </c>
      <c r="N1467" s="5">
        <v>5.61</v>
      </c>
      <c r="O1467" s="5" t="s">
        <v>312</v>
      </c>
      <c r="P1467" s="5">
        <v>1239</v>
      </c>
      <c r="Q1467" s="5" t="s">
        <v>312</v>
      </c>
      <c r="R1467" s="5"/>
      <c r="S1467" s="5" t="s">
        <v>312</v>
      </c>
      <c r="T1467" s="5" t="s">
        <v>345</v>
      </c>
      <c r="U1467" s="5"/>
      <c r="V1467" s="5"/>
      <c r="W1467" s="17" t="s">
        <v>107</v>
      </c>
    </row>
    <row r="1468" spans="2:23" hidden="1" x14ac:dyDescent="0.2">
      <c r="C1468" s="52" t="s">
        <v>225</v>
      </c>
      <c r="D1468" s="28">
        <v>41885</v>
      </c>
      <c r="E1468" s="9">
        <v>0.64166666666666672</v>
      </c>
      <c r="F1468" s="5">
        <v>35.5</v>
      </c>
      <c r="G1468" s="5"/>
      <c r="H1468" s="5" t="s">
        <v>135</v>
      </c>
      <c r="I1468" s="5" t="s">
        <v>135</v>
      </c>
      <c r="J1468" s="5" t="s">
        <v>135</v>
      </c>
      <c r="K1468" s="5" t="s">
        <v>230</v>
      </c>
      <c r="L1468" s="5" t="s">
        <v>312</v>
      </c>
      <c r="M1468" s="5" t="s">
        <v>135</v>
      </c>
      <c r="N1468" s="5">
        <v>7.35</v>
      </c>
      <c r="O1468" s="5" t="s">
        <v>312</v>
      </c>
      <c r="P1468" s="5" t="s">
        <v>135</v>
      </c>
      <c r="Q1468" s="5" t="s">
        <v>312</v>
      </c>
      <c r="R1468" s="5"/>
      <c r="S1468" s="5" t="s">
        <v>312</v>
      </c>
      <c r="T1468" s="5" t="s">
        <v>345</v>
      </c>
      <c r="U1468" s="5"/>
      <c r="V1468" s="5"/>
      <c r="W1468" s="17" t="s">
        <v>108</v>
      </c>
    </row>
    <row r="1469" spans="2:23" hidden="1" x14ac:dyDescent="0.2">
      <c r="C1469" s="52" t="s">
        <v>225</v>
      </c>
      <c r="D1469" s="28">
        <v>41899</v>
      </c>
      <c r="E1469" s="9">
        <v>0.60486111111111118</v>
      </c>
      <c r="F1469" s="5">
        <v>23.8</v>
      </c>
      <c r="G1469" s="5"/>
      <c r="H1469" s="5">
        <v>7.83</v>
      </c>
      <c r="I1469" s="5" t="s">
        <v>312</v>
      </c>
      <c r="J1469" s="5">
        <v>16.14</v>
      </c>
      <c r="K1469" s="5" t="s">
        <v>230</v>
      </c>
      <c r="L1469" s="5" t="s">
        <v>312</v>
      </c>
      <c r="M1469" s="5">
        <v>7.65</v>
      </c>
      <c r="N1469" s="5">
        <v>6.62</v>
      </c>
      <c r="O1469" s="5" t="s">
        <v>312</v>
      </c>
      <c r="P1469" s="5">
        <v>1189</v>
      </c>
      <c r="Q1469" s="5" t="s">
        <v>312</v>
      </c>
      <c r="R1469" s="5"/>
      <c r="S1469" s="5" t="s">
        <v>312</v>
      </c>
      <c r="T1469" s="5" t="s">
        <v>345</v>
      </c>
      <c r="U1469" s="5"/>
      <c r="V1469" s="5"/>
      <c r="W1469" s="17" t="s">
        <v>113</v>
      </c>
    </row>
    <row r="1470" spans="2:23" hidden="1" x14ac:dyDescent="0.2">
      <c r="B1470" t="s">
        <v>279</v>
      </c>
      <c r="C1470" s="5" t="s">
        <v>225</v>
      </c>
      <c r="D1470" s="28">
        <v>41916</v>
      </c>
      <c r="E1470" s="8">
        <v>0.56111111111111112</v>
      </c>
      <c r="F1470" s="5">
        <v>36.799999999999997</v>
      </c>
      <c r="G1470" s="5">
        <v>1732.9</v>
      </c>
      <c r="H1470" s="5" t="s">
        <v>312</v>
      </c>
      <c r="I1470" s="5" t="s">
        <v>312</v>
      </c>
      <c r="J1470" s="5">
        <v>13.3</v>
      </c>
      <c r="K1470" s="5" t="s">
        <v>230</v>
      </c>
      <c r="L1470" s="5"/>
      <c r="M1470" s="6">
        <v>7.72</v>
      </c>
      <c r="N1470" s="7">
        <v>6.9</v>
      </c>
      <c r="O1470" s="5"/>
      <c r="P1470" s="5"/>
      <c r="Q1470" s="5"/>
      <c r="R1470" s="5"/>
      <c r="S1470" s="5"/>
      <c r="T1470" s="5" t="s">
        <v>345</v>
      </c>
      <c r="U1470" s="5"/>
      <c r="V1470" s="5"/>
      <c r="W1470" s="17" t="s">
        <v>335</v>
      </c>
    </row>
    <row r="1471" spans="2:23" hidden="1" x14ac:dyDescent="0.2">
      <c r="B1471" t="s">
        <v>279</v>
      </c>
      <c r="C1471" s="5" t="s">
        <v>225</v>
      </c>
      <c r="D1471" s="28">
        <v>41930</v>
      </c>
      <c r="E1471" s="5"/>
      <c r="F1471" s="5">
        <v>35.5</v>
      </c>
      <c r="G1471" s="5">
        <v>1986.3</v>
      </c>
      <c r="H1471" s="5"/>
      <c r="I1471" s="5"/>
      <c r="J1471" s="6"/>
      <c r="K1471" s="5"/>
      <c r="L1471" s="5"/>
      <c r="M1471" s="5"/>
      <c r="N1471" s="5"/>
      <c r="O1471" s="5"/>
      <c r="P1471" s="5"/>
      <c r="Q1471" s="5"/>
      <c r="R1471" s="5"/>
      <c r="S1471" s="5"/>
      <c r="T1471" s="5"/>
      <c r="U1471" s="5"/>
      <c r="V1471" s="5"/>
      <c r="W1471" s="17" t="s">
        <v>275</v>
      </c>
    </row>
    <row r="1472" spans="2:23" hidden="1" x14ac:dyDescent="0.2">
      <c r="B1472" t="s">
        <v>279</v>
      </c>
      <c r="C1472" s="5" t="s">
        <v>225</v>
      </c>
      <c r="D1472" s="28">
        <v>41951</v>
      </c>
      <c r="E1472" s="9">
        <v>0.59861111111111098</v>
      </c>
      <c r="F1472" s="5">
        <v>39</v>
      </c>
      <c r="G1472" s="5">
        <v>1299.7</v>
      </c>
      <c r="H1472" s="5" t="s">
        <v>312</v>
      </c>
      <c r="I1472" s="5" t="s">
        <v>312</v>
      </c>
      <c r="J1472" s="6">
        <v>11.1</v>
      </c>
      <c r="K1472" s="5" t="s">
        <v>230</v>
      </c>
      <c r="L1472" s="5"/>
      <c r="M1472" s="5">
        <v>7.85</v>
      </c>
      <c r="N1472" s="5">
        <v>4.4000000000000004</v>
      </c>
      <c r="O1472" s="5">
        <v>743</v>
      </c>
      <c r="P1472" s="5"/>
      <c r="Q1472" s="5"/>
      <c r="R1472" s="5"/>
      <c r="S1472" s="5"/>
      <c r="T1472" s="5" t="s">
        <v>345</v>
      </c>
      <c r="U1472" s="5"/>
      <c r="V1472" s="5"/>
      <c r="W1472" s="17" t="s">
        <v>275</v>
      </c>
    </row>
    <row r="1473" spans="1:26" hidden="1" x14ac:dyDescent="0.2">
      <c r="B1473" t="s">
        <v>279</v>
      </c>
      <c r="C1473" s="5" t="s">
        <v>225</v>
      </c>
      <c r="D1473" s="28">
        <v>41965</v>
      </c>
      <c r="E1473" s="9">
        <v>0.58611111111111103</v>
      </c>
      <c r="F1473" s="7">
        <v>7.4</v>
      </c>
      <c r="G1473" s="7">
        <v>1046.2</v>
      </c>
      <c r="H1473" s="6">
        <v>9.3000000000000007</v>
      </c>
      <c r="I1473" s="5"/>
      <c r="J1473" s="6">
        <v>9.26</v>
      </c>
      <c r="K1473" s="5" t="s">
        <v>230</v>
      </c>
      <c r="L1473" s="5"/>
      <c r="M1473" s="5">
        <v>7.88</v>
      </c>
      <c r="N1473" s="7">
        <v>1.5</v>
      </c>
      <c r="O1473" s="5">
        <v>1278</v>
      </c>
      <c r="P1473" s="5"/>
      <c r="Q1473" s="5"/>
      <c r="R1473" s="5"/>
      <c r="S1473" s="5"/>
      <c r="T1473" s="5" t="s">
        <v>345</v>
      </c>
      <c r="U1473" s="5"/>
      <c r="V1473" s="5"/>
      <c r="W1473" s="17" t="s">
        <v>275</v>
      </c>
    </row>
    <row r="1474" spans="1:26" hidden="1" x14ac:dyDescent="0.2">
      <c r="B1474" t="s">
        <v>279</v>
      </c>
      <c r="C1474" s="5" t="s">
        <v>225</v>
      </c>
      <c r="D1474" s="28">
        <v>41986</v>
      </c>
      <c r="E1474" s="9">
        <v>0.62847222222222199</v>
      </c>
      <c r="F1474" s="7">
        <v>41</v>
      </c>
      <c r="G1474" s="7">
        <v>1299.7</v>
      </c>
      <c r="H1474" s="118" t="s">
        <v>312</v>
      </c>
      <c r="I1474" s="118" t="s">
        <v>312</v>
      </c>
      <c r="J1474" s="6">
        <v>9.35</v>
      </c>
      <c r="K1474" s="5" t="s">
        <v>230</v>
      </c>
      <c r="L1474" s="5"/>
      <c r="M1474" s="5">
        <v>7.63</v>
      </c>
      <c r="N1474" s="7">
        <v>1.7</v>
      </c>
      <c r="O1474" s="13">
        <v>1263</v>
      </c>
      <c r="P1474" s="5"/>
      <c r="Q1474" s="5"/>
      <c r="R1474" s="5"/>
      <c r="S1474" s="5"/>
      <c r="T1474" s="5" t="s">
        <v>345</v>
      </c>
      <c r="U1474" s="5"/>
      <c r="V1474" s="5"/>
      <c r="W1474" s="17" t="s">
        <v>275</v>
      </c>
    </row>
    <row r="1475" spans="1:26" hidden="1" x14ac:dyDescent="0.2">
      <c r="C1475" s="50" t="s">
        <v>225</v>
      </c>
      <c r="D1475" s="28">
        <v>42028</v>
      </c>
      <c r="E1475" s="9">
        <v>0.55694444444444446</v>
      </c>
      <c r="F1475" s="5">
        <v>6.3</v>
      </c>
      <c r="G1475" s="5">
        <v>275.5</v>
      </c>
      <c r="H1475" s="5">
        <v>10.64</v>
      </c>
      <c r="I1475" s="5">
        <v>107</v>
      </c>
      <c r="J1475" s="6">
        <v>6.79</v>
      </c>
      <c r="K1475" s="5" t="s">
        <v>230</v>
      </c>
      <c r="L1475" s="5"/>
      <c r="M1475" s="5">
        <v>7.4</v>
      </c>
      <c r="N1475" s="7">
        <v>3.1</v>
      </c>
      <c r="O1475" s="5"/>
      <c r="P1475" s="5">
        <v>1450.8</v>
      </c>
      <c r="Q1475" s="5"/>
      <c r="R1475" s="5"/>
      <c r="S1475" s="5" t="s">
        <v>298</v>
      </c>
      <c r="T1475" s="5" t="s">
        <v>345</v>
      </c>
      <c r="U1475" s="5"/>
      <c r="V1475" s="5"/>
      <c r="W1475" s="17" t="s">
        <v>278</v>
      </c>
      <c r="X1475" s="17" t="s">
        <v>385</v>
      </c>
    </row>
    <row r="1476" spans="1:26" hidden="1" x14ac:dyDescent="0.2">
      <c r="C1476" s="50" t="s">
        <v>225</v>
      </c>
      <c r="D1476" s="28">
        <v>42049</v>
      </c>
      <c r="E1476" s="9">
        <v>0.58888888888888891</v>
      </c>
      <c r="F1476" s="5">
        <v>24.6</v>
      </c>
      <c r="G1476" s="5">
        <v>235.9</v>
      </c>
      <c r="H1476" s="11">
        <v>10.4</v>
      </c>
      <c r="I1476" s="5">
        <v>110.4</v>
      </c>
      <c r="J1476" s="6">
        <v>9.09</v>
      </c>
      <c r="K1476" s="5" t="s">
        <v>230</v>
      </c>
      <c r="L1476" s="5"/>
      <c r="M1476" s="6">
        <v>7.62</v>
      </c>
      <c r="N1476" s="7">
        <v>2.61</v>
      </c>
      <c r="O1476" s="6"/>
      <c r="P1476" s="153">
        <v>1367.8</v>
      </c>
      <c r="Q1476" s="5"/>
      <c r="R1476" s="5"/>
      <c r="S1476" s="5"/>
      <c r="T1476" s="5" t="s">
        <v>345</v>
      </c>
      <c r="U1476" s="5"/>
      <c r="V1476" s="5"/>
      <c r="W1476" s="17" t="s">
        <v>278</v>
      </c>
      <c r="X1476" s="17" t="s">
        <v>375</v>
      </c>
    </row>
    <row r="1477" spans="1:26" hidden="1" x14ac:dyDescent="0.2">
      <c r="C1477" s="50" t="s">
        <v>225</v>
      </c>
      <c r="D1477" s="28">
        <v>42063</v>
      </c>
      <c r="E1477" s="9">
        <v>0.44305555555555554</v>
      </c>
      <c r="F1477" s="5">
        <v>14.6</v>
      </c>
      <c r="G1477" s="5">
        <v>209.8</v>
      </c>
      <c r="H1477" s="11">
        <v>11.01</v>
      </c>
      <c r="I1477" s="5">
        <v>105.5</v>
      </c>
      <c r="J1477" s="153">
        <v>4.76</v>
      </c>
      <c r="K1477" s="5" t="s">
        <v>230</v>
      </c>
      <c r="L1477" s="5" t="s">
        <v>312</v>
      </c>
      <c r="M1477" s="153">
        <v>7.15</v>
      </c>
      <c r="N1477" s="150"/>
      <c r="O1477" s="5" t="s">
        <v>312</v>
      </c>
      <c r="P1477" s="153">
        <v>1412.9</v>
      </c>
      <c r="Q1477" s="5" t="s">
        <v>312</v>
      </c>
      <c r="R1477" s="5"/>
      <c r="S1477" s="5" t="s">
        <v>421</v>
      </c>
      <c r="T1477" s="5" t="s">
        <v>345</v>
      </c>
      <c r="U1477" s="5"/>
      <c r="V1477" s="5"/>
      <c r="W1477" s="17" t="s">
        <v>278</v>
      </c>
      <c r="X1477" s="17" t="s">
        <v>301</v>
      </c>
    </row>
    <row r="1478" spans="1:26" hidden="1" x14ac:dyDescent="0.2">
      <c r="C1478" s="50" t="s">
        <v>225</v>
      </c>
      <c r="D1478" s="28">
        <v>42084</v>
      </c>
      <c r="E1478" s="9">
        <v>0.68194444444444402</v>
      </c>
      <c r="F1478" s="5">
        <v>8.5</v>
      </c>
      <c r="G1478" s="5">
        <v>275.5</v>
      </c>
      <c r="H1478" s="11">
        <v>10.69</v>
      </c>
      <c r="I1478" s="5">
        <v>123.6</v>
      </c>
      <c r="J1478" s="6">
        <v>12.58</v>
      </c>
      <c r="K1478" s="5" t="s">
        <v>230</v>
      </c>
      <c r="L1478" s="5"/>
      <c r="M1478" s="6">
        <v>7.57</v>
      </c>
      <c r="N1478" s="7">
        <v>2.78</v>
      </c>
      <c r="O1478" s="6">
        <v>1108.7</v>
      </c>
      <c r="P1478" s="6">
        <v>1454.3</v>
      </c>
      <c r="Q1478" s="6">
        <v>156.69999999999999</v>
      </c>
      <c r="R1478" s="5"/>
      <c r="S1478" s="5" t="s">
        <v>421</v>
      </c>
      <c r="T1478" s="5" t="s">
        <v>345</v>
      </c>
      <c r="U1478" s="5"/>
      <c r="V1478" s="5"/>
      <c r="W1478" s="17" t="s">
        <v>278</v>
      </c>
      <c r="X1478" s="18" t="s">
        <v>302</v>
      </c>
    </row>
    <row r="1479" spans="1:26" hidden="1" x14ac:dyDescent="0.2">
      <c r="C1479" s="50" t="s">
        <v>225</v>
      </c>
      <c r="D1479" s="28">
        <v>42091</v>
      </c>
      <c r="E1479" s="9" t="s">
        <v>312</v>
      </c>
      <c r="F1479" s="9" t="s">
        <v>312</v>
      </c>
      <c r="G1479" s="9" t="s">
        <v>312</v>
      </c>
      <c r="H1479" s="9" t="s">
        <v>312</v>
      </c>
      <c r="I1479" s="9" t="s">
        <v>312</v>
      </c>
      <c r="J1479" s="9" t="s">
        <v>312</v>
      </c>
      <c r="K1479" s="9" t="s">
        <v>312</v>
      </c>
      <c r="L1479" s="9" t="s">
        <v>312</v>
      </c>
      <c r="M1479" s="9" t="s">
        <v>312</v>
      </c>
      <c r="N1479" s="9" t="s">
        <v>312</v>
      </c>
      <c r="O1479" s="9" t="s">
        <v>312</v>
      </c>
      <c r="P1479" s="9" t="s">
        <v>312</v>
      </c>
      <c r="Q1479" s="9" t="s">
        <v>312</v>
      </c>
      <c r="R1479" s="9" t="s">
        <v>312</v>
      </c>
      <c r="S1479" s="9" t="s">
        <v>312</v>
      </c>
      <c r="T1479" s="9" t="s">
        <v>312</v>
      </c>
      <c r="U1479" s="5"/>
      <c r="V1479" s="5"/>
      <c r="W1479" s="17" t="s">
        <v>327</v>
      </c>
      <c r="X1479" s="17" t="s">
        <v>303</v>
      </c>
    </row>
    <row r="1480" spans="1:26" hidden="1" x14ac:dyDescent="0.2">
      <c r="C1480" s="50" t="s">
        <v>225</v>
      </c>
      <c r="D1480" s="28">
        <v>42111</v>
      </c>
      <c r="E1480" s="9">
        <v>0.62013888888888891</v>
      </c>
      <c r="F1480" s="5" t="s">
        <v>296</v>
      </c>
      <c r="G1480" s="5" t="s">
        <v>296</v>
      </c>
      <c r="H1480" s="11">
        <v>10.17</v>
      </c>
      <c r="I1480" s="5">
        <v>101.7</v>
      </c>
      <c r="J1480" s="6">
        <v>6.95</v>
      </c>
      <c r="K1480" s="5" t="s">
        <v>371</v>
      </c>
      <c r="L1480" s="5" t="s">
        <v>312</v>
      </c>
      <c r="M1480" s="6">
        <v>7.57</v>
      </c>
      <c r="N1480" s="117" t="s">
        <v>312</v>
      </c>
      <c r="O1480" s="6">
        <v>312.5</v>
      </c>
      <c r="P1480" s="6">
        <v>484</v>
      </c>
      <c r="Q1480" s="6">
        <v>97.4</v>
      </c>
      <c r="R1480" s="5" t="s">
        <v>312</v>
      </c>
      <c r="S1480" s="5" t="s">
        <v>421</v>
      </c>
      <c r="T1480" s="5" t="s">
        <v>345</v>
      </c>
      <c r="U1480" s="5" t="s">
        <v>312</v>
      </c>
      <c r="V1480" s="5" t="s">
        <v>312</v>
      </c>
      <c r="W1480" s="49" t="s">
        <v>195</v>
      </c>
      <c r="X1480" s="17" t="s">
        <v>304</v>
      </c>
    </row>
    <row r="1481" spans="1:26" hidden="1" x14ac:dyDescent="0.2">
      <c r="C1481" s="50" t="s">
        <v>225</v>
      </c>
      <c r="D1481" s="28">
        <v>42130</v>
      </c>
      <c r="E1481" s="42">
        <v>0.59375</v>
      </c>
      <c r="F1481" s="40">
        <v>1120</v>
      </c>
      <c r="G1481" s="40"/>
      <c r="H1481" s="44">
        <v>8.07</v>
      </c>
      <c r="I1481" s="40">
        <v>95.4</v>
      </c>
      <c r="J1481" s="45">
        <v>13.04</v>
      </c>
      <c r="K1481" s="40" t="s">
        <v>371</v>
      </c>
      <c r="L1481" s="40" t="s">
        <v>312</v>
      </c>
      <c r="M1481" s="45">
        <v>7.76</v>
      </c>
      <c r="N1481" s="141" t="s">
        <v>312</v>
      </c>
      <c r="O1481" s="45">
        <v>1180.0999999999999</v>
      </c>
      <c r="P1481" s="45">
        <v>913.7</v>
      </c>
      <c r="Q1481" s="45">
        <v>77.099999999999994</v>
      </c>
      <c r="R1481" s="40"/>
      <c r="S1481" s="40" t="s">
        <v>312</v>
      </c>
      <c r="T1481" s="40" t="s">
        <v>345</v>
      </c>
      <c r="U1481" s="40"/>
      <c r="V1481" s="40"/>
      <c r="W1481" s="17" t="s">
        <v>115</v>
      </c>
      <c r="X1481" s="17" t="s">
        <v>305</v>
      </c>
      <c r="Y1481" s="80">
        <v>0.66800000000000004</v>
      </c>
      <c r="Z1481" s="25">
        <v>6.3100000000000003E-2</v>
      </c>
    </row>
    <row r="1482" spans="1:26" hidden="1" x14ac:dyDescent="0.25">
      <c r="C1482" s="3"/>
      <c r="D1482" s="22"/>
      <c r="E1482" s="23"/>
      <c r="F1482" s="25"/>
      <c r="G1482" s="25"/>
      <c r="H1482" s="27"/>
      <c r="I1482" s="25"/>
      <c r="J1482" s="26"/>
      <c r="K1482" s="3"/>
      <c r="L1482" s="3"/>
      <c r="M1482" s="26"/>
      <c r="N1482" s="24"/>
      <c r="O1482" s="26"/>
      <c r="P1482" s="26"/>
      <c r="Q1482" s="26"/>
      <c r="R1482" s="3"/>
      <c r="S1482" s="3"/>
      <c r="T1482" s="3"/>
      <c r="U1482" s="3"/>
      <c r="V1482" s="3"/>
      <c r="W1482" s="35"/>
    </row>
    <row r="1483" spans="1:26" x14ac:dyDescent="0.2">
      <c r="A1483" s="62" t="s">
        <v>277</v>
      </c>
      <c r="B1483" s="62" t="s">
        <v>276</v>
      </c>
      <c r="C1483" s="19" t="s">
        <v>238</v>
      </c>
      <c r="D1483" s="19" t="s">
        <v>237</v>
      </c>
      <c r="E1483" s="19" t="s">
        <v>289</v>
      </c>
      <c r="F1483" s="20" t="s">
        <v>313</v>
      </c>
      <c r="G1483" s="19" t="s">
        <v>292</v>
      </c>
      <c r="H1483" s="19" t="s">
        <v>240</v>
      </c>
      <c r="I1483" s="19" t="s">
        <v>239</v>
      </c>
      <c r="J1483" s="19" t="s">
        <v>374</v>
      </c>
      <c r="K1483" s="19" t="s">
        <v>231</v>
      </c>
      <c r="L1483" s="19" t="s">
        <v>405</v>
      </c>
      <c r="M1483" s="19" t="s">
        <v>310</v>
      </c>
      <c r="N1483" s="19" t="s">
        <v>325</v>
      </c>
      <c r="O1483" s="19" t="s">
        <v>309</v>
      </c>
      <c r="P1483" s="21" t="s">
        <v>307</v>
      </c>
      <c r="Q1483" s="21" t="s">
        <v>308</v>
      </c>
      <c r="R1483" s="19" t="s">
        <v>291</v>
      </c>
      <c r="S1483" s="19" t="s">
        <v>421</v>
      </c>
      <c r="T1483" s="19" t="s">
        <v>288</v>
      </c>
      <c r="U1483" s="19" t="s">
        <v>290</v>
      </c>
      <c r="V1483" s="19" t="s">
        <v>241</v>
      </c>
      <c r="W1483" s="34" t="s">
        <v>300</v>
      </c>
    </row>
    <row r="1484" spans="1:26" x14ac:dyDescent="0.25">
      <c r="A1484" s="1">
        <v>39.657862000000002</v>
      </c>
      <c r="B1484" s="1">
        <v>-105.01334540000001</v>
      </c>
      <c r="C1484" s="53" t="s">
        <v>234</v>
      </c>
      <c r="D1484" s="28">
        <v>41395</v>
      </c>
      <c r="E1484" s="5"/>
      <c r="F1484" s="5" t="s">
        <v>328</v>
      </c>
      <c r="G1484" s="5"/>
      <c r="H1484" s="5"/>
      <c r="I1484" s="5"/>
      <c r="J1484" s="5"/>
      <c r="K1484" s="5"/>
      <c r="L1484" s="5"/>
      <c r="M1484" s="5"/>
      <c r="N1484" s="5"/>
      <c r="O1484" s="5"/>
      <c r="P1484" s="13"/>
      <c r="Q1484" s="13"/>
      <c r="R1484" s="5"/>
      <c r="S1484" s="5"/>
      <c r="T1484" s="5"/>
      <c r="U1484" s="5"/>
      <c r="V1484" s="5"/>
      <c r="W1484" s="17"/>
    </row>
    <row r="1485" spans="1:26" x14ac:dyDescent="0.25">
      <c r="C1485" s="53" t="s">
        <v>234</v>
      </c>
      <c r="D1485" s="28">
        <v>41409</v>
      </c>
      <c r="E1485" s="5"/>
      <c r="F1485" s="5" t="s">
        <v>328</v>
      </c>
      <c r="G1485" s="5"/>
      <c r="H1485" s="5"/>
      <c r="I1485" s="5"/>
      <c r="J1485" s="5"/>
      <c r="K1485" s="5"/>
      <c r="L1485" s="5"/>
      <c r="M1485" s="5"/>
      <c r="N1485" s="5"/>
      <c r="O1485" s="5"/>
      <c r="P1485" s="13"/>
      <c r="Q1485" s="13"/>
      <c r="R1485" s="5"/>
      <c r="S1485" s="5"/>
      <c r="T1485" s="5"/>
      <c r="U1485" s="5"/>
      <c r="V1485" s="5"/>
      <c r="W1485" s="17"/>
    </row>
    <row r="1486" spans="1:26" x14ac:dyDescent="0.25">
      <c r="C1486" s="53" t="s">
        <v>234</v>
      </c>
      <c r="D1486" s="28">
        <v>41465</v>
      </c>
      <c r="E1486" s="9">
        <v>0.54861111111111105</v>
      </c>
      <c r="F1486" s="5" t="s">
        <v>328</v>
      </c>
      <c r="G1486" s="5"/>
      <c r="H1486" s="5"/>
      <c r="I1486" s="5"/>
      <c r="J1486" s="5"/>
      <c r="K1486" s="5"/>
      <c r="L1486" s="5"/>
      <c r="M1486" s="5"/>
      <c r="N1486" s="5"/>
      <c r="O1486" s="5"/>
      <c r="P1486" s="13"/>
      <c r="Q1486" s="13"/>
      <c r="R1486" s="5"/>
      <c r="S1486" s="5"/>
      <c r="T1486" s="5"/>
      <c r="U1486" s="5"/>
      <c r="V1486" s="5"/>
      <c r="W1486" s="17"/>
    </row>
    <row r="1487" spans="1:26" x14ac:dyDescent="0.25">
      <c r="C1487" s="53" t="s">
        <v>234</v>
      </c>
      <c r="D1487" s="28">
        <v>41479</v>
      </c>
      <c r="E1487" s="9">
        <v>0.52083333333333337</v>
      </c>
      <c r="F1487" s="5" t="s">
        <v>328</v>
      </c>
      <c r="G1487" s="5"/>
      <c r="H1487" s="5"/>
      <c r="I1487" s="5"/>
      <c r="J1487" s="5"/>
      <c r="K1487" s="5"/>
      <c r="L1487" s="5"/>
      <c r="M1487" s="5"/>
      <c r="N1487" s="5"/>
      <c r="O1487" s="5"/>
      <c r="P1487" s="13"/>
      <c r="Q1487" s="13"/>
      <c r="R1487" s="5"/>
      <c r="S1487" s="5"/>
      <c r="T1487" s="5"/>
      <c r="U1487" s="5"/>
      <c r="V1487" s="5"/>
      <c r="W1487" s="17"/>
    </row>
    <row r="1488" spans="1:26" x14ac:dyDescent="0.25">
      <c r="C1488" s="53" t="s">
        <v>234</v>
      </c>
      <c r="D1488" s="28">
        <v>41493</v>
      </c>
      <c r="E1488" s="9">
        <v>0.50347222222222221</v>
      </c>
      <c r="F1488" s="5" t="s">
        <v>328</v>
      </c>
      <c r="G1488" s="5"/>
      <c r="H1488" s="5"/>
      <c r="I1488" s="5"/>
      <c r="J1488" s="5"/>
      <c r="K1488" s="5"/>
      <c r="L1488" s="5"/>
      <c r="M1488" s="5"/>
      <c r="N1488" s="5"/>
      <c r="O1488" s="5"/>
      <c r="P1488" s="13"/>
      <c r="Q1488" s="13"/>
      <c r="R1488" s="5"/>
      <c r="S1488" s="5"/>
      <c r="T1488" s="5"/>
      <c r="U1488" s="5"/>
      <c r="V1488" s="5"/>
      <c r="W1488" s="17"/>
    </row>
    <row r="1489" spans="2:23" x14ac:dyDescent="0.25">
      <c r="C1489" s="53" t="s">
        <v>234</v>
      </c>
      <c r="D1489" s="28">
        <v>41507</v>
      </c>
      <c r="E1489" s="9">
        <v>0.52430555555555558</v>
      </c>
      <c r="F1489" s="5" t="s">
        <v>328</v>
      </c>
      <c r="G1489" s="5"/>
      <c r="H1489" s="5"/>
      <c r="I1489" s="5"/>
      <c r="J1489" s="5"/>
      <c r="K1489" s="5"/>
      <c r="L1489" s="5"/>
      <c r="M1489" s="5"/>
      <c r="N1489" s="5"/>
      <c r="O1489" s="5"/>
      <c r="P1489" s="13"/>
      <c r="Q1489" s="13"/>
      <c r="R1489" s="5"/>
      <c r="S1489" s="5"/>
      <c r="T1489" s="5"/>
      <c r="U1489" s="5"/>
      <c r="V1489" s="5"/>
      <c r="W1489" s="17"/>
    </row>
    <row r="1490" spans="2:23" x14ac:dyDescent="0.25">
      <c r="C1490" s="53" t="s">
        <v>234</v>
      </c>
      <c r="D1490" s="28">
        <v>41521</v>
      </c>
      <c r="E1490" s="9">
        <v>0.37777777777777777</v>
      </c>
      <c r="F1490" s="13" t="s">
        <v>328</v>
      </c>
      <c r="G1490" s="5"/>
      <c r="H1490" s="5"/>
      <c r="I1490" s="5"/>
      <c r="J1490" s="5"/>
      <c r="K1490" s="5"/>
      <c r="L1490" s="5"/>
      <c r="M1490" s="5"/>
      <c r="N1490" s="5"/>
      <c r="O1490" s="5"/>
      <c r="P1490" s="13"/>
      <c r="Q1490" s="13"/>
      <c r="R1490" s="5"/>
      <c r="S1490" s="5"/>
      <c r="T1490" s="5"/>
      <c r="U1490" s="5"/>
      <c r="V1490" s="5"/>
      <c r="W1490" s="17"/>
    </row>
    <row r="1491" spans="2:23" x14ac:dyDescent="0.25">
      <c r="C1491" s="53" t="s">
        <v>234</v>
      </c>
      <c r="D1491" s="28">
        <v>41541</v>
      </c>
      <c r="E1491" s="9">
        <v>0.375</v>
      </c>
      <c r="F1491" s="13" t="s">
        <v>328</v>
      </c>
      <c r="G1491" s="5"/>
      <c r="H1491" s="5"/>
      <c r="I1491" s="5"/>
      <c r="J1491" s="5"/>
      <c r="K1491" s="5"/>
      <c r="L1491" s="5"/>
      <c r="M1491" s="5"/>
      <c r="N1491" s="5"/>
      <c r="O1491" s="5"/>
      <c r="P1491" s="13"/>
      <c r="Q1491" s="13"/>
      <c r="R1491" s="5"/>
      <c r="S1491" s="5"/>
      <c r="T1491" s="5"/>
      <c r="U1491" s="5"/>
      <c r="V1491" s="5"/>
      <c r="W1491" s="17"/>
    </row>
    <row r="1492" spans="2:23" hidden="1" x14ac:dyDescent="0.25">
      <c r="B1492" t="s">
        <v>279</v>
      </c>
      <c r="C1492" s="10" t="s">
        <v>234</v>
      </c>
      <c r="D1492" s="28">
        <v>41565</v>
      </c>
      <c r="E1492" s="5"/>
      <c r="F1492" s="13"/>
      <c r="G1492" s="5"/>
      <c r="H1492" s="5"/>
      <c r="I1492" s="5"/>
      <c r="J1492" s="5"/>
      <c r="K1492" s="5"/>
      <c r="L1492" s="5"/>
      <c r="M1492" s="5"/>
      <c r="N1492" s="5"/>
      <c r="O1492" s="5"/>
      <c r="P1492" s="13"/>
      <c r="Q1492" s="13"/>
      <c r="R1492" s="5"/>
      <c r="S1492" s="5"/>
      <c r="T1492" s="5"/>
      <c r="U1492" s="5"/>
      <c r="V1492" s="5"/>
      <c r="W1492" s="17"/>
    </row>
    <row r="1493" spans="2:23" hidden="1" x14ac:dyDescent="0.25">
      <c r="B1493" t="s">
        <v>279</v>
      </c>
      <c r="C1493" s="10" t="s">
        <v>234</v>
      </c>
      <c r="D1493" s="28">
        <v>41578</v>
      </c>
      <c r="E1493" s="5"/>
      <c r="F1493" s="13"/>
      <c r="G1493" s="5"/>
      <c r="H1493" s="5"/>
      <c r="I1493" s="5"/>
      <c r="J1493" s="5"/>
      <c r="K1493" s="5"/>
      <c r="L1493" s="5"/>
      <c r="M1493" s="5"/>
      <c r="N1493" s="5"/>
      <c r="O1493" s="5"/>
      <c r="P1493" s="13"/>
      <c r="Q1493" s="13"/>
      <c r="R1493" s="5"/>
      <c r="S1493" s="5"/>
      <c r="T1493" s="5"/>
      <c r="U1493" s="5"/>
      <c r="V1493" s="5"/>
      <c r="W1493" s="17"/>
    </row>
    <row r="1494" spans="2:23" hidden="1" x14ac:dyDescent="0.25">
      <c r="B1494" t="s">
        <v>279</v>
      </c>
      <c r="C1494" s="10" t="s">
        <v>234</v>
      </c>
      <c r="D1494" s="28">
        <v>41592</v>
      </c>
      <c r="E1494" s="5"/>
      <c r="F1494" s="13"/>
      <c r="G1494" s="5"/>
      <c r="H1494" s="5"/>
      <c r="I1494" s="5"/>
      <c r="J1494" s="5"/>
      <c r="K1494" s="5"/>
      <c r="L1494" s="5"/>
      <c r="M1494" s="5"/>
      <c r="N1494" s="5"/>
      <c r="O1494" s="5"/>
      <c r="P1494" s="13"/>
      <c r="Q1494" s="13"/>
      <c r="R1494" s="5"/>
      <c r="S1494" s="5"/>
      <c r="T1494" s="5"/>
      <c r="U1494" s="5"/>
      <c r="V1494" s="5"/>
      <c r="W1494" s="17"/>
    </row>
    <row r="1495" spans="2:23" hidden="1" x14ac:dyDescent="0.25">
      <c r="B1495" t="s">
        <v>279</v>
      </c>
      <c r="C1495" s="10" t="s">
        <v>234</v>
      </c>
      <c r="D1495" s="28">
        <v>41613</v>
      </c>
      <c r="E1495" s="5"/>
      <c r="F1495" s="13"/>
      <c r="G1495" s="5"/>
      <c r="H1495" s="5"/>
      <c r="I1495" s="5"/>
      <c r="J1495" s="5"/>
      <c r="K1495" s="5"/>
      <c r="L1495" s="5"/>
      <c r="M1495" s="5"/>
      <c r="N1495" s="5"/>
      <c r="O1495" s="5"/>
      <c r="P1495" s="13"/>
      <c r="Q1495" s="13"/>
      <c r="R1495" s="5"/>
      <c r="S1495" s="5"/>
      <c r="T1495" s="5"/>
      <c r="U1495" s="5"/>
      <c r="V1495" s="5"/>
      <c r="W1495" s="17"/>
    </row>
    <row r="1496" spans="2:23" hidden="1" x14ac:dyDescent="0.25">
      <c r="B1496" t="s">
        <v>279</v>
      </c>
      <c r="C1496" s="10" t="s">
        <v>234</v>
      </c>
      <c r="D1496" s="28">
        <v>41620</v>
      </c>
      <c r="E1496" s="5"/>
      <c r="F1496" s="13"/>
      <c r="G1496" s="5"/>
      <c r="H1496" s="5"/>
      <c r="I1496" s="5"/>
      <c r="J1496" s="5"/>
      <c r="K1496" s="5"/>
      <c r="L1496" s="5"/>
      <c r="M1496" s="5"/>
      <c r="N1496" s="5"/>
      <c r="O1496" s="5"/>
      <c r="P1496" s="13"/>
      <c r="Q1496" s="13"/>
      <c r="R1496" s="5"/>
      <c r="S1496" s="5"/>
      <c r="T1496" s="5"/>
      <c r="U1496" s="5"/>
      <c r="V1496" s="5"/>
      <c r="W1496" s="17"/>
    </row>
    <row r="1497" spans="2:23" hidden="1" x14ac:dyDescent="0.25">
      <c r="B1497" t="s">
        <v>279</v>
      </c>
      <c r="C1497" s="10" t="s">
        <v>234</v>
      </c>
      <c r="D1497" s="28">
        <v>41671</v>
      </c>
      <c r="E1497" s="5"/>
      <c r="F1497" s="13"/>
      <c r="G1497" s="5"/>
      <c r="H1497" s="5"/>
      <c r="I1497" s="5"/>
      <c r="J1497" s="5"/>
      <c r="K1497" s="5"/>
      <c r="L1497" s="5"/>
      <c r="M1497" s="5"/>
      <c r="N1497" s="5"/>
      <c r="O1497" s="5"/>
      <c r="P1497" s="13"/>
      <c r="Q1497" s="13"/>
      <c r="R1497" s="5"/>
      <c r="S1497" s="5"/>
      <c r="T1497" s="5"/>
      <c r="U1497" s="5"/>
      <c r="V1497" s="5"/>
      <c r="W1497" s="17"/>
    </row>
    <row r="1498" spans="2:23" hidden="1" x14ac:dyDescent="0.25">
      <c r="B1498" t="s">
        <v>279</v>
      </c>
      <c r="C1498" s="10" t="s">
        <v>234</v>
      </c>
      <c r="D1498" s="28">
        <v>41684</v>
      </c>
      <c r="E1498" s="5"/>
      <c r="F1498" s="13"/>
      <c r="G1498" s="5"/>
      <c r="H1498" s="5"/>
      <c r="I1498" s="5"/>
      <c r="J1498" s="5"/>
      <c r="K1498" s="5"/>
      <c r="L1498" s="5"/>
      <c r="M1498" s="5"/>
      <c r="N1498" s="5"/>
      <c r="O1498" s="5"/>
      <c r="P1498" s="13"/>
      <c r="Q1498" s="13"/>
      <c r="R1498" s="5"/>
      <c r="S1498" s="5"/>
      <c r="T1498" s="5"/>
      <c r="U1498" s="5"/>
      <c r="V1498" s="5"/>
      <c r="W1498" s="17"/>
    </row>
    <row r="1499" spans="2:23" hidden="1" x14ac:dyDescent="0.25">
      <c r="B1499" t="s">
        <v>279</v>
      </c>
      <c r="C1499" s="10" t="s">
        <v>234</v>
      </c>
      <c r="D1499" s="28">
        <v>41698</v>
      </c>
      <c r="E1499" s="5"/>
      <c r="F1499" s="13"/>
      <c r="G1499" s="5"/>
      <c r="H1499" s="5"/>
      <c r="I1499" s="5"/>
      <c r="J1499" s="5"/>
      <c r="K1499" s="5"/>
      <c r="L1499" s="5"/>
      <c r="M1499" s="5"/>
      <c r="N1499" s="5"/>
      <c r="O1499" s="5"/>
      <c r="P1499" s="13"/>
      <c r="Q1499" s="13"/>
      <c r="R1499" s="5"/>
      <c r="S1499" s="5"/>
      <c r="T1499" s="5"/>
      <c r="U1499" s="5"/>
      <c r="V1499" s="5"/>
      <c r="W1499" s="17"/>
    </row>
    <row r="1500" spans="2:23" hidden="1" x14ac:dyDescent="0.25">
      <c r="B1500" t="s">
        <v>279</v>
      </c>
      <c r="C1500" s="10" t="s">
        <v>234</v>
      </c>
      <c r="D1500" s="28">
        <v>41712</v>
      </c>
      <c r="E1500" s="5"/>
      <c r="F1500" s="13"/>
      <c r="G1500" s="5"/>
      <c r="H1500" s="5"/>
      <c r="I1500" s="5"/>
      <c r="J1500" s="5"/>
      <c r="K1500" s="5"/>
      <c r="L1500" s="5"/>
      <c r="M1500" s="5"/>
      <c r="N1500" s="5"/>
      <c r="O1500" s="5"/>
      <c r="P1500" s="13"/>
      <c r="Q1500" s="13"/>
      <c r="R1500" s="5"/>
      <c r="S1500" s="5"/>
      <c r="T1500" s="5"/>
      <c r="U1500" s="5"/>
      <c r="V1500" s="5"/>
      <c r="W1500" s="17"/>
    </row>
    <row r="1501" spans="2:23" x14ac:dyDescent="0.25">
      <c r="C1501" s="53" t="s">
        <v>234</v>
      </c>
      <c r="D1501" s="28">
        <v>41766</v>
      </c>
      <c r="E1501" s="5"/>
      <c r="F1501" s="13" t="s">
        <v>328</v>
      </c>
      <c r="G1501" s="5"/>
      <c r="H1501" s="5"/>
      <c r="I1501" s="5"/>
      <c r="J1501" s="5"/>
      <c r="K1501" s="5"/>
      <c r="L1501" s="5"/>
      <c r="M1501" s="5"/>
      <c r="N1501" s="5"/>
      <c r="O1501" s="5"/>
      <c r="P1501" s="13"/>
      <c r="Q1501" s="13"/>
      <c r="R1501" s="5"/>
      <c r="S1501" s="5"/>
      <c r="T1501" s="5"/>
      <c r="U1501" s="5"/>
      <c r="V1501" s="5"/>
      <c r="W1501" s="17"/>
    </row>
    <row r="1502" spans="2:23" x14ac:dyDescent="0.25">
      <c r="C1502" s="53" t="s">
        <v>234</v>
      </c>
      <c r="D1502" s="28">
        <v>41780</v>
      </c>
      <c r="E1502" s="5"/>
      <c r="F1502" s="13" t="s">
        <v>328</v>
      </c>
      <c r="G1502" s="5"/>
      <c r="H1502" s="5"/>
      <c r="I1502" s="5"/>
      <c r="J1502" s="5"/>
      <c r="K1502" s="5"/>
      <c r="L1502" s="5"/>
      <c r="M1502" s="5"/>
      <c r="N1502" s="5"/>
      <c r="O1502" s="5"/>
      <c r="P1502" s="13"/>
      <c r="Q1502" s="13"/>
      <c r="R1502" s="5"/>
      <c r="S1502" s="5"/>
      <c r="T1502" s="5"/>
      <c r="U1502" s="5"/>
      <c r="V1502" s="5"/>
      <c r="W1502" s="17"/>
    </row>
    <row r="1503" spans="2:23" x14ac:dyDescent="0.25">
      <c r="C1503" s="53" t="s">
        <v>234</v>
      </c>
      <c r="D1503" s="28">
        <v>41794</v>
      </c>
      <c r="E1503" s="5"/>
      <c r="F1503" s="13" t="s">
        <v>328</v>
      </c>
      <c r="G1503" s="5"/>
      <c r="H1503" s="5"/>
      <c r="I1503" s="5"/>
      <c r="J1503" s="5"/>
      <c r="K1503" s="5"/>
      <c r="L1503" s="5"/>
      <c r="M1503" s="5"/>
      <c r="N1503" s="5"/>
      <c r="O1503" s="5"/>
      <c r="P1503" s="13"/>
      <c r="Q1503" s="13"/>
      <c r="R1503" s="5"/>
      <c r="S1503" s="5"/>
      <c r="T1503" s="5"/>
      <c r="U1503" s="5"/>
      <c r="V1503" s="5"/>
      <c r="W1503" s="17"/>
    </row>
    <row r="1504" spans="2:23" x14ac:dyDescent="0.25">
      <c r="C1504" s="53" t="s">
        <v>234</v>
      </c>
      <c r="D1504" s="28">
        <v>41808</v>
      </c>
      <c r="E1504" s="5"/>
      <c r="F1504" s="13" t="s">
        <v>328</v>
      </c>
      <c r="G1504" s="5"/>
      <c r="H1504" s="5"/>
      <c r="I1504" s="5"/>
      <c r="J1504" s="5"/>
      <c r="K1504" s="5"/>
      <c r="L1504" s="5"/>
      <c r="M1504" s="5"/>
      <c r="N1504" s="5"/>
      <c r="O1504" s="5"/>
      <c r="P1504" s="13"/>
      <c r="Q1504" s="13"/>
      <c r="R1504" s="5"/>
      <c r="S1504" s="5"/>
      <c r="T1504" s="5"/>
      <c r="U1504" s="5"/>
      <c r="V1504" s="5"/>
      <c r="W1504" s="17"/>
    </row>
    <row r="1505" spans="2:23" x14ac:dyDescent="0.25">
      <c r="C1505" s="53" t="s">
        <v>234</v>
      </c>
      <c r="D1505" s="28">
        <v>41829</v>
      </c>
      <c r="E1505" s="5"/>
      <c r="F1505" s="13" t="s">
        <v>328</v>
      </c>
      <c r="G1505" s="5"/>
      <c r="H1505" s="5"/>
      <c r="I1505" s="5"/>
      <c r="J1505" s="5"/>
      <c r="K1505" s="5"/>
      <c r="L1505" s="5"/>
      <c r="M1505" s="5"/>
      <c r="N1505" s="5"/>
      <c r="O1505" s="5"/>
      <c r="P1505" s="13"/>
      <c r="Q1505" s="13"/>
      <c r="R1505" s="5"/>
      <c r="S1505" s="5"/>
      <c r="T1505" s="5"/>
      <c r="U1505" s="5"/>
      <c r="V1505" s="5"/>
      <c r="W1505" s="17"/>
    </row>
    <row r="1506" spans="2:23" x14ac:dyDescent="0.25">
      <c r="C1506" s="53" t="s">
        <v>234</v>
      </c>
      <c r="D1506" s="28">
        <v>41843</v>
      </c>
      <c r="E1506" s="5"/>
      <c r="F1506" s="13" t="s">
        <v>328</v>
      </c>
      <c r="G1506" s="5"/>
      <c r="H1506" s="5"/>
      <c r="I1506" s="5"/>
      <c r="J1506" s="5"/>
      <c r="K1506" s="5"/>
      <c r="L1506" s="5"/>
      <c r="M1506" s="5"/>
      <c r="N1506" s="5"/>
      <c r="O1506" s="5"/>
      <c r="P1506" s="13"/>
      <c r="Q1506" s="13"/>
      <c r="R1506" s="5"/>
      <c r="S1506" s="5"/>
      <c r="T1506" s="5"/>
      <c r="U1506" s="5"/>
      <c r="V1506" s="5"/>
      <c r="W1506" s="17"/>
    </row>
    <row r="1507" spans="2:23" x14ac:dyDescent="0.25">
      <c r="C1507" s="53" t="s">
        <v>234</v>
      </c>
      <c r="D1507" s="28">
        <v>41857</v>
      </c>
      <c r="E1507" s="5"/>
      <c r="F1507" s="13" t="s">
        <v>328</v>
      </c>
      <c r="G1507" s="5"/>
      <c r="H1507" s="5"/>
      <c r="I1507" s="5"/>
      <c r="J1507" s="5"/>
      <c r="K1507" s="5"/>
      <c r="L1507" s="5"/>
      <c r="M1507" s="5"/>
      <c r="N1507" s="5"/>
      <c r="O1507" s="5"/>
      <c r="P1507" s="13"/>
      <c r="Q1507" s="13"/>
      <c r="R1507" s="5"/>
      <c r="S1507" s="5"/>
      <c r="T1507" s="5"/>
      <c r="U1507" s="5"/>
      <c r="V1507" s="5"/>
      <c r="W1507" s="17"/>
    </row>
    <row r="1508" spans="2:23" x14ac:dyDescent="0.25">
      <c r="C1508" s="53" t="s">
        <v>234</v>
      </c>
      <c r="D1508" s="28">
        <v>41871</v>
      </c>
      <c r="E1508" s="5"/>
      <c r="F1508" s="13" t="s">
        <v>328</v>
      </c>
      <c r="G1508" s="5"/>
      <c r="H1508" s="5"/>
      <c r="I1508" s="5"/>
      <c r="J1508" s="5"/>
      <c r="K1508" s="5"/>
      <c r="L1508" s="5"/>
      <c r="M1508" s="5"/>
      <c r="N1508" s="5"/>
      <c r="O1508" s="5"/>
      <c r="P1508" s="13"/>
      <c r="Q1508" s="13"/>
      <c r="R1508" s="5"/>
      <c r="S1508" s="5"/>
      <c r="T1508" s="5"/>
      <c r="U1508" s="5"/>
      <c r="V1508" s="5"/>
      <c r="W1508" s="17"/>
    </row>
    <row r="1509" spans="2:23" x14ac:dyDescent="0.25">
      <c r="C1509" s="53" t="s">
        <v>234</v>
      </c>
      <c r="D1509" s="28">
        <v>41885</v>
      </c>
      <c r="E1509" s="5"/>
      <c r="F1509" s="13" t="s">
        <v>328</v>
      </c>
      <c r="G1509" s="5"/>
      <c r="H1509" s="5"/>
      <c r="I1509" s="5"/>
      <c r="J1509" s="5"/>
      <c r="K1509" s="5"/>
      <c r="L1509" s="5"/>
      <c r="M1509" s="5"/>
      <c r="N1509" s="5"/>
      <c r="O1509" s="5"/>
      <c r="P1509" s="13"/>
      <c r="Q1509" s="13"/>
      <c r="R1509" s="5"/>
      <c r="S1509" s="5"/>
      <c r="T1509" s="5"/>
      <c r="U1509" s="5"/>
      <c r="V1509" s="5"/>
      <c r="W1509" s="17"/>
    </row>
    <row r="1510" spans="2:23" x14ac:dyDescent="0.25">
      <c r="C1510" s="53" t="s">
        <v>234</v>
      </c>
      <c r="D1510" s="28">
        <v>41899</v>
      </c>
      <c r="E1510" s="5"/>
      <c r="F1510" s="13" t="s">
        <v>328</v>
      </c>
      <c r="G1510" s="5"/>
      <c r="H1510" s="5"/>
      <c r="I1510" s="5"/>
      <c r="J1510" s="5"/>
      <c r="K1510" s="5"/>
      <c r="L1510" s="5"/>
      <c r="M1510" s="5"/>
      <c r="N1510" s="5"/>
      <c r="O1510" s="5"/>
      <c r="P1510" s="13"/>
      <c r="Q1510" s="13"/>
      <c r="R1510" s="5"/>
      <c r="S1510" s="5"/>
      <c r="T1510" s="5"/>
      <c r="U1510" s="5"/>
      <c r="V1510" s="5"/>
      <c r="W1510" s="17"/>
    </row>
    <row r="1511" spans="2:23" hidden="1" x14ac:dyDescent="0.25">
      <c r="B1511" t="s">
        <v>279</v>
      </c>
      <c r="C1511" s="10" t="s">
        <v>234</v>
      </c>
      <c r="D1511" s="28">
        <v>41916</v>
      </c>
      <c r="E1511" s="19"/>
      <c r="F1511" s="13"/>
      <c r="G1511" s="19"/>
      <c r="H1511" s="19"/>
      <c r="I1511" s="19"/>
      <c r="J1511" s="19"/>
      <c r="K1511" s="19"/>
      <c r="L1511" s="19"/>
      <c r="M1511" s="19"/>
      <c r="N1511" s="19"/>
      <c r="O1511" s="19"/>
      <c r="P1511" s="21"/>
      <c r="Q1511" s="21"/>
      <c r="R1511" s="19"/>
      <c r="S1511" s="19"/>
      <c r="T1511" s="19"/>
      <c r="U1511" s="19"/>
      <c r="V1511" s="19"/>
      <c r="W1511" s="34"/>
    </row>
    <row r="1512" spans="2:23" hidden="1" x14ac:dyDescent="0.25">
      <c r="B1512" t="s">
        <v>279</v>
      </c>
      <c r="C1512" s="10" t="s">
        <v>234</v>
      </c>
      <c r="D1512" s="29">
        <v>41920</v>
      </c>
      <c r="E1512" s="10" t="s">
        <v>236</v>
      </c>
      <c r="F1512" s="10"/>
      <c r="G1512" s="31"/>
      <c r="H1512" s="31"/>
      <c r="I1512" s="31"/>
      <c r="J1512" s="31"/>
      <c r="K1512" s="31"/>
      <c r="L1512" s="31"/>
      <c r="M1512" s="31"/>
      <c r="N1512" s="31"/>
      <c r="O1512" s="31"/>
      <c r="P1512" s="32"/>
      <c r="Q1512" s="32"/>
      <c r="R1512" s="31"/>
      <c r="S1512" s="31"/>
      <c r="T1512" s="31"/>
      <c r="U1512" s="31"/>
      <c r="V1512" s="31"/>
      <c r="W1512" s="37"/>
    </row>
    <row r="1513" spans="2:23" hidden="1" x14ac:dyDescent="0.25">
      <c r="B1513" t="s">
        <v>279</v>
      </c>
      <c r="C1513" s="10" t="s">
        <v>234</v>
      </c>
      <c r="D1513" s="29">
        <v>41951</v>
      </c>
      <c r="E1513" s="10" t="s">
        <v>236</v>
      </c>
      <c r="F1513" s="30"/>
      <c r="G1513" s="31"/>
      <c r="H1513" s="31"/>
      <c r="I1513" s="31"/>
      <c r="J1513" s="31"/>
      <c r="K1513" s="31"/>
      <c r="L1513" s="31"/>
      <c r="M1513" s="31"/>
      <c r="N1513" s="31"/>
      <c r="O1513" s="31"/>
      <c r="P1513" s="32"/>
      <c r="Q1513" s="32"/>
      <c r="R1513" s="31"/>
      <c r="S1513" s="31"/>
      <c r="T1513" s="31"/>
      <c r="U1513" s="31"/>
      <c r="V1513" s="31"/>
      <c r="W1513" s="37"/>
    </row>
    <row r="1514" spans="2:23" hidden="1" x14ac:dyDescent="0.25">
      <c r="B1514" t="s">
        <v>279</v>
      </c>
      <c r="C1514" s="10" t="s">
        <v>234</v>
      </c>
      <c r="D1514" s="29">
        <v>41965</v>
      </c>
      <c r="E1514" s="10" t="s">
        <v>236</v>
      </c>
      <c r="F1514" s="30"/>
      <c r="G1514" s="31"/>
      <c r="H1514" s="31"/>
      <c r="I1514" s="31"/>
      <c r="J1514" s="31"/>
      <c r="K1514" s="31"/>
      <c r="L1514" s="31"/>
      <c r="M1514" s="31"/>
      <c r="N1514" s="31"/>
      <c r="O1514" s="31"/>
      <c r="P1514" s="32"/>
      <c r="Q1514" s="32"/>
      <c r="R1514" s="31"/>
      <c r="S1514" s="31"/>
      <c r="T1514" s="31"/>
      <c r="U1514" s="31"/>
      <c r="V1514" s="31"/>
      <c r="W1514" s="37"/>
    </row>
    <row r="1515" spans="2:23" hidden="1" x14ac:dyDescent="0.25">
      <c r="B1515" t="s">
        <v>279</v>
      </c>
      <c r="C1515" s="10" t="s">
        <v>234</v>
      </c>
      <c r="D1515" s="29">
        <v>41986</v>
      </c>
      <c r="E1515" s="10" t="s">
        <v>236</v>
      </c>
      <c r="F1515" s="30"/>
      <c r="G1515" s="31"/>
      <c r="H1515" s="31"/>
      <c r="I1515" s="31"/>
      <c r="J1515" s="31"/>
      <c r="K1515" s="31"/>
      <c r="L1515" s="31"/>
      <c r="M1515" s="31"/>
      <c r="N1515" s="31"/>
      <c r="O1515" s="31"/>
      <c r="P1515" s="32"/>
      <c r="Q1515" s="32"/>
      <c r="R1515" s="31"/>
      <c r="S1515" s="31"/>
      <c r="T1515" s="31"/>
      <c r="U1515" s="31"/>
      <c r="V1515" s="31"/>
      <c r="W1515" s="37"/>
    </row>
    <row r="1516" spans="2:23" x14ac:dyDescent="0.25">
      <c r="C1516" s="51" t="s">
        <v>234</v>
      </c>
      <c r="D1516" s="29">
        <v>42028</v>
      </c>
      <c r="E1516" s="10"/>
      <c r="F1516" s="10" t="s">
        <v>297</v>
      </c>
      <c r="G1516" s="10" t="s">
        <v>297</v>
      </c>
      <c r="H1516" s="10"/>
      <c r="I1516" s="10"/>
      <c r="J1516" s="10"/>
      <c r="K1516" s="10"/>
      <c r="L1516" s="10"/>
      <c r="M1516" s="10"/>
      <c r="N1516" s="10"/>
      <c r="O1516" s="10"/>
      <c r="P1516" s="10"/>
      <c r="Q1516" s="10"/>
      <c r="R1516" s="10"/>
      <c r="S1516" s="10"/>
      <c r="T1516" s="10"/>
      <c r="U1516" s="10"/>
      <c r="V1516" s="10"/>
      <c r="W1516" s="36"/>
    </row>
    <row r="1517" spans="2:23" x14ac:dyDescent="0.25">
      <c r="C1517" s="51" t="s">
        <v>234</v>
      </c>
      <c r="D1517" s="29">
        <v>42049</v>
      </c>
      <c r="E1517" s="10"/>
      <c r="F1517" s="10" t="s">
        <v>297</v>
      </c>
      <c r="G1517" s="10" t="s">
        <v>297</v>
      </c>
      <c r="H1517" s="33"/>
      <c r="I1517" s="10"/>
      <c r="J1517" s="10"/>
      <c r="K1517" s="10"/>
      <c r="L1517" s="10"/>
      <c r="M1517" s="10"/>
      <c r="N1517" s="10"/>
      <c r="O1517" s="10"/>
      <c r="P1517" s="10"/>
      <c r="Q1517" s="10"/>
      <c r="R1517" s="10"/>
      <c r="S1517" s="10"/>
      <c r="T1517" s="10"/>
      <c r="U1517" s="10"/>
      <c r="V1517" s="10"/>
      <c r="W1517" s="36"/>
    </row>
    <row r="1518" spans="2:23" x14ac:dyDescent="0.25">
      <c r="C1518" s="51" t="s">
        <v>234</v>
      </c>
      <c r="D1518" s="29">
        <v>42063</v>
      </c>
      <c r="E1518" s="10"/>
      <c r="F1518" s="10" t="s">
        <v>297</v>
      </c>
      <c r="G1518" s="10" t="s">
        <v>297</v>
      </c>
      <c r="H1518" s="33"/>
      <c r="I1518" s="10"/>
      <c r="J1518" s="10"/>
      <c r="K1518" s="10"/>
      <c r="L1518" s="10"/>
      <c r="M1518" s="10"/>
      <c r="N1518" s="10"/>
      <c r="O1518" s="10"/>
      <c r="P1518" s="10"/>
      <c r="Q1518" s="10"/>
      <c r="R1518" s="10"/>
      <c r="S1518" s="10"/>
      <c r="T1518" s="10"/>
      <c r="U1518" s="10"/>
      <c r="V1518" s="10"/>
      <c r="W1518" s="36"/>
    </row>
    <row r="1519" spans="2:23" x14ac:dyDescent="0.25">
      <c r="C1519" s="51" t="s">
        <v>234</v>
      </c>
      <c r="D1519" s="29">
        <v>42084</v>
      </c>
      <c r="E1519" s="10"/>
      <c r="F1519" s="10" t="s">
        <v>297</v>
      </c>
      <c r="G1519" s="10" t="s">
        <v>297</v>
      </c>
      <c r="H1519" s="33"/>
      <c r="I1519" s="10"/>
      <c r="J1519" s="10"/>
      <c r="K1519" s="10"/>
      <c r="L1519" s="10"/>
      <c r="M1519" s="10"/>
      <c r="N1519" s="10"/>
      <c r="O1519" s="10"/>
      <c r="P1519" s="10"/>
      <c r="Q1519" s="10"/>
      <c r="R1519" s="10"/>
      <c r="S1519" s="10"/>
      <c r="T1519" s="10"/>
      <c r="U1519" s="10"/>
      <c r="V1519" s="10"/>
      <c r="W1519" s="36"/>
    </row>
    <row r="1520" spans="2:23" x14ac:dyDescent="0.25">
      <c r="C1520" s="51" t="s">
        <v>234</v>
      </c>
      <c r="D1520" s="29">
        <v>42091</v>
      </c>
      <c r="E1520" s="48">
        <v>0.61805555555555558</v>
      </c>
      <c r="F1520" s="10" t="s">
        <v>297</v>
      </c>
      <c r="G1520" s="10" t="s">
        <v>297</v>
      </c>
      <c r="H1520" s="33"/>
      <c r="I1520" s="10"/>
      <c r="J1520" s="10"/>
      <c r="K1520" s="10"/>
      <c r="L1520" s="10"/>
      <c r="M1520" s="10"/>
      <c r="N1520" s="10"/>
      <c r="O1520" s="10"/>
      <c r="P1520" s="10"/>
      <c r="Q1520" s="10"/>
      <c r="R1520" s="10"/>
      <c r="S1520" s="10"/>
      <c r="T1520" s="10"/>
      <c r="U1520" s="10"/>
      <c r="V1520" s="10"/>
      <c r="W1520" s="36"/>
    </row>
    <row r="1521" spans="3:27" x14ac:dyDescent="0.25">
      <c r="C1521" s="51" t="s">
        <v>234</v>
      </c>
      <c r="D1521" s="29">
        <v>42111</v>
      </c>
      <c r="E1521" s="48">
        <v>0.65277777777777779</v>
      </c>
      <c r="F1521" s="10" t="s">
        <v>297</v>
      </c>
      <c r="G1521" s="10" t="s">
        <v>297</v>
      </c>
      <c r="H1521" s="33"/>
      <c r="I1521" s="10"/>
      <c r="J1521" s="10"/>
      <c r="K1521" s="10"/>
      <c r="L1521" s="10"/>
      <c r="M1521" s="10"/>
      <c r="N1521" s="10"/>
      <c r="O1521" s="10"/>
      <c r="P1521" s="10"/>
      <c r="Q1521" s="10"/>
      <c r="R1521" s="10"/>
      <c r="S1521" s="10"/>
      <c r="T1521" s="10"/>
      <c r="U1521" s="10"/>
      <c r="V1521" s="10"/>
      <c r="W1521" s="36"/>
    </row>
    <row r="1522" spans="3:27" x14ac:dyDescent="0.25">
      <c r="C1522" s="51" t="s">
        <v>234</v>
      </c>
      <c r="D1522" s="28">
        <v>42130</v>
      </c>
      <c r="E1522" s="48">
        <v>0.6333333333333333</v>
      </c>
      <c r="F1522" s="10" t="s">
        <v>328</v>
      </c>
      <c r="G1522" s="10"/>
      <c r="H1522" s="33"/>
      <c r="I1522" s="10"/>
      <c r="J1522" s="10"/>
      <c r="K1522" s="10"/>
      <c r="L1522" s="10"/>
      <c r="M1522" s="10"/>
      <c r="N1522" s="10"/>
      <c r="O1522" s="10"/>
      <c r="P1522" s="10"/>
      <c r="Q1522" s="10"/>
      <c r="R1522" s="10"/>
      <c r="S1522" s="10"/>
      <c r="T1522" s="10"/>
      <c r="U1522" s="10"/>
      <c r="V1522" s="10"/>
      <c r="W1522" s="36"/>
      <c r="Y1522" s="25" t="s">
        <v>162</v>
      </c>
      <c r="Z1522" s="25" t="s">
        <v>330</v>
      </c>
      <c r="AA1522" s="3"/>
    </row>
    <row r="1523" spans="3:27" x14ac:dyDescent="0.25">
      <c r="C1523" s="51" t="s">
        <v>234</v>
      </c>
      <c r="D1523" s="28">
        <v>42144</v>
      </c>
      <c r="E1523" s="48"/>
      <c r="F1523" s="10" t="s">
        <v>297</v>
      </c>
      <c r="G1523" s="10"/>
      <c r="H1523" s="33"/>
      <c r="I1523" s="10"/>
      <c r="J1523" s="10"/>
      <c r="K1523" s="10"/>
      <c r="L1523" s="10"/>
      <c r="M1523" s="10"/>
      <c r="N1523" s="10"/>
      <c r="O1523" s="10"/>
      <c r="P1523" s="10"/>
      <c r="Q1523" s="10"/>
      <c r="R1523" s="10"/>
      <c r="S1523" s="10"/>
      <c r="T1523" s="10"/>
      <c r="U1523" s="10"/>
      <c r="V1523" s="10"/>
      <c r="W1523" s="36"/>
      <c r="Y1523" s="25" t="s">
        <v>162</v>
      </c>
      <c r="Z1523" s="25" t="s">
        <v>330</v>
      </c>
      <c r="AA1523" s="3"/>
    </row>
    <row r="1524" spans="3:27" x14ac:dyDescent="0.25">
      <c r="C1524" s="51" t="s">
        <v>234</v>
      </c>
      <c r="D1524" s="28">
        <v>42158</v>
      </c>
      <c r="E1524" s="48">
        <v>0.55625000000000002</v>
      </c>
      <c r="F1524" s="10" t="s">
        <v>328</v>
      </c>
      <c r="G1524" s="10"/>
      <c r="H1524" s="33"/>
      <c r="I1524" s="10"/>
      <c r="J1524" s="10"/>
      <c r="K1524" s="10"/>
      <c r="L1524" s="10"/>
      <c r="M1524" s="10"/>
      <c r="N1524" s="10"/>
      <c r="O1524" s="10"/>
      <c r="P1524" s="10"/>
      <c r="Q1524" s="10"/>
      <c r="R1524" s="10"/>
      <c r="S1524" s="10"/>
      <c r="T1524" s="10"/>
      <c r="U1524" s="10"/>
      <c r="V1524" s="10"/>
      <c r="W1524" s="36"/>
      <c r="Y1524" s="25" t="s">
        <v>162</v>
      </c>
      <c r="Z1524" s="25" t="s">
        <v>330</v>
      </c>
      <c r="AA1524" s="3"/>
    </row>
    <row r="1525" spans="3:27" x14ac:dyDescent="0.25">
      <c r="C1525" s="51" t="s">
        <v>234</v>
      </c>
      <c r="D1525" s="28">
        <v>42172</v>
      </c>
      <c r="E1525" s="48">
        <v>0.63541666666666663</v>
      </c>
      <c r="F1525" s="10" t="s">
        <v>328</v>
      </c>
      <c r="G1525" s="10"/>
      <c r="H1525" s="33"/>
      <c r="I1525" s="10"/>
      <c r="J1525" s="10"/>
      <c r="K1525" s="10"/>
      <c r="L1525" s="10"/>
      <c r="M1525" s="10"/>
      <c r="N1525" s="10"/>
      <c r="O1525" s="10"/>
      <c r="P1525" s="10"/>
      <c r="Q1525" s="10"/>
      <c r="R1525" s="10"/>
      <c r="S1525" s="10"/>
      <c r="T1525" s="10"/>
      <c r="U1525" s="10"/>
      <c r="V1525" s="10"/>
      <c r="W1525" s="36"/>
      <c r="Y1525" s="25" t="s">
        <v>162</v>
      </c>
      <c r="Z1525" s="25" t="s">
        <v>330</v>
      </c>
      <c r="AA1525" s="3"/>
    </row>
    <row r="1526" spans="3:27" x14ac:dyDescent="0.25">
      <c r="C1526" s="51" t="s">
        <v>234</v>
      </c>
      <c r="D1526" s="28">
        <v>42181</v>
      </c>
      <c r="E1526" s="48" t="s">
        <v>236</v>
      </c>
      <c r="F1526" s="10"/>
      <c r="G1526" s="10"/>
      <c r="H1526" s="33"/>
      <c r="I1526" s="10"/>
      <c r="J1526" s="10"/>
      <c r="K1526" s="10"/>
      <c r="L1526" s="10"/>
      <c r="M1526" s="10"/>
      <c r="N1526" s="10"/>
      <c r="O1526" s="10"/>
      <c r="P1526" s="10"/>
      <c r="Q1526" s="10"/>
      <c r="R1526" s="10"/>
      <c r="S1526" s="10"/>
      <c r="T1526" s="10"/>
      <c r="U1526" s="10"/>
      <c r="V1526" s="10"/>
      <c r="W1526" s="36"/>
      <c r="AA1526" s="3"/>
    </row>
    <row r="1527" spans="3:27" x14ac:dyDescent="0.25">
      <c r="C1527" s="51" t="s">
        <v>234</v>
      </c>
      <c r="D1527" s="28">
        <v>42186</v>
      </c>
      <c r="E1527" s="48"/>
      <c r="F1527" s="10" t="s">
        <v>328</v>
      </c>
      <c r="G1527" s="10"/>
      <c r="H1527" s="33"/>
      <c r="I1527" s="10"/>
      <c r="J1527" s="10"/>
      <c r="K1527" s="10"/>
      <c r="L1527" s="10"/>
      <c r="M1527" s="10"/>
      <c r="N1527" s="10"/>
      <c r="O1527" s="10"/>
      <c r="P1527" s="10"/>
      <c r="Q1527" s="10"/>
      <c r="R1527" s="10"/>
      <c r="S1527" s="10"/>
      <c r="T1527" s="10"/>
      <c r="U1527" s="10"/>
      <c r="V1527" s="10"/>
      <c r="W1527" s="36"/>
      <c r="X1527" s="131"/>
      <c r="Y1527" s="25" t="s">
        <v>162</v>
      </c>
      <c r="Z1527" s="25" t="s">
        <v>330</v>
      </c>
      <c r="AA1527" s="3"/>
    </row>
    <row r="1528" spans="3:27" x14ac:dyDescent="0.25">
      <c r="C1528" s="53" t="s">
        <v>234</v>
      </c>
      <c r="D1528" s="28">
        <v>42195</v>
      </c>
      <c r="E1528" s="48"/>
      <c r="F1528" s="10" t="s">
        <v>297</v>
      </c>
      <c r="G1528" s="10" t="s">
        <v>297</v>
      </c>
      <c r="H1528" s="33"/>
      <c r="I1528" s="10"/>
      <c r="J1528" s="10"/>
      <c r="K1528" s="10"/>
      <c r="L1528" s="10"/>
      <c r="M1528" s="10"/>
      <c r="N1528" s="10"/>
      <c r="O1528" s="10"/>
      <c r="P1528" s="10"/>
      <c r="Q1528" s="10"/>
      <c r="R1528" s="10"/>
      <c r="S1528" s="10"/>
      <c r="T1528" s="10"/>
      <c r="U1528" s="10"/>
      <c r="V1528" s="10"/>
      <c r="W1528" s="36"/>
      <c r="AA1528" s="3"/>
    </row>
    <row r="1529" spans="3:27" x14ac:dyDescent="0.25">
      <c r="C1529" s="51" t="s">
        <v>234</v>
      </c>
      <c r="D1529" s="28">
        <v>42200</v>
      </c>
      <c r="E1529" s="48"/>
      <c r="F1529" s="10" t="s">
        <v>328</v>
      </c>
      <c r="G1529" s="10"/>
      <c r="H1529" s="33"/>
      <c r="I1529" s="10"/>
      <c r="J1529" s="10"/>
      <c r="K1529" s="10"/>
      <c r="L1529" s="10"/>
      <c r="M1529" s="10"/>
      <c r="N1529" s="10"/>
      <c r="O1529" s="10"/>
      <c r="P1529" s="10"/>
      <c r="Q1529" s="10"/>
      <c r="R1529" s="10"/>
      <c r="S1529" s="10"/>
      <c r="T1529" s="10"/>
      <c r="U1529" s="10"/>
      <c r="V1529" s="10"/>
      <c r="W1529" s="17" t="s">
        <v>163</v>
      </c>
      <c r="Y1529" s="25" t="s">
        <v>329</v>
      </c>
      <c r="Z1529" s="25" t="s">
        <v>330</v>
      </c>
      <c r="AA1529" s="3"/>
    </row>
    <row r="1530" spans="3:27" x14ac:dyDescent="0.25">
      <c r="C1530" s="53" t="s">
        <v>234</v>
      </c>
      <c r="D1530" s="28">
        <v>42209</v>
      </c>
      <c r="E1530" s="48"/>
      <c r="F1530" s="10" t="s">
        <v>297</v>
      </c>
      <c r="G1530" s="10"/>
      <c r="H1530" s="33"/>
      <c r="I1530" s="10"/>
      <c r="J1530" s="10"/>
      <c r="K1530" s="10"/>
      <c r="L1530" s="10"/>
      <c r="M1530" s="10"/>
      <c r="N1530" s="10"/>
      <c r="O1530" s="10"/>
      <c r="P1530" s="10"/>
      <c r="Q1530" s="10"/>
      <c r="R1530" s="10"/>
      <c r="S1530" s="10"/>
      <c r="T1530" s="10"/>
      <c r="U1530" s="10"/>
      <c r="V1530" s="10"/>
      <c r="W1530" s="36"/>
      <c r="AA1530" s="3"/>
    </row>
    <row r="1531" spans="3:27" x14ac:dyDescent="0.25">
      <c r="C1531" s="53" t="s">
        <v>234</v>
      </c>
      <c r="D1531" s="28">
        <v>42216</v>
      </c>
      <c r="E1531" s="48">
        <v>0.5229166666666667</v>
      </c>
      <c r="F1531" s="10" t="s">
        <v>297</v>
      </c>
      <c r="G1531" s="10" t="s">
        <v>297</v>
      </c>
      <c r="H1531" s="33"/>
      <c r="I1531" s="10"/>
      <c r="J1531" s="10"/>
      <c r="K1531" s="10"/>
      <c r="L1531" s="10"/>
      <c r="M1531" s="10"/>
      <c r="N1531" s="10"/>
      <c r="O1531" s="10"/>
      <c r="P1531" s="10"/>
      <c r="Q1531" s="10"/>
      <c r="R1531" s="10"/>
      <c r="S1531" s="10"/>
      <c r="T1531" s="10"/>
      <c r="U1531" s="10"/>
      <c r="V1531" s="10"/>
      <c r="W1531" s="36"/>
      <c r="AA1531" s="3"/>
    </row>
    <row r="1532" spans="3:27" x14ac:dyDescent="0.25">
      <c r="C1532" s="53" t="s">
        <v>234</v>
      </c>
      <c r="D1532" s="28">
        <v>42221</v>
      </c>
      <c r="E1532" s="48">
        <v>0.55555555555555558</v>
      </c>
      <c r="F1532" s="10" t="s">
        <v>328</v>
      </c>
      <c r="G1532" s="10"/>
      <c r="H1532" s="33"/>
      <c r="I1532" s="10"/>
      <c r="J1532" s="10"/>
      <c r="K1532" s="10"/>
      <c r="L1532" s="10"/>
      <c r="M1532" s="10"/>
      <c r="N1532" s="10"/>
      <c r="O1532" s="10"/>
      <c r="P1532" s="10"/>
      <c r="Q1532" s="10"/>
      <c r="R1532" s="10"/>
      <c r="S1532" s="10"/>
      <c r="T1532" s="10"/>
      <c r="U1532" s="10"/>
      <c r="V1532" s="10"/>
      <c r="W1532" s="36"/>
      <c r="Y1532" s="25" t="s">
        <v>329</v>
      </c>
      <c r="Z1532" s="25" t="s">
        <v>330</v>
      </c>
      <c r="AA1532" s="3"/>
    </row>
    <row r="1533" spans="3:27" x14ac:dyDescent="0.25">
      <c r="C1533" s="53" t="s">
        <v>234</v>
      </c>
      <c r="D1533" s="28">
        <v>42235</v>
      </c>
      <c r="E1533" s="48"/>
      <c r="F1533" s="10" t="s">
        <v>328</v>
      </c>
      <c r="G1533" s="10"/>
      <c r="H1533" s="33"/>
      <c r="I1533" s="10"/>
      <c r="J1533" s="10"/>
      <c r="K1533" s="10"/>
      <c r="L1533" s="10"/>
      <c r="M1533" s="10"/>
      <c r="N1533" s="10"/>
      <c r="O1533" s="10"/>
      <c r="P1533" s="10"/>
      <c r="Q1533" s="10"/>
      <c r="R1533" s="10"/>
      <c r="S1533" s="10"/>
      <c r="T1533" s="10"/>
      <c r="U1533" s="10"/>
      <c r="V1533" s="10"/>
      <c r="W1533" s="36"/>
      <c r="Y1533" s="25" t="s">
        <v>329</v>
      </c>
      <c r="Z1533" s="25" t="s">
        <v>330</v>
      </c>
      <c r="AA1533" s="3"/>
    </row>
    <row r="1534" spans="3:27" x14ac:dyDescent="0.25">
      <c r="C1534" s="53" t="s">
        <v>234</v>
      </c>
      <c r="D1534" s="28">
        <v>42249</v>
      </c>
      <c r="E1534" s="9"/>
      <c r="F1534" s="150" t="s">
        <v>328</v>
      </c>
      <c r="G1534" s="5"/>
      <c r="H1534" s="11"/>
      <c r="I1534" s="5"/>
      <c r="J1534" s="6"/>
      <c r="K1534" s="5"/>
      <c r="L1534" s="5"/>
      <c r="M1534" s="6"/>
      <c r="N1534" s="7"/>
      <c r="O1534" s="6"/>
      <c r="P1534" s="6"/>
      <c r="Q1534" s="7"/>
      <c r="R1534" s="5"/>
      <c r="S1534" s="5"/>
      <c r="T1534" s="5"/>
      <c r="U1534" s="5"/>
      <c r="V1534" s="5"/>
      <c r="W1534" s="17" t="s">
        <v>174</v>
      </c>
      <c r="Y1534" s="25" t="s">
        <v>329</v>
      </c>
    </row>
    <row r="1535" spans="3:27" x14ac:dyDescent="0.25">
      <c r="C1535" s="53" t="s">
        <v>234</v>
      </c>
      <c r="D1535" s="39">
        <v>42263</v>
      </c>
      <c r="E1535" s="9">
        <v>0.56527777777777777</v>
      </c>
      <c r="F1535" s="150" t="s">
        <v>328</v>
      </c>
      <c r="G1535" s="5"/>
      <c r="H1535" s="11"/>
      <c r="I1535" s="5"/>
      <c r="J1535" s="6"/>
      <c r="K1535" s="5"/>
      <c r="L1535" s="5"/>
      <c r="M1535" s="6"/>
      <c r="N1535" s="7"/>
      <c r="O1535" s="6"/>
      <c r="P1535" s="6"/>
      <c r="Q1535" s="7"/>
      <c r="R1535" s="5"/>
      <c r="S1535" s="5"/>
      <c r="T1535" s="5"/>
      <c r="U1535" s="5"/>
      <c r="V1535" s="5"/>
      <c r="W1535" s="17" t="s">
        <v>246</v>
      </c>
      <c r="Y1535" s="25" t="s">
        <v>329</v>
      </c>
      <c r="Z1535" s="25" t="s">
        <v>330</v>
      </c>
    </row>
    <row r="1536" spans="3:27" x14ac:dyDescent="0.25">
      <c r="C1536" s="51" t="s">
        <v>234</v>
      </c>
      <c r="D1536" s="28">
        <v>42272</v>
      </c>
      <c r="E1536" s="48">
        <v>0.65902777777777777</v>
      </c>
      <c r="F1536" s="10" t="s">
        <v>297</v>
      </c>
      <c r="G1536" s="10" t="s">
        <v>297</v>
      </c>
      <c r="H1536" s="33"/>
      <c r="I1536" s="10"/>
      <c r="J1536" s="10"/>
      <c r="K1536" s="10"/>
      <c r="L1536" s="10"/>
      <c r="M1536" s="10"/>
      <c r="N1536" s="10"/>
      <c r="O1536" s="10"/>
      <c r="P1536" s="10"/>
      <c r="Q1536" s="10"/>
      <c r="R1536" s="10"/>
      <c r="S1536" s="10"/>
      <c r="T1536" s="10"/>
      <c r="U1536" s="10"/>
      <c r="V1536" s="10"/>
      <c r="W1536" s="17" t="s">
        <v>174</v>
      </c>
    </row>
    <row r="1537" spans="3:24" x14ac:dyDescent="0.25">
      <c r="C1537" s="51" t="s">
        <v>234</v>
      </c>
      <c r="D1537" s="28">
        <v>42286</v>
      </c>
      <c r="E1537" s="48">
        <v>0.59861111111111109</v>
      </c>
      <c r="F1537" s="140" t="s">
        <v>350</v>
      </c>
      <c r="G1537" s="140" t="s">
        <v>350</v>
      </c>
      <c r="H1537" s="33"/>
      <c r="I1537" s="10"/>
      <c r="J1537" s="10"/>
      <c r="K1537" s="10"/>
      <c r="L1537" s="10"/>
      <c r="M1537" s="10"/>
      <c r="N1537" s="10"/>
      <c r="O1537" s="10"/>
      <c r="P1537" s="10"/>
      <c r="Q1537" s="10"/>
      <c r="R1537" s="10"/>
      <c r="S1537" s="10"/>
      <c r="T1537" s="10"/>
      <c r="U1537" s="10"/>
      <c r="V1537" s="10"/>
      <c r="W1537" s="36"/>
    </row>
    <row r="1538" spans="3:24" x14ac:dyDescent="0.25">
      <c r="C1538" s="51" t="s">
        <v>234</v>
      </c>
      <c r="D1538" s="28">
        <v>42307</v>
      </c>
      <c r="E1538" s="48"/>
      <c r="F1538" s="140" t="s">
        <v>397</v>
      </c>
      <c r="G1538" s="140" t="s">
        <v>397</v>
      </c>
      <c r="H1538" s="33"/>
      <c r="I1538" s="10"/>
      <c r="J1538" s="10"/>
      <c r="K1538" s="10"/>
      <c r="L1538" s="10"/>
      <c r="M1538" s="10"/>
      <c r="N1538" s="10"/>
      <c r="O1538" s="10"/>
      <c r="P1538" s="10"/>
      <c r="Q1538" s="10"/>
      <c r="R1538" s="10"/>
      <c r="S1538" s="10"/>
      <c r="T1538" s="10"/>
      <c r="U1538" s="10"/>
      <c r="V1538" s="10"/>
      <c r="W1538" s="36"/>
    </row>
    <row r="1539" spans="3:24" x14ac:dyDescent="0.25">
      <c r="C1539" s="51" t="s">
        <v>234</v>
      </c>
      <c r="D1539" s="28">
        <v>42321</v>
      </c>
      <c r="E1539" s="48">
        <v>0.60763888888888895</v>
      </c>
      <c r="F1539" s="10" t="s">
        <v>297</v>
      </c>
      <c r="G1539" s="10" t="s">
        <v>297</v>
      </c>
      <c r="H1539" s="33"/>
      <c r="I1539" s="10"/>
      <c r="J1539" s="10"/>
      <c r="K1539" s="10"/>
      <c r="L1539" s="10"/>
      <c r="M1539" s="10"/>
      <c r="N1539" s="10"/>
      <c r="O1539" s="10"/>
      <c r="P1539" s="10"/>
      <c r="Q1539" s="10"/>
      <c r="R1539" s="10"/>
      <c r="S1539" s="10"/>
      <c r="T1539" s="10"/>
      <c r="U1539" s="10"/>
      <c r="V1539" s="10"/>
      <c r="W1539" s="36"/>
    </row>
    <row r="1540" spans="3:24" x14ac:dyDescent="0.25">
      <c r="C1540" s="51" t="s">
        <v>234</v>
      </c>
      <c r="D1540" s="28">
        <v>42342</v>
      </c>
      <c r="E1540" s="48"/>
      <c r="F1540" s="10" t="s">
        <v>297</v>
      </c>
      <c r="G1540" s="10" t="s">
        <v>297</v>
      </c>
      <c r="H1540" s="33"/>
      <c r="I1540" s="10"/>
      <c r="J1540" s="10"/>
      <c r="K1540" s="10"/>
      <c r="L1540" s="10"/>
      <c r="M1540" s="10"/>
      <c r="N1540" s="10"/>
      <c r="O1540" s="10"/>
      <c r="P1540" s="10"/>
      <c r="Q1540" s="10"/>
      <c r="R1540" s="10"/>
      <c r="S1540" s="10"/>
      <c r="T1540" s="10"/>
      <c r="U1540" s="10"/>
      <c r="V1540" s="10"/>
      <c r="W1540" s="17" t="s">
        <v>191</v>
      </c>
    </row>
    <row r="1541" spans="3:24" x14ac:dyDescent="0.25">
      <c r="C1541" s="51" t="s">
        <v>234</v>
      </c>
      <c r="D1541" s="28">
        <v>42356</v>
      </c>
      <c r="E1541" s="48"/>
      <c r="F1541" s="10" t="s">
        <v>297</v>
      </c>
      <c r="G1541" s="10" t="s">
        <v>297</v>
      </c>
      <c r="H1541" s="33"/>
      <c r="I1541" s="10"/>
      <c r="J1541" s="10"/>
      <c r="K1541" s="10"/>
      <c r="L1541" s="10"/>
      <c r="M1541" s="10"/>
      <c r="N1541" s="10"/>
      <c r="O1541" s="10"/>
      <c r="P1541" s="10"/>
      <c r="Q1541" s="10"/>
      <c r="R1541" s="10"/>
      <c r="S1541" s="10"/>
      <c r="T1541" s="10"/>
      <c r="U1541" s="10"/>
      <c r="V1541" s="10"/>
      <c r="W1541" s="36"/>
    </row>
    <row r="1542" spans="3:24" x14ac:dyDescent="0.25">
      <c r="C1542" s="51" t="s">
        <v>234</v>
      </c>
      <c r="D1542" s="28">
        <v>42384</v>
      </c>
      <c r="E1542" s="48">
        <v>0.57986111111111105</v>
      </c>
      <c r="F1542" s="10" t="s">
        <v>297</v>
      </c>
      <c r="G1542" s="10" t="s">
        <v>297</v>
      </c>
      <c r="H1542" s="33"/>
      <c r="I1542" s="10"/>
      <c r="J1542" s="10"/>
      <c r="K1542" s="10"/>
      <c r="L1542" s="10"/>
      <c r="M1542" s="10"/>
      <c r="N1542" s="10"/>
      <c r="O1542" s="10"/>
      <c r="P1542" s="10"/>
      <c r="Q1542" s="10"/>
      <c r="R1542" s="10"/>
      <c r="S1542" s="10"/>
      <c r="T1542" s="10"/>
      <c r="U1542" s="10"/>
      <c r="V1542" s="10"/>
      <c r="W1542" s="36"/>
    </row>
    <row r="1543" spans="3:24" x14ac:dyDescent="0.25">
      <c r="C1543" s="51" t="s">
        <v>234</v>
      </c>
      <c r="D1543" s="28">
        <v>42405</v>
      </c>
      <c r="E1543" s="48">
        <v>0.58333333333333337</v>
      </c>
      <c r="F1543" s="10" t="s">
        <v>297</v>
      </c>
      <c r="G1543" s="10" t="s">
        <v>297</v>
      </c>
      <c r="H1543" s="33"/>
      <c r="I1543" s="10"/>
      <c r="J1543" s="10"/>
      <c r="K1543" s="10"/>
      <c r="L1543" s="10"/>
      <c r="M1543" s="10"/>
      <c r="N1543" s="10"/>
      <c r="O1543" s="10"/>
      <c r="P1543" s="10"/>
      <c r="Q1543" s="10"/>
      <c r="R1543" s="10"/>
      <c r="S1543" s="10"/>
      <c r="T1543" s="10"/>
      <c r="U1543" s="10"/>
      <c r="V1543" s="10"/>
      <c r="W1543" s="36"/>
    </row>
    <row r="1544" spans="3:24" x14ac:dyDescent="0.25">
      <c r="C1544" s="51" t="s">
        <v>234</v>
      </c>
      <c r="D1544" s="28">
        <v>42448</v>
      </c>
      <c r="E1544" s="48"/>
      <c r="F1544" s="10"/>
      <c r="G1544" s="10"/>
      <c r="H1544" s="33"/>
      <c r="I1544" s="10"/>
      <c r="J1544" s="10"/>
      <c r="K1544" s="10"/>
      <c r="L1544" s="10"/>
      <c r="M1544" s="10"/>
      <c r="N1544" s="10"/>
      <c r="O1544" s="10"/>
      <c r="P1544" s="10"/>
      <c r="Q1544" s="10"/>
      <c r="R1544" s="10"/>
      <c r="S1544" s="10"/>
      <c r="T1544" s="10"/>
      <c r="U1544" s="10"/>
      <c r="V1544" s="10"/>
      <c r="W1544" s="17" t="s">
        <v>174</v>
      </c>
    </row>
    <row r="1545" spans="3:24" x14ac:dyDescent="0.25">
      <c r="C1545" s="51" t="s">
        <v>234</v>
      </c>
      <c r="D1545" s="28">
        <v>42468</v>
      </c>
      <c r="E1545" s="48"/>
      <c r="F1545" s="10" t="s">
        <v>55</v>
      </c>
      <c r="G1545" s="10" t="s">
        <v>55</v>
      </c>
      <c r="H1545" s="33"/>
      <c r="I1545" s="10"/>
      <c r="J1545" s="10"/>
      <c r="K1545" s="10"/>
      <c r="L1545" s="10"/>
      <c r="M1545" s="10"/>
      <c r="N1545" s="10"/>
      <c r="O1545" s="10"/>
      <c r="P1545" s="10"/>
      <c r="Q1545" s="10"/>
      <c r="R1545" s="10"/>
      <c r="S1545" s="10"/>
      <c r="T1545" s="10"/>
      <c r="U1545" s="10"/>
      <c r="V1545" s="10"/>
      <c r="W1545" s="142" t="s">
        <v>26</v>
      </c>
    </row>
    <row r="1546" spans="3:24" x14ac:dyDescent="0.25">
      <c r="C1546" s="51" t="s">
        <v>234</v>
      </c>
      <c r="D1546" s="28">
        <v>42474</v>
      </c>
      <c r="E1546" s="48"/>
      <c r="F1546" s="10" t="s">
        <v>297</v>
      </c>
      <c r="G1546" s="10" t="s">
        <v>297</v>
      </c>
      <c r="H1546" s="33"/>
      <c r="I1546" s="10"/>
      <c r="J1546" s="10"/>
      <c r="K1546" s="10"/>
      <c r="L1546" s="10"/>
      <c r="M1546" s="10"/>
      <c r="N1546" s="10"/>
      <c r="O1546" s="10"/>
      <c r="P1546" s="10"/>
      <c r="Q1546" s="10"/>
      <c r="R1546" s="10"/>
      <c r="S1546" s="10"/>
      <c r="T1546" s="10"/>
      <c r="U1546" s="10"/>
      <c r="V1546" s="10"/>
      <c r="W1546" s="17" t="s">
        <v>88</v>
      </c>
    </row>
    <row r="1547" spans="3:24" x14ac:dyDescent="0.25">
      <c r="C1547" s="51" t="s">
        <v>234</v>
      </c>
      <c r="D1547" s="28">
        <v>42489</v>
      </c>
      <c r="E1547" s="48"/>
      <c r="F1547" s="140" t="s">
        <v>43</v>
      </c>
      <c r="G1547" s="140" t="s">
        <v>43</v>
      </c>
      <c r="H1547" s="33"/>
      <c r="I1547" s="10"/>
      <c r="J1547" s="10"/>
      <c r="K1547" s="10"/>
      <c r="L1547" s="10"/>
      <c r="M1547" s="10"/>
      <c r="N1547" s="10"/>
      <c r="O1547" s="10"/>
      <c r="P1547" s="10"/>
      <c r="Q1547" s="10"/>
      <c r="R1547" s="10"/>
      <c r="S1547" s="10"/>
      <c r="T1547" s="10"/>
      <c r="U1547" s="10"/>
      <c r="V1547" s="10"/>
      <c r="W1547" s="17" t="s">
        <v>88</v>
      </c>
      <c r="X1547" s="264"/>
    </row>
    <row r="1548" spans="3:24" x14ac:dyDescent="0.25">
      <c r="C1548" s="209" t="s">
        <v>234</v>
      </c>
      <c r="D1548" s="28">
        <v>42494</v>
      </c>
      <c r="E1548" s="48">
        <v>0.58888888888888891</v>
      </c>
      <c r="F1548" s="10" t="s">
        <v>297</v>
      </c>
      <c r="G1548" s="10"/>
      <c r="H1548" s="33"/>
      <c r="I1548" s="10"/>
      <c r="J1548" s="10"/>
      <c r="K1548" s="10"/>
      <c r="L1548" s="10"/>
      <c r="M1548" s="10"/>
      <c r="N1548" s="10"/>
      <c r="O1548" s="10"/>
      <c r="P1548" s="10"/>
      <c r="Q1548" s="10"/>
      <c r="R1548" s="10"/>
      <c r="S1548" s="10"/>
      <c r="T1548" s="10"/>
      <c r="U1548" s="10"/>
      <c r="V1548" s="10"/>
      <c r="W1548" s="60" t="s">
        <v>125</v>
      </c>
    </row>
    <row r="1549" spans="3:24" x14ac:dyDescent="0.25">
      <c r="C1549" s="51" t="s">
        <v>234</v>
      </c>
      <c r="D1549" s="28">
        <v>42499</v>
      </c>
      <c r="E1549" s="48"/>
      <c r="F1549" s="10" t="s">
        <v>297</v>
      </c>
      <c r="G1549" s="10" t="s">
        <v>297</v>
      </c>
      <c r="H1549" s="33"/>
      <c r="I1549" s="10"/>
      <c r="J1549" s="10"/>
      <c r="K1549" s="10"/>
      <c r="L1549" s="10"/>
      <c r="M1549" s="10"/>
      <c r="N1549" s="10"/>
      <c r="O1549" s="10"/>
      <c r="P1549" s="10"/>
      <c r="Q1549" s="10"/>
      <c r="R1549" s="10"/>
      <c r="S1549" s="10"/>
      <c r="T1549" s="10"/>
      <c r="U1549" s="10"/>
      <c r="V1549" s="10"/>
      <c r="W1549" s="17" t="s">
        <v>88</v>
      </c>
    </row>
    <row r="1550" spans="3:24" x14ac:dyDescent="0.25">
      <c r="C1550" s="209" t="s">
        <v>234</v>
      </c>
      <c r="D1550" s="28">
        <v>42508</v>
      </c>
      <c r="E1550" s="48"/>
      <c r="F1550" s="10" t="s">
        <v>297</v>
      </c>
      <c r="G1550" s="10"/>
      <c r="H1550" s="33"/>
      <c r="I1550" s="10"/>
      <c r="J1550" s="10"/>
      <c r="K1550" s="10"/>
      <c r="L1550" s="10"/>
      <c r="M1550" s="10"/>
      <c r="N1550" s="10"/>
      <c r="O1550" s="10"/>
      <c r="P1550" s="10"/>
      <c r="Q1550" s="10"/>
      <c r="R1550" s="10"/>
      <c r="S1550" s="10"/>
      <c r="T1550" s="10"/>
      <c r="U1550" s="10"/>
      <c r="V1550" s="10"/>
      <c r="W1550" s="142" t="s">
        <v>26</v>
      </c>
    </row>
    <row r="1551" spans="3:24" x14ac:dyDescent="0.25">
      <c r="C1551" s="51" t="s">
        <v>234</v>
      </c>
      <c r="D1551" s="28">
        <v>42517</v>
      </c>
      <c r="E1551" s="48"/>
      <c r="F1551" s="10" t="s">
        <v>297</v>
      </c>
      <c r="G1551" s="10" t="s">
        <v>297</v>
      </c>
      <c r="H1551" s="33"/>
      <c r="I1551" s="10"/>
      <c r="J1551" s="10"/>
      <c r="K1551" s="10"/>
      <c r="L1551" s="10"/>
      <c r="M1551" s="10"/>
      <c r="N1551" s="10"/>
      <c r="O1551" s="10"/>
      <c r="P1551" s="10"/>
      <c r="Q1551" s="10"/>
      <c r="R1551" s="10"/>
      <c r="S1551" s="10"/>
      <c r="T1551" s="10"/>
      <c r="U1551" s="10"/>
      <c r="V1551" s="10"/>
      <c r="W1551" s="17" t="s">
        <v>88</v>
      </c>
    </row>
    <row r="1552" spans="3:24" x14ac:dyDescent="0.25">
      <c r="C1552" s="209" t="s">
        <v>234</v>
      </c>
      <c r="D1552" s="28">
        <v>42522</v>
      </c>
      <c r="E1552" s="48"/>
      <c r="F1552" s="10" t="s">
        <v>297</v>
      </c>
      <c r="G1552" s="10"/>
      <c r="H1552" s="33"/>
      <c r="I1552" s="10"/>
      <c r="J1552" s="10"/>
      <c r="K1552" s="10"/>
      <c r="L1552" s="10"/>
      <c r="M1552" s="10"/>
      <c r="N1552" s="10"/>
      <c r="O1552" s="10"/>
      <c r="P1552" s="10"/>
      <c r="Q1552" s="10"/>
      <c r="R1552" s="10"/>
      <c r="S1552" s="10"/>
      <c r="T1552" s="10"/>
      <c r="U1552" s="10"/>
      <c r="V1552" s="10"/>
      <c r="W1552" s="142" t="s">
        <v>15</v>
      </c>
    </row>
    <row r="1553" spans="3:24" x14ac:dyDescent="0.25">
      <c r="C1553" s="51" t="s">
        <v>234</v>
      </c>
      <c r="D1553" s="28">
        <v>42530</v>
      </c>
      <c r="E1553" s="48"/>
      <c r="F1553" s="10" t="s">
        <v>297</v>
      </c>
      <c r="G1553" s="10" t="s">
        <v>297</v>
      </c>
      <c r="H1553" s="33"/>
      <c r="I1553" s="10"/>
      <c r="J1553" s="10"/>
      <c r="K1553" s="10"/>
      <c r="L1553" s="10"/>
      <c r="M1553" s="10"/>
      <c r="N1553" s="10"/>
      <c r="O1553" s="10"/>
      <c r="P1553" s="10"/>
      <c r="Q1553" s="10"/>
      <c r="R1553" s="10"/>
      <c r="S1553" s="10"/>
      <c r="T1553" s="10"/>
      <c r="U1553" s="10"/>
      <c r="V1553" s="10"/>
      <c r="W1553" s="142" t="s">
        <v>426</v>
      </c>
    </row>
    <row r="1554" spans="3:24" x14ac:dyDescent="0.25">
      <c r="C1554" s="209" t="s">
        <v>234</v>
      </c>
      <c r="D1554" s="28">
        <v>42536</v>
      </c>
      <c r="E1554" s="48">
        <v>0.57847222222222217</v>
      </c>
      <c r="F1554" s="10" t="s">
        <v>297</v>
      </c>
      <c r="G1554" s="10"/>
      <c r="H1554" s="33"/>
      <c r="I1554" s="10"/>
      <c r="J1554" s="10"/>
      <c r="K1554" s="10"/>
      <c r="L1554" s="10"/>
      <c r="M1554" s="10"/>
      <c r="N1554" s="10"/>
      <c r="O1554" s="10"/>
      <c r="P1554" s="10"/>
      <c r="Q1554" s="10"/>
      <c r="R1554" s="10"/>
      <c r="S1554" s="10"/>
      <c r="T1554" s="10"/>
      <c r="U1554" s="10"/>
      <c r="V1554" s="10"/>
      <c r="W1554" s="142" t="s">
        <v>426</v>
      </c>
    </row>
    <row r="1555" spans="3:24" x14ac:dyDescent="0.25">
      <c r="C1555" s="51" t="s">
        <v>234</v>
      </c>
      <c r="D1555" s="28">
        <v>42544</v>
      </c>
      <c r="E1555" s="48">
        <v>0.55486111111111114</v>
      </c>
      <c r="F1555" s="10" t="s">
        <v>297</v>
      </c>
      <c r="G1555" s="10" t="s">
        <v>297</v>
      </c>
      <c r="H1555" s="33"/>
      <c r="I1555" s="10"/>
      <c r="J1555" s="10"/>
      <c r="K1555" s="10"/>
      <c r="L1555" s="10"/>
      <c r="M1555" s="10"/>
      <c r="N1555" s="10"/>
      <c r="O1555" s="10"/>
      <c r="P1555" s="10"/>
      <c r="Q1555" s="10"/>
      <c r="R1555" s="10"/>
      <c r="S1555" s="10"/>
      <c r="T1555" s="10"/>
      <c r="U1555" s="10"/>
      <c r="V1555" s="10"/>
      <c r="W1555" s="142" t="s">
        <v>94</v>
      </c>
    </row>
    <row r="1556" spans="3:24" x14ac:dyDescent="0.25">
      <c r="C1556" s="51" t="s">
        <v>234</v>
      </c>
      <c r="D1556" s="28">
        <v>42551</v>
      </c>
      <c r="E1556" s="48"/>
      <c r="F1556" s="10" t="s">
        <v>297</v>
      </c>
      <c r="G1556" s="10" t="s">
        <v>297</v>
      </c>
      <c r="H1556" s="33"/>
      <c r="I1556" s="10"/>
      <c r="J1556" s="10"/>
      <c r="K1556" s="10"/>
      <c r="L1556" s="10"/>
      <c r="M1556" s="10"/>
      <c r="N1556" s="10"/>
      <c r="O1556" s="10"/>
      <c r="P1556" s="10"/>
      <c r="Q1556" s="10"/>
      <c r="R1556" s="10"/>
      <c r="S1556" s="10"/>
      <c r="T1556" s="10"/>
      <c r="U1556" s="10"/>
      <c r="V1556" s="10"/>
      <c r="W1556" s="142" t="s">
        <v>426</v>
      </c>
    </row>
    <row r="1557" spans="3:24" x14ac:dyDescent="0.25">
      <c r="C1557" s="209" t="s">
        <v>234</v>
      </c>
      <c r="D1557" s="28">
        <v>42557</v>
      </c>
      <c r="E1557" s="48"/>
      <c r="F1557" s="10" t="s">
        <v>297</v>
      </c>
      <c r="G1557" s="10"/>
      <c r="H1557" s="33"/>
      <c r="I1557" s="10"/>
      <c r="J1557" s="10"/>
      <c r="K1557" s="10"/>
      <c r="L1557" s="10"/>
      <c r="M1557" s="10"/>
      <c r="N1557" s="10"/>
      <c r="O1557" s="10"/>
      <c r="P1557" s="10"/>
      <c r="Q1557" s="10"/>
      <c r="R1557" s="10"/>
      <c r="S1557" s="10"/>
      <c r="T1557" s="10"/>
      <c r="U1557" s="10"/>
      <c r="V1557" s="10"/>
      <c r="W1557" s="142" t="s">
        <v>408</v>
      </c>
    </row>
    <row r="1558" spans="3:24" x14ac:dyDescent="0.25">
      <c r="C1558" s="51" t="s">
        <v>234</v>
      </c>
      <c r="D1558" s="28">
        <v>42565</v>
      </c>
      <c r="E1558" s="48"/>
      <c r="F1558" s="10" t="s">
        <v>297</v>
      </c>
      <c r="G1558" s="10" t="s">
        <v>297</v>
      </c>
      <c r="H1558" s="33"/>
      <c r="I1558" s="10"/>
      <c r="J1558" s="10"/>
      <c r="K1558" s="10"/>
      <c r="L1558" s="10"/>
      <c r="M1558" s="10"/>
      <c r="N1558" s="10"/>
      <c r="O1558" s="10"/>
      <c r="P1558" s="10"/>
      <c r="Q1558" s="10"/>
      <c r="R1558" s="10"/>
      <c r="S1558" s="10"/>
      <c r="T1558" s="10"/>
      <c r="U1558" s="10"/>
      <c r="V1558" s="10"/>
      <c r="W1558" s="142" t="s">
        <v>438</v>
      </c>
    </row>
    <row r="1559" spans="3:24" x14ac:dyDescent="0.25">
      <c r="C1559" s="209" t="s">
        <v>234</v>
      </c>
      <c r="D1559" s="28">
        <v>42571</v>
      </c>
      <c r="E1559" s="48"/>
      <c r="F1559" s="10"/>
      <c r="G1559" s="10"/>
      <c r="H1559" s="33"/>
      <c r="I1559" s="10"/>
      <c r="J1559" s="10"/>
      <c r="K1559" s="10"/>
      <c r="L1559" s="10"/>
      <c r="M1559" s="10"/>
      <c r="N1559" s="10"/>
      <c r="O1559" s="10"/>
      <c r="P1559" s="10"/>
      <c r="Q1559" s="10"/>
      <c r="R1559" s="10"/>
      <c r="S1559" s="10"/>
      <c r="T1559" s="10"/>
      <c r="U1559" s="10"/>
      <c r="V1559" s="10"/>
      <c r="W1559" s="142" t="s">
        <v>438</v>
      </c>
    </row>
    <row r="1560" spans="3:24" x14ac:dyDescent="0.25">
      <c r="C1560" s="51" t="s">
        <v>234</v>
      </c>
      <c r="D1560" s="28">
        <v>42579</v>
      </c>
      <c r="E1560" s="48"/>
      <c r="F1560" s="10" t="s">
        <v>297</v>
      </c>
      <c r="G1560" s="10">
        <v>2</v>
      </c>
      <c r="H1560" s="33"/>
      <c r="I1560" s="10"/>
      <c r="J1560" s="10"/>
      <c r="K1560" s="10"/>
      <c r="L1560" s="10"/>
      <c r="M1560" s="10"/>
      <c r="N1560" s="10"/>
      <c r="O1560" s="10"/>
      <c r="P1560" s="10"/>
      <c r="Q1560" s="10"/>
      <c r="R1560" s="10"/>
      <c r="S1560" s="10"/>
      <c r="T1560" s="10"/>
      <c r="U1560" s="10"/>
      <c r="V1560" s="10"/>
      <c r="W1560" s="36"/>
    </row>
    <row r="1561" spans="3:24" x14ac:dyDescent="0.25">
      <c r="C1561" s="209" t="s">
        <v>234</v>
      </c>
      <c r="D1561" s="28">
        <v>42586</v>
      </c>
      <c r="E1561" s="48"/>
      <c r="F1561" s="10"/>
      <c r="G1561" s="10"/>
      <c r="H1561" s="33"/>
      <c r="I1561" s="10"/>
      <c r="J1561" s="10"/>
      <c r="K1561" s="10"/>
      <c r="L1561" s="10"/>
      <c r="M1561" s="10"/>
      <c r="N1561" s="10"/>
      <c r="O1561" s="10"/>
      <c r="P1561" s="10"/>
      <c r="Q1561" s="10"/>
      <c r="R1561" s="10"/>
      <c r="S1561" s="10"/>
      <c r="T1561" s="10"/>
      <c r="U1561" s="10"/>
      <c r="V1561" s="10"/>
      <c r="W1561" s="36"/>
    </row>
    <row r="1562" spans="3:24" x14ac:dyDescent="0.25">
      <c r="C1562" s="51" t="s">
        <v>234</v>
      </c>
      <c r="D1562" s="28">
        <v>42594</v>
      </c>
      <c r="E1562" s="48">
        <v>0.58124999999999993</v>
      </c>
      <c r="F1562" s="10" t="s">
        <v>297</v>
      </c>
      <c r="G1562" s="10" t="s">
        <v>297</v>
      </c>
      <c r="H1562" s="33"/>
      <c r="I1562" s="10"/>
      <c r="J1562" s="10"/>
      <c r="K1562" s="10"/>
      <c r="L1562" s="10"/>
      <c r="M1562" s="10"/>
      <c r="N1562" s="10"/>
      <c r="O1562" s="10"/>
      <c r="P1562" s="10"/>
      <c r="Q1562" s="10"/>
      <c r="R1562" s="10"/>
      <c r="S1562" s="10"/>
      <c r="T1562" s="10"/>
      <c r="U1562" s="10"/>
      <c r="V1562" s="10"/>
      <c r="W1562" s="36"/>
    </row>
    <row r="1563" spans="3:24" x14ac:dyDescent="0.25">
      <c r="C1563" s="209" t="s">
        <v>234</v>
      </c>
      <c r="D1563" s="28">
        <v>42599</v>
      </c>
      <c r="E1563" s="48"/>
      <c r="F1563" s="10"/>
      <c r="G1563" s="10"/>
      <c r="H1563" s="33"/>
      <c r="I1563" s="10"/>
      <c r="J1563" s="10"/>
      <c r="K1563" s="10"/>
      <c r="L1563" s="10"/>
      <c r="M1563" s="10"/>
      <c r="N1563" s="10"/>
      <c r="O1563" s="10"/>
      <c r="P1563" s="10"/>
      <c r="Q1563" s="10"/>
      <c r="R1563" s="10"/>
      <c r="S1563" s="10"/>
      <c r="T1563" s="10"/>
      <c r="U1563" s="10"/>
      <c r="V1563" s="10"/>
      <c r="W1563" s="36"/>
    </row>
    <row r="1564" spans="3:24" x14ac:dyDescent="0.25">
      <c r="C1564" s="51" t="s">
        <v>234</v>
      </c>
      <c r="D1564" s="28">
        <v>42607</v>
      </c>
      <c r="E1564" s="48"/>
      <c r="F1564" s="10" t="s">
        <v>297</v>
      </c>
      <c r="G1564" s="10" t="s">
        <v>297</v>
      </c>
      <c r="H1564" s="33"/>
      <c r="I1564" s="10"/>
      <c r="J1564" s="10"/>
      <c r="K1564" s="10"/>
      <c r="L1564" s="10"/>
      <c r="M1564" s="10"/>
      <c r="N1564" s="10"/>
      <c r="O1564" s="10"/>
      <c r="P1564" s="10"/>
      <c r="Q1564" s="10"/>
      <c r="R1564" s="10"/>
      <c r="S1564" s="10"/>
      <c r="T1564" s="10"/>
      <c r="U1564" s="10"/>
      <c r="V1564" s="10"/>
      <c r="W1564" s="36"/>
    </row>
    <row r="1565" spans="3:24" x14ac:dyDescent="0.25">
      <c r="C1565" s="51" t="s">
        <v>234</v>
      </c>
      <c r="D1565" s="28">
        <v>42620</v>
      </c>
      <c r="E1565" s="48"/>
      <c r="F1565" s="10"/>
      <c r="G1565" s="10"/>
      <c r="H1565" s="33"/>
      <c r="I1565" s="10"/>
      <c r="J1565" s="10"/>
      <c r="K1565" s="10"/>
      <c r="L1565" s="10"/>
      <c r="M1565" s="10"/>
      <c r="N1565" s="10"/>
      <c r="O1565" s="10"/>
      <c r="P1565" s="10"/>
      <c r="Q1565" s="10"/>
      <c r="R1565" s="10"/>
      <c r="S1565" s="10"/>
      <c r="T1565" s="10"/>
      <c r="U1565" s="10"/>
      <c r="V1565" s="10"/>
      <c r="W1565" s="36"/>
      <c r="X1565" s="247"/>
    </row>
    <row r="1566" spans="3:24" x14ac:dyDescent="0.25">
      <c r="C1566" s="51" t="s">
        <v>234</v>
      </c>
      <c r="D1566" s="28">
        <v>42634</v>
      </c>
      <c r="E1566" s="48"/>
      <c r="F1566" s="10"/>
      <c r="G1566" s="10"/>
      <c r="H1566" s="33"/>
      <c r="I1566" s="10"/>
      <c r="J1566" s="10"/>
      <c r="K1566" s="10"/>
      <c r="L1566" s="10"/>
      <c r="M1566" s="10"/>
      <c r="N1566" s="10"/>
      <c r="O1566" s="10"/>
      <c r="P1566" s="10"/>
      <c r="Q1566" s="10"/>
      <c r="R1566" s="10"/>
      <c r="S1566" s="10"/>
      <c r="T1566" s="10"/>
      <c r="U1566" s="10"/>
      <c r="V1566" s="10"/>
      <c r="W1566" s="36"/>
      <c r="X1566" s="247"/>
    </row>
    <row r="1567" spans="3:24" x14ac:dyDescent="0.25">
      <c r="C1567" s="51" t="s">
        <v>234</v>
      </c>
      <c r="D1567" s="28">
        <v>42641</v>
      </c>
      <c r="E1567" s="48">
        <v>0.51041666666666663</v>
      </c>
      <c r="F1567" s="10" t="s">
        <v>297</v>
      </c>
      <c r="G1567" s="10" t="s">
        <v>297</v>
      </c>
      <c r="H1567" s="33"/>
      <c r="I1567" s="10"/>
      <c r="J1567" s="10"/>
      <c r="K1567" s="10"/>
      <c r="L1567" s="10"/>
      <c r="M1567" s="10"/>
      <c r="N1567" s="10"/>
      <c r="O1567" s="10"/>
      <c r="P1567" s="10"/>
      <c r="Q1567" s="10"/>
      <c r="R1567" s="10"/>
      <c r="S1567" s="10"/>
      <c r="T1567" s="10"/>
      <c r="U1567" s="10"/>
      <c r="V1567" s="10"/>
      <c r="W1567" s="36"/>
      <c r="X1567" s="247"/>
    </row>
    <row r="1568" spans="3:24" x14ac:dyDescent="0.25">
      <c r="C1568" s="54"/>
      <c r="D1568" s="29"/>
      <c r="E1568" s="48"/>
      <c r="F1568" s="10"/>
      <c r="G1568" s="10"/>
      <c r="H1568" s="33"/>
      <c r="I1568" s="10"/>
      <c r="J1568" s="10"/>
      <c r="K1568" s="10"/>
      <c r="L1568" s="10"/>
      <c r="M1568" s="10"/>
      <c r="N1568" s="10"/>
      <c r="O1568" s="10"/>
      <c r="P1568" s="10"/>
      <c r="Q1568" s="10"/>
      <c r="R1568" s="10"/>
      <c r="S1568" s="10"/>
      <c r="T1568" s="10"/>
      <c r="U1568" s="10"/>
      <c r="V1568" s="10"/>
      <c r="W1568" s="36"/>
    </row>
    <row r="1569" spans="2:23" x14ac:dyDescent="0.25">
      <c r="C1569" s="53" t="s">
        <v>235</v>
      </c>
      <c r="D1569" s="28">
        <v>41395</v>
      </c>
      <c r="E1569" s="48"/>
      <c r="F1569" s="5" t="s">
        <v>328</v>
      </c>
      <c r="G1569" s="10"/>
      <c r="H1569" s="33"/>
      <c r="I1569" s="10"/>
      <c r="J1569" s="10"/>
      <c r="K1569" s="10"/>
      <c r="L1569" s="10"/>
      <c r="M1569" s="10"/>
      <c r="N1569" s="10"/>
      <c r="O1569" s="10"/>
      <c r="P1569" s="10"/>
      <c r="Q1569" s="10"/>
      <c r="R1569" s="10"/>
      <c r="S1569" s="10"/>
      <c r="T1569" s="10"/>
      <c r="U1569" s="10"/>
      <c r="V1569" s="10"/>
      <c r="W1569" s="36"/>
    </row>
    <row r="1570" spans="2:23" x14ac:dyDescent="0.25">
      <c r="C1570" s="53" t="s">
        <v>235</v>
      </c>
      <c r="D1570" s="28">
        <v>41409</v>
      </c>
      <c r="E1570" s="48"/>
      <c r="F1570" s="5" t="s">
        <v>328</v>
      </c>
      <c r="G1570" s="10"/>
      <c r="H1570" s="33"/>
      <c r="I1570" s="10"/>
      <c r="J1570" s="10"/>
      <c r="K1570" s="10"/>
      <c r="L1570" s="10"/>
      <c r="M1570" s="10"/>
      <c r="N1570" s="10"/>
      <c r="O1570" s="10"/>
      <c r="P1570" s="10"/>
      <c r="Q1570" s="10"/>
      <c r="R1570" s="10"/>
      <c r="S1570" s="10"/>
      <c r="T1570" s="10"/>
      <c r="U1570" s="10"/>
      <c r="V1570" s="10"/>
      <c r="W1570" s="36"/>
    </row>
    <row r="1571" spans="2:23" x14ac:dyDescent="0.25">
      <c r="C1571" s="53" t="s">
        <v>235</v>
      </c>
      <c r="D1571" s="28">
        <v>41465</v>
      </c>
      <c r="E1571" s="48"/>
      <c r="F1571" s="5" t="s">
        <v>328</v>
      </c>
      <c r="G1571" s="10"/>
      <c r="H1571" s="33"/>
      <c r="I1571" s="10"/>
      <c r="J1571" s="10"/>
      <c r="K1571" s="10"/>
      <c r="L1571" s="10"/>
      <c r="M1571" s="10"/>
      <c r="N1571" s="10"/>
      <c r="O1571" s="10"/>
      <c r="P1571" s="10"/>
      <c r="Q1571" s="10"/>
      <c r="R1571" s="10"/>
      <c r="S1571" s="10"/>
      <c r="T1571" s="10"/>
      <c r="U1571" s="10"/>
      <c r="V1571" s="10"/>
      <c r="W1571" s="36"/>
    </row>
    <row r="1572" spans="2:23" x14ac:dyDescent="0.25">
      <c r="C1572" s="53" t="s">
        <v>235</v>
      </c>
      <c r="D1572" s="28">
        <v>41479</v>
      </c>
      <c r="E1572" s="48"/>
      <c r="F1572" s="5" t="s">
        <v>328</v>
      </c>
      <c r="G1572" s="10"/>
      <c r="H1572" s="33"/>
      <c r="I1572" s="10"/>
      <c r="J1572" s="10"/>
      <c r="K1572" s="10"/>
      <c r="L1572" s="10"/>
      <c r="M1572" s="10"/>
      <c r="N1572" s="10"/>
      <c r="O1572" s="10"/>
      <c r="P1572" s="10"/>
      <c r="Q1572" s="10"/>
      <c r="R1572" s="10"/>
      <c r="S1572" s="10"/>
      <c r="T1572" s="10"/>
      <c r="U1572" s="10"/>
      <c r="V1572" s="10"/>
      <c r="W1572" s="36"/>
    </row>
    <row r="1573" spans="2:23" x14ac:dyDescent="0.25">
      <c r="C1573" s="53" t="s">
        <v>235</v>
      </c>
      <c r="D1573" s="28">
        <v>41493</v>
      </c>
      <c r="E1573" s="48"/>
      <c r="F1573" s="5" t="s">
        <v>328</v>
      </c>
      <c r="G1573" s="10"/>
      <c r="H1573" s="33"/>
      <c r="I1573" s="10"/>
      <c r="J1573" s="10"/>
      <c r="K1573" s="10"/>
      <c r="L1573" s="10"/>
      <c r="M1573" s="10"/>
      <c r="N1573" s="10"/>
      <c r="O1573" s="10"/>
      <c r="P1573" s="10"/>
      <c r="Q1573" s="10"/>
      <c r="R1573" s="10"/>
      <c r="S1573" s="10"/>
      <c r="T1573" s="10"/>
      <c r="U1573" s="10"/>
      <c r="V1573" s="10"/>
      <c r="W1573" s="36"/>
    </row>
    <row r="1574" spans="2:23" x14ac:dyDescent="0.25">
      <c r="C1574" s="53" t="s">
        <v>235</v>
      </c>
      <c r="D1574" s="28">
        <v>41507</v>
      </c>
      <c r="E1574" s="48"/>
      <c r="F1574" s="5" t="s">
        <v>328</v>
      </c>
      <c r="G1574" s="10"/>
      <c r="H1574" s="33"/>
      <c r="I1574" s="10"/>
      <c r="J1574" s="10"/>
      <c r="K1574" s="10"/>
      <c r="L1574" s="10"/>
      <c r="M1574" s="10"/>
      <c r="N1574" s="10"/>
      <c r="O1574" s="10"/>
      <c r="P1574" s="10"/>
      <c r="Q1574" s="10"/>
      <c r="R1574" s="10"/>
      <c r="S1574" s="10"/>
      <c r="T1574" s="10"/>
      <c r="U1574" s="10"/>
      <c r="V1574" s="10"/>
      <c r="W1574" s="36"/>
    </row>
    <row r="1575" spans="2:23" x14ac:dyDescent="0.25">
      <c r="C1575" s="53" t="s">
        <v>235</v>
      </c>
      <c r="D1575" s="28">
        <v>41521</v>
      </c>
      <c r="E1575" s="48"/>
      <c r="F1575" s="5" t="s">
        <v>328</v>
      </c>
      <c r="G1575" s="10"/>
      <c r="H1575" s="33"/>
      <c r="I1575" s="10"/>
      <c r="J1575" s="10"/>
      <c r="K1575" s="10"/>
      <c r="L1575" s="10"/>
      <c r="M1575" s="10"/>
      <c r="N1575" s="10"/>
      <c r="O1575" s="10"/>
      <c r="P1575" s="10"/>
      <c r="Q1575" s="10"/>
      <c r="R1575" s="10"/>
      <c r="S1575" s="10"/>
      <c r="T1575" s="10"/>
      <c r="U1575" s="10"/>
      <c r="V1575" s="10"/>
      <c r="W1575" s="36"/>
    </row>
    <row r="1576" spans="2:23" x14ac:dyDescent="0.25">
      <c r="C1576" s="53" t="s">
        <v>235</v>
      </c>
      <c r="D1576" s="28">
        <v>41541</v>
      </c>
      <c r="E1576" s="48"/>
      <c r="F1576" s="5" t="s">
        <v>328</v>
      </c>
      <c r="G1576" s="10"/>
      <c r="H1576" s="33"/>
      <c r="I1576" s="10"/>
      <c r="J1576" s="10"/>
      <c r="K1576" s="10"/>
      <c r="L1576" s="10"/>
      <c r="M1576" s="10"/>
      <c r="N1576" s="10"/>
      <c r="O1576" s="10"/>
      <c r="P1576" s="10"/>
      <c r="Q1576" s="10"/>
      <c r="R1576" s="10"/>
      <c r="S1576" s="10"/>
      <c r="T1576" s="10"/>
      <c r="U1576" s="10"/>
      <c r="V1576" s="10"/>
      <c r="W1576" s="36"/>
    </row>
    <row r="1577" spans="2:23" hidden="1" x14ac:dyDescent="0.25">
      <c r="B1577" t="s">
        <v>279</v>
      </c>
      <c r="C1577" s="10" t="s">
        <v>235</v>
      </c>
      <c r="D1577" s="28">
        <v>41564</v>
      </c>
      <c r="E1577" s="48"/>
      <c r="F1577" s="187"/>
      <c r="G1577" s="10"/>
      <c r="H1577" s="33"/>
      <c r="I1577" s="10"/>
      <c r="J1577" s="10"/>
      <c r="K1577" s="10"/>
      <c r="L1577" s="10"/>
      <c r="M1577" s="10"/>
      <c r="N1577" s="10"/>
      <c r="O1577" s="10"/>
      <c r="P1577" s="10"/>
      <c r="Q1577" s="10"/>
      <c r="R1577" s="10"/>
      <c r="S1577" s="10"/>
      <c r="T1577" s="10"/>
      <c r="U1577" s="10"/>
      <c r="V1577" s="10"/>
      <c r="W1577" s="36"/>
    </row>
    <row r="1578" spans="2:23" hidden="1" x14ac:dyDescent="0.25">
      <c r="B1578" t="s">
        <v>279</v>
      </c>
      <c r="C1578" s="10" t="s">
        <v>235</v>
      </c>
      <c r="D1578" s="28">
        <v>41578</v>
      </c>
      <c r="E1578" s="48"/>
      <c r="F1578" s="187"/>
      <c r="G1578" s="10"/>
      <c r="H1578" s="33"/>
      <c r="I1578" s="10"/>
      <c r="J1578" s="10"/>
      <c r="K1578" s="10"/>
      <c r="L1578" s="10"/>
      <c r="M1578" s="10"/>
      <c r="N1578" s="10"/>
      <c r="O1578" s="10"/>
      <c r="P1578" s="10"/>
      <c r="Q1578" s="10"/>
      <c r="R1578" s="10"/>
      <c r="S1578" s="10"/>
      <c r="T1578" s="10"/>
      <c r="U1578" s="10"/>
      <c r="V1578" s="10"/>
      <c r="W1578" s="36"/>
    </row>
    <row r="1579" spans="2:23" hidden="1" x14ac:dyDescent="0.25">
      <c r="B1579" t="s">
        <v>279</v>
      </c>
      <c r="C1579" s="10" t="s">
        <v>235</v>
      </c>
      <c r="D1579" s="28">
        <v>41592</v>
      </c>
      <c r="E1579" s="48"/>
      <c r="F1579" s="187"/>
      <c r="G1579" s="10"/>
      <c r="H1579" s="33"/>
      <c r="I1579" s="10"/>
      <c r="J1579" s="10"/>
      <c r="K1579" s="10"/>
      <c r="L1579" s="10"/>
      <c r="M1579" s="10"/>
      <c r="N1579" s="10"/>
      <c r="O1579" s="10"/>
      <c r="P1579" s="10"/>
      <c r="Q1579" s="10"/>
      <c r="R1579" s="10"/>
      <c r="S1579" s="10"/>
      <c r="T1579" s="10"/>
      <c r="U1579" s="10"/>
      <c r="V1579" s="10"/>
      <c r="W1579" s="36"/>
    </row>
    <row r="1580" spans="2:23" hidden="1" x14ac:dyDescent="0.25">
      <c r="B1580" t="s">
        <v>279</v>
      </c>
      <c r="C1580" s="10" t="s">
        <v>235</v>
      </c>
      <c r="D1580" s="28">
        <v>41613</v>
      </c>
      <c r="E1580" s="48"/>
      <c r="F1580" s="187"/>
      <c r="G1580" s="10"/>
      <c r="H1580" s="33"/>
      <c r="I1580" s="10"/>
      <c r="J1580" s="10"/>
      <c r="K1580" s="10"/>
      <c r="L1580" s="10"/>
      <c r="M1580" s="10"/>
      <c r="N1580" s="10"/>
      <c r="O1580" s="10"/>
      <c r="P1580" s="10"/>
      <c r="Q1580" s="10"/>
      <c r="R1580" s="10"/>
      <c r="S1580" s="10"/>
      <c r="T1580" s="10"/>
      <c r="U1580" s="10"/>
      <c r="V1580" s="10"/>
      <c r="W1580" s="36"/>
    </row>
    <row r="1581" spans="2:23" hidden="1" x14ac:dyDescent="0.25">
      <c r="B1581" t="s">
        <v>279</v>
      </c>
      <c r="C1581" s="10" t="s">
        <v>235</v>
      </c>
      <c r="D1581" s="28">
        <v>41620</v>
      </c>
      <c r="E1581" s="48"/>
      <c r="F1581" s="187"/>
      <c r="G1581" s="10"/>
      <c r="H1581" s="33"/>
      <c r="I1581" s="10"/>
      <c r="J1581" s="10"/>
      <c r="K1581" s="10"/>
      <c r="L1581" s="10"/>
      <c r="M1581" s="10"/>
      <c r="N1581" s="10"/>
      <c r="O1581" s="10"/>
      <c r="P1581" s="10"/>
      <c r="Q1581" s="10"/>
      <c r="R1581" s="10"/>
      <c r="S1581" s="10"/>
      <c r="T1581" s="10"/>
      <c r="U1581" s="10"/>
      <c r="V1581" s="10"/>
      <c r="W1581" s="36"/>
    </row>
    <row r="1582" spans="2:23" hidden="1" x14ac:dyDescent="0.25">
      <c r="B1582" t="s">
        <v>279</v>
      </c>
      <c r="C1582" s="10" t="s">
        <v>235</v>
      </c>
      <c r="D1582" s="28">
        <v>41671</v>
      </c>
      <c r="E1582" s="48"/>
      <c r="F1582" s="187"/>
      <c r="G1582" s="10"/>
      <c r="H1582" s="33"/>
      <c r="I1582" s="10"/>
      <c r="J1582" s="10"/>
      <c r="K1582" s="10"/>
      <c r="L1582" s="10"/>
      <c r="M1582" s="10"/>
      <c r="N1582" s="10"/>
      <c r="O1582" s="10"/>
      <c r="P1582" s="10"/>
      <c r="Q1582" s="10"/>
      <c r="R1582" s="10"/>
      <c r="S1582" s="10"/>
      <c r="T1582" s="10"/>
      <c r="U1582" s="10"/>
      <c r="V1582" s="10"/>
      <c r="W1582" s="36"/>
    </row>
    <row r="1583" spans="2:23" hidden="1" x14ac:dyDescent="0.25">
      <c r="B1583" t="s">
        <v>279</v>
      </c>
      <c r="C1583" s="10" t="s">
        <v>235</v>
      </c>
      <c r="D1583" s="28">
        <v>41684</v>
      </c>
      <c r="E1583" s="48"/>
      <c r="F1583" s="187"/>
      <c r="G1583" s="10"/>
      <c r="H1583" s="33"/>
      <c r="I1583" s="10"/>
      <c r="J1583" s="10"/>
      <c r="K1583" s="10"/>
      <c r="L1583" s="10"/>
      <c r="M1583" s="10"/>
      <c r="N1583" s="10"/>
      <c r="O1583" s="10"/>
      <c r="P1583" s="10"/>
      <c r="Q1583" s="10"/>
      <c r="R1583" s="10"/>
      <c r="S1583" s="10"/>
      <c r="T1583" s="10"/>
      <c r="U1583" s="10"/>
      <c r="V1583" s="10"/>
      <c r="W1583" s="36"/>
    </row>
    <row r="1584" spans="2:23" hidden="1" x14ac:dyDescent="0.25">
      <c r="B1584" t="s">
        <v>279</v>
      </c>
      <c r="C1584" s="10" t="s">
        <v>235</v>
      </c>
      <c r="D1584" s="28">
        <v>41698</v>
      </c>
      <c r="E1584" s="48"/>
      <c r="F1584" s="187"/>
      <c r="G1584" s="10"/>
      <c r="H1584" s="33"/>
      <c r="I1584" s="10"/>
      <c r="J1584" s="10"/>
      <c r="K1584" s="10"/>
      <c r="L1584" s="10"/>
      <c r="M1584" s="10"/>
      <c r="N1584" s="10"/>
      <c r="O1584" s="10"/>
      <c r="P1584" s="10"/>
      <c r="Q1584" s="10"/>
      <c r="R1584" s="10"/>
      <c r="S1584" s="10"/>
      <c r="T1584" s="10"/>
      <c r="U1584" s="10"/>
      <c r="V1584" s="10"/>
      <c r="W1584" s="36"/>
    </row>
    <row r="1585" spans="2:23" hidden="1" x14ac:dyDescent="0.25">
      <c r="B1585" t="s">
        <v>279</v>
      </c>
      <c r="C1585" s="10" t="s">
        <v>235</v>
      </c>
      <c r="D1585" s="28">
        <v>41712</v>
      </c>
      <c r="E1585" s="48"/>
      <c r="F1585" s="187"/>
      <c r="G1585" s="10"/>
      <c r="H1585" s="33"/>
      <c r="I1585" s="10"/>
      <c r="J1585" s="10"/>
      <c r="K1585" s="10"/>
      <c r="L1585" s="10"/>
      <c r="M1585" s="10"/>
      <c r="N1585" s="10"/>
      <c r="O1585" s="10"/>
      <c r="P1585" s="10"/>
      <c r="Q1585" s="10"/>
      <c r="R1585" s="10"/>
      <c r="S1585" s="10"/>
      <c r="T1585" s="10"/>
      <c r="U1585" s="10"/>
      <c r="V1585" s="10"/>
      <c r="W1585" s="36"/>
    </row>
    <row r="1586" spans="2:23" x14ac:dyDescent="0.25">
      <c r="C1586" s="53" t="s">
        <v>235</v>
      </c>
      <c r="D1586" s="28">
        <v>41766</v>
      </c>
      <c r="E1586" s="48"/>
      <c r="F1586" s="187" t="s">
        <v>328</v>
      </c>
      <c r="G1586" s="10"/>
      <c r="H1586" s="33"/>
      <c r="I1586" s="10"/>
      <c r="J1586" s="10"/>
      <c r="K1586" s="10"/>
      <c r="L1586" s="10"/>
      <c r="M1586" s="10"/>
      <c r="N1586" s="10"/>
      <c r="O1586" s="10"/>
      <c r="P1586" s="10"/>
      <c r="Q1586" s="10"/>
      <c r="R1586" s="10"/>
      <c r="S1586" s="10"/>
      <c r="T1586" s="10"/>
      <c r="U1586" s="10"/>
      <c r="V1586" s="10"/>
      <c r="W1586" s="36"/>
    </row>
    <row r="1587" spans="2:23" x14ac:dyDescent="0.25">
      <c r="C1587" s="53" t="s">
        <v>235</v>
      </c>
      <c r="D1587" s="28">
        <v>41780</v>
      </c>
      <c r="E1587" s="48"/>
      <c r="F1587" s="187" t="s">
        <v>328</v>
      </c>
      <c r="G1587" s="10"/>
      <c r="H1587" s="33"/>
      <c r="I1587" s="10"/>
      <c r="J1587" s="10"/>
      <c r="K1587" s="10"/>
      <c r="L1587" s="10"/>
      <c r="M1587" s="10"/>
      <c r="N1587" s="10"/>
      <c r="O1587" s="10"/>
      <c r="P1587" s="10"/>
      <c r="Q1587" s="10"/>
      <c r="R1587" s="10"/>
      <c r="S1587" s="10"/>
      <c r="T1587" s="10"/>
      <c r="U1587" s="10"/>
      <c r="V1587" s="10"/>
      <c r="W1587" s="36"/>
    </row>
    <row r="1588" spans="2:23" x14ac:dyDescent="0.25">
      <c r="C1588" s="53" t="s">
        <v>235</v>
      </c>
      <c r="D1588" s="28">
        <v>41794</v>
      </c>
      <c r="E1588" s="48"/>
      <c r="F1588" s="187" t="s">
        <v>328</v>
      </c>
      <c r="G1588" s="10"/>
      <c r="H1588" s="33"/>
      <c r="I1588" s="10"/>
      <c r="J1588" s="10"/>
      <c r="K1588" s="10"/>
      <c r="L1588" s="10"/>
      <c r="M1588" s="10"/>
      <c r="N1588" s="10"/>
      <c r="O1588" s="10"/>
      <c r="P1588" s="10"/>
      <c r="Q1588" s="10"/>
      <c r="R1588" s="10"/>
      <c r="S1588" s="10"/>
      <c r="T1588" s="10"/>
      <c r="U1588" s="10"/>
      <c r="V1588" s="10"/>
      <c r="W1588" s="36"/>
    </row>
    <row r="1589" spans="2:23" x14ac:dyDescent="0.25">
      <c r="C1589" s="53" t="s">
        <v>235</v>
      </c>
      <c r="D1589" s="28">
        <v>41808</v>
      </c>
      <c r="E1589" s="48"/>
      <c r="F1589" s="187" t="s">
        <v>328</v>
      </c>
      <c r="G1589" s="10"/>
      <c r="H1589" s="33"/>
      <c r="I1589" s="10"/>
      <c r="J1589" s="10"/>
      <c r="K1589" s="10"/>
      <c r="L1589" s="10"/>
      <c r="M1589" s="10"/>
      <c r="N1589" s="10"/>
      <c r="O1589" s="10"/>
      <c r="P1589" s="10"/>
      <c r="Q1589" s="10"/>
      <c r="R1589" s="10"/>
      <c r="S1589" s="10"/>
      <c r="T1589" s="10"/>
      <c r="U1589" s="10"/>
      <c r="V1589" s="10"/>
      <c r="W1589" s="36"/>
    </row>
    <row r="1590" spans="2:23" x14ac:dyDescent="0.25">
      <c r="C1590" s="53" t="s">
        <v>235</v>
      </c>
      <c r="D1590" s="28">
        <v>41829</v>
      </c>
      <c r="E1590" s="48"/>
      <c r="F1590" s="187" t="s">
        <v>328</v>
      </c>
      <c r="G1590" s="10"/>
      <c r="H1590" s="33"/>
      <c r="I1590" s="10"/>
      <c r="J1590" s="10"/>
      <c r="K1590" s="10"/>
      <c r="L1590" s="10"/>
      <c r="M1590" s="10"/>
      <c r="N1590" s="10"/>
      <c r="O1590" s="10"/>
      <c r="P1590" s="10"/>
      <c r="Q1590" s="10"/>
      <c r="R1590" s="10"/>
      <c r="S1590" s="10"/>
      <c r="T1590" s="10"/>
      <c r="U1590" s="10"/>
      <c r="V1590" s="10"/>
      <c r="W1590" s="36"/>
    </row>
    <row r="1591" spans="2:23" x14ac:dyDescent="0.25">
      <c r="C1591" s="53" t="s">
        <v>235</v>
      </c>
      <c r="D1591" s="28">
        <v>41843</v>
      </c>
      <c r="E1591" s="48"/>
      <c r="F1591" s="187" t="s">
        <v>328</v>
      </c>
      <c r="G1591" s="10"/>
      <c r="H1591" s="33"/>
      <c r="I1591" s="10"/>
      <c r="J1591" s="10"/>
      <c r="K1591" s="10"/>
      <c r="L1591" s="10"/>
      <c r="M1591" s="10"/>
      <c r="N1591" s="10"/>
      <c r="O1591" s="10"/>
      <c r="P1591" s="10"/>
      <c r="Q1591" s="10"/>
      <c r="R1591" s="10"/>
      <c r="S1591" s="10"/>
      <c r="T1591" s="10"/>
      <c r="U1591" s="10"/>
      <c r="V1591" s="10"/>
      <c r="W1591" s="36"/>
    </row>
    <row r="1592" spans="2:23" x14ac:dyDescent="0.25">
      <c r="C1592" s="53" t="s">
        <v>235</v>
      </c>
      <c r="D1592" s="28">
        <v>41857</v>
      </c>
      <c r="E1592" s="48"/>
      <c r="F1592" s="187" t="s">
        <v>328</v>
      </c>
      <c r="G1592" s="10"/>
      <c r="H1592" s="33"/>
      <c r="I1592" s="10"/>
      <c r="J1592" s="10"/>
      <c r="K1592" s="10"/>
      <c r="L1592" s="10"/>
      <c r="M1592" s="10"/>
      <c r="N1592" s="10"/>
      <c r="O1592" s="10"/>
      <c r="P1592" s="10"/>
      <c r="Q1592" s="10"/>
      <c r="R1592" s="10"/>
      <c r="S1592" s="10"/>
      <c r="T1592" s="10"/>
      <c r="U1592" s="10"/>
      <c r="V1592" s="10"/>
      <c r="W1592" s="36"/>
    </row>
    <row r="1593" spans="2:23" x14ac:dyDescent="0.25">
      <c r="C1593" s="53" t="s">
        <v>235</v>
      </c>
      <c r="D1593" s="28">
        <v>41871</v>
      </c>
      <c r="E1593" s="48"/>
      <c r="F1593" s="187" t="s">
        <v>328</v>
      </c>
      <c r="G1593" s="10"/>
      <c r="H1593" s="33"/>
      <c r="I1593" s="10"/>
      <c r="J1593" s="10"/>
      <c r="K1593" s="10"/>
      <c r="L1593" s="10"/>
      <c r="M1593" s="10"/>
      <c r="N1593" s="10"/>
      <c r="O1593" s="10"/>
      <c r="P1593" s="10"/>
      <c r="Q1593" s="10"/>
      <c r="R1593" s="10"/>
      <c r="S1593" s="10"/>
      <c r="T1593" s="10"/>
      <c r="U1593" s="10"/>
      <c r="V1593" s="10"/>
      <c r="W1593" s="36"/>
    </row>
    <row r="1594" spans="2:23" x14ac:dyDescent="0.25">
      <c r="C1594" s="53" t="s">
        <v>235</v>
      </c>
      <c r="D1594" s="28">
        <v>41885</v>
      </c>
      <c r="E1594" s="48"/>
      <c r="F1594" s="187" t="s">
        <v>328</v>
      </c>
      <c r="G1594" s="10"/>
      <c r="H1594" s="33"/>
      <c r="I1594" s="10"/>
      <c r="J1594" s="10"/>
      <c r="K1594" s="10"/>
      <c r="L1594" s="10"/>
      <c r="M1594" s="10"/>
      <c r="N1594" s="10"/>
      <c r="O1594" s="10"/>
      <c r="P1594" s="10"/>
      <c r="Q1594" s="10"/>
      <c r="R1594" s="10"/>
      <c r="S1594" s="10"/>
      <c r="T1594" s="10"/>
      <c r="U1594" s="10"/>
      <c r="V1594" s="10"/>
      <c r="W1594" s="36"/>
    </row>
    <row r="1595" spans="2:23" x14ac:dyDescent="0.25">
      <c r="C1595" s="53" t="s">
        <v>235</v>
      </c>
      <c r="D1595" s="28">
        <v>41899</v>
      </c>
      <c r="E1595" s="48"/>
      <c r="F1595" s="187" t="s">
        <v>328</v>
      </c>
      <c r="G1595" s="10"/>
      <c r="H1595" s="33"/>
      <c r="I1595" s="10"/>
      <c r="J1595" s="10"/>
      <c r="K1595" s="10"/>
      <c r="L1595" s="10"/>
      <c r="M1595" s="10"/>
      <c r="N1595" s="10"/>
      <c r="O1595" s="10"/>
      <c r="P1595" s="10"/>
      <c r="Q1595" s="10"/>
      <c r="R1595" s="10"/>
      <c r="S1595" s="10"/>
      <c r="T1595" s="10"/>
      <c r="U1595" s="10"/>
      <c r="V1595" s="10"/>
      <c r="W1595" s="36"/>
    </row>
    <row r="1596" spans="2:23" hidden="1" x14ac:dyDescent="0.25">
      <c r="B1596" t="s">
        <v>279</v>
      </c>
      <c r="C1596" s="10" t="s">
        <v>235</v>
      </c>
      <c r="D1596" s="28">
        <v>41916</v>
      </c>
      <c r="E1596" s="10"/>
      <c r="F1596" s="187"/>
      <c r="G1596" s="10"/>
      <c r="H1596" s="33"/>
      <c r="I1596" s="10"/>
      <c r="J1596" s="10"/>
      <c r="K1596" s="10"/>
      <c r="L1596" s="10"/>
      <c r="M1596" s="10"/>
      <c r="N1596" s="10"/>
      <c r="O1596" s="10"/>
      <c r="P1596" s="10"/>
      <c r="Q1596" s="10"/>
      <c r="R1596" s="10"/>
      <c r="S1596" s="10"/>
      <c r="T1596" s="10"/>
      <c r="U1596" s="10"/>
      <c r="V1596" s="10"/>
      <c r="W1596" s="36"/>
    </row>
    <row r="1597" spans="2:23" hidden="1" x14ac:dyDescent="0.25">
      <c r="B1597" t="s">
        <v>279</v>
      </c>
      <c r="C1597" s="10" t="s">
        <v>235</v>
      </c>
      <c r="D1597" s="29">
        <v>41920</v>
      </c>
      <c r="E1597" s="10" t="s">
        <v>236</v>
      </c>
      <c r="F1597" s="10"/>
      <c r="G1597" s="10"/>
      <c r="H1597" s="33"/>
      <c r="I1597" s="10"/>
      <c r="J1597" s="10"/>
      <c r="K1597" s="10"/>
      <c r="L1597" s="10"/>
      <c r="M1597" s="10"/>
      <c r="N1597" s="10"/>
      <c r="O1597" s="10"/>
      <c r="P1597" s="10"/>
      <c r="Q1597" s="10"/>
      <c r="R1597" s="10"/>
      <c r="S1597" s="10"/>
      <c r="T1597" s="10"/>
      <c r="U1597" s="10"/>
      <c r="V1597" s="10"/>
      <c r="W1597" s="36"/>
    </row>
    <row r="1598" spans="2:23" hidden="1" x14ac:dyDescent="0.25">
      <c r="B1598" t="s">
        <v>279</v>
      </c>
      <c r="C1598" s="10" t="s">
        <v>235</v>
      </c>
      <c r="D1598" s="29">
        <v>41951</v>
      </c>
      <c r="E1598" s="10" t="s">
        <v>236</v>
      </c>
      <c r="F1598" s="10"/>
      <c r="G1598" s="10"/>
      <c r="H1598" s="33"/>
      <c r="I1598" s="10"/>
      <c r="J1598" s="10"/>
      <c r="K1598" s="10"/>
      <c r="L1598" s="10"/>
      <c r="M1598" s="10"/>
      <c r="N1598" s="10"/>
      <c r="O1598" s="10"/>
      <c r="P1598" s="10"/>
      <c r="Q1598" s="10"/>
      <c r="R1598" s="10"/>
      <c r="S1598" s="10"/>
      <c r="T1598" s="10"/>
      <c r="U1598" s="10"/>
      <c r="V1598" s="10"/>
      <c r="W1598" s="36"/>
    </row>
    <row r="1599" spans="2:23" hidden="1" x14ac:dyDescent="0.25">
      <c r="B1599" t="s">
        <v>279</v>
      </c>
      <c r="C1599" s="10" t="s">
        <v>235</v>
      </c>
      <c r="D1599" s="29">
        <v>41965</v>
      </c>
      <c r="E1599" s="10" t="s">
        <v>236</v>
      </c>
      <c r="F1599" s="10"/>
      <c r="G1599" s="10"/>
      <c r="H1599" s="33"/>
      <c r="I1599" s="10"/>
      <c r="J1599" s="10"/>
      <c r="K1599" s="10"/>
      <c r="L1599" s="10"/>
      <c r="M1599" s="10"/>
      <c r="N1599" s="10"/>
      <c r="O1599" s="10"/>
      <c r="P1599" s="10"/>
      <c r="Q1599" s="10"/>
      <c r="R1599" s="10"/>
      <c r="S1599" s="10"/>
      <c r="T1599" s="10"/>
      <c r="U1599" s="10"/>
      <c r="V1599" s="10"/>
      <c r="W1599" s="36"/>
    </row>
    <row r="1600" spans="2:23" hidden="1" x14ac:dyDescent="0.25">
      <c r="B1600" t="s">
        <v>279</v>
      </c>
      <c r="C1600" s="10" t="s">
        <v>235</v>
      </c>
      <c r="D1600" s="29">
        <v>41986</v>
      </c>
      <c r="E1600" s="10" t="s">
        <v>236</v>
      </c>
      <c r="F1600" s="10"/>
      <c r="G1600" s="10"/>
      <c r="H1600" s="33"/>
      <c r="I1600" s="10"/>
      <c r="J1600" s="10"/>
      <c r="K1600" s="10"/>
      <c r="L1600" s="10"/>
      <c r="M1600" s="10"/>
      <c r="N1600" s="10"/>
      <c r="O1600" s="10"/>
      <c r="P1600" s="10"/>
      <c r="Q1600" s="10"/>
      <c r="R1600" s="10"/>
      <c r="S1600" s="10"/>
      <c r="T1600" s="10"/>
      <c r="U1600" s="10"/>
      <c r="V1600" s="10"/>
      <c r="W1600" s="36"/>
    </row>
    <row r="1601" spans="3:24" x14ac:dyDescent="0.25">
      <c r="C1601" s="51" t="s">
        <v>235</v>
      </c>
      <c r="D1601" s="29">
        <v>42028</v>
      </c>
      <c r="E1601" s="10"/>
      <c r="F1601" s="10" t="s">
        <v>297</v>
      </c>
      <c r="G1601" s="10" t="s">
        <v>297</v>
      </c>
      <c r="H1601" s="10"/>
      <c r="I1601" s="10"/>
      <c r="J1601" s="10"/>
      <c r="K1601" s="10"/>
      <c r="L1601" s="10"/>
      <c r="M1601" s="10"/>
      <c r="N1601" s="10"/>
      <c r="O1601" s="10"/>
      <c r="P1601" s="10"/>
      <c r="Q1601" s="10"/>
      <c r="R1601" s="10"/>
      <c r="S1601" s="10"/>
      <c r="T1601" s="10"/>
      <c r="U1601" s="10"/>
      <c r="V1601" s="10"/>
      <c r="W1601" s="36" t="s">
        <v>273</v>
      </c>
    </row>
    <row r="1602" spans="3:24" x14ac:dyDescent="0.25">
      <c r="C1602" s="51" t="s">
        <v>235</v>
      </c>
      <c r="D1602" s="29">
        <v>42049</v>
      </c>
      <c r="E1602" s="10"/>
      <c r="F1602" s="10" t="s">
        <v>297</v>
      </c>
      <c r="G1602" s="10" t="s">
        <v>297</v>
      </c>
      <c r="H1602" s="33"/>
      <c r="I1602" s="10"/>
      <c r="J1602" s="10"/>
      <c r="K1602" s="10"/>
      <c r="L1602" s="10"/>
      <c r="M1602" s="10"/>
      <c r="N1602" s="10"/>
      <c r="O1602" s="10"/>
      <c r="P1602" s="10"/>
      <c r="Q1602" s="10"/>
      <c r="R1602" s="10"/>
      <c r="S1602" s="10"/>
      <c r="T1602" s="10"/>
      <c r="U1602" s="10"/>
      <c r="V1602" s="10"/>
      <c r="W1602" s="36" t="s">
        <v>273</v>
      </c>
    </row>
    <row r="1603" spans="3:24" x14ac:dyDescent="0.25">
      <c r="C1603" s="51" t="s">
        <v>235</v>
      </c>
      <c r="D1603" s="29">
        <v>42063</v>
      </c>
      <c r="E1603" s="10"/>
      <c r="F1603" s="10" t="s">
        <v>297</v>
      </c>
      <c r="G1603" s="10" t="s">
        <v>297</v>
      </c>
      <c r="H1603" s="33"/>
      <c r="I1603" s="10"/>
      <c r="J1603" s="10"/>
      <c r="K1603" s="10"/>
      <c r="L1603" s="10"/>
      <c r="M1603" s="10"/>
      <c r="N1603" s="10"/>
      <c r="O1603" s="10"/>
      <c r="P1603" s="10"/>
      <c r="Q1603" s="10"/>
      <c r="R1603" s="10"/>
      <c r="S1603" s="10"/>
      <c r="T1603" s="10"/>
      <c r="U1603" s="10"/>
      <c r="V1603" s="10"/>
      <c r="W1603" s="36" t="s">
        <v>273</v>
      </c>
    </row>
    <row r="1604" spans="3:24" x14ac:dyDescent="0.25">
      <c r="C1604" s="51" t="s">
        <v>235</v>
      </c>
      <c r="D1604" s="29">
        <v>42084</v>
      </c>
      <c r="E1604" s="10"/>
      <c r="F1604" s="10" t="s">
        <v>297</v>
      </c>
      <c r="G1604" s="10" t="s">
        <v>297</v>
      </c>
      <c r="H1604" s="33"/>
      <c r="I1604" s="10"/>
      <c r="J1604" s="10"/>
      <c r="K1604" s="10"/>
      <c r="L1604" s="10"/>
      <c r="M1604" s="10"/>
      <c r="N1604" s="10"/>
      <c r="O1604" s="10"/>
      <c r="P1604" s="10"/>
      <c r="Q1604" s="10"/>
      <c r="R1604" s="10"/>
      <c r="S1604" s="10"/>
      <c r="T1604" s="10"/>
      <c r="U1604" s="10"/>
      <c r="V1604" s="10"/>
      <c r="W1604" s="36" t="s">
        <v>273</v>
      </c>
    </row>
    <row r="1605" spans="3:24" x14ac:dyDescent="0.25">
      <c r="C1605" s="51" t="s">
        <v>235</v>
      </c>
      <c r="D1605" s="29">
        <v>42091</v>
      </c>
      <c r="E1605" s="10"/>
      <c r="F1605" s="10" t="s">
        <v>297</v>
      </c>
      <c r="G1605" s="10" t="s">
        <v>297</v>
      </c>
      <c r="H1605" s="33"/>
      <c r="I1605" s="10"/>
      <c r="J1605" s="10"/>
      <c r="K1605" s="10"/>
      <c r="L1605" s="10"/>
      <c r="M1605" s="10"/>
      <c r="N1605" s="10"/>
      <c r="O1605" s="10"/>
      <c r="P1605" s="10"/>
      <c r="Q1605" s="10"/>
      <c r="R1605" s="10"/>
      <c r="S1605" s="10"/>
      <c r="T1605" s="10"/>
      <c r="U1605" s="10"/>
      <c r="V1605" s="10"/>
      <c r="W1605" s="36" t="s">
        <v>273</v>
      </c>
    </row>
    <row r="1606" spans="3:24" x14ac:dyDescent="0.25">
      <c r="C1606" s="51" t="s">
        <v>235</v>
      </c>
      <c r="D1606" s="29">
        <v>42111</v>
      </c>
      <c r="E1606" s="10"/>
      <c r="F1606" s="10" t="s">
        <v>297</v>
      </c>
      <c r="G1606" s="10" t="s">
        <v>297</v>
      </c>
      <c r="H1606" s="33"/>
      <c r="I1606" s="10"/>
      <c r="J1606" s="10"/>
      <c r="K1606" s="10"/>
      <c r="L1606" s="10"/>
      <c r="M1606" s="10"/>
      <c r="N1606" s="10"/>
      <c r="O1606" s="10"/>
      <c r="P1606" s="10"/>
      <c r="Q1606" s="10"/>
      <c r="R1606" s="10"/>
      <c r="S1606" s="10"/>
      <c r="T1606" s="10"/>
      <c r="U1606" s="10"/>
      <c r="V1606" s="10"/>
      <c r="W1606" s="36" t="s">
        <v>273</v>
      </c>
    </row>
    <row r="1607" spans="3:24" x14ac:dyDescent="0.25">
      <c r="C1607" s="51" t="s">
        <v>235</v>
      </c>
      <c r="D1607" s="28">
        <v>42130</v>
      </c>
      <c r="E1607" s="10"/>
      <c r="F1607" s="10"/>
      <c r="G1607" s="10"/>
      <c r="H1607" s="33"/>
      <c r="I1607" s="10"/>
      <c r="J1607" s="10"/>
      <c r="K1607" s="10"/>
      <c r="L1607" s="10"/>
      <c r="M1607" s="10"/>
      <c r="N1607" s="10"/>
      <c r="O1607" s="10"/>
      <c r="P1607" s="10"/>
      <c r="Q1607" s="10"/>
      <c r="R1607" s="10"/>
      <c r="S1607" s="10"/>
      <c r="T1607" s="10"/>
      <c r="U1607" s="10"/>
      <c r="V1607" s="10"/>
      <c r="W1607" s="36"/>
    </row>
    <row r="1608" spans="3:24" x14ac:dyDescent="0.25">
      <c r="C1608" s="51" t="s">
        <v>235</v>
      </c>
      <c r="D1608" s="75">
        <v>42144</v>
      </c>
      <c r="E1608" s="10"/>
      <c r="F1608" s="10" t="s">
        <v>328</v>
      </c>
      <c r="G1608" s="10"/>
      <c r="H1608" s="33"/>
      <c r="I1608" s="10"/>
      <c r="J1608" s="10"/>
      <c r="K1608" s="10"/>
      <c r="L1608" s="10"/>
      <c r="M1608" s="10"/>
      <c r="N1608" s="10"/>
      <c r="O1608" s="10"/>
      <c r="P1608" s="10"/>
      <c r="Q1608" s="10"/>
      <c r="R1608" s="10"/>
      <c r="S1608" s="10"/>
      <c r="T1608" s="10"/>
      <c r="U1608" s="10"/>
      <c r="V1608" s="10"/>
      <c r="W1608" s="36"/>
    </row>
    <row r="1609" spans="3:24" x14ac:dyDescent="0.25">
      <c r="C1609" s="51" t="s">
        <v>235</v>
      </c>
      <c r="D1609" s="28">
        <v>42158</v>
      </c>
      <c r="E1609" s="4"/>
      <c r="F1609" s="4"/>
      <c r="G1609" s="4"/>
      <c r="H1609" s="4"/>
      <c r="I1609" s="4"/>
      <c r="J1609" s="4"/>
      <c r="K1609" s="4"/>
      <c r="L1609" s="4"/>
      <c r="M1609" s="4"/>
      <c r="N1609" s="4"/>
      <c r="O1609" s="4"/>
      <c r="P1609" s="4"/>
      <c r="Q1609" s="4"/>
      <c r="R1609" s="4"/>
      <c r="S1609" s="4"/>
      <c r="T1609" s="4"/>
      <c r="U1609" s="4"/>
      <c r="V1609" s="4"/>
      <c r="W1609" s="36"/>
      <c r="X1609" s="61"/>
    </row>
    <row r="1610" spans="3:24" x14ac:dyDescent="0.25">
      <c r="C1610" s="51" t="s">
        <v>235</v>
      </c>
      <c r="D1610" s="28">
        <v>42172</v>
      </c>
      <c r="E1610" s="4"/>
      <c r="F1610" s="4"/>
      <c r="G1610" s="4"/>
      <c r="H1610" s="4"/>
      <c r="I1610" s="4"/>
      <c r="J1610" s="4"/>
      <c r="K1610" s="4"/>
      <c r="L1610" s="4"/>
      <c r="M1610" s="4"/>
      <c r="N1610" s="4"/>
      <c r="O1610" s="4"/>
      <c r="P1610" s="4"/>
      <c r="Q1610" s="4"/>
      <c r="R1610" s="4"/>
      <c r="S1610" s="4"/>
      <c r="T1610" s="4"/>
      <c r="U1610" s="4"/>
      <c r="V1610" s="4"/>
      <c r="W1610" s="36"/>
      <c r="X1610" s="61"/>
    </row>
    <row r="1611" spans="3:24" x14ac:dyDescent="0.25">
      <c r="C1611" s="51" t="s">
        <v>235</v>
      </c>
      <c r="D1611" s="28">
        <v>42181</v>
      </c>
      <c r="E1611" s="5" t="s">
        <v>236</v>
      </c>
      <c r="F1611" s="4"/>
      <c r="G1611" s="4"/>
      <c r="H1611" s="4"/>
      <c r="I1611" s="4"/>
      <c r="J1611" s="4"/>
      <c r="K1611" s="4"/>
      <c r="L1611" s="4"/>
      <c r="M1611" s="4"/>
      <c r="N1611" s="4"/>
      <c r="O1611" s="4"/>
      <c r="P1611" s="4"/>
      <c r="Q1611" s="4"/>
      <c r="R1611" s="4"/>
      <c r="S1611" s="4"/>
      <c r="T1611" s="4"/>
      <c r="U1611" s="4"/>
      <c r="V1611" s="4"/>
      <c r="W1611" s="36"/>
      <c r="X1611" s="61"/>
    </row>
    <row r="1612" spans="3:24" x14ac:dyDescent="0.25">
      <c r="C1612" s="51" t="s">
        <v>235</v>
      </c>
      <c r="D1612" s="28">
        <v>42186</v>
      </c>
      <c r="E1612" s="4"/>
      <c r="F1612" s="5" t="s">
        <v>328</v>
      </c>
      <c r="G1612" s="4"/>
      <c r="H1612" s="4"/>
      <c r="I1612" s="4"/>
      <c r="J1612" s="4"/>
      <c r="K1612" s="4"/>
      <c r="L1612" s="4"/>
      <c r="M1612" s="4"/>
      <c r="N1612" s="4"/>
      <c r="O1612" s="4"/>
      <c r="P1612" s="4"/>
      <c r="Q1612" s="4"/>
      <c r="R1612" s="4"/>
      <c r="S1612" s="4"/>
      <c r="T1612" s="4"/>
      <c r="U1612" s="4"/>
      <c r="V1612" s="4"/>
      <c r="W1612" s="36"/>
      <c r="X1612" s="61"/>
    </row>
    <row r="1613" spans="3:24" x14ac:dyDescent="0.25">
      <c r="C1613" s="53" t="s">
        <v>235</v>
      </c>
      <c r="D1613" s="28">
        <v>42195</v>
      </c>
      <c r="E1613" s="4"/>
      <c r="F1613" s="79" t="s">
        <v>297</v>
      </c>
      <c r="G1613" s="5" t="s">
        <v>297</v>
      </c>
      <c r="H1613" s="4"/>
      <c r="I1613" s="4"/>
      <c r="J1613" s="4"/>
      <c r="K1613" s="4"/>
      <c r="L1613" s="4"/>
      <c r="M1613" s="4"/>
      <c r="N1613" s="4"/>
      <c r="O1613" s="4"/>
      <c r="P1613" s="4"/>
      <c r="Q1613" s="4"/>
      <c r="R1613" s="4"/>
      <c r="S1613" s="4"/>
      <c r="T1613" s="4"/>
      <c r="U1613" s="4"/>
      <c r="V1613" s="4"/>
      <c r="W1613" s="36"/>
      <c r="X1613" s="61"/>
    </row>
    <row r="1614" spans="3:24" x14ac:dyDescent="0.25">
      <c r="C1614" s="51" t="s">
        <v>235</v>
      </c>
      <c r="D1614" s="28">
        <v>42200</v>
      </c>
      <c r="E1614" s="4"/>
      <c r="F1614" s="4"/>
      <c r="G1614" s="4"/>
      <c r="H1614" s="4"/>
      <c r="I1614" s="4"/>
      <c r="J1614" s="4"/>
      <c r="K1614" s="4"/>
      <c r="L1614" s="4"/>
      <c r="M1614" s="4"/>
      <c r="N1614" s="4"/>
      <c r="O1614" s="4"/>
      <c r="P1614" s="4"/>
      <c r="Q1614" s="4"/>
      <c r="R1614" s="4"/>
      <c r="S1614" s="4"/>
      <c r="T1614" s="4"/>
      <c r="U1614" s="4"/>
      <c r="V1614" s="4"/>
      <c r="W1614" s="17" t="s">
        <v>163</v>
      </c>
      <c r="X1614" s="61"/>
    </row>
    <row r="1615" spans="3:24" x14ac:dyDescent="0.25">
      <c r="C1615" s="52" t="s">
        <v>235</v>
      </c>
      <c r="D1615" s="28">
        <v>42209</v>
      </c>
      <c r="E1615" s="4"/>
      <c r="F1615" s="79" t="s">
        <v>297</v>
      </c>
      <c r="G1615" s="4"/>
      <c r="H1615" s="4"/>
      <c r="I1615" s="4"/>
      <c r="J1615" s="4"/>
      <c r="K1615" s="4"/>
      <c r="L1615" s="4"/>
      <c r="M1615" s="4"/>
      <c r="N1615" s="4"/>
      <c r="O1615" s="4"/>
      <c r="P1615" s="4"/>
      <c r="Q1615" s="4"/>
      <c r="R1615" s="4"/>
      <c r="S1615" s="4"/>
      <c r="T1615" s="4"/>
      <c r="U1615" s="4"/>
      <c r="V1615" s="4"/>
      <c r="W1615" s="36"/>
      <c r="X1615" s="61"/>
    </row>
    <row r="1616" spans="3:24" x14ac:dyDescent="0.25">
      <c r="C1616" s="52" t="s">
        <v>235</v>
      </c>
      <c r="D1616" s="28">
        <v>42216</v>
      </c>
      <c r="E1616" s="4"/>
      <c r="F1616" s="79" t="s">
        <v>297</v>
      </c>
      <c r="G1616" s="5">
        <v>7.5</v>
      </c>
      <c r="H1616" s="4"/>
      <c r="I1616" s="4"/>
      <c r="J1616" s="4"/>
      <c r="K1616" s="4"/>
      <c r="L1616" s="4"/>
      <c r="M1616" s="4"/>
      <c r="N1616" s="4"/>
      <c r="O1616" s="4"/>
      <c r="P1616" s="4"/>
      <c r="Q1616" s="4"/>
      <c r="R1616" s="4"/>
      <c r="S1616" s="4"/>
      <c r="T1616" s="4"/>
      <c r="U1616" s="4"/>
      <c r="V1616" s="4"/>
      <c r="W1616" s="36" t="s">
        <v>211</v>
      </c>
      <c r="X1616" s="61"/>
    </row>
    <row r="1617" spans="3:31" x14ac:dyDescent="0.25">
      <c r="C1617" s="53" t="s">
        <v>235</v>
      </c>
      <c r="D1617" s="28">
        <v>42221</v>
      </c>
      <c r="E1617" s="4"/>
      <c r="F1617" s="5" t="s">
        <v>328</v>
      </c>
      <c r="G1617" s="4"/>
      <c r="H1617" s="4"/>
      <c r="I1617" s="4"/>
      <c r="J1617" s="4"/>
      <c r="K1617" s="4"/>
      <c r="L1617" s="4"/>
      <c r="M1617" s="4"/>
      <c r="N1617" s="4"/>
      <c r="O1617" s="4"/>
      <c r="P1617" s="4"/>
      <c r="Q1617" s="4"/>
      <c r="R1617" s="4"/>
      <c r="S1617" s="4"/>
      <c r="T1617" s="4"/>
      <c r="U1617" s="4"/>
      <c r="V1617" s="4"/>
      <c r="W1617" s="36"/>
      <c r="X1617" s="61"/>
    </row>
    <row r="1618" spans="3:31" x14ac:dyDescent="0.25">
      <c r="C1618" s="53" t="s">
        <v>235</v>
      </c>
      <c r="D1618" s="28">
        <v>42235</v>
      </c>
      <c r="E1618" s="4"/>
      <c r="F1618" s="5" t="s">
        <v>328</v>
      </c>
      <c r="G1618" s="4"/>
      <c r="H1618" s="4"/>
      <c r="I1618" s="4"/>
      <c r="J1618" s="4"/>
      <c r="K1618" s="4"/>
      <c r="L1618" s="4"/>
      <c r="M1618" s="4"/>
      <c r="N1618" s="4"/>
      <c r="O1618" s="4"/>
      <c r="P1618" s="4"/>
      <c r="Q1618" s="4"/>
      <c r="R1618" s="4"/>
      <c r="S1618" s="4"/>
      <c r="T1618" s="4"/>
      <c r="U1618" s="4"/>
      <c r="V1618" s="4"/>
      <c r="W1618" s="36"/>
      <c r="X1618" s="61"/>
    </row>
    <row r="1619" spans="3:31" x14ac:dyDescent="0.25">
      <c r="C1619" s="53" t="s">
        <v>235</v>
      </c>
      <c r="D1619" s="28">
        <v>42249</v>
      </c>
      <c r="E1619" s="9"/>
      <c r="F1619" s="7"/>
      <c r="G1619" s="5"/>
      <c r="H1619" s="11"/>
      <c r="I1619" s="5"/>
      <c r="J1619" s="6"/>
      <c r="K1619" s="5"/>
      <c r="L1619" s="5"/>
      <c r="M1619" s="6"/>
      <c r="N1619" s="7"/>
      <c r="O1619" s="6"/>
      <c r="P1619" s="6"/>
      <c r="Q1619" s="7"/>
      <c r="R1619" s="5"/>
      <c r="S1619" s="5"/>
      <c r="T1619" s="5"/>
      <c r="U1619" s="5"/>
      <c r="V1619" s="5"/>
      <c r="W1619" s="17" t="s">
        <v>174</v>
      </c>
      <c r="X1619" s="132"/>
    </row>
    <row r="1620" spans="3:31" x14ac:dyDescent="0.25">
      <c r="C1620" s="53" t="s">
        <v>235</v>
      </c>
      <c r="D1620" s="28">
        <v>42263</v>
      </c>
      <c r="E1620" s="9"/>
      <c r="F1620" s="150" t="s">
        <v>328</v>
      </c>
      <c r="G1620" s="5"/>
      <c r="H1620" s="11"/>
      <c r="I1620" s="5"/>
      <c r="J1620" s="6"/>
      <c r="K1620" s="5"/>
      <c r="L1620" s="5"/>
      <c r="M1620" s="6"/>
      <c r="N1620" s="7"/>
      <c r="O1620" s="6"/>
      <c r="P1620" s="6"/>
      <c r="Q1620" s="7"/>
      <c r="R1620" s="5"/>
      <c r="S1620" s="5"/>
      <c r="T1620" s="5"/>
      <c r="U1620" s="5"/>
      <c r="V1620" s="5"/>
      <c r="W1620" s="17" t="s">
        <v>246</v>
      </c>
      <c r="X1620" s="132"/>
    </row>
    <row r="1621" spans="3:31" x14ac:dyDescent="0.25">
      <c r="C1621" s="51" t="s">
        <v>235</v>
      </c>
      <c r="D1621" s="28">
        <v>42272</v>
      </c>
      <c r="E1621" s="4"/>
      <c r="F1621" s="5" t="s">
        <v>297</v>
      </c>
      <c r="G1621" s="5" t="s">
        <v>297</v>
      </c>
      <c r="H1621" s="4"/>
      <c r="I1621" s="4"/>
      <c r="J1621" s="4"/>
      <c r="K1621" s="4"/>
      <c r="L1621" s="4"/>
      <c r="M1621" s="4"/>
      <c r="N1621" s="4"/>
      <c r="O1621" s="4"/>
      <c r="P1621" s="4"/>
      <c r="Q1621" s="4"/>
      <c r="R1621" s="4"/>
      <c r="S1621" s="4"/>
      <c r="T1621" s="4"/>
      <c r="U1621" s="4"/>
      <c r="V1621" s="4"/>
      <c r="W1621" s="36"/>
    </row>
    <row r="1622" spans="3:31" x14ac:dyDescent="0.25">
      <c r="C1622" s="51" t="s">
        <v>235</v>
      </c>
      <c r="D1622" s="29">
        <v>42286</v>
      </c>
      <c r="E1622" s="4"/>
      <c r="F1622" s="140" t="s">
        <v>350</v>
      </c>
      <c r="G1622" s="140" t="s">
        <v>350</v>
      </c>
      <c r="H1622" s="4"/>
      <c r="I1622" s="4"/>
      <c r="J1622" s="4"/>
      <c r="K1622" s="4"/>
      <c r="L1622" s="4"/>
      <c r="M1622" s="4"/>
      <c r="N1622" s="4"/>
      <c r="O1622" s="4"/>
      <c r="P1622" s="4"/>
      <c r="Q1622" s="4"/>
      <c r="R1622" s="4"/>
      <c r="S1622" s="4"/>
      <c r="T1622" s="4"/>
      <c r="U1622" s="4"/>
      <c r="V1622" s="4"/>
      <c r="W1622" s="36"/>
    </row>
    <row r="1623" spans="3:31" x14ac:dyDescent="0.25">
      <c r="C1623" s="51" t="s">
        <v>235</v>
      </c>
      <c r="D1623" s="29">
        <v>42307</v>
      </c>
      <c r="E1623" s="4"/>
      <c r="F1623" s="140" t="s">
        <v>397</v>
      </c>
      <c r="G1623" s="140" t="s">
        <v>397</v>
      </c>
      <c r="H1623" s="4"/>
      <c r="I1623" s="4"/>
      <c r="J1623" s="4"/>
      <c r="K1623" s="4"/>
      <c r="L1623" s="4"/>
      <c r="M1623" s="4"/>
      <c r="N1623" s="4"/>
      <c r="O1623" s="4"/>
      <c r="P1623" s="4"/>
      <c r="Q1623" s="4"/>
      <c r="R1623" s="4"/>
      <c r="S1623" s="4"/>
      <c r="T1623" s="4"/>
      <c r="U1623" s="4"/>
      <c r="V1623" s="4"/>
      <c r="W1623" s="36"/>
    </row>
    <row r="1624" spans="3:31" x14ac:dyDescent="0.25">
      <c r="C1624" s="172" t="s">
        <v>235</v>
      </c>
      <c r="D1624" s="75">
        <v>42321</v>
      </c>
      <c r="E1624" s="165" t="s">
        <v>190</v>
      </c>
      <c r="F1624" s="165"/>
      <c r="G1624" s="169"/>
      <c r="H1624" s="165"/>
      <c r="I1624" s="165"/>
      <c r="J1624" s="165"/>
      <c r="K1624" s="165"/>
      <c r="L1624" s="165"/>
      <c r="M1624" s="165"/>
      <c r="N1624" s="165"/>
      <c r="O1624" s="165"/>
      <c r="P1624" s="165"/>
      <c r="Q1624" s="165"/>
      <c r="R1624" s="165"/>
      <c r="S1624" s="165"/>
      <c r="T1624" s="165"/>
      <c r="U1624" s="165"/>
      <c r="V1624" s="165"/>
      <c r="W1624" s="173"/>
    </row>
    <row r="1625" spans="3:31" x14ac:dyDescent="0.25">
      <c r="C1625" s="51" t="s">
        <v>235</v>
      </c>
      <c r="D1625" s="28">
        <v>42342</v>
      </c>
      <c r="E1625" s="4"/>
      <c r="F1625" s="140" t="s">
        <v>397</v>
      </c>
      <c r="G1625" s="140" t="s">
        <v>397</v>
      </c>
      <c r="H1625" s="4"/>
      <c r="I1625" s="4"/>
      <c r="J1625" s="4"/>
      <c r="K1625" s="4"/>
      <c r="L1625" s="4"/>
      <c r="M1625" s="4"/>
      <c r="N1625" s="4"/>
      <c r="O1625" s="4"/>
      <c r="P1625" s="4"/>
      <c r="Q1625" s="4"/>
      <c r="R1625" s="4"/>
      <c r="S1625" s="4"/>
      <c r="T1625" s="4"/>
      <c r="U1625" s="4"/>
      <c r="V1625" s="4"/>
      <c r="W1625" s="17" t="s">
        <v>191</v>
      </c>
      <c r="X1625" s="61"/>
      <c r="Y1625" s="5"/>
      <c r="Z1625" s="5"/>
      <c r="AA1625" s="1"/>
      <c r="AB1625" s="1"/>
      <c r="AC1625" s="1"/>
      <c r="AD1625" s="1"/>
      <c r="AE1625" s="1"/>
    </row>
    <row r="1626" spans="3:31" x14ac:dyDescent="0.25">
      <c r="C1626" s="51" t="s">
        <v>235</v>
      </c>
      <c r="D1626" s="28">
        <v>42356</v>
      </c>
      <c r="E1626" s="4"/>
      <c r="F1626" s="5" t="s">
        <v>297</v>
      </c>
      <c r="G1626" s="5" t="s">
        <v>297</v>
      </c>
      <c r="H1626" s="4"/>
      <c r="I1626" s="4"/>
      <c r="J1626" s="4"/>
      <c r="K1626" s="4"/>
      <c r="L1626" s="4"/>
      <c r="M1626" s="4"/>
      <c r="N1626" s="4"/>
      <c r="O1626" s="4"/>
      <c r="P1626" s="4"/>
      <c r="Q1626" s="4"/>
      <c r="R1626" s="4"/>
      <c r="S1626" s="4"/>
      <c r="T1626" s="4"/>
      <c r="U1626" s="4"/>
      <c r="V1626" s="4"/>
      <c r="W1626" s="36"/>
      <c r="X1626" s="61"/>
      <c r="Y1626" s="5"/>
      <c r="Z1626" s="5"/>
      <c r="AA1626" s="1"/>
      <c r="AB1626" s="1"/>
      <c r="AC1626" s="1"/>
      <c r="AD1626" s="1"/>
      <c r="AE1626" s="1"/>
    </row>
    <row r="1627" spans="3:31" x14ac:dyDescent="0.25">
      <c r="C1627" s="51" t="s">
        <v>235</v>
      </c>
      <c r="D1627" s="194">
        <v>42384</v>
      </c>
      <c r="E1627" s="4"/>
      <c r="F1627" s="5" t="s">
        <v>297</v>
      </c>
      <c r="G1627" s="5" t="s">
        <v>297</v>
      </c>
      <c r="H1627" s="4"/>
      <c r="I1627" s="4"/>
      <c r="J1627" s="4"/>
      <c r="K1627" s="4"/>
      <c r="L1627" s="4"/>
      <c r="M1627" s="4"/>
      <c r="N1627" s="4"/>
      <c r="O1627" s="4"/>
      <c r="P1627" s="4"/>
      <c r="Q1627" s="4"/>
      <c r="R1627" s="4"/>
      <c r="S1627" s="4"/>
      <c r="T1627" s="4"/>
      <c r="U1627" s="4"/>
      <c r="V1627" s="4"/>
      <c r="W1627" s="36"/>
      <c r="X1627" s="61"/>
      <c r="Y1627" s="5"/>
      <c r="Z1627" s="5"/>
      <c r="AA1627" s="1"/>
      <c r="AB1627" s="1"/>
      <c r="AC1627" s="1"/>
      <c r="AD1627" s="1"/>
      <c r="AE1627" s="1"/>
    </row>
    <row r="1628" spans="3:31" x14ac:dyDescent="0.25">
      <c r="C1628" s="51" t="s">
        <v>235</v>
      </c>
      <c r="D1628" s="194">
        <v>42405</v>
      </c>
      <c r="E1628" s="4"/>
      <c r="F1628" s="5" t="s">
        <v>297</v>
      </c>
      <c r="G1628" s="5" t="s">
        <v>297</v>
      </c>
      <c r="H1628" s="4"/>
      <c r="I1628" s="4"/>
      <c r="J1628" s="4"/>
      <c r="K1628" s="4"/>
      <c r="L1628" s="4"/>
      <c r="M1628" s="4"/>
      <c r="N1628" s="4"/>
      <c r="O1628" s="4"/>
      <c r="P1628" s="4"/>
      <c r="Q1628" s="4"/>
      <c r="R1628" s="4"/>
      <c r="S1628" s="4"/>
      <c r="T1628" s="4"/>
      <c r="U1628" s="4"/>
      <c r="V1628" s="4"/>
      <c r="W1628" s="36"/>
      <c r="X1628" s="61"/>
      <c r="Y1628" s="5"/>
      <c r="Z1628" s="5"/>
      <c r="AA1628" s="1"/>
      <c r="AB1628" s="1"/>
      <c r="AC1628" s="1"/>
      <c r="AD1628" s="1"/>
      <c r="AE1628" s="1"/>
    </row>
    <row r="1629" spans="3:31" x14ac:dyDescent="0.25">
      <c r="C1629" s="51" t="s">
        <v>235</v>
      </c>
      <c r="D1629" s="194">
        <v>42448</v>
      </c>
      <c r="E1629" s="4"/>
      <c r="F1629" s="5"/>
      <c r="G1629" s="5"/>
      <c r="H1629" s="4"/>
      <c r="I1629" s="4"/>
      <c r="J1629" s="4"/>
      <c r="K1629" s="4"/>
      <c r="L1629" s="4"/>
      <c r="M1629" s="4"/>
      <c r="N1629" s="4"/>
      <c r="O1629" s="4"/>
      <c r="P1629" s="4"/>
      <c r="Q1629" s="4"/>
      <c r="R1629" s="4"/>
      <c r="S1629" s="4"/>
      <c r="T1629" s="4"/>
      <c r="U1629" s="4"/>
      <c r="V1629" s="4"/>
      <c r="W1629" s="17" t="s">
        <v>174</v>
      </c>
      <c r="X1629" s="61"/>
      <c r="Y1629" s="5"/>
      <c r="Z1629" s="5"/>
      <c r="AA1629" s="1"/>
      <c r="AB1629" s="1"/>
      <c r="AC1629" s="1"/>
      <c r="AD1629" s="1"/>
      <c r="AE1629" s="1"/>
    </row>
    <row r="1630" spans="3:31" x14ac:dyDescent="0.25">
      <c r="C1630" s="51" t="s">
        <v>235</v>
      </c>
      <c r="D1630" s="194">
        <v>42468</v>
      </c>
      <c r="E1630" s="4"/>
      <c r="F1630" s="5" t="s">
        <v>55</v>
      </c>
      <c r="G1630" s="5" t="s">
        <v>55</v>
      </c>
      <c r="H1630" s="4"/>
      <c r="I1630" s="4"/>
      <c r="J1630" s="4"/>
      <c r="K1630" s="4"/>
      <c r="L1630" s="4"/>
      <c r="M1630" s="4"/>
      <c r="N1630" s="4"/>
      <c r="O1630" s="4"/>
      <c r="P1630" s="4"/>
      <c r="Q1630" s="4"/>
      <c r="R1630" s="4"/>
      <c r="S1630" s="4"/>
      <c r="T1630" s="4"/>
      <c r="U1630" s="4"/>
      <c r="V1630" s="4"/>
      <c r="W1630" s="142" t="s">
        <v>26</v>
      </c>
      <c r="X1630" s="61"/>
      <c r="Y1630" s="5"/>
      <c r="Z1630" s="5"/>
      <c r="AA1630" s="1"/>
      <c r="AB1630" s="1"/>
      <c r="AC1630" s="1"/>
      <c r="AD1630" s="1"/>
      <c r="AE1630" s="1"/>
    </row>
    <row r="1631" spans="3:31" x14ac:dyDescent="0.25">
      <c r="C1631" s="51" t="s">
        <v>235</v>
      </c>
      <c r="D1631" s="194">
        <v>42474</v>
      </c>
      <c r="E1631" s="4"/>
      <c r="F1631" s="5" t="s">
        <v>297</v>
      </c>
      <c r="G1631" s="5" t="s">
        <v>297</v>
      </c>
      <c r="H1631" s="4"/>
      <c r="I1631" s="4"/>
      <c r="J1631" s="4"/>
      <c r="K1631" s="4"/>
      <c r="L1631" s="4"/>
      <c r="M1631" s="4"/>
      <c r="N1631" s="4"/>
      <c r="O1631" s="4"/>
      <c r="P1631" s="4"/>
      <c r="Q1631" s="4"/>
      <c r="R1631" s="4"/>
      <c r="S1631" s="4"/>
      <c r="T1631" s="4"/>
      <c r="U1631" s="4"/>
      <c r="V1631" s="4"/>
      <c r="W1631" s="17" t="s">
        <v>88</v>
      </c>
      <c r="X1631" s="61"/>
      <c r="Y1631" s="5"/>
      <c r="Z1631" s="5"/>
      <c r="AA1631" s="1"/>
      <c r="AB1631" s="1"/>
      <c r="AC1631" s="1"/>
      <c r="AD1631" s="1"/>
      <c r="AE1631" s="1"/>
    </row>
    <row r="1632" spans="3:31" x14ac:dyDescent="0.25">
      <c r="C1632" s="51" t="s">
        <v>235</v>
      </c>
      <c r="D1632" s="194">
        <v>42489</v>
      </c>
      <c r="E1632" s="4"/>
      <c r="F1632" s="100" t="s">
        <v>43</v>
      </c>
      <c r="G1632" s="100" t="s">
        <v>43</v>
      </c>
      <c r="H1632" s="4"/>
      <c r="I1632" s="4"/>
      <c r="J1632" s="4"/>
      <c r="K1632" s="4"/>
      <c r="L1632" s="4"/>
      <c r="M1632" s="4"/>
      <c r="N1632" s="4"/>
      <c r="O1632" s="4"/>
      <c r="P1632" s="4"/>
      <c r="Q1632" s="4"/>
      <c r="R1632" s="4"/>
      <c r="S1632" s="4"/>
      <c r="T1632" s="4"/>
      <c r="U1632" s="4"/>
      <c r="V1632" s="4"/>
      <c r="W1632" s="17" t="s">
        <v>88</v>
      </c>
      <c r="X1632" s="61"/>
      <c r="Y1632" s="5"/>
      <c r="Z1632" s="5"/>
      <c r="AA1632" s="1"/>
      <c r="AB1632" s="1"/>
      <c r="AC1632" s="1"/>
      <c r="AD1632" s="1"/>
      <c r="AE1632" s="1"/>
    </row>
    <row r="1633" spans="3:31" x14ac:dyDescent="0.25">
      <c r="C1633" s="51" t="s">
        <v>235</v>
      </c>
      <c r="D1633" s="194">
        <v>42499</v>
      </c>
      <c r="E1633" s="4"/>
      <c r="F1633" s="5" t="s">
        <v>297</v>
      </c>
      <c r="G1633" s="5" t="s">
        <v>297</v>
      </c>
      <c r="H1633" s="4"/>
      <c r="I1633" s="4"/>
      <c r="J1633" s="4"/>
      <c r="K1633" s="4"/>
      <c r="L1633" s="4"/>
      <c r="M1633" s="4"/>
      <c r="N1633" s="4"/>
      <c r="O1633" s="4"/>
      <c r="P1633" s="4"/>
      <c r="Q1633" s="4"/>
      <c r="R1633" s="4"/>
      <c r="S1633" s="4"/>
      <c r="T1633" s="4"/>
      <c r="U1633" s="4"/>
      <c r="V1633" s="4"/>
      <c r="W1633" s="60" t="s">
        <v>125</v>
      </c>
      <c r="X1633" s="61"/>
      <c r="Y1633" s="5"/>
      <c r="Z1633" s="5"/>
      <c r="AA1633" s="1"/>
      <c r="AB1633" s="1"/>
      <c r="AC1633" s="1"/>
      <c r="AD1633" s="1"/>
      <c r="AE1633" s="1"/>
    </row>
    <row r="1634" spans="3:31" x14ac:dyDescent="0.25">
      <c r="C1634" s="209" t="s">
        <v>235</v>
      </c>
      <c r="D1634" s="194">
        <v>42508</v>
      </c>
      <c r="E1634" s="4"/>
      <c r="F1634" s="5" t="s">
        <v>297</v>
      </c>
      <c r="G1634" s="5"/>
      <c r="H1634" s="4"/>
      <c r="I1634" s="4"/>
      <c r="J1634" s="4"/>
      <c r="K1634" s="4"/>
      <c r="L1634" s="4"/>
      <c r="M1634" s="4"/>
      <c r="N1634" s="4"/>
      <c r="O1634" s="4"/>
      <c r="P1634" s="4"/>
      <c r="Q1634" s="4"/>
      <c r="R1634" s="4"/>
      <c r="S1634" s="4"/>
      <c r="T1634" s="4"/>
      <c r="U1634" s="4"/>
      <c r="V1634" s="4"/>
      <c r="W1634" s="17" t="s">
        <v>88</v>
      </c>
      <c r="X1634" s="61"/>
      <c r="Y1634" s="5"/>
      <c r="Z1634" s="5"/>
      <c r="AA1634" s="1"/>
      <c r="AB1634" s="1"/>
      <c r="AC1634" s="1"/>
      <c r="AD1634" s="1"/>
      <c r="AE1634" s="1"/>
    </row>
    <row r="1635" spans="3:31" x14ac:dyDescent="0.25">
      <c r="C1635" s="206" t="s">
        <v>235</v>
      </c>
      <c r="D1635" s="28">
        <v>42517</v>
      </c>
      <c r="E1635" s="5"/>
      <c r="F1635" s="5" t="s">
        <v>297</v>
      </c>
      <c r="G1635" s="5" t="s">
        <v>297</v>
      </c>
      <c r="H1635" s="5"/>
      <c r="I1635" s="5"/>
      <c r="J1635" s="5"/>
      <c r="K1635" s="5"/>
      <c r="L1635" s="5"/>
      <c r="M1635" s="5"/>
      <c r="N1635" s="5"/>
      <c r="O1635" s="5"/>
      <c r="P1635" s="5"/>
      <c r="Q1635" s="5"/>
      <c r="R1635" s="5"/>
      <c r="S1635" s="5"/>
      <c r="T1635" s="5"/>
      <c r="U1635" s="5"/>
      <c r="V1635" s="5"/>
      <c r="W1635" s="142" t="s">
        <v>26</v>
      </c>
      <c r="X1635" s="2"/>
      <c r="Y1635" s="5"/>
      <c r="Z1635" s="5"/>
      <c r="AA1635" s="2"/>
      <c r="AB1635" s="2"/>
      <c r="AC1635" s="2"/>
      <c r="AD1635" s="2"/>
      <c r="AE1635" s="2"/>
    </row>
    <row r="1636" spans="3:31" x14ac:dyDescent="0.25">
      <c r="C1636" s="210" t="s">
        <v>235</v>
      </c>
      <c r="D1636" s="28">
        <v>42522</v>
      </c>
      <c r="E1636" s="5"/>
      <c r="F1636" s="5" t="s">
        <v>297</v>
      </c>
      <c r="G1636" s="5"/>
      <c r="H1636" s="5"/>
      <c r="I1636" s="5"/>
      <c r="J1636" s="5"/>
      <c r="K1636" s="5"/>
      <c r="L1636" s="5"/>
      <c r="M1636" s="5"/>
      <c r="N1636" s="5"/>
      <c r="O1636" s="5"/>
      <c r="P1636" s="5"/>
      <c r="Q1636" s="5"/>
      <c r="R1636" s="5"/>
      <c r="S1636" s="5"/>
      <c r="T1636" s="5"/>
      <c r="U1636" s="5"/>
      <c r="V1636" s="5"/>
      <c r="W1636" s="17" t="s">
        <v>88</v>
      </c>
      <c r="X1636" s="2"/>
      <c r="Y1636" s="5"/>
      <c r="Z1636" s="5"/>
      <c r="AA1636" s="2"/>
      <c r="AB1636" s="2"/>
      <c r="AC1636" s="2"/>
      <c r="AD1636" s="2"/>
      <c r="AE1636" s="2"/>
    </row>
    <row r="1637" spans="3:31" x14ac:dyDescent="0.25">
      <c r="C1637" s="206" t="s">
        <v>235</v>
      </c>
      <c r="D1637" s="28">
        <v>42530</v>
      </c>
      <c r="E1637" s="5"/>
      <c r="F1637" s="5" t="s">
        <v>297</v>
      </c>
      <c r="G1637" s="5" t="s">
        <v>297</v>
      </c>
      <c r="H1637" s="5"/>
      <c r="I1637" s="5"/>
      <c r="J1637" s="5"/>
      <c r="K1637" s="5"/>
      <c r="L1637" s="5"/>
      <c r="M1637" s="5"/>
      <c r="N1637" s="5"/>
      <c r="O1637" s="5"/>
      <c r="P1637" s="5"/>
      <c r="Q1637" s="5"/>
      <c r="R1637" s="5"/>
      <c r="S1637" s="5"/>
      <c r="T1637" s="5"/>
      <c r="U1637" s="5"/>
      <c r="V1637" s="5"/>
      <c r="W1637" s="142" t="s">
        <v>15</v>
      </c>
      <c r="X1637" s="2"/>
      <c r="Y1637" s="5"/>
      <c r="Z1637" s="5"/>
      <c r="AA1637" s="2"/>
      <c r="AB1637" s="2"/>
      <c r="AC1637" s="2"/>
      <c r="AD1637" s="2"/>
      <c r="AE1637" s="2"/>
    </row>
    <row r="1638" spans="3:31" x14ac:dyDescent="0.25">
      <c r="C1638" s="210" t="s">
        <v>235</v>
      </c>
      <c r="D1638" s="28">
        <v>42536</v>
      </c>
      <c r="E1638" s="5"/>
      <c r="F1638" s="5" t="s">
        <v>297</v>
      </c>
      <c r="G1638" s="5"/>
      <c r="H1638" s="5"/>
      <c r="I1638" s="5"/>
      <c r="J1638" s="5"/>
      <c r="K1638" s="5"/>
      <c r="L1638" s="5"/>
      <c r="M1638" s="5"/>
      <c r="N1638" s="5"/>
      <c r="O1638" s="5"/>
      <c r="P1638" s="5"/>
      <c r="Q1638" s="5"/>
      <c r="R1638" s="5"/>
      <c r="S1638" s="5"/>
      <c r="T1638" s="5"/>
      <c r="U1638" s="5"/>
      <c r="V1638" s="5"/>
      <c r="W1638" s="142" t="s">
        <v>426</v>
      </c>
      <c r="X1638" s="2"/>
      <c r="Y1638" s="5"/>
      <c r="Z1638" s="5"/>
      <c r="AA1638" s="2"/>
      <c r="AB1638" s="2"/>
      <c r="AC1638" s="2"/>
      <c r="AD1638" s="2"/>
      <c r="AE1638" s="2"/>
    </row>
    <row r="1639" spans="3:31" x14ac:dyDescent="0.25">
      <c r="C1639" s="206" t="s">
        <v>235</v>
      </c>
      <c r="D1639" s="28">
        <v>42544</v>
      </c>
      <c r="E1639" s="5"/>
      <c r="F1639" s="5" t="s">
        <v>297</v>
      </c>
      <c r="G1639" s="5" t="s">
        <v>297</v>
      </c>
      <c r="H1639" s="5"/>
      <c r="I1639" s="5"/>
      <c r="J1639" s="5"/>
      <c r="K1639" s="5"/>
      <c r="L1639" s="5"/>
      <c r="M1639" s="5"/>
      <c r="N1639" s="5"/>
      <c r="O1639" s="5"/>
      <c r="P1639" s="5"/>
      <c r="Q1639" s="5"/>
      <c r="R1639" s="5"/>
      <c r="S1639" s="5"/>
      <c r="T1639" s="5"/>
      <c r="U1639" s="5"/>
      <c r="V1639" s="5"/>
      <c r="W1639" s="142" t="s">
        <v>94</v>
      </c>
      <c r="X1639" s="2"/>
      <c r="Y1639" s="5"/>
      <c r="Z1639" s="5"/>
      <c r="AA1639" s="2"/>
      <c r="AB1639" s="2"/>
      <c r="AC1639" s="2"/>
      <c r="AD1639" s="2"/>
      <c r="AE1639" s="2"/>
    </row>
    <row r="1640" spans="3:31" x14ac:dyDescent="0.25">
      <c r="C1640" s="206" t="s">
        <v>235</v>
      </c>
      <c r="D1640" s="28">
        <v>42551</v>
      </c>
      <c r="E1640" s="5"/>
      <c r="F1640" s="5" t="s">
        <v>297</v>
      </c>
      <c r="G1640" s="5" t="s">
        <v>297</v>
      </c>
      <c r="H1640" s="5"/>
      <c r="I1640" s="5"/>
      <c r="J1640" s="5"/>
      <c r="K1640" s="5"/>
      <c r="L1640" s="5"/>
      <c r="M1640" s="5"/>
      <c r="N1640" s="5"/>
      <c r="O1640" s="5"/>
      <c r="P1640" s="5"/>
      <c r="Q1640" s="5"/>
      <c r="R1640" s="5"/>
      <c r="S1640" s="5"/>
      <c r="T1640" s="5"/>
      <c r="U1640" s="5"/>
      <c r="V1640" s="5"/>
      <c r="W1640" s="5"/>
      <c r="X1640" s="2"/>
      <c r="Y1640" s="5"/>
      <c r="Z1640" s="5"/>
      <c r="AA1640" s="2"/>
      <c r="AB1640" s="2"/>
      <c r="AC1640" s="2"/>
      <c r="AD1640" s="2"/>
      <c r="AE1640" s="2"/>
    </row>
    <row r="1641" spans="3:31" x14ac:dyDescent="0.25">
      <c r="C1641" s="210" t="s">
        <v>235</v>
      </c>
      <c r="D1641" s="28">
        <v>42557</v>
      </c>
      <c r="E1641" s="5"/>
      <c r="F1641" s="5" t="s">
        <v>297</v>
      </c>
      <c r="G1641" s="5"/>
      <c r="H1641" s="5"/>
      <c r="I1641" s="5"/>
      <c r="J1641" s="5"/>
      <c r="K1641" s="5"/>
      <c r="L1641" s="5"/>
      <c r="M1641" s="5"/>
      <c r="N1641" s="5"/>
      <c r="O1641" s="5"/>
      <c r="P1641" s="5"/>
      <c r="Q1641" s="5"/>
      <c r="R1641" s="5"/>
      <c r="S1641" s="5"/>
      <c r="T1641" s="5"/>
      <c r="U1641" s="5"/>
      <c r="V1641" s="5"/>
      <c r="W1641" s="5"/>
      <c r="X1641" s="2"/>
      <c r="Y1641" s="5"/>
      <c r="Z1641" s="5"/>
      <c r="AA1641" s="2"/>
      <c r="AB1641" s="2"/>
      <c r="AC1641" s="2"/>
      <c r="AD1641" s="2"/>
      <c r="AE1641" s="2"/>
    </row>
    <row r="1642" spans="3:31" x14ac:dyDescent="0.25">
      <c r="C1642" s="206" t="s">
        <v>235</v>
      </c>
      <c r="D1642" s="28">
        <v>42565</v>
      </c>
      <c r="E1642" s="5"/>
      <c r="F1642" s="5" t="s">
        <v>297</v>
      </c>
      <c r="G1642" s="5" t="s">
        <v>297</v>
      </c>
      <c r="H1642" s="5"/>
      <c r="I1642" s="5"/>
      <c r="J1642" s="5"/>
      <c r="K1642" s="5"/>
      <c r="L1642" s="5"/>
      <c r="M1642" s="5"/>
      <c r="N1642" s="5"/>
      <c r="O1642" s="5"/>
      <c r="P1642" s="5"/>
      <c r="Q1642" s="5"/>
      <c r="R1642" s="5"/>
      <c r="S1642" s="5"/>
      <c r="T1642" s="5"/>
      <c r="U1642" s="5"/>
      <c r="V1642" s="5"/>
      <c r="W1642" s="142" t="s">
        <v>438</v>
      </c>
      <c r="X1642" s="2"/>
      <c r="Y1642" s="5"/>
      <c r="Z1642" s="5"/>
      <c r="AA1642" s="2"/>
      <c r="AB1642" s="2"/>
      <c r="AC1642" s="2"/>
      <c r="AD1642" s="2"/>
      <c r="AE1642" s="2"/>
    </row>
    <row r="1643" spans="3:31" x14ac:dyDescent="0.25">
      <c r="C1643" s="210" t="s">
        <v>235</v>
      </c>
      <c r="D1643" s="28">
        <v>42571</v>
      </c>
      <c r="E1643" s="5"/>
      <c r="F1643" s="5"/>
      <c r="G1643" s="5"/>
      <c r="H1643" s="5"/>
      <c r="I1643" s="5"/>
      <c r="J1643" s="5"/>
      <c r="K1643" s="5"/>
      <c r="L1643" s="5"/>
      <c r="M1643" s="5"/>
      <c r="N1643" s="5"/>
      <c r="O1643" s="5"/>
      <c r="P1643" s="5"/>
      <c r="Q1643" s="5"/>
      <c r="R1643" s="5"/>
      <c r="S1643" s="5"/>
      <c r="T1643" s="5"/>
      <c r="U1643" s="5"/>
      <c r="V1643" s="5"/>
      <c r="W1643" s="142" t="s">
        <v>438</v>
      </c>
      <c r="X1643" s="2"/>
      <c r="Y1643" s="5"/>
      <c r="Z1643" s="5"/>
      <c r="AA1643" s="2"/>
      <c r="AB1643" s="2"/>
      <c r="AC1643" s="2"/>
      <c r="AD1643" s="2"/>
      <c r="AE1643" s="2"/>
    </row>
    <row r="1644" spans="3:31" x14ac:dyDescent="0.25">
      <c r="C1644" s="206" t="s">
        <v>235</v>
      </c>
      <c r="D1644" s="28">
        <v>42579</v>
      </c>
      <c r="E1644" s="5"/>
      <c r="F1644" s="5" t="s">
        <v>297</v>
      </c>
      <c r="G1644" s="5">
        <v>67</v>
      </c>
      <c r="H1644" s="5"/>
      <c r="I1644" s="5"/>
      <c r="J1644" s="5"/>
      <c r="K1644" s="5"/>
      <c r="L1644" s="5"/>
      <c r="M1644" s="5"/>
      <c r="N1644" s="5"/>
      <c r="O1644" s="5"/>
      <c r="P1644" s="5"/>
      <c r="Q1644" s="5"/>
      <c r="R1644" s="5"/>
      <c r="S1644" s="5"/>
      <c r="T1644" s="5"/>
      <c r="U1644" s="5"/>
      <c r="V1644" s="5"/>
      <c r="W1644" s="5"/>
      <c r="X1644" s="2"/>
      <c r="Y1644" s="5"/>
      <c r="Z1644" s="5"/>
      <c r="AA1644" s="2"/>
      <c r="AB1644" s="2"/>
      <c r="AC1644" s="2"/>
      <c r="AD1644" s="2"/>
      <c r="AE1644" s="2"/>
    </row>
    <row r="1645" spans="3:31" x14ac:dyDescent="0.25">
      <c r="C1645" s="210" t="s">
        <v>235</v>
      </c>
      <c r="D1645" s="28">
        <v>42586</v>
      </c>
      <c r="E1645" s="5"/>
      <c r="F1645" s="5"/>
      <c r="G1645" s="5"/>
      <c r="H1645" s="5"/>
      <c r="I1645" s="5"/>
      <c r="J1645" s="5"/>
      <c r="K1645" s="5"/>
      <c r="L1645" s="5"/>
      <c r="M1645" s="5"/>
      <c r="N1645" s="5"/>
      <c r="O1645" s="5"/>
      <c r="P1645" s="5"/>
      <c r="Q1645" s="5"/>
      <c r="R1645" s="5"/>
      <c r="S1645" s="5"/>
      <c r="T1645" s="5"/>
      <c r="U1645" s="5"/>
      <c r="V1645" s="5"/>
      <c r="W1645" s="5"/>
      <c r="X1645" s="2"/>
      <c r="Y1645" s="5"/>
      <c r="Z1645" s="5"/>
      <c r="AA1645" s="2"/>
      <c r="AB1645" s="2"/>
      <c r="AC1645" s="2"/>
      <c r="AD1645" s="2"/>
      <c r="AE1645" s="2"/>
    </row>
    <row r="1646" spans="3:31" x14ac:dyDescent="0.25">
      <c r="C1646" s="206" t="s">
        <v>235</v>
      </c>
      <c r="D1646" s="28">
        <v>42594</v>
      </c>
      <c r="E1646" s="5"/>
      <c r="F1646" s="5" t="s">
        <v>297</v>
      </c>
      <c r="G1646" s="5" t="s">
        <v>297</v>
      </c>
      <c r="H1646" s="5"/>
      <c r="I1646" s="5"/>
      <c r="J1646" s="5"/>
      <c r="K1646" s="5"/>
      <c r="L1646" s="5"/>
      <c r="M1646" s="5"/>
      <c r="N1646" s="5"/>
      <c r="O1646" s="5"/>
      <c r="P1646" s="5"/>
      <c r="Q1646" s="5"/>
      <c r="R1646" s="5"/>
      <c r="S1646" s="5"/>
      <c r="T1646" s="5"/>
      <c r="U1646" s="5"/>
      <c r="V1646" s="5"/>
      <c r="W1646" s="5"/>
      <c r="X1646" s="2"/>
      <c r="Y1646" s="5"/>
      <c r="Z1646" s="5"/>
      <c r="AA1646" s="2"/>
      <c r="AB1646" s="2"/>
      <c r="AC1646" s="2"/>
      <c r="AD1646" s="2"/>
      <c r="AE1646" s="2"/>
    </row>
    <row r="1647" spans="3:31" x14ac:dyDescent="0.25">
      <c r="C1647" s="210" t="s">
        <v>235</v>
      </c>
      <c r="D1647" s="28">
        <v>42599</v>
      </c>
      <c r="E1647" s="5"/>
      <c r="F1647" s="5"/>
      <c r="G1647" s="5"/>
      <c r="H1647" s="5"/>
      <c r="I1647" s="5"/>
      <c r="J1647" s="5"/>
      <c r="K1647" s="5"/>
      <c r="L1647" s="5"/>
      <c r="M1647" s="5"/>
      <c r="N1647" s="5"/>
      <c r="O1647" s="5"/>
      <c r="P1647" s="5"/>
      <c r="Q1647" s="5"/>
      <c r="R1647" s="5"/>
      <c r="S1647" s="5"/>
      <c r="T1647" s="5"/>
      <c r="U1647" s="5"/>
      <c r="V1647" s="5"/>
      <c r="W1647" s="5"/>
      <c r="X1647" s="2"/>
      <c r="Y1647" s="5"/>
      <c r="Z1647" s="5"/>
      <c r="AA1647" s="2"/>
      <c r="AB1647" s="2"/>
      <c r="AC1647" s="2"/>
      <c r="AD1647" s="2"/>
      <c r="AE1647" s="2"/>
    </row>
    <row r="1648" spans="3:31" x14ac:dyDescent="0.25">
      <c r="C1648" s="206" t="s">
        <v>235</v>
      </c>
      <c r="D1648" s="28">
        <v>42607</v>
      </c>
      <c r="E1648" s="5"/>
      <c r="F1648" s="5" t="s">
        <v>55</v>
      </c>
      <c r="G1648" s="5" t="s">
        <v>55</v>
      </c>
      <c r="H1648" s="5"/>
      <c r="I1648" s="5"/>
      <c r="J1648" s="5"/>
      <c r="K1648" s="5"/>
      <c r="L1648" s="5"/>
      <c r="M1648" s="5"/>
      <c r="N1648" s="5"/>
      <c r="O1648" s="5"/>
      <c r="P1648" s="5"/>
      <c r="Q1648" s="5"/>
      <c r="R1648" s="5"/>
      <c r="S1648" s="5"/>
      <c r="T1648" s="5"/>
      <c r="U1648" s="5"/>
      <c r="V1648" s="5"/>
      <c r="W1648" s="5"/>
      <c r="X1648" s="2"/>
      <c r="Y1648" s="5"/>
      <c r="Z1648" s="5"/>
      <c r="AA1648" s="2"/>
      <c r="AB1648" s="2"/>
      <c r="AC1648" s="2"/>
      <c r="AD1648" s="2"/>
      <c r="AE1648" s="2"/>
    </row>
    <row r="1649" spans="3:31" x14ac:dyDescent="0.25">
      <c r="C1649" s="206" t="s">
        <v>235</v>
      </c>
      <c r="D1649" s="28">
        <v>42620</v>
      </c>
      <c r="E1649" s="5"/>
      <c r="F1649" s="5"/>
      <c r="G1649" s="5"/>
      <c r="H1649" s="5"/>
      <c r="I1649" s="5"/>
      <c r="J1649" s="5"/>
      <c r="K1649" s="5"/>
      <c r="L1649" s="5"/>
      <c r="M1649" s="5"/>
      <c r="N1649" s="5"/>
      <c r="O1649" s="5"/>
      <c r="P1649" s="5"/>
      <c r="Q1649" s="5"/>
      <c r="R1649" s="5"/>
      <c r="S1649" s="5"/>
      <c r="T1649" s="5"/>
      <c r="U1649" s="5"/>
      <c r="V1649" s="5"/>
      <c r="W1649" s="5"/>
      <c r="X1649" s="2"/>
      <c r="Y1649" s="5"/>
      <c r="Z1649" s="5"/>
      <c r="AA1649" s="2"/>
      <c r="AB1649" s="2"/>
      <c r="AC1649" s="2"/>
      <c r="AD1649" s="2"/>
      <c r="AE1649" s="2"/>
    </row>
    <row r="1650" spans="3:31" x14ac:dyDescent="0.25">
      <c r="C1650" s="206" t="s">
        <v>235</v>
      </c>
      <c r="D1650" s="28">
        <v>42634</v>
      </c>
      <c r="E1650" s="5"/>
      <c r="F1650" s="5" t="s">
        <v>297</v>
      </c>
      <c r="G1650" s="5" t="s">
        <v>297</v>
      </c>
      <c r="H1650" s="5"/>
      <c r="I1650" s="5"/>
      <c r="J1650" s="5"/>
      <c r="K1650" s="5"/>
      <c r="L1650" s="5"/>
      <c r="M1650" s="5"/>
      <c r="N1650" s="5"/>
      <c r="O1650" s="5"/>
      <c r="P1650" s="5"/>
      <c r="Q1650" s="5"/>
      <c r="R1650" s="5"/>
      <c r="S1650" s="5"/>
      <c r="T1650" s="5"/>
      <c r="U1650" s="5"/>
      <c r="V1650" s="5"/>
      <c r="W1650" s="5"/>
      <c r="X1650" s="2"/>
      <c r="Y1650" s="5"/>
      <c r="Z1650" s="5"/>
      <c r="AA1650" s="2"/>
      <c r="AB1650" s="2"/>
      <c r="AC1650" s="2"/>
      <c r="AD1650" s="2"/>
      <c r="AE1650" s="2"/>
    </row>
    <row r="1651" spans="3:31" x14ac:dyDescent="0.25">
      <c r="C1651" s="206" t="s">
        <v>235</v>
      </c>
      <c r="D1651" s="28">
        <v>42641</v>
      </c>
      <c r="E1651" s="5"/>
      <c r="F1651" s="5"/>
      <c r="G1651" s="5"/>
      <c r="H1651" s="5"/>
      <c r="I1651" s="5"/>
      <c r="J1651" s="5"/>
      <c r="K1651" s="5"/>
      <c r="L1651" s="5"/>
      <c r="M1651" s="5"/>
      <c r="N1651" s="5"/>
      <c r="O1651" s="5"/>
      <c r="P1651" s="5"/>
      <c r="Q1651" s="5"/>
      <c r="R1651" s="5"/>
      <c r="S1651" s="5"/>
      <c r="T1651" s="5"/>
      <c r="U1651" s="5"/>
      <c r="V1651" s="5"/>
      <c r="W1651" s="5"/>
      <c r="X1651" s="2"/>
      <c r="Y1651" s="5"/>
      <c r="Z1651" s="5"/>
      <c r="AA1651" s="2"/>
      <c r="AB1651" s="2"/>
      <c r="AC1651" s="2"/>
      <c r="AD1651" s="2"/>
      <c r="AE1651" s="2"/>
    </row>
    <row r="1652" spans="3:31" x14ac:dyDescent="0.25">
      <c r="C1652" s="206" t="s">
        <v>235</v>
      </c>
      <c r="D1652" s="28"/>
      <c r="E1652" s="5"/>
      <c r="F1652" s="5"/>
      <c r="G1652" s="5"/>
      <c r="H1652" s="5"/>
      <c r="I1652" s="5"/>
      <c r="J1652" s="5"/>
      <c r="K1652" s="5"/>
      <c r="L1652" s="5"/>
      <c r="M1652" s="5"/>
      <c r="N1652" s="5"/>
      <c r="O1652" s="5"/>
      <c r="P1652" s="5"/>
      <c r="Q1652" s="5"/>
      <c r="R1652" s="5"/>
      <c r="S1652" s="5"/>
      <c r="T1652" s="5"/>
      <c r="U1652" s="5"/>
      <c r="V1652" s="5"/>
      <c r="W1652" s="5"/>
      <c r="X1652" s="2"/>
      <c r="Y1652" s="5"/>
      <c r="Z1652" s="5"/>
      <c r="AA1652" s="2"/>
      <c r="AB1652" s="2"/>
      <c r="AC1652" s="2"/>
      <c r="AD1652" s="2"/>
      <c r="AE1652" s="2"/>
    </row>
    <row r="1653" spans="3:31" x14ac:dyDescent="0.25">
      <c r="C1653" s="206" t="s">
        <v>235</v>
      </c>
      <c r="D1653" s="5"/>
      <c r="E1653" s="5"/>
      <c r="F1653" s="5"/>
      <c r="G1653" s="5"/>
      <c r="H1653" s="5"/>
      <c r="I1653" s="5"/>
      <c r="J1653" s="5"/>
      <c r="K1653" s="5"/>
      <c r="L1653" s="5"/>
      <c r="M1653" s="5"/>
      <c r="N1653" s="5"/>
      <c r="O1653" s="5"/>
      <c r="P1653" s="5"/>
      <c r="Q1653" s="5"/>
      <c r="R1653" s="5"/>
      <c r="S1653" s="5"/>
      <c r="T1653" s="5"/>
      <c r="U1653" s="5"/>
      <c r="V1653" s="5"/>
      <c r="W1653" s="5"/>
      <c r="X1653" s="2"/>
      <c r="Y1653" s="5"/>
      <c r="Z1653" s="5"/>
      <c r="AA1653" s="2"/>
      <c r="AB1653" s="2"/>
      <c r="AC1653" s="2"/>
      <c r="AD1653" s="2"/>
      <c r="AE1653" s="2"/>
    </row>
    <row r="1654" spans="3:31" x14ac:dyDescent="0.25">
      <c r="C1654" s="3"/>
      <c r="D1654" s="3"/>
      <c r="E1654" s="3"/>
      <c r="F1654" s="3"/>
      <c r="G1654" s="3"/>
      <c r="H1654" s="3"/>
      <c r="I1654" s="3"/>
      <c r="J1654" s="3"/>
      <c r="K1654" s="3"/>
      <c r="L1654" s="3"/>
      <c r="M1654" s="3"/>
      <c r="N1654" s="3"/>
      <c r="O1654" s="3"/>
      <c r="P1654" s="3"/>
      <c r="Q1654" s="3"/>
      <c r="R1654" s="3"/>
      <c r="S1654" s="3"/>
      <c r="T1654" s="3"/>
      <c r="U1654" s="3"/>
      <c r="V1654" s="3"/>
      <c r="W1654" s="35"/>
    </row>
    <row r="1655" spans="3:31" x14ac:dyDescent="0.25">
      <c r="C1655" s="3"/>
      <c r="D1655" s="3"/>
      <c r="E1655" s="3"/>
      <c r="F1655" s="3"/>
      <c r="G1655" s="3"/>
      <c r="H1655" s="3"/>
      <c r="I1655" s="3"/>
      <c r="J1655" s="3"/>
      <c r="K1655" s="3"/>
      <c r="L1655" s="3"/>
      <c r="M1655" s="3"/>
      <c r="N1655" s="3"/>
      <c r="O1655" s="3"/>
      <c r="P1655" s="3"/>
      <c r="Q1655" s="3"/>
      <c r="R1655" s="3"/>
      <c r="S1655" s="3"/>
      <c r="T1655" s="3"/>
      <c r="U1655" s="3"/>
      <c r="V1655" s="3"/>
      <c r="W1655" s="35"/>
    </row>
    <row r="1656" spans="3:31" x14ac:dyDescent="0.25">
      <c r="C1656" s="233" t="s">
        <v>56</v>
      </c>
      <c r="D1656" s="29">
        <v>42468</v>
      </c>
      <c r="E1656" s="4"/>
      <c r="F1656" s="10" t="s">
        <v>297</v>
      </c>
      <c r="G1656" s="10" t="s">
        <v>297</v>
      </c>
      <c r="H1656" s="3"/>
      <c r="I1656" s="3"/>
      <c r="J1656" s="3"/>
      <c r="K1656" s="3"/>
      <c r="L1656" s="3"/>
      <c r="M1656" s="3"/>
      <c r="N1656" s="3"/>
      <c r="O1656" s="3"/>
      <c r="P1656" s="3"/>
      <c r="Q1656" s="3"/>
      <c r="R1656" s="3"/>
      <c r="S1656" s="3"/>
      <c r="T1656" s="3"/>
      <c r="U1656" s="3"/>
      <c r="V1656" s="3"/>
      <c r="W1656" s="35"/>
    </row>
    <row r="1657" spans="3:31" x14ac:dyDescent="0.25">
      <c r="C1657" s="234" t="s">
        <v>56</v>
      </c>
      <c r="D1657" s="29">
        <v>42494</v>
      </c>
      <c r="E1657" s="4"/>
      <c r="F1657" s="10" t="s">
        <v>297</v>
      </c>
      <c r="G1657" s="10" t="s">
        <v>297</v>
      </c>
      <c r="H1657" s="3"/>
      <c r="I1657" s="3"/>
      <c r="J1657" s="3"/>
      <c r="K1657" s="3"/>
      <c r="L1657" s="3"/>
      <c r="M1657" s="3"/>
      <c r="N1657" s="3"/>
      <c r="O1657" s="3"/>
      <c r="P1657" s="3"/>
      <c r="Q1657" s="3"/>
      <c r="R1657" s="3"/>
      <c r="S1657" s="3"/>
      <c r="T1657" s="3"/>
      <c r="U1657" s="3"/>
      <c r="V1657" s="3"/>
      <c r="W1657" s="35"/>
    </row>
    <row r="1658" spans="3:31" x14ac:dyDescent="0.25">
      <c r="C1658" s="234" t="s">
        <v>56</v>
      </c>
      <c r="D1658" s="29">
        <v>42508</v>
      </c>
      <c r="E1658" s="4"/>
      <c r="F1658" s="10" t="s">
        <v>297</v>
      </c>
      <c r="G1658" s="10" t="s">
        <v>297</v>
      </c>
      <c r="H1658" s="3"/>
      <c r="I1658" s="3"/>
      <c r="J1658" s="3"/>
      <c r="K1658" s="3"/>
      <c r="L1658" s="3"/>
      <c r="M1658" s="3"/>
      <c r="N1658" s="3"/>
      <c r="O1658" s="3"/>
      <c r="P1658" s="3"/>
      <c r="Q1658" s="3"/>
      <c r="R1658" s="3"/>
      <c r="S1658" s="3"/>
      <c r="T1658" s="3"/>
      <c r="U1658" s="3"/>
      <c r="V1658" s="3"/>
      <c r="W1658" s="35"/>
    </row>
    <row r="1659" spans="3:31" x14ac:dyDescent="0.25">
      <c r="C1659" s="234" t="s">
        <v>56</v>
      </c>
      <c r="D1659" s="29">
        <v>42522</v>
      </c>
      <c r="E1659" s="4"/>
      <c r="F1659" s="10" t="s">
        <v>297</v>
      </c>
      <c r="G1659" s="10" t="s">
        <v>297</v>
      </c>
      <c r="H1659" s="3"/>
      <c r="I1659" s="3"/>
      <c r="J1659" s="3"/>
      <c r="K1659" s="3"/>
      <c r="L1659" s="3"/>
      <c r="M1659" s="3"/>
      <c r="N1659" s="3"/>
      <c r="O1659" s="3"/>
      <c r="P1659" s="3"/>
      <c r="Q1659" s="3"/>
      <c r="R1659" s="3"/>
      <c r="S1659" s="3"/>
      <c r="T1659" s="3"/>
      <c r="U1659" s="3"/>
      <c r="V1659" s="3"/>
      <c r="W1659" s="35"/>
    </row>
    <row r="1660" spans="3:31" x14ac:dyDescent="0.25">
      <c r="C1660" s="234" t="s">
        <v>56</v>
      </c>
      <c r="D1660" s="232">
        <v>42536</v>
      </c>
      <c r="E1660" s="79"/>
      <c r="F1660" s="79" t="s">
        <v>297</v>
      </c>
      <c r="G1660" s="79" t="s">
        <v>297</v>
      </c>
      <c r="H1660" s="3"/>
      <c r="I1660" s="3"/>
      <c r="J1660" s="3"/>
      <c r="K1660" s="3"/>
      <c r="L1660" s="3"/>
      <c r="M1660" s="3"/>
      <c r="N1660" s="3"/>
      <c r="O1660" s="3"/>
      <c r="P1660" s="3"/>
      <c r="Q1660" s="3"/>
      <c r="R1660" s="3"/>
      <c r="S1660" s="3"/>
      <c r="T1660" s="3"/>
      <c r="U1660" s="3"/>
      <c r="V1660" s="3"/>
      <c r="W1660" s="35"/>
    </row>
    <row r="1661" spans="3:31" x14ac:dyDescent="0.25">
      <c r="C1661" s="234" t="s">
        <v>56</v>
      </c>
      <c r="D1661" s="232">
        <v>42557</v>
      </c>
      <c r="E1661" s="79"/>
      <c r="F1661" s="79" t="s">
        <v>297</v>
      </c>
      <c r="G1661" s="79" t="s">
        <v>297</v>
      </c>
      <c r="H1661" s="3"/>
      <c r="I1661" s="3"/>
      <c r="J1661" s="3"/>
      <c r="K1661" s="3"/>
      <c r="L1661" s="3"/>
      <c r="M1661" s="3"/>
      <c r="N1661" s="3"/>
      <c r="O1661" s="3"/>
      <c r="P1661" s="3"/>
      <c r="Q1661" s="3"/>
      <c r="R1661" s="3"/>
      <c r="S1661" s="3"/>
      <c r="T1661" s="3"/>
      <c r="U1661" s="3"/>
      <c r="V1661" s="3"/>
      <c r="W1661" s="35"/>
    </row>
    <row r="1662" spans="3:31" x14ac:dyDescent="0.25">
      <c r="C1662" s="234" t="s">
        <v>56</v>
      </c>
      <c r="D1662" s="232"/>
      <c r="E1662" s="79"/>
      <c r="F1662" s="79"/>
      <c r="G1662" s="79"/>
      <c r="H1662" s="3"/>
      <c r="I1662" s="3"/>
      <c r="J1662" s="3"/>
      <c r="K1662" s="3"/>
      <c r="L1662" s="3"/>
      <c r="M1662" s="3"/>
      <c r="N1662" s="3"/>
      <c r="O1662" s="3"/>
      <c r="P1662" s="3"/>
      <c r="Q1662" s="3"/>
      <c r="R1662" s="3"/>
      <c r="S1662" s="3"/>
      <c r="T1662" s="3"/>
      <c r="U1662" s="3"/>
      <c r="V1662" s="3"/>
      <c r="W1662" s="35"/>
    </row>
    <row r="1663" spans="3:31" x14ac:dyDescent="0.25">
      <c r="C1663" s="3"/>
      <c r="D1663" s="3"/>
      <c r="E1663" s="3"/>
      <c r="F1663" s="3"/>
      <c r="G1663" s="3"/>
      <c r="H1663" s="3"/>
      <c r="I1663" s="3"/>
      <c r="J1663" s="3"/>
      <c r="K1663" s="3"/>
      <c r="L1663" s="3"/>
      <c r="M1663" s="3"/>
      <c r="N1663" s="3"/>
      <c r="O1663" s="3"/>
      <c r="P1663" s="3"/>
      <c r="Q1663" s="3"/>
      <c r="R1663" s="3"/>
      <c r="S1663" s="3"/>
      <c r="T1663" s="3"/>
      <c r="U1663" s="3"/>
      <c r="V1663" s="3"/>
      <c r="W1663" s="35"/>
    </row>
    <row r="1664" spans="3:31" x14ac:dyDescent="0.25">
      <c r="C1664" s="3"/>
      <c r="D1664" s="3"/>
      <c r="E1664" s="3"/>
      <c r="F1664" s="3"/>
      <c r="G1664" s="3"/>
      <c r="H1664" s="3"/>
      <c r="I1664" s="3"/>
      <c r="J1664" s="3"/>
      <c r="K1664" s="3"/>
      <c r="L1664" s="3"/>
      <c r="M1664" s="3"/>
      <c r="N1664" s="3"/>
      <c r="O1664" s="3"/>
      <c r="P1664" s="3"/>
      <c r="Q1664" s="3"/>
      <c r="R1664" s="3"/>
      <c r="S1664" s="3"/>
      <c r="T1664" s="3"/>
      <c r="U1664" s="3"/>
      <c r="V1664" s="3"/>
      <c r="W1664" s="35"/>
    </row>
    <row r="1665" spans="3:23" x14ac:dyDescent="0.25">
      <c r="C1665" s="3"/>
      <c r="D1665" s="3"/>
      <c r="E1665" s="3"/>
      <c r="F1665" s="3"/>
      <c r="G1665" s="3"/>
      <c r="H1665" s="3"/>
      <c r="I1665" s="3"/>
      <c r="J1665" s="3"/>
      <c r="K1665" s="3"/>
      <c r="L1665" s="3"/>
      <c r="M1665" s="3"/>
      <c r="N1665" s="3"/>
      <c r="O1665" s="3"/>
      <c r="P1665" s="3"/>
      <c r="Q1665" s="3"/>
      <c r="R1665" s="3"/>
      <c r="S1665" s="3"/>
      <c r="T1665" s="3"/>
      <c r="U1665" s="3"/>
      <c r="V1665" s="3"/>
      <c r="W1665" s="35"/>
    </row>
    <row r="1666" spans="3:23" x14ac:dyDescent="0.25">
      <c r="C1666" s="3"/>
      <c r="D1666" s="3"/>
      <c r="E1666" s="3"/>
      <c r="F1666" s="3"/>
      <c r="G1666" s="3"/>
      <c r="H1666" s="3"/>
      <c r="I1666" s="3"/>
      <c r="J1666" s="3"/>
      <c r="K1666" s="3"/>
      <c r="L1666" s="3"/>
      <c r="M1666" s="3"/>
      <c r="N1666" s="3"/>
      <c r="O1666" s="3"/>
      <c r="P1666" s="3"/>
      <c r="Q1666" s="3"/>
      <c r="R1666" s="3"/>
      <c r="S1666" s="3"/>
      <c r="T1666" s="3"/>
      <c r="U1666" s="3"/>
      <c r="V1666" s="3"/>
      <c r="W1666" s="35"/>
    </row>
    <row r="1667" spans="3:23" x14ac:dyDescent="0.25">
      <c r="C1667" s="3"/>
      <c r="D1667" s="3"/>
      <c r="E1667" s="3"/>
      <c r="F1667" s="3"/>
      <c r="G1667" s="3"/>
      <c r="H1667" s="3"/>
      <c r="I1667" s="3"/>
      <c r="J1667" s="3"/>
      <c r="K1667" s="3"/>
      <c r="L1667" s="3"/>
      <c r="M1667" s="3"/>
      <c r="N1667" s="3"/>
      <c r="O1667" s="3"/>
      <c r="P1667" s="3"/>
      <c r="Q1667" s="3"/>
      <c r="R1667" s="3"/>
      <c r="S1667" s="3"/>
      <c r="T1667" s="3"/>
      <c r="U1667" s="3"/>
      <c r="V1667" s="3"/>
      <c r="W1667" s="35"/>
    </row>
    <row r="1668" spans="3:23" x14ac:dyDescent="0.25">
      <c r="C1668" s="3"/>
      <c r="D1668" s="3"/>
      <c r="E1668" s="3"/>
      <c r="F1668" s="3"/>
      <c r="G1668" s="3"/>
      <c r="H1668" s="3"/>
      <c r="I1668" s="3"/>
      <c r="J1668" s="3"/>
      <c r="K1668" s="3"/>
      <c r="L1668" s="3"/>
      <c r="M1668" s="3"/>
      <c r="N1668" s="3"/>
      <c r="O1668" s="3"/>
      <c r="P1668" s="3"/>
      <c r="Q1668" s="3"/>
      <c r="R1668" s="3"/>
      <c r="S1668" s="3"/>
      <c r="T1668" s="3"/>
      <c r="U1668" s="3"/>
      <c r="V1668" s="3"/>
      <c r="W1668" s="35"/>
    </row>
    <row r="1669" spans="3:23" x14ac:dyDescent="0.25">
      <c r="C1669" s="3"/>
      <c r="D1669" s="3"/>
      <c r="E1669" s="3"/>
      <c r="F1669" s="3"/>
      <c r="G1669" s="3"/>
      <c r="H1669" s="3"/>
      <c r="I1669" s="3"/>
      <c r="J1669" s="3"/>
      <c r="K1669" s="3"/>
      <c r="L1669" s="3"/>
      <c r="M1669" s="3"/>
      <c r="N1669" s="3"/>
      <c r="O1669" s="3"/>
      <c r="P1669" s="3"/>
      <c r="Q1669" s="3"/>
      <c r="R1669" s="3"/>
      <c r="S1669" s="3"/>
      <c r="T1669" s="3"/>
      <c r="U1669" s="3"/>
      <c r="V1669" s="3"/>
      <c r="W1669" s="35"/>
    </row>
    <row r="1670" spans="3:23" x14ac:dyDescent="0.25">
      <c r="C1670" s="3"/>
      <c r="D1670" s="3"/>
      <c r="E1670" s="3"/>
      <c r="F1670" s="3"/>
      <c r="G1670" s="3"/>
      <c r="H1670" s="3"/>
      <c r="I1670" s="3"/>
      <c r="J1670" s="3"/>
      <c r="K1670" s="3"/>
      <c r="L1670" s="3"/>
      <c r="M1670" s="3"/>
      <c r="N1670" s="3"/>
      <c r="O1670" s="3"/>
      <c r="P1670" s="3"/>
      <c r="Q1670" s="3"/>
      <c r="R1670" s="3"/>
      <c r="S1670" s="3"/>
      <c r="T1670" s="3"/>
      <c r="U1670" s="3"/>
      <c r="V1670" s="3"/>
      <c r="W1670" s="35"/>
    </row>
    <row r="1671" spans="3:23" x14ac:dyDescent="0.25">
      <c r="C1671" s="3"/>
      <c r="D1671" s="3"/>
      <c r="E1671" s="3"/>
      <c r="F1671" s="3"/>
      <c r="G1671" s="3"/>
      <c r="H1671" s="3"/>
      <c r="I1671" s="3"/>
      <c r="J1671" s="3"/>
      <c r="K1671" s="3"/>
      <c r="L1671" s="3"/>
      <c r="M1671" s="3"/>
      <c r="N1671" s="3"/>
      <c r="O1671" s="3"/>
      <c r="P1671" s="3"/>
      <c r="Q1671" s="3"/>
      <c r="R1671" s="3"/>
      <c r="S1671" s="3"/>
      <c r="T1671" s="3"/>
      <c r="U1671" s="3"/>
      <c r="V1671" s="3"/>
      <c r="W1671" s="35"/>
    </row>
    <row r="1672" spans="3:23" x14ac:dyDescent="0.25">
      <c r="C1672" s="3"/>
      <c r="D1672" s="3"/>
      <c r="E1672" s="3"/>
      <c r="F1672" s="3"/>
      <c r="G1672" s="3"/>
      <c r="H1672" s="3"/>
      <c r="I1672" s="3"/>
      <c r="J1672" s="3"/>
      <c r="K1672" s="3"/>
      <c r="L1672" s="3"/>
      <c r="M1672" s="3"/>
      <c r="N1672" s="3"/>
      <c r="O1672" s="3"/>
      <c r="P1672" s="3"/>
      <c r="Q1672" s="3"/>
      <c r="R1672" s="3"/>
      <c r="S1672" s="3"/>
      <c r="T1672" s="3"/>
      <c r="U1672" s="3"/>
      <c r="V1672" s="3"/>
      <c r="W1672" s="35"/>
    </row>
    <row r="1673" spans="3:23" x14ac:dyDescent="0.25">
      <c r="C1673" s="3"/>
      <c r="D1673" s="3"/>
      <c r="E1673" s="3"/>
      <c r="F1673" s="3"/>
      <c r="G1673" s="3"/>
      <c r="H1673" s="3"/>
      <c r="I1673" s="3"/>
      <c r="J1673" s="3"/>
      <c r="K1673" s="3"/>
      <c r="L1673" s="3"/>
      <c r="M1673" s="3"/>
      <c r="N1673" s="3"/>
      <c r="O1673" s="3"/>
      <c r="P1673" s="3"/>
      <c r="Q1673" s="3"/>
      <c r="R1673" s="3"/>
      <c r="S1673" s="3"/>
      <c r="T1673" s="3"/>
      <c r="U1673" s="3"/>
      <c r="V1673" s="3"/>
      <c r="W1673" s="35"/>
    </row>
    <row r="1674" spans="3:23" x14ac:dyDescent="0.25">
      <c r="C1674" s="3"/>
      <c r="D1674" s="3"/>
      <c r="E1674" s="3"/>
      <c r="F1674" s="3"/>
      <c r="G1674" s="3"/>
      <c r="H1674" s="3"/>
      <c r="I1674" s="3"/>
      <c r="J1674" s="3"/>
      <c r="K1674" s="3"/>
      <c r="L1674" s="3"/>
      <c r="M1674" s="3"/>
      <c r="N1674" s="3"/>
      <c r="O1674" s="3"/>
      <c r="P1674" s="3"/>
      <c r="Q1674" s="3"/>
      <c r="R1674" s="3"/>
      <c r="S1674" s="3"/>
      <c r="T1674" s="3"/>
      <c r="U1674" s="3"/>
      <c r="V1674" s="3"/>
      <c r="W1674" s="35"/>
    </row>
    <row r="1675" spans="3:23" x14ac:dyDescent="0.25">
      <c r="C1675" s="3"/>
      <c r="D1675" s="3"/>
      <c r="E1675" s="3"/>
      <c r="F1675" s="3"/>
      <c r="G1675" s="3"/>
      <c r="H1675" s="3"/>
      <c r="I1675" s="3"/>
      <c r="J1675" s="3"/>
      <c r="K1675" s="3"/>
      <c r="L1675" s="3"/>
      <c r="M1675" s="3"/>
      <c r="N1675" s="3"/>
      <c r="O1675" s="3"/>
      <c r="P1675" s="3"/>
      <c r="Q1675" s="3"/>
      <c r="R1675" s="3"/>
      <c r="S1675" s="3"/>
      <c r="T1675" s="3"/>
      <c r="U1675" s="3"/>
      <c r="V1675" s="3"/>
      <c r="W1675" s="35"/>
    </row>
    <row r="1676" spans="3:23" x14ac:dyDescent="0.25">
      <c r="C1676" s="3"/>
      <c r="D1676" s="3"/>
      <c r="E1676" s="3"/>
      <c r="F1676" s="3"/>
      <c r="G1676" s="3"/>
      <c r="H1676" s="3"/>
      <c r="I1676" s="3"/>
      <c r="J1676" s="3"/>
      <c r="K1676" s="3"/>
      <c r="L1676" s="3"/>
      <c r="M1676" s="3"/>
      <c r="N1676" s="3"/>
      <c r="O1676" s="3"/>
      <c r="P1676" s="3"/>
      <c r="Q1676" s="3"/>
      <c r="R1676" s="3"/>
      <c r="S1676" s="3"/>
      <c r="T1676" s="3"/>
      <c r="U1676" s="3"/>
      <c r="V1676" s="3"/>
      <c r="W1676" s="35"/>
    </row>
    <row r="1677" spans="3:23" x14ac:dyDescent="0.25">
      <c r="C1677" s="3"/>
      <c r="D1677" s="3"/>
      <c r="E1677" s="3"/>
      <c r="F1677" s="3"/>
      <c r="G1677" s="3"/>
      <c r="H1677" s="3"/>
      <c r="I1677" s="3"/>
      <c r="J1677" s="3"/>
      <c r="K1677" s="3"/>
      <c r="L1677" s="3"/>
      <c r="M1677" s="3"/>
      <c r="N1677" s="3"/>
      <c r="O1677" s="3"/>
      <c r="P1677" s="3"/>
      <c r="Q1677" s="3"/>
      <c r="R1677" s="3"/>
      <c r="S1677" s="3"/>
      <c r="T1677" s="3"/>
      <c r="U1677" s="3"/>
      <c r="V1677" s="3"/>
      <c r="W1677" s="35"/>
    </row>
    <row r="1678" spans="3:23" x14ac:dyDescent="0.25">
      <c r="C1678" s="3"/>
      <c r="D1678" s="3"/>
      <c r="E1678" s="3"/>
      <c r="F1678" s="3"/>
      <c r="G1678" s="3"/>
      <c r="H1678" s="3"/>
      <c r="I1678" s="3"/>
      <c r="J1678" s="3"/>
      <c r="K1678" s="3"/>
      <c r="L1678" s="3"/>
      <c r="M1678" s="3"/>
      <c r="N1678" s="3"/>
      <c r="O1678" s="3"/>
      <c r="P1678" s="3"/>
      <c r="Q1678" s="3"/>
      <c r="R1678" s="3"/>
      <c r="S1678" s="3"/>
      <c r="T1678" s="3"/>
      <c r="U1678" s="3"/>
      <c r="V1678" s="3"/>
      <c r="W1678" s="35"/>
    </row>
    <row r="1679" spans="3:23" x14ac:dyDescent="0.25">
      <c r="C1679" s="3"/>
      <c r="D1679" s="3"/>
      <c r="E1679" s="3"/>
      <c r="F1679" s="3"/>
      <c r="G1679" s="3"/>
      <c r="H1679" s="3"/>
      <c r="I1679" s="3"/>
      <c r="J1679" s="3"/>
      <c r="K1679" s="3"/>
      <c r="L1679" s="3"/>
      <c r="M1679" s="3"/>
      <c r="N1679" s="3"/>
      <c r="O1679" s="3"/>
      <c r="P1679" s="3"/>
      <c r="Q1679" s="3"/>
      <c r="R1679" s="3"/>
      <c r="S1679" s="3"/>
      <c r="T1679" s="3"/>
      <c r="U1679" s="3"/>
      <c r="V1679" s="3"/>
      <c r="W1679" s="35"/>
    </row>
    <row r="1680" spans="3:23" x14ac:dyDescent="0.25">
      <c r="C1680" s="3"/>
      <c r="D1680" s="3"/>
      <c r="E1680" s="3"/>
      <c r="F1680" s="3"/>
      <c r="G1680" s="3"/>
      <c r="H1680" s="3"/>
      <c r="I1680" s="3"/>
      <c r="J1680" s="3"/>
      <c r="K1680" s="3"/>
      <c r="L1680" s="3"/>
      <c r="M1680" s="3"/>
      <c r="N1680" s="3"/>
      <c r="O1680" s="3"/>
      <c r="P1680" s="3"/>
      <c r="Q1680" s="3"/>
      <c r="R1680" s="3"/>
      <c r="S1680" s="3"/>
      <c r="T1680" s="3"/>
      <c r="U1680" s="3"/>
      <c r="V1680" s="3"/>
      <c r="W1680" s="35"/>
    </row>
    <row r="1681" spans="3:23" x14ac:dyDescent="0.25">
      <c r="C1681" s="3"/>
      <c r="D1681" s="3"/>
      <c r="E1681" s="3"/>
      <c r="F1681" s="3"/>
      <c r="G1681" s="3"/>
      <c r="H1681" s="3"/>
      <c r="I1681" s="3"/>
      <c r="J1681" s="3"/>
      <c r="K1681" s="3"/>
      <c r="L1681" s="3"/>
      <c r="M1681" s="3"/>
      <c r="N1681" s="3"/>
      <c r="O1681" s="3"/>
      <c r="P1681" s="3"/>
      <c r="Q1681" s="3"/>
      <c r="R1681" s="3"/>
      <c r="S1681" s="3"/>
      <c r="T1681" s="3"/>
      <c r="U1681" s="3"/>
      <c r="V1681" s="3"/>
      <c r="W1681" s="35"/>
    </row>
    <row r="1682" spans="3:23" x14ac:dyDescent="0.25">
      <c r="C1682" s="3"/>
      <c r="D1682" s="3"/>
      <c r="E1682" s="3"/>
      <c r="F1682" s="3"/>
      <c r="G1682" s="3"/>
      <c r="H1682" s="3"/>
      <c r="I1682" s="3"/>
      <c r="J1682" s="3"/>
      <c r="K1682" s="3"/>
      <c r="L1682" s="3"/>
      <c r="M1682" s="3"/>
      <c r="N1682" s="3"/>
      <c r="O1682" s="3"/>
      <c r="P1682" s="3"/>
      <c r="Q1682" s="3"/>
      <c r="R1682" s="3"/>
      <c r="S1682" s="3"/>
      <c r="T1682" s="3"/>
      <c r="U1682" s="3"/>
      <c r="V1682" s="3"/>
      <c r="W1682" s="35"/>
    </row>
    <row r="1683" spans="3:23" x14ac:dyDescent="0.25">
      <c r="C1683" s="3"/>
      <c r="D1683" s="3"/>
      <c r="E1683" s="3"/>
      <c r="F1683" s="3"/>
      <c r="G1683" s="3"/>
      <c r="H1683" s="3"/>
      <c r="I1683" s="3"/>
      <c r="J1683" s="3"/>
      <c r="K1683" s="3"/>
      <c r="L1683" s="3"/>
      <c r="M1683" s="3"/>
      <c r="N1683" s="3"/>
      <c r="O1683" s="3"/>
      <c r="P1683" s="3"/>
      <c r="Q1683" s="3"/>
      <c r="R1683" s="3"/>
      <c r="S1683" s="3"/>
      <c r="T1683" s="3"/>
      <c r="U1683" s="3"/>
      <c r="V1683" s="3"/>
      <c r="W1683" s="35"/>
    </row>
    <row r="1684" spans="3:23" x14ac:dyDescent="0.25">
      <c r="C1684" s="3"/>
      <c r="D1684" s="3"/>
      <c r="E1684" s="3"/>
      <c r="F1684" s="3"/>
      <c r="G1684" s="3"/>
      <c r="H1684" s="3"/>
      <c r="I1684" s="3"/>
      <c r="J1684" s="3"/>
      <c r="K1684" s="3"/>
      <c r="L1684" s="3"/>
      <c r="M1684" s="3"/>
      <c r="N1684" s="3"/>
      <c r="O1684" s="3"/>
      <c r="P1684" s="3"/>
      <c r="Q1684" s="3"/>
      <c r="R1684" s="3"/>
      <c r="S1684" s="3"/>
      <c r="T1684" s="3"/>
      <c r="U1684" s="3"/>
      <c r="V1684" s="3"/>
      <c r="W1684" s="35"/>
    </row>
    <row r="1685" spans="3:23" x14ac:dyDescent="0.25">
      <c r="C1685" s="3"/>
      <c r="D1685" s="3"/>
      <c r="E1685" s="3"/>
      <c r="F1685" s="3"/>
      <c r="G1685" s="3"/>
      <c r="H1685" s="3"/>
      <c r="I1685" s="3"/>
      <c r="J1685" s="3"/>
      <c r="K1685" s="3"/>
      <c r="L1685" s="3"/>
      <c r="M1685" s="3"/>
      <c r="N1685" s="3"/>
      <c r="O1685" s="3"/>
      <c r="P1685" s="3"/>
      <c r="Q1685" s="3"/>
      <c r="R1685" s="3"/>
      <c r="S1685" s="3"/>
      <c r="T1685" s="3"/>
      <c r="U1685" s="3"/>
      <c r="V1685" s="3"/>
      <c r="W1685" s="35"/>
    </row>
    <row r="1686" spans="3:23" x14ac:dyDescent="0.25">
      <c r="C1686" s="3"/>
      <c r="D1686" s="3"/>
      <c r="E1686" s="3"/>
      <c r="F1686" s="3"/>
      <c r="G1686" s="3"/>
      <c r="H1686" s="3"/>
      <c r="I1686" s="3"/>
      <c r="J1686" s="3"/>
      <c r="K1686" s="3"/>
      <c r="L1686" s="3"/>
      <c r="M1686" s="3"/>
      <c r="N1686" s="3"/>
      <c r="O1686" s="3"/>
      <c r="P1686" s="3"/>
      <c r="Q1686" s="3"/>
      <c r="R1686" s="3"/>
      <c r="S1686" s="3"/>
      <c r="T1686" s="3"/>
      <c r="U1686" s="3"/>
      <c r="V1686" s="3"/>
      <c r="W1686" s="35"/>
    </row>
    <row r="1687" spans="3:23" x14ac:dyDescent="0.25">
      <c r="C1687" s="3"/>
      <c r="D1687" s="3"/>
      <c r="E1687" s="3"/>
      <c r="F1687" s="3"/>
      <c r="G1687" s="3"/>
      <c r="H1687" s="3"/>
      <c r="I1687" s="3"/>
      <c r="J1687" s="3"/>
      <c r="K1687" s="3"/>
      <c r="L1687" s="3"/>
      <c r="M1687" s="3"/>
      <c r="N1687" s="3"/>
      <c r="O1687" s="3"/>
      <c r="P1687" s="3"/>
      <c r="Q1687" s="3"/>
      <c r="R1687" s="3"/>
      <c r="S1687" s="3"/>
      <c r="T1687" s="3"/>
      <c r="U1687" s="3"/>
      <c r="V1687" s="3"/>
      <c r="W1687" s="35"/>
    </row>
    <row r="1688" spans="3:23" x14ac:dyDescent="0.25">
      <c r="C1688" s="3"/>
      <c r="D1688" s="3"/>
      <c r="E1688" s="3"/>
      <c r="F1688" s="3"/>
      <c r="G1688" s="3"/>
      <c r="H1688" s="3"/>
      <c r="I1688" s="3"/>
      <c r="J1688" s="3"/>
      <c r="K1688" s="3"/>
      <c r="L1688" s="3"/>
      <c r="M1688" s="3"/>
      <c r="N1688" s="3"/>
      <c r="O1688" s="3"/>
      <c r="P1688" s="3"/>
      <c r="Q1688" s="3"/>
      <c r="R1688" s="3"/>
      <c r="S1688" s="3"/>
      <c r="T1688" s="3"/>
      <c r="U1688" s="3"/>
      <c r="V1688" s="3"/>
      <c r="W1688" s="35"/>
    </row>
    <row r="1689" spans="3:23" x14ac:dyDescent="0.25">
      <c r="C1689" s="3"/>
      <c r="D1689" s="3"/>
      <c r="E1689" s="3"/>
      <c r="F1689" s="3"/>
      <c r="G1689" s="3"/>
      <c r="H1689" s="3"/>
      <c r="I1689" s="3"/>
      <c r="J1689" s="3"/>
      <c r="K1689" s="3"/>
      <c r="L1689" s="3"/>
      <c r="M1689" s="3"/>
      <c r="N1689" s="3"/>
      <c r="O1689" s="3"/>
      <c r="P1689" s="3"/>
      <c r="Q1689" s="3"/>
      <c r="R1689" s="3"/>
      <c r="S1689" s="3"/>
      <c r="T1689" s="3"/>
      <c r="U1689" s="3"/>
      <c r="V1689" s="3"/>
      <c r="W1689" s="35"/>
    </row>
    <row r="1690" spans="3:23" x14ac:dyDescent="0.25">
      <c r="C1690" s="3"/>
      <c r="D1690" s="3"/>
      <c r="E1690" s="3"/>
      <c r="F1690" s="3"/>
      <c r="G1690" s="3"/>
      <c r="H1690" s="3"/>
      <c r="I1690" s="3"/>
      <c r="J1690" s="3"/>
      <c r="K1690" s="3"/>
      <c r="L1690" s="3"/>
      <c r="M1690" s="3"/>
      <c r="N1690" s="3"/>
      <c r="O1690" s="3"/>
      <c r="P1690" s="3"/>
      <c r="Q1690" s="3"/>
      <c r="R1690" s="3"/>
      <c r="S1690" s="3"/>
      <c r="T1690" s="3"/>
      <c r="U1690" s="3"/>
      <c r="V1690" s="3"/>
      <c r="W1690" s="35"/>
    </row>
    <row r="1691" spans="3:23" x14ac:dyDescent="0.25">
      <c r="C1691" s="3"/>
      <c r="D1691" s="3"/>
      <c r="E1691" s="3"/>
      <c r="F1691" s="3"/>
      <c r="G1691" s="3"/>
      <c r="H1691" s="3"/>
      <c r="I1691" s="3"/>
      <c r="J1691" s="3"/>
      <c r="K1691" s="3"/>
      <c r="L1691" s="3"/>
      <c r="M1691" s="3"/>
      <c r="N1691" s="3"/>
      <c r="O1691" s="3"/>
      <c r="P1691" s="3"/>
      <c r="Q1691" s="3"/>
      <c r="R1691" s="3"/>
      <c r="S1691" s="3"/>
      <c r="T1691" s="3"/>
      <c r="U1691" s="3"/>
      <c r="V1691" s="3"/>
      <c r="W1691" s="35"/>
    </row>
    <row r="1692" spans="3:23" x14ac:dyDescent="0.25">
      <c r="C1692" s="3"/>
      <c r="D1692" s="3"/>
      <c r="E1692" s="3"/>
      <c r="F1692" s="3"/>
      <c r="G1692" s="3"/>
      <c r="H1692" s="3"/>
      <c r="I1692" s="3"/>
      <c r="J1692" s="3"/>
      <c r="K1692" s="3"/>
      <c r="L1692" s="3"/>
      <c r="M1692" s="3"/>
      <c r="N1692" s="3"/>
      <c r="O1692" s="3"/>
      <c r="P1692" s="3"/>
      <c r="Q1692" s="3"/>
      <c r="R1692" s="3"/>
      <c r="S1692" s="3"/>
      <c r="T1692" s="3"/>
      <c r="U1692" s="3"/>
      <c r="V1692" s="3"/>
      <c r="W1692" s="35"/>
    </row>
    <row r="1693" spans="3:23" x14ac:dyDescent="0.25">
      <c r="C1693" s="3"/>
      <c r="D1693" s="3"/>
      <c r="E1693" s="3"/>
      <c r="F1693" s="3"/>
      <c r="G1693" s="3"/>
      <c r="H1693" s="3"/>
      <c r="I1693" s="3"/>
      <c r="J1693" s="3"/>
      <c r="K1693" s="3"/>
      <c r="L1693" s="3"/>
      <c r="M1693" s="3"/>
      <c r="N1693" s="3"/>
      <c r="O1693" s="3"/>
      <c r="P1693" s="3"/>
      <c r="Q1693" s="3"/>
      <c r="R1693" s="3"/>
      <c r="S1693" s="3"/>
      <c r="T1693" s="3"/>
      <c r="U1693" s="3"/>
      <c r="V1693" s="3"/>
      <c r="W1693" s="35"/>
    </row>
    <row r="1694" spans="3:23" x14ac:dyDescent="0.25">
      <c r="C1694" s="3"/>
      <c r="D1694" s="3"/>
      <c r="E1694" s="3"/>
      <c r="F1694" s="3"/>
      <c r="G1694" s="3"/>
      <c r="H1694" s="3"/>
      <c r="I1694" s="3"/>
      <c r="J1694" s="3"/>
      <c r="K1694" s="3"/>
      <c r="L1694" s="3"/>
      <c r="M1694" s="3"/>
      <c r="N1694" s="3"/>
      <c r="O1694" s="3"/>
      <c r="P1694" s="3"/>
      <c r="Q1694" s="3"/>
      <c r="R1694" s="3"/>
      <c r="S1694" s="3"/>
      <c r="T1694" s="3"/>
      <c r="U1694" s="3"/>
      <c r="V1694" s="3"/>
      <c r="W1694" s="35"/>
    </row>
    <row r="1695" spans="3:23" x14ac:dyDescent="0.25">
      <c r="C1695" s="3"/>
      <c r="D1695" s="3"/>
      <c r="E1695" s="3"/>
      <c r="F1695" s="3"/>
      <c r="G1695" s="3"/>
      <c r="H1695" s="3"/>
      <c r="I1695" s="3"/>
      <c r="J1695" s="3"/>
      <c r="K1695" s="3"/>
      <c r="L1695" s="3"/>
      <c r="M1695" s="3"/>
      <c r="N1695" s="3"/>
      <c r="O1695" s="3"/>
      <c r="P1695" s="3"/>
      <c r="Q1695" s="3"/>
      <c r="R1695" s="3"/>
      <c r="S1695" s="3"/>
      <c r="T1695" s="3"/>
      <c r="U1695" s="3"/>
      <c r="V1695" s="3"/>
      <c r="W1695" s="35"/>
    </row>
    <row r="1696" spans="3:23" x14ac:dyDescent="0.25">
      <c r="C1696" s="3"/>
      <c r="D1696" s="3"/>
      <c r="E1696" s="3"/>
      <c r="F1696" s="3"/>
      <c r="G1696" s="3"/>
      <c r="H1696" s="3"/>
      <c r="I1696" s="3"/>
      <c r="J1696" s="3"/>
      <c r="K1696" s="3"/>
      <c r="L1696" s="3"/>
      <c r="M1696" s="3"/>
      <c r="N1696" s="3"/>
      <c r="O1696" s="3"/>
      <c r="P1696" s="3"/>
      <c r="Q1696" s="3"/>
      <c r="R1696" s="3"/>
      <c r="S1696" s="3"/>
      <c r="T1696" s="3"/>
      <c r="U1696" s="3"/>
      <c r="V1696" s="3"/>
      <c r="W1696" s="35"/>
    </row>
    <row r="1697" spans="3:23" x14ac:dyDescent="0.25">
      <c r="C1697" s="3"/>
      <c r="D1697" s="3"/>
      <c r="E1697" s="3"/>
      <c r="F1697" s="3"/>
      <c r="G1697" s="3"/>
      <c r="H1697" s="3"/>
      <c r="I1697" s="3"/>
      <c r="J1697" s="3"/>
      <c r="K1697" s="3"/>
      <c r="L1697" s="3"/>
      <c r="M1697" s="3"/>
      <c r="N1697" s="3"/>
      <c r="O1697" s="3"/>
      <c r="P1697" s="3"/>
      <c r="Q1697" s="3"/>
      <c r="R1697" s="3"/>
      <c r="S1697" s="3"/>
      <c r="T1697" s="3"/>
      <c r="U1697" s="3"/>
      <c r="V1697" s="3"/>
      <c r="W1697" s="35"/>
    </row>
    <row r="1698" spans="3:23" x14ac:dyDescent="0.25">
      <c r="C1698" s="3"/>
      <c r="D1698" s="3"/>
      <c r="E1698" s="3"/>
      <c r="F1698" s="3"/>
      <c r="G1698" s="3"/>
      <c r="H1698" s="3"/>
      <c r="I1698" s="3"/>
      <c r="J1698" s="3"/>
      <c r="K1698" s="3"/>
      <c r="L1698" s="3"/>
      <c r="M1698" s="3"/>
      <c r="N1698" s="3"/>
      <c r="O1698" s="3"/>
      <c r="P1698" s="3"/>
      <c r="Q1698" s="3"/>
      <c r="R1698" s="3"/>
      <c r="S1698" s="3"/>
      <c r="T1698" s="3"/>
      <c r="U1698" s="3"/>
      <c r="V1698" s="3"/>
      <c r="W1698" s="35"/>
    </row>
    <row r="1699" spans="3:23" x14ac:dyDescent="0.25">
      <c r="C1699" s="3"/>
      <c r="D1699" s="3"/>
      <c r="E1699" s="3"/>
      <c r="F1699" s="3"/>
      <c r="G1699" s="3"/>
      <c r="H1699" s="3"/>
      <c r="I1699" s="3"/>
      <c r="J1699" s="3"/>
      <c r="K1699" s="3"/>
      <c r="L1699" s="3"/>
      <c r="M1699" s="3"/>
      <c r="N1699" s="3"/>
      <c r="O1699" s="3"/>
      <c r="P1699" s="3"/>
      <c r="Q1699" s="3"/>
      <c r="R1699" s="3"/>
      <c r="S1699" s="3"/>
      <c r="T1699" s="3"/>
      <c r="U1699" s="3"/>
      <c r="V1699" s="3"/>
      <c r="W1699" s="35"/>
    </row>
    <row r="1700" spans="3:23" x14ac:dyDescent="0.25">
      <c r="C1700" s="3"/>
      <c r="D1700" s="3"/>
      <c r="E1700" s="3"/>
      <c r="F1700" s="3"/>
      <c r="G1700" s="3"/>
      <c r="H1700" s="3"/>
      <c r="I1700" s="3"/>
      <c r="J1700" s="3"/>
      <c r="K1700" s="3"/>
      <c r="L1700" s="3"/>
      <c r="M1700" s="3"/>
      <c r="N1700" s="3"/>
      <c r="O1700" s="3"/>
      <c r="P1700" s="3"/>
      <c r="Q1700" s="3"/>
      <c r="R1700" s="3"/>
      <c r="S1700" s="3"/>
      <c r="T1700" s="3"/>
      <c r="U1700" s="3"/>
      <c r="V1700" s="3"/>
      <c r="W1700" s="35"/>
    </row>
    <row r="1701" spans="3:23" x14ac:dyDescent="0.25">
      <c r="C1701" s="3"/>
      <c r="D1701" s="3"/>
      <c r="E1701" s="3"/>
      <c r="F1701" s="3"/>
      <c r="G1701" s="3"/>
      <c r="H1701" s="3"/>
      <c r="I1701" s="3"/>
      <c r="J1701" s="3"/>
      <c r="K1701" s="3"/>
      <c r="L1701" s="3"/>
      <c r="M1701" s="3"/>
      <c r="N1701" s="3"/>
      <c r="O1701" s="3"/>
      <c r="P1701" s="3"/>
      <c r="Q1701" s="3"/>
      <c r="R1701" s="3"/>
      <c r="S1701" s="3"/>
      <c r="T1701" s="3"/>
      <c r="U1701" s="3"/>
      <c r="V1701" s="3"/>
      <c r="W1701" s="35"/>
    </row>
    <row r="1702" spans="3:23" x14ac:dyDescent="0.25">
      <c r="C1702" s="3"/>
      <c r="D1702" s="3"/>
      <c r="E1702" s="3"/>
      <c r="F1702" s="3"/>
      <c r="G1702" s="3"/>
      <c r="H1702" s="3"/>
      <c r="I1702" s="3"/>
      <c r="J1702" s="3"/>
      <c r="K1702" s="3"/>
      <c r="L1702" s="3"/>
      <c r="M1702" s="3"/>
      <c r="N1702" s="3"/>
      <c r="O1702" s="3"/>
      <c r="P1702" s="3"/>
      <c r="Q1702" s="3"/>
      <c r="R1702" s="3"/>
      <c r="S1702" s="3"/>
      <c r="T1702" s="3"/>
      <c r="U1702" s="3"/>
      <c r="V1702" s="3"/>
      <c r="W1702" s="35"/>
    </row>
    <row r="1703" spans="3:23" x14ac:dyDescent="0.25">
      <c r="C1703" s="3"/>
      <c r="D1703" s="3"/>
      <c r="E1703" s="3"/>
      <c r="F1703" s="3"/>
      <c r="G1703" s="3"/>
      <c r="H1703" s="3"/>
      <c r="I1703" s="3"/>
      <c r="J1703" s="3"/>
      <c r="K1703" s="3"/>
      <c r="L1703" s="3"/>
      <c r="M1703" s="3"/>
      <c r="N1703" s="3"/>
      <c r="O1703" s="3"/>
      <c r="P1703" s="3"/>
      <c r="Q1703" s="3"/>
      <c r="R1703" s="3"/>
      <c r="S1703" s="3"/>
      <c r="T1703" s="3"/>
      <c r="U1703" s="3"/>
      <c r="V1703" s="3"/>
      <c r="W1703" s="35"/>
    </row>
    <row r="1704" spans="3:23" x14ac:dyDescent="0.25">
      <c r="C1704" s="3"/>
      <c r="D1704" s="3"/>
      <c r="E1704" s="3"/>
      <c r="F1704" s="3"/>
      <c r="G1704" s="3"/>
      <c r="H1704" s="3"/>
      <c r="I1704" s="3"/>
      <c r="J1704" s="3"/>
      <c r="K1704" s="3"/>
      <c r="L1704" s="3"/>
      <c r="M1704" s="3"/>
      <c r="N1704" s="3"/>
      <c r="O1704" s="3"/>
      <c r="P1704" s="3"/>
      <c r="Q1704" s="3"/>
      <c r="R1704" s="3"/>
      <c r="S1704" s="3"/>
      <c r="T1704" s="3"/>
      <c r="U1704" s="3"/>
      <c r="V1704" s="3"/>
      <c r="W1704" s="35"/>
    </row>
    <row r="1705" spans="3:23" x14ac:dyDescent="0.25">
      <c r="C1705" s="3"/>
      <c r="D1705" s="3"/>
      <c r="E1705" s="3"/>
      <c r="F1705" s="3"/>
      <c r="G1705" s="3"/>
      <c r="H1705" s="3"/>
      <c r="I1705" s="3"/>
      <c r="J1705" s="3"/>
      <c r="K1705" s="3"/>
      <c r="L1705" s="3"/>
      <c r="M1705" s="3"/>
      <c r="N1705" s="3"/>
      <c r="O1705" s="3"/>
      <c r="P1705" s="3"/>
      <c r="Q1705" s="3"/>
      <c r="R1705" s="3"/>
      <c r="S1705" s="3"/>
      <c r="T1705" s="3"/>
      <c r="U1705" s="3"/>
      <c r="V1705" s="3"/>
      <c r="W1705" s="35"/>
    </row>
    <row r="1706" spans="3:23" x14ac:dyDescent="0.25">
      <c r="C1706" s="3"/>
      <c r="D1706" s="3"/>
      <c r="E1706" s="3"/>
      <c r="F1706" s="3"/>
      <c r="G1706" s="3"/>
      <c r="H1706" s="3"/>
      <c r="I1706" s="3"/>
      <c r="J1706" s="3"/>
      <c r="K1706" s="3"/>
      <c r="L1706" s="3"/>
      <c r="M1706" s="3"/>
      <c r="N1706" s="3"/>
      <c r="O1706" s="3"/>
      <c r="P1706" s="3"/>
      <c r="Q1706" s="3"/>
      <c r="R1706" s="3"/>
      <c r="S1706" s="3"/>
      <c r="T1706" s="3"/>
      <c r="U1706" s="3"/>
      <c r="V1706" s="3"/>
      <c r="W1706" s="35"/>
    </row>
    <row r="1707" spans="3:23" x14ac:dyDescent="0.25">
      <c r="C1707" s="3"/>
      <c r="D1707" s="3"/>
      <c r="E1707" s="3"/>
      <c r="F1707" s="3"/>
      <c r="G1707" s="3"/>
      <c r="H1707" s="3"/>
      <c r="I1707" s="3"/>
      <c r="J1707" s="3"/>
      <c r="K1707" s="3"/>
      <c r="L1707" s="3"/>
      <c r="M1707" s="3"/>
      <c r="N1707" s="3"/>
      <c r="O1707" s="3"/>
      <c r="P1707" s="3"/>
      <c r="Q1707" s="3"/>
      <c r="R1707" s="3"/>
      <c r="S1707" s="3"/>
      <c r="T1707" s="3"/>
      <c r="U1707" s="3"/>
      <c r="V1707" s="3"/>
      <c r="W1707" s="35"/>
    </row>
    <row r="1708" spans="3:23" x14ac:dyDescent="0.25">
      <c r="C1708" s="3"/>
      <c r="D1708" s="3"/>
      <c r="E1708" s="3"/>
      <c r="F1708" s="3"/>
      <c r="G1708" s="3"/>
      <c r="H1708" s="3"/>
      <c r="I1708" s="3"/>
      <c r="J1708" s="3"/>
      <c r="K1708" s="3"/>
      <c r="L1708" s="3"/>
      <c r="M1708" s="3"/>
      <c r="N1708" s="3"/>
      <c r="O1708" s="3"/>
      <c r="P1708" s="3"/>
      <c r="Q1708" s="3"/>
      <c r="R1708" s="3"/>
      <c r="S1708" s="3"/>
      <c r="T1708" s="3"/>
      <c r="U1708" s="3"/>
      <c r="V1708" s="3"/>
      <c r="W1708" s="35"/>
    </row>
    <row r="1709" spans="3:23" x14ac:dyDescent="0.25">
      <c r="C1709" s="3"/>
      <c r="D1709" s="3"/>
      <c r="E1709" s="3"/>
      <c r="F1709" s="3"/>
      <c r="G1709" s="3"/>
      <c r="H1709" s="3"/>
      <c r="I1709" s="3"/>
      <c r="J1709" s="3"/>
      <c r="K1709" s="3"/>
      <c r="L1709" s="3"/>
      <c r="M1709" s="3"/>
      <c r="N1709" s="3"/>
      <c r="O1709" s="3"/>
      <c r="P1709" s="3"/>
      <c r="Q1709" s="3"/>
      <c r="R1709" s="3"/>
      <c r="S1709" s="3"/>
      <c r="T1709" s="3"/>
      <c r="U1709" s="3"/>
      <c r="V1709" s="3"/>
      <c r="W1709" s="35"/>
    </row>
    <row r="1710" spans="3:23" x14ac:dyDescent="0.25">
      <c r="C1710" s="3"/>
      <c r="D1710" s="3"/>
      <c r="E1710" s="3"/>
      <c r="F1710" s="3"/>
      <c r="G1710" s="3"/>
      <c r="H1710" s="3"/>
      <c r="I1710" s="3"/>
      <c r="J1710" s="3"/>
      <c r="K1710" s="3"/>
      <c r="L1710" s="3"/>
      <c r="M1710" s="3"/>
      <c r="N1710" s="3"/>
      <c r="O1710" s="3"/>
      <c r="P1710" s="3"/>
      <c r="Q1710" s="3"/>
      <c r="R1710" s="3"/>
      <c r="S1710" s="3"/>
      <c r="T1710" s="3"/>
      <c r="U1710" s="3"/>
      <c r="V1710" s="3"/>
      <c r="W1710" s="35"/>
    </row>
    <row r="1711" spans="3:23" x14ac:dyDescent="0.25">
      <c r="C1711" s="3"/>
      <c r="D1711" s="3"/>
      <c r="E1711" s="3"/>
      <c r="F1711" s="3"/>
      <c r="G1711" s="3"/>
      <c r="H1711" s="3"/>
      <c r="I1711" s="3"/>
      <c r="J1711" s="3"/>
      <c r="K1711" s="3"/>
      <c r="L1711" s="3"/>
      <c r="M1711" s="3"/>
      <c r="N1711" s="3"/>
      <c r="O1711" s="3"/>
      <c r="P1711" s="3"/>
      <c r="Q1711" s="3"/>
      <c r="R1711" s="3"/>
      <c r="S1711" s="3"/>
      <c r="T1711" s="3"/>
      <c r="U1711" s="3"/>
      <c r="V1711" s="3"/>
      <c r="W1711" s="35"/>
    </row>
    <row r="1712" spans="3:23" x14ac:dyDescent="0.25">
      <c r="C1712" s="3"/>
      <c r="D1712" s="3"/>
      <c r="E1712" s="3"/>
      <c r="F1712" s="3"/>
      <c r="G1712" s="3"/>
      <c r="H1712" s="3"/>
      <c r="I1712" s="3"/>
      <c r="J1712" s="3"/>
      <c r="K1712" s="3"/>
      <c r="L1712" s="3"/>
      <c r="M1712" s="3"/>
      <c r="N1712" s="3"/>
      <c r="O1712" s="3"/>
      <c r="P1712" s="3"/>
      <c r="Q1712" s="3"/>
      <c r="R1712" s="3"/>
      <c r="S1712" s="3"/>
      <c r="T1712" s="3"/>
      <c r="U1712" s="3"/>
      <c r="V1712" s="3"/>
      <c r="W1712" s="35"/>
    </row>
    <row r="1713" spans="3:23" x14ac:dyDescent="0.25">
      <c r="C1713" s="3"/>
      <c r="D1713" s="3"/>
      <c r="E1713" s="3"/>
      <c r="F1713" s="3"/>
      <c r="G1713" s="3"/>
      <c r="H1713" s="3"/>
      <c r="I1713" s="3"/>
      <c r="J1713" s="3"/>
      <c r="K1713" s="3"/>
      <c r="L1713" s="3"/>
      <c r="M1713" s="3"/>
      <c r="N1713" s="3"/>
      <c r="O1713" s="3"/>
      <c r="P1713" s="3"/>
      <c r="Q1713" s="3"/>
      <c r="R1713" s="3"/>
      <c r="S1713" s="3"/>
      <c r="T1713" s="3"/>
      <c r="U1713" s="3"/>
      <c r="V1713" s="3"/>
      <c r="W1713" s="35"/>
    </row>
    <row r="1714" spans="3:23" x14ac:dyDescent="0.25">
      <c r="C1714" s="3"/>
      <c r="D1714" s="3"/>
      <c r="E1714" s="3"/>
      <c r="F1714" s="3"/>
      <c r="G1714" s="3"/>
      <c r="H1714" s="3"/>
      <c r="I1714" s="3"/>
      <c r="J1714" s="3"/>
      <c r="K1714" s="3"/>
      <c r="L1714" s="3"/>
      <c r="M1714" s="3"/>
      <c r="N1714" s="3"/>
      <c r="O1714" s="3"/>
      <c r="P1714" s="3"/>
      <c r="Q1714" s="3"/>
      <c r="R1714" s="3"/>
      <c r="S1714" s="3"/>
      <c r="T1714" s="3"/>
      <c r="U1714" s="3"/>
      <c r="V1714" s="3"/>
      <c r="W1714" s="35"/>
    </row>
    <row r="1715" spans="3:23" x14ac:dyDescent="0.25">
      <c r="C1715" s="3"/>
      <c r="D1715" s="3"/>
      <c r="E1715" s="3"/>
      <c r="F1715" s="3"/>
      <c r="G1715" s="3"/>
      <c r="H1715" s="3"/>
      <c r="I1715" s="3"/>
      <c r="J1715" s="3"/>
      <c r="K1715" s="3"/>
      <c r="L1715" s="3"/>
      <c r="M1715" s="3"/>
      <c r="N1715" s="3"/>
      <c r="O1715" s="3"/>
      <c r="P1715" s="3"/>
      <c r="Q1715" s="3"/>
      <c r="R1715" s="3"/>
      <c r="S1715" s="3"/>
      <c r="T1715" s="3"/>
      <c r="U1715" s="3"/>
      <c r="V1715" s="3"/>
      <c r="W1715" s="35"/>
    </row>
    <row r="1716" spans="3:23" x14ac:dyDescent="0.25">
      <c r="C1716" s="3"/>
      <c r="D1716" s="3"/>
      <c r="E1716" s="3"/>
      <c r="F1716" s="3"/>
      <c r="G1716" s="3"/>
      <c r="H1716" s="3"/>
      <c r="I1716" s="3"/>
      <c r="J1716" s="3"/>
      <c r="K1716" s="3"/>
      <c r="L1716" s="3"/>
      <c r="M1716" s="3"/>
      <c r="N1716" s="3"/>
      <c r="O1716" s="3"/>
      <c r="P1716" s="3"/>
      <c r="Q1716" s="3"/>
      <c r="R1716" s="3"/>
      <c r="S1716" s="3"/>
      <c r="T1716" s="3"/>
      <c r="U1716" s="3"/>
      <c r="V1716" s="3"/>
      <c r="W1716" s="35"/>
    </row>
    <row r="1717" spans="3:23" x14ac:dyDescent="0.25">
      <c r="C1717" s="3"/>
      <c r="D1717" s="3"/>
      <c r="E1717" s="3"/>
      <c r="F1717" s="3"/>
      <c r="G1717" s="3"/>
      <c r="H1717" s="3"/>
      <c r="I1717" s="3"/>
      <c r="J1717" s="3"/>
      <c r="K1717" s="3"/>
      <c r="L1717" s="3"/>
      <c r="M1717" s="3"/>
      <c r="N1717" s="3"/>
      <c r="O1717" s="3"/>
      <c r="P1717" s="3"/>
      <c r="Q1717" s="3"/>
      <c r="R1717" s="3"/>
      <c r="S1717" s="3"/>
      <c r="T1717" s="3"/>
      <c r="U1717" s="3"/>
      <c r="V1717" s="3"/>
      <c r="W1717" s="35"/>
    </row>
    <row r="1718" spans="3:23" x14ac:dyDescent="0.25">
      <c r="C1718" s="3"/>
      <c r="D1718" s="3"/>
      <c r="E1718" s="3"/>
      <c r="F1718" s="3"/>
      <c r="G1718" s="3"/>
      <c r="H1718" s="3"/>
      <c r="I1718" s="3"/>
      <c r="J1718" s="3"/>
      <c r="K1718" s="3"/>
      <c r="L1718" s="3"/>
      <c r="M1718" s="3"/>
      <c r="N1718" s="3"/>
      <c r="O1718" s="3"/>
      <c r="P1718" s="3"/>
      <c r="Q1718" s="3"/>
      <c r="R1718" s="3"/>
      <c r="S1718" s="3"/>
      <c r="T1718" s="3"/>
      <c r="U1718" s="3"/>
      <c r="V1718" s="3"/>
      <c r="W1718" s="35"/>
    </row>
    <row r="1719" spans="3:23" x14ac:dyDescent="0.25">
      <c r="C1719" s="3"/>
      <c r="D1719" s="3"/>
      <c r="E1719" s="3"/>
      <c r="F1719" s="3"/>
      <c r="G1719" s="3"/>
      <c r="H1719" s="3"/>
      <c r="I1719" s="3"/>
      <c r="J1719" s="3"/>
      <c r="K1719" s="3"/>
      <c r="L1719" s="3"/>
      <c r="M1719" s="3"/>
      <c r="N1719" s="3"/>
      <c r="O1719" s="3"/>
      <c r="P1719" s="3"/>
      <c r="Q1719" s="3"/>
      <c r="R1719" s="3"/>
      <c r="S1719" s="3"/>
      <c r="T1719" s="3"/>
      <c r="U1719" s="3"/>
      <c r="V1719" s="3"/>
      <c r="W1719" s="35"/>
    </row>
    <row r="1720" spans="3:23" x14ac:dyDescent="0.25">
      <c r="C1720" s="3"/>
      <c r="D1720" s="3"/>
      <c r="E1720" s="3"/>
      <c r="F1720" s="3"/>
      <c r="G1720" s="3"/>
      <c r="H1720" s="3"/>
      <c r="I1720" s="3"/>
      <c r="J1720" s="3"/>
      <c r="K1720" s="3"/>
      <c r="L1720" s="3"/>
      <c r="M1720" s="3"/>
      <c r="N1720" s="3"/>
      <c r="O1720" s="3"/>
      <c r="P1720" s="3"/>
      <c r="Q1720" s="3"/>
      <c r="R1720" s="3"/>
      <c r="S1720" s="3"/>
      <c r="T1720" s="3"/>
      <c r="U1720" s="3"/>
      <c r="V1720" s="3"/>
      <c r="W1720" s="35"/>
    </row>
    <row r="1721" spans="3:23" x14ac:dyDescent="0.25">
      <c r="C1721" s="3"/>
      <c r="D1721" s="3"/>
      <c r="E1721" s="3"/>
      <c r="F1721" s="3"/>
      <c r="G1721" s="3"/>
      <c r="H1721" s="3"/>
      <c r="I1721" s="3"/>
      <c r="J1721" s="3"/>
      <c r="K1721" s="3"/>
      <c r="L1721" s="3"/>
      <c r="M1721" s="3"/>
      <c r="N1721" s="3"/>
      <c r="O1721" s="3"/>
      <c r="P1721" s="3"/>
      <c r="Q1721" s="3"/>
      <c r="R1721" s="3"/>
      <c r="S1721" s="3"/>
      <c r="T1721" s="3"/>
      <c r="U1721" s="3"/>
      <c r="V1721" s="3"/>
      <c r="W1721" s="35"/>
    </row>
    <row r="1722" spans="3:23" x14ac:dyDescent="0.25">
      <c r="C1722" s="3"/>
      <c r="D1722" s="3"/>
      <c r="E1722" s="3"/>
      <c r="F1722" s="3"/>
      <c r="G1722" s="3"/>
      <c r="H1722" s="3"/>
      <c r="I1722" s="3"/>
      <c r="J1722" s="3"/>
      <c r="K1722" s="3"/>
      <c r="L1722" s="3"/>
      <c r="M1722" s="3"/>
      <c r="N1722" s="3"/>
      <c r="O1722" s="3"/>
      <c r="P1722" s="3"/>
      <c r="Q1722" s="3"/>
      <c r="R1722" s="3"/>
      <c r="S1722" s="3"/>
      <c r="T1722" s="3"/>
      <c r="U1722" s="3"/>
      <c r="V1722" s="3"/>
      <c r="W1722" s="35"/>
    </row>
    <row r="1723" spans="3:23" x14ac:dyDescent="0.25">
      <c r="C1723" s="3"/>
      <c r="D1723" s="3"/>
      <c r="E1723" s="3"/>
      <c r="F1723" s="3"/>
      <c r="G1723" s="3"/>
      <c r="H1723" s="3"/>
      <c r="I1723" s="3"/>
      <c r="J1723" s="3"/>
      <c r="K1723" s="3"/>
      <c r="L1723" s="3"/>
      <c r="M1723" s="3"/>
      <c r="N1723" s="3"/>
      <c r="O1723" s="3"/>
      <c r="P1723" s="3"/>
      <c r="Q1723" s="3"/>
      <c r="R1723" s="3"/>
      <c r="S1723" s="3"/>
      <c r="T1723" s="3"/>
      <c r="U1723" s="3"/>
      <c r="V1723" s="3"/>
      <c r="W1723" s="35"/>
    </row>
    <row r="1724" spans="3:23" x14ac:dyDescent="0.25">
      <c r="C1724" s="3"/>
      <c r="D1724" s="3"/>
      <c r="E1724" s="3"/>
      <c r="F1724" s="3"/>
      <c r="G1724" s="3"/>
      <c r="H1724" s="3"/>
      <c r="I1724" s="3"/>
      <c r="J1724" s="3"/>
      <c r="K1724" s="3"/>
      <c r="L1724" s="3"/>
      <c r="M1724" s="3"/>
      <c r="N1724" s="3"/>
      <c r="O1724" s="3"/>
      <c r="P1724" s="3"/>
      <c r="Q1724" s="3"/>
      <c r="R1724" s="3"/>
      <c r="S1724" s="3"/>
      <c r="T1724" s="3"/>
      <c r="U1724" s="3"/>
      <c r="V1724" s="3"/>
      <c r="W1724" s="35"/>
    </row>
    <row r="1725" spans="3:23" x14ac:dyDescent="0.25">
      <c r="C1725" s="3"/>
      <c r="D1725" s="3"/>
      <c r="E1725" s="3"/>
      <c r="F1725" s="3"/>
      <c r="G1725" s="3"/>
      <c r="H1725" s="3"/>
      <c r="I1725" s="3"/>
      <c r="J1725" s="3"/>
      <c r="K1725" s="3"/>
      <c r="L1725" s="3"/>
      <c r="M1725" s="3"/>
      <c r="N1725" s="3"/>
      <c r="O1725" s="3"/>
      <c r="P1725" s="3"/>
      <c r="Q1725" s="3"/>
      <c r="R1725" s="3"/>
      <c r="S1725" s="3"/>
      <c r="T1725" s="3"/>
      <c r="U1725" s="3"/>
      <c r="V1725" s="3"/>
      <c r="W1725" s="35"/>
    </row>
    <row r="1726" spans="3:23" x14ac:dyDescent="0.25">
      <c r="C1726" s="3"/>
      <c r="D1726" s="3"/>
      <c r="E1726" s="3"/>
      <c r="F1726" s="3"/>
      <c r="G1726" s="3"/>
      <c r="H1726" s="3"/>
      <c r="I1726" s="3"/>
      <c r="J1726" s="3"/>
      <c r="K1726" s="3"/>
      <c r="L1726" s="3"/>
      <c r="M1726" s="3"/>
      <c r="N1726" s="3"/>
      <c r="O1726" s="3"/>
      <c r="P1726" s="3"/>
      <c r="Q1726" s="3"/>
      <c r="R1726" s="3"/>
      <c r="S1726" s="3"/>
      <c r="T1726" s="3"/>
      <c r="U1726" s="3"/>
      <c r="V1726" s="3"/>
      <c r="W1726" s="35"/>
    </row>
    <row r="1727" spans="3:23" x14ac:dyDescent="0.25">
      <c r="C1727" s="3"/>
      <c r="D1727" s="3"/>
      <c r="E1727" s="3"/>
      <c r="F1727" s="3"/>
      <c r="G1727" s="3"/>
      <c r="H1727" s="3"/>
      <c r="I1727" s="3"/>
      <c r="J1727" s="3"/>
      <c r="K1727" s="3"/>
      <c r="L1727" s="3"/>
      <c r="M1727" s="3"/>
      <c r="N1727" s="3"/>
      <c r="O1727" s="3"/>
      <c r="P1727" s="3"/>
      <c r="Q1727" s="3"/>
      <c r="R1727" s="3"/>
      <c r="S1727" s="3"/>
      <c r="T1727" s="3"/>
      <c r="U1727" s="3"/>
      <c r="V1727" s="3"/>
      <c r="W1727" s="35"/>
    </row>
    <row r="1728" spans="3:23" x14ac:dyDescent="0.25">
      <c r="C1728" s="3"/>
      <c r="D1728" s="3"/>
      <c r="E1728" s="3"/>
      <c r="F1728" s="3"/>
      <c r="G1728" s="3"/>
      <c r="H1728" s="3"/>
      <c r="I1728" s="3"/>
      <c r="J1728" s="3"/>
      <c r="K1728" s="3"/>
      <c r="L1728" s="3"/>
      <c r="M1728" s="3"/>
      <c r="N1728" s="3"/>
      <c r="O1728" s="3"/>
      <c r="P1728" s="3"/>
      <c r="Q1728" s="3"/>
      <c r="R1728" s="3"/>
      <c r="S1728" s="3"/>
      <c r="T1728" s="3"/>
      <c r="U1728" s="3"/>
      <c r="V1728" s="3"/>
      <c r="W1728" s="35"/>
    </row>
    <row r="1729" spans="3:23" x14ac:dyDescent="0.25">
      <c r="C1729" s="3"/>
      <c r="D1729" s="3"/>
      <c r="E1729" s="3"/>
      <c r="F1729" s="3"/>
      <c r="G1729" s="3"/>
      <c r="H1729" s="3"/>
      <c r="I1729" s="3"/>
      <c r="J1729" s="3"/>
      <c r="K1729" s="3"/>
      <c r="L1729" s="3"/>
      <c r="M1729" s="3"/>
      <c r="N1729" s="3"/>
      <c r="O1729" s="3"/>
      <c r="P1729" s="3"/>
      <c r="Q1729" s="3"/>
      <c r="R1729" s="3"/>
      <c r="S1729" s="3"/>
      <c r="T1729" s="3"/>
      <c r="U1729" s="3"/>
      <c r="V1729" s="3"/>
      <c r="W1729" s="35"/>
    </row>
    <row r="1730" spans="3:23" x14ac:dyDescent="0.25">
      <c r="C1730" s="3"/>
      <c r="D1730" s="3"/>
      <c r="E1730" s="3"/>
      <c r="F1730" s="3"/>
      <c r="G1730" s="3"/>
      <c r="H1730" s="3"/>
      <c r="I1730" s="3"/>
      <c r="J1730" s="3"/>
      <c r="K1730" s="3"/>
      <c r="L1730" s="3"/>
      <c r="M1730" s="3"/>
      <c r="N1730" s="3"/>
      <c r="O1730" s="3"/>
      <c r="P1730" s="3"/>
      <c r="Q1730" s="3"/>
      <c r="R1730" s="3"/>
      <c r="S1730" s="3"/>
      <c r="T1730" s="3"/>
      <c r="U1730" s="3"/>
      <c r="V1730" s="3"/>
      <c r="W1730" s="35"/>
    </row>
    <row r="1731" spans="3:23" x14ac:dyDescent="0.25">
      <c r="C1731" s="3"/>
      <c r="D1731" s="3"/>
      <c r="E1731" s="3"/>
      <c r="F1731" s="3"/>
      <c r="G1731" s="3"/>
      <c r="H1731" s="3"/>
      <c r="I1731" s="3"/>
      <c r="J1731" s="3"/>
      <c r="K1731" s="3"/>
      <c r="L1731" s="3"/>
      <c r="M1731" s="3"/>
      <c r="N1731" s="3"/>
      <c r="O1731" s="3"/>
      <c r="P1731" s="3"/>
      <c r="Q1731" s="3"/>
      <c r="R1731" s="3"/>
      <c r="S1731" s="3"/>
      <c r="T1731" s="3"/>
      <c r="U1731" s="3"/>
      <c r="V1731" s="3"/>
      <c r="W1731" s="35"/>
    </row>
    <row r="1732" spans="3:23" x14ac:dyDescent="0.25">
      <c r="C1732" s="3"/>
      <c r="D1732" s="3"/>
      <c r="E1732" s="3"/>
      <c r="F1732" s="3"/>
      <c r="G1732" s="3"/>
      <c r="H1732" s="3"/>
      <c r="I1732" s="3"/>
      <c r="J1732" s="3"/>
      <c r="K1732" s="3"/>
      <c r="L1732" s="3"/>
      <c r="M1732" s="3"/>
      <c r="N1732" s="3"/>
      <c r="O1732" s="3"/>
      <c r="P1732" s="3"/>
      <c r="Q1732" s="3"/>
      <c r="R1732" s="3"/>
      <c r="S1732" s="3"/>
      <c r="T1732" s="3"/>
      <c r="U1732" s="3"/>
      <c r="V1732" s="3"/>
      <c r="W1732" s="35"/>
    </row>
    <row r="1733" spans="3:23" x14ac:dyDescent="0.25">
      <c r="C1733" s="3"/>
      <c r="D1733" s="3"/>
      <c r="E1733" s="3"/>
      <c r="F1733" s="3"/>
      <c r="G1733" s="3"/>
      <c r="H1733" s="3"/>
      <c r="I1733" s="3"/>
      <c r="J1733" s="3"/>
      <c r="K1733" s="3"/>
      <c r="L1733" s="3"/>
      <c r="M1733" s="3"/>
      <c r="N1733" s="3"/>
      <c r="O1733" s="3"/>
      <c r="P1733" s="3"/>
      <c r="Q1733" s="3"/>
      <c r="R1733" s="3"/>
      <c r="S1733" s="3"/>
      <c r="T1733" s="3"/>
      <c r="U1733" s="3"/>
      <c r="V1733" s="3"/>
      <c r="W1733" s="35"/>
    </row>
    <row r="1734" spans="3:23" x14ac:dyDescent="0.25">
      <c r="C1734" s="3"/>
      <c r="D1734" s="3"/>
      <c r="E1734" s="3"/>
      <c r="F1734" s="3"/>
      <c r="G1734" s="3"/>
      <c r="H1734" s="3"/>
      <c r="I1734" s="3"/>
      <c r="J1734" s="3"/>
      <c r="K1734" s="3"/>
      <c r="L1734" s="3"/>
      <c r="M1734" s="3"/>
      <c r="N1734" s="3"/>
      <c r="O1734" s="3"/>
      <c r="P1734" s="3"/>
      <c r="Q1734" s="3"/>
      <c r="R1734" s="3"/>
      <c r="S1734" s="3"/>
      <c r="T1734" s="3"/>
      <c r="U1734" s="3"/>
      <c r="V1734" s="3"/>
      <c r="W1734" s="35"/>
    </row>
    <row r="1735" spans="3:23" x14ac:dyDescent="0.25">
      <c r="C1735" s="3"/>
      <c r="D1735" s="3"/>
      <c r="E1735" s="3"/>
      <c r="F1735" s="3"/>
      <c r="G1735" s="3"/>
      <c r="H1735" s="3"/>
      <c r="I1735" s="3"/>
      <c r="J1735" s="3"/>
      <c r="K1735" s="3"/>
      <c r="L1735" s="3"/>
      <c r="M1735" s="3"/>
      <c r="N1735" s="3"/>
      <c r="O1735" s="3"/>
      <c r="P1735" s="3"/>
      <c r="Q1735" s="3"/>
      <c r="R1735" s="3"/>
      <c r="S1735" s="3"/>
      <c r="T1735" s="3"/>
      <c r="U1735" s="3"/>
      <c r="V1735" s="3"/>
      <c r="W1735" s="35"/>
    </row>
    <row r="1736" spans="3:23" x14ac:dyDescent="0.25">
      <c r="C1736" s="3"/>
      <c r="D1736" s="3"/>
      <c r="E1736" s="3"/>
      <c r="F1736" s="3"/>
      <c r="G1736" s="3"/>
      <c r="H1736" s="3"/>
      <c r="I1736" s="3"/>
      <c r="J1736" s="3"/>
      <c r="K1736" s="3"/>
      <c r="L1736" s="3"/>
      <c r="M1736" s="3"/>
      <c r="N1736" s="3"/>
      <c r="O1736" s="3"/>
      <c r="P1736" s="3"/>
      <c r="Q1736" s="3"/>
      <c r="R1736" s="3"/>
      <c r="S1736" s="3"/>
      <c r="T1736" s="3"/>
      <c r="U1736" s="3"/>
      <c r="V1736" s="3"/>
      <c r="W1736" s="35"/>
    </row>
    <row r="1737" spans="3:23" x14ac:dyDescent="0.25">
      <c r="C1737" s="3"/>
      <c r="D1737" s="3"/>
      <c r="E1737" s="3"/>
      <c r="F1737" s="3"/>
      <c r="G1737" s="3"/>
      <c r="H1737" s="3"/>
      <c r="I1737" s="3"/>
      <c r="J1737" s="3"/>
      <c r="K1737" s="3"/>
      <c r="L1737" s="3"/>
      <c r="M1737" s="3"/>
      <c r="N1737" s="3"/>
      <c r="O1737" s="3"/>
      <c r="P1737" s="3"/>
      <c r="Q1737" s="3"/>
      <c r="R1737" s="3"/>
      <c r="S1737" s="3"/>
      <c r="T1737" s="3"/>
      <c r="U1737" s="3"/>
      <c r="V1737" s="3"/>
      <c r="W1737" s="35"/>
    </row>
    <row r="1738" spans="3:23" x14ac:dyDescent="0.25">
      <c r="C1738" s="3"/>
      <c r="D1738" s="3"/>
      <c r="E1738" s="3"/>
      <c r="F1738" s="3"/>
      <c r="G1738" s="3"/>
      <c r="H1738" s="3"/>
      <c r="I1738" s="3"/>
      <c r="J1738" s="3"/>
      <c r="K1738" s="3"/>
      <c r="L1738" s="3"/>
      <c r="M1738" s="3"/>
      <c r="N1738" s="3"/>
      <c r="O1738" s="3"/>
      <c r="P1738" s="3"/>
      <c r="Q1738" s="3"/>
      <c r="R1738" s="3"/>
      <c r="S1738" s="3"/>
      <c r="T1738" s="3"/>
      <c r="U1738" s="3"/>
      <c r="V1738" s="3"/>
      <c r="W1738" s="35"/>
    </row>
    <row r="1739" spans="3:23" x14ac:dyDescent="0.25">
      <c r="C1739" s="3"/>
      <c r="D1739" s="3"/>
      <c r="E1739" s="3"/>
      <c r="F1739" s="3"/>
      <c r="G1739" s="3"/>
      <c r="H1739" s="3"/>
      <c r="I1739" s="3"/>
      <c r="J1739" s="3"/>
      <c r="K1739" s="3"/>
      <c r="L1739" s="3"/>
      <c r="M1739" s="3"/>
      <c r="N1739" s="3"/>
      <c r="O1739" s="3"/>
      <c r="P1739" s="3"/>
      <c r="Q1739" s="3"/>
      <c r="R1739" s="3"/>
      <c r="S1739" s="3"/>
      <c r="T1739" s="3"/>
      <c r="U1739" s="3"/>
      <c r="V1739" s="3"/>
      <c r="W1739" s="35"/>
    </row>
    <row r="1740" spans="3:23" x14ac:dyDescent="0.25">
      <c r="C1740" s="3"/>
      <c r="D1740" s="3"/>
      <c r="E1740" s="3"/>
      <c r="F1740" s="3"/>
      <c r="G1740" s="3"/>
      <c r="H1740" s="3"/>
      <c r="I1740" s="3"/>
      <c r="J1740" s="3"/>
      <c r="K1740" s="3"/>
      <c r="L1740" s="3"/>
      <c r="M1740" s="3"/>
      <c r="N1740" s="3"/>
      <c r="O1740" s="3"/>
      <c r="P1740" s="3"/>
      <c r="Q1740" s="3"/>
      <c r="R1740" s="3"/>
      <c r="S1740" s="3"/>
      <c r="T1740" s="3"/>
      <c r="U1740" s="3"/>
      <c r="V1740" s="3"/>
      <c r="W1740" s="35"/>
    </row>
    <row r="1741" spans="3:23" x14ac:dyDescent="0.25">
      <c r="C1741" s="3"/>
      <c r="D1741" s="3"/>
      <c r="E1741" s="3"/>
      <c r="F1741" s="3"/>
      <c r="G1741" s="3"/>
      <c r="H1741" s="3"/>
      <c r="I1741" s="3"/>
      <c r="J1741" s="3"/>
      <c r="K1741" s="3"/>
      <c r="L1741" s="3"/>
      <c r="M1741" s="3"/>
      <c r="N1741" s="3"/>
      <c r="O1741" s="3"/>
      <c r="P1741" s="3"/>
      <c r="Q1741" s="3"/>
      <c r="R1741" s="3"/>
      <c r="S1741" s="3"/>
      <c r="T1741" s="3"/>
      <c r="U1741" s="3"/>
      <c r="V1741" s="3"/>
      <c r="W1741" s="35"/>
    </row>
    <row r="1742" spans="3:23" x14ac:dyDescent="0.25">
      <c r="C1742" s="3"/>
      <c r="D1742" s="3"/>
      <c r="E1742" s="3"/>
      <c r="F1742" s="3"/>
      <c r="G1742" s="3"/>
      <c r="H1742" s="3"/>
      <c r="I1742" s="3"/>
      <c r="J1742" s="3"/>
      <c r="K1742" s="3"/>
      <c r="L1742" s="3"/>
      <c r="M1742" s="3"/>
      <c r="N1742" s="3"/>
      <c r="O1742" s="3"/>
      <c r="P1742" s="3"/>
      <c r="Q1742" s="3"/>
      <c r="R1742" s="3"/>
      <c r="S1742" s="3"/>
      <c r="T1742" s="3"/>
      <c r="U1742" s="3"/>
      <c r="V1742" s="3"/>
      <c r="W1742" s="35"/>
    </row>
    <row r="1743" spans="3:23" x14ac:dyDescent="0.25">
      <c r="C1743" s="3"/>
      <c r="D1743" s="3"/>
      <c r="E1743" s="3"/>
      <c r="F1743" s="3"/>
      <c r="G1743" s="3"/>
      <c r="H1743" s="3"/>
      <c r="I1743" s="3"/>
      <c r="J1743" s="3"/>
      <c r="K1743" s="3"/>
      <c r="L1743" s="3"/>
      <c r="M1743" s="3"/>
      <c r="N1743" s="3"/>
      <c r="O1743" s="3"/>
      <c r="P1743" s="3"/>
      <c r="Q1743" s="3"/>
      <c r="R1743" s="3"/>
      <c r="S1743" s="3"/>
      <c r="T1743" s="3"/>
      <c r="U1743" s="3"/>
      <c r="V1743" s="3"/>
      <c r="W1743" s="35"/>
    </row>
    <row r="1744" spans="3:23" x14ac:dyDescent="0.25">
      <c r="C1744" s="3"/>
      <c r="D1744" s="3"/>
      <c r="E1744" s="3"/>
      <c r="F1744" s="3"/>
      <c r="G1744" s="3"/>
      <c r="H1744" s="3"/>
      <c r="I1744" s="3"/>
      <c r="J1744" s="3"/>
      <c r="K1744" s="3"/>
      <c r="L1744" s="3"/>
      <c r="M1744" s="3"/>
      <c r="N1744" s="3"/>
      <c r="O1744" s="3"/>
      <c r="P1744" s="3"/>
      <c r="Q1744" s="3"/>
      <c r="R1744" s="3"/>
      <c r="S1744" s="3"/>
      <c r="T1744" s="3"/>
      <c r="U1744" s="3"/>
      <c r="V1744" s="3"/>
      <c r="W1744" s="35"/>
    </row>
    <row r="1745" spans="3:23" x14ac:dyDescent="0.25">
      <c r="C1745" s="3"/>
      <c r="D1745" s="3"/>
      <c r="E1745" s="3"/>
      <c r="F1745" s="3"/>
      <c r="G1745" s="3"/>
      <c r="H1745" s="3"/>
      <c r="I1745" s="3"/>
      <c r="J1745" s="3"/>
      <c r="K1745" s="3"/>
      <c r="L1745" s="3"/>
      <c r="M1745" s="3"/>
      <c r="N1745" s="3"/>
      <c r="O1745" s="3"/>
      <c r="P1745" s="3"/>
      <c r="Q1745" s="3"/>
      <c r="R1745" s="3"/>
      <c r="S1745" s="3"/>
      <c r="T1745" s="3"/>
      <c r="U1745" s="3"/>
      <c r="V1745" s="3"/>
      <c r="W1745" s="35"/>
    </row>
    <row r="1746" spans="3:23" x14ac:dyDescent="0.25">
      <c r="C1746" s="3"/>
      <c r="D1746" s="3"/>
      <c r="E1746" s="3"/>
      <c r="F1746" s="3"/>
      <c r="G1746" s="3"/>
      <c r="H1746" s="3"/>
      <c r="I1746" s="3"/>
      <c r="J1746" s="3"/>
      <c r="K1746" s="3"/>
      <c r="L1746" s="3"/>
      <c r="M1746" s="3"/>
      <c r="N1746" s="3"/>
      <c r="O1746" s="3"/>
      <c r="P1746" s="3"/>
      <c r="Q1746" s="3"/>
      <c r="R1746" s="3"/>
      <c r="S1746" s="3"/>
      <c r="T1746" s="3"/>
      <c r="U1746" s="3"/>
      <c r="V1746" s="3"/>
      <c r="W1746" s="35"/>
    </row>
    <row r="1747" spans="3:23" x14ac:dyDescent="0.25">
      <c r="C1747" s="3"/>
      <c r="D1747" s="3"/>
      <c r="E1747" s="3"/>
      <c r="F1747" s="3"/>
      <c r="G1747" s="3"/>
      <c r="H1747" s="3"/>
      <c r="I1747" s="3"/>
      <c r="J1747" s="3"/>
      <c r="K1747" s="3"/>
      <c r="L1747" s="3"/>
      <c r="M1747" s="3"/>
      <c r="N1747" s="3"/>
      <c r="O1747" s="3"/>
      <c r="P1747" s="3"/>
      <c r="Q1747" s="3"/>
      <c r="R1747" s="3"/>
      <c r="S1747" s="3"/>
      <c r="T1747" s="3"/>
      <c r="U1747" s="3"/>
      <c r="V1747" s="3"/>
      <c r="W1747" s="35"/>
    </row>
    <row r="1748" spans="3:23" x14ac:dyDescent="0.25">
      <c r="C1748" s="3"/>
      <c r="D1748" s="3"/>
      <c r="E1748" s="3"/>
      <c r="F1748" s="3"/>
      <c r="G1748" s="3"/>
      <c r="H1748" s="3"/>
      <c r="I1748" s="3"/>
      <c r="J1748" s="3"/>
      <c r="K1748" s="3"/>
      <c r="L1748" s="3"/>
      <c r="M1748" s="3"/>
      <c r="N1748" s="3"/>
      <c r="O1748" s="3"/>
      <c r="P1748" s="3"/>
      <c r="Q1748" s="3"/>
      <c r="R1748" s="3"/>
      <c r="S1748" s="3"/>
      <c r="T1748" s="3"/>
      <c r="U1748" s="3"/>
      <c r="V1748" s="3"/>
      <c r="W1748" s="35"/>
    </row>
    <row r="1749" spans="3:23" x14ac:dyDescent="0.25">
      <c r="C1749" s="3"/>
      <c r="D1749" s="3"/>
      <c r="E1749" s="3"/>
      <c r="F1749" s="3"/>
      <c r="G1749" s="3"/>
      <c r="H1749" s="3"/>
      <c r="I1749" s="3"/>
      <c r="J1749" s="3"/>
      <c r="K1749" s="3"/>
      <c r="L1749" s="3"/>
      <c r="M1749" s="3"/>
      <c r="N1749" s="3"/>
      <c r="O1749" s="3"/>
      <c r="P1749" s="3"/>
      <c r="Q1749" s="3"/>
      <c r="R1749" s="3"/>
      <c r="S1749" s="3"/>
      <c r="T1749" s="3"/>
      <c r="U1749" s="3"/>
      <c r="V1749" s="3"/>
      <c r="W1749" s="35"/>
    </row>
    <row r="1750" spans="3:23" x14ac:dyDescent="0.25">
      <c r="C1750" s="3"/>
      <c r="D1750" s="3"/>
      <c r="E1750" s="3"/>
      <c r="F1750" s="3"/>
      <c r="G1750" s="3"/>
      <c r="H1750" s="3"/>
      <c r="I1750" s="3"/>
      <c r="J1750" s="3"/>
      <c r="K1750" s="3"/>
      <c r="L1750" s="3"/>
      <c r="M1750" s="3"/>
      <c r="N1750" s="3"/>
      <c r="O1750" s="3"/>
      <c r="P1750" s="3"/>
      <c r="Q1750" s="3"/>
      <c r="R1750" s="3"/>
      <c r="S1750" s="3"/>
      <c r="T1750" s="3"/>
      <c r="U1750" s="3"/>
      <c r="V1750" s="3"/>
      <c r="W1750" s="35"/>
    </row>
    <row r="1751" spans="3:23" x14ac:dyDescent="0.25">
      <c r="C1751" s="3"/>
      <c r="D1751" s="3"/>
      <c r="E1751" s="3"/>
      <c r="F1751" s="3"/>
      <c r="G1751" s="3"/>
      <c r="H1751" s="3"/>
      <c r="I1751" s="3"/>
      <c r="J1751" s="3"/>
      <c r="K1751" s="3"/>
      <c r="L1751" s="3"/>
      <c r="M1751" s="3"/>
      <c r="N1751" s="3"/>
      <c r="O1751" s="3"/>
      <c r="P1751" s="3"/>
      <c r="Q1751" s="3"/>
      <c r="R1751" s="3"/>
      <c r="S1751" s="3"/>
      <c r="T1751" s="3"/>
      <c r="U1751" s="3"/>
      <c r="V1751" s="3"/>
      <c r="W1751" s="35"/>
    </row>
    <row r="1752" spans="3:23" x14ac:dyDescent="0.25">
      <c r="C1752" s="3"/>
      <c r="D1752" s="3"/>
      <c r="E1752" s="3"/>
      <c r="F1752" s="3"/>
      <c r="G1752" s="3"/>
      <c r="H1752" s="3"/>
      <c r="I1752" s="3"/>
      <c r="J1752" s="3"/>
      <c r="K1752" s="3"/>
      <c r="L1752" s="3"/>
      <c r="M1752" s="3"/>
      <c r="N1752" s="3"/>
      <c r="O1752" s="3"/>
      <c r="P1752" s="3"/>
      <c r="Q1752" s="3"/>
      <c r="R1752" s="3"/>
      <c r="S1752" s="3"/>
      <c r="T1752" s="3"/>
      <c r="U1752" s="3"/>
      <c r="V1752" s="3"/>
      <c r="W1752" s="35"/>
    </row>
    <row r="1753" spans="3:23" x14ac:dyDescent="0.25">
      <c r="C1753" s="3"/>
      <c r="D1753" s="3"/>
      <c r="E1753" s="3"/>
      <c r="F1753" s="3"/>
      <c r="G1753" s="3"/>
      <c r="H1753" s="3"/>
      <c r="I1753" s="3"/>
      <c r="J1753" s="3"/>
      <c r="K1753" s="3"/>
      <c r="L1753" s="3"/>
      <c r="M1753" s="3"/>
      <c r="N1753" s="3"/>
      <c r="O1753" s="3"/>
      <c r="P1753" s="3"/>
      <c r="Q1753" s="3"/>
      <c r="R1753" s="3"/>
      <c r="S1753" s="3"/>
      <c r="T1753" s="3"/>
      <c r="U1753" s="3"/>
      <c r="V1753" s="3"/>
      <c r="W1753" s="35"/>
    </row>
    <row r="1754" spans="3:23" x14ac:dyDescent="0.25">
      <c r="C1754" s="3"/>
      <c r="D1754" s="3"/>
      <c r="E1754" s="3"/>
      <c r="F1754" s="3"/>
      <c r="G1754" s="3"/>
      <c r="H1754" s="3"/>
      <c r="I1754" s="3"/>
      <c r="J1754" s="3"/>
      <c r="K1754" s="3"/>
      <c r="L1754" s="3"/>
      <c r="M1754" s="3"/>
      <c r="N1754" s="3"/>
      <c r="O1754" s="3"/>
      <c r="P1754" s="3"/>
      <c r="Q1754" s="3"/>
      <c r="R1754" s="3"/>
      <c r="S1754" s="3"/>
      <c r="T1754" s="3"/>
      <c r="U1754" s="3"/>
      <c r="V1754" s="3"/>
      <c r="W1754" s="35"/>
    </row>
    <row r="1755" spans="3:23" x14ac:dyDescent="0.25">
      <c r="C1755" s="3"/>
      <c r="D1755" s="3"/>
      <c r="E1755" s="3"/>
      <c r="F1755" s="3"/>
      <c r="G1755" s="3"/>
      <c r="H1755" s="3"/>
      <c r="I1755" s="3"/>
      <c r="J1755" s="3"/>
      <c r="K1755" s="3"/>
      <c r="L1755" s="3"/>
      <c r="M1755" s="3"/>
      <c r="N1755" s="3"/>
      <c r="O1755" s="3"/>
      <c r="P1755" s="3"/>
      <c r="Q1755" s="3"/>
      <c r="R1755" s="3"/>
      <c r="S1755" s="3"/>
      <c r="T1755" s="3"/>
      <c r="U1755" s="3"/>
      <c r="V1755" s="3"/>
      <c r="W1755" s="35"/>
    </row>
    <row r="1756" spans="3:23" x14ac:dyDescent="0.25">
      <c r="C1756" s="3"/>
      <c r="D1756" s="3"/>
      <c r="E1756" s="3"/>
      <c r="F1756" s="3"/>
      <c r="G1756" s="3"/>
      <c r="H1756" s="3"/>
      <c r="I1756" s="3"/>
      <c r="J1756" s="3"/>
      <c r="K1756" s="3"/>
      <c r="L1756" s="3"/>
      <c r="M1756" s="3"/>
      <c r="N1756" s="3"/>
      <c r="O1756" s="3"/>
      <c r="P1756" s="3"/>
      <c r="Q1756" s="3"/>
      <c r="R1756" s="3"/>
      <c r="S1756" s="3"/>
      <c r="T1756" s="3"/>
      <c r="U1756" s="3"/>
      <c r="V1756" s="3"/>
      <c r="W1756" s="35"/>
    </row>
    <row r="1757" spans="3:23" x14ac:dyDescent="0.25">
      <c r="C1757" s="3"/>
      <c r="D1757" s="3"/>
      <c r="E1757" s="3"/>
      <c r="F1757" s="3"/>
      <c r="G1757" s="3"/>
      <c r="H1757" s="3"/>
      <c r="I1757" s="3"/>
      <c r="J1757" s="3"/>
      <c r="K1757" s="3"/>
      <c r="L1757" s="3"/>
      <c r="M1757" s="3"/>
      <c r="N1757" s="3"/>
      <c r="O1757" s="3"/>
      <c r="P1757" s="3"/>
      <c r="Q1757" s="3"/>
      <c r="R1757" s="3"/>
      <c r="S1757" s="3"/>
      <c r="T1757" s="3"/>
      <c r="U1757" s="3"/>
      <c r="V1757" s="3"/>
      <c r="W1757" s="35"/>
    </row>
    <row r="1758" spans="3:23" x14ac:dyDescent="0.25">
      <c r="C1758" s="3"/>
      <c r="D1758" s="3"/>
      <c r="E1758" s="3"/>
      <c r="F1758" s="3"/>
      <c r="G1758" s="3"/>
      <c r="H1758" s="3"/>
      <c r="I1758" s="3"/>
      <c r="J1758" s="3"/>
      <c r="K1758" s="3"/>
      <c r="L1758" s="3"/>
      <c r="M1758" s="3"/>
      <c r="N1758" s="3"/>
      <c r="O1758" s="3"/>
      <c r="P1758" s="3"/>
      <c r="Q1758" s="3"/>
      <c r="R1758" s="3"/>
      <c r="S1758" s="3"/>
      <c r="T1758" s="3"/>
      <c r="U1758" s="3"/>
      <c r="V1758" s="3"/>
      <c r="W1758" s="35"/>
    </row>
    <row r="1759" spans="3:23" x14ac:dyDescent="0.25">
      <c r="C1759" s="3"/>
      <c r="D1759" s="3"/>
      <c r="E1759" s="3"/>
      <c r="F1759" s="3"/>
      <c r="G1759" s="3"/>
      <c r="H1759" s="3"/>
      <c r="I1759" s="3"/>
      <c r="J1759" s="3"/>
      <c r="K1759" s="3"/>
      <c r="L1759" s="3"/>
      <c r="M1759" s="3"/>
      <c r="N1759" s="3"/>
      <c r="O1759" s="3"/>
      <c r="P1759" s="3"/>
      <c r="Q1759" s="3"/>
      <c r="R1759" s="3"/>
      <c r="S1759" s="3"/>
      <c r="T1759" s="3"/>
      <c r="U1759" s="3"/>
      <c r="V1759" s="3"/>
      <c r="W1759" s="35"/>
    </row>
    <row r="1760" spans="3:23" x14ac:dyDescent="0.25">
      <c r="C1760" s="3"/>
      <c r="D1760" s="3"/>
      <c r="E1760" s="3"/>
      <c r="F1760" s="3"/>
      <c r="G1760" s="3"/>
      <c r="H1760" s="3"/>
      <c r="I1760" s="3"/>
      <c r="J1760" s="3"/>
      <c r="K1760" s="3"/>
      <c r="L1760" s="3"/>
      <c r="M1760" s="3"/>
      <c r="N1760" s="3"/>
      <c r="O1760" s="3"/>
      <c r="P1760" s="3"/>
      <c r="Q1760" s="3"/>
      <c r="R1760" s="3"/>
      <c r="S1760" s="3"/>
      <c r="T1760" s="3"/>
      <c r="U1760" s="3"/>
      <c r="V1760" s="3"/>
      <c r="W1760" s="35"/>
    </row>
    <row r="1761" spans="3:23" x14ac:dyDescent="0.25">
      <c r="C1761" s="3"/>
      <c r="D1761" s="3"/>
      <c r="E1761" s="3"/>
      <c r="F1761" s="3"/>
      <c r="G1761" s="3"/>
      <c r="H1761" s="3"/>
      <c r="I1761" s="3"/>
      <c r="J1761" s="3"/>
      <c r="K1761" s="3"/>
      <c r="L1761" s="3"/>
      <c r="M1761" s="3"/>
      <c r="N1761" s="3"/>
      <c r="O1761" s="3"/>
      <c r="P1761" s="3"/>
      <c r="Q1761" s="3"/>
      <c r="R1761" s="3"/>
      <c r="S1761" s="3"/>
      <c r="T1761" s="3"/>
      <c r="U1761" s="3"/>
      <c r="V1761" s="3"/>
      <c r="W1761" s="35"/>
    </row>
    <row r="1762" spans="3:23" x14ac:dyDescent="0.25">
      <c r="C1762" s="3"/>
      <c r="D1762" s="3"/>
      <c r="E1762" s="3"/>
      <c r="F1762" s="3"/>
      <c r="G1762" s="3"/>
      <c r="H1762" s="3"/>
      <c r="I1762" s="3"/>
      <c r="J1762" s="3"/>
      <c r="K1762" s="3"/>
      <c r="L1762" s="3"/>
      <c r="M1762" s="3"/>
      <c r="N1762" s="3"/>
      <c r="O1762" s="3"/>
      <c r="P1762" s="3"/>
      <c r="Q1762" s="3"/>
      <c r="R1762" s="3"/>
      <c r="S1762" s="3"/>
      <c r="T1762" s="3"/>
      <c r="U1762" s="3"/>
      <c r="V1762" s="3"/>
      <c r="W1762" s="35"/>
    </row>
    <row r="1763" spans="3:23" x14ac:dyDescent="0.25">
      <c r="C1763" s="3"/>
      <c r="D1763" s="3"/>
      <c r="E1763" s="3"/>
      <c r="F1763" s="3"/>
      <c r="G1763" s="3"/>
      <c r="H1763" s="3"/>
      <c r="I1763" s="3"/>
      <c r="J1763" s="3"/>
      <c r="K1763" s="3"/>
      <c r="L1763" s="3"/>
      <c r="M1763" s="3"/>
      <c r="N1763" s="3"/>
      <c r="O1763" s="3"/>
      <c r="P1763" s="3"/>
      <c r="Q1763" s="3"/>
      <c r="R1763" s="3"/>
      <c r="S1763" s="3"/>
      <c r="T1763" s="3"/>
      <c r="U1763" s="3"/>
      <c r="V1763" s="3"/>
      <c r="W1763" s="35"/>
    </row>
    <row r="1764" spans="3:23" x14ac:dyDescent="0.25">
      <c r="C1764" s="3"/>
      <c r="D1764" s="3"/>
      <c r="E1764" s="3"/>
      <c r="F1764" s="3"/>
      <c r="G1764" s="3"/>
      <c r="H1764" s="3"/>
      <c r="I1764" s="3"/>
      <c r="J1764" s="3"/>
      <c r="K1764" s="3"/>
      <c r="L1764" s="3"/>
      <c r="M1764" s="3"/>
      <c r="N1764" s="3"/>
      <c r="O1764" s="3"/>
      <c r="P1764" s="3"/>
      <c r="Q1764" s="3"/>
      <c r="R1764" s="3"/>
      <c r="S1764" s="3"/>
      <c r="T1764" s="3"/>
      <c r="U1764" s="3"/>
      <c r="V1764" s="3"/>
      <c r="W1764" s="35"/>
    </row>
    <row r="1765" spans="3:23" x14ac:dyDescent="0.25">
      <c r="C1765" s="3"/>
      <c r="D1765" s="3"/>
      <c r="E1765" s="3"/>
      <c r="F1765" s="3"/>
      <c r="G1765" s="3"/>
      <c r="H1765" s="3"/>
      <c r="I1765" s="3"/>
      <c r="J1765" s="3"/>
      <c r="K1765" s="3"/>
      <c r="L1765" s="3"/>
      <c r="M1765" s="3"/>
      <c r="N1765" s="3"/>
      <c r="O1765" s="3"/>
      <c r="P1765" s="3"/>
      <c r="Q1765" s="3"/>
      <c r="R1765" s="3"/>
      <c r="S1765" s="3"/>
      <c r="T1765" s="3"/>
      <c r="U1765" s="3"/>
      <c r="V1765" s="3"/>
      <c r="W1765" s="35"/>
    </row>
    <row r="1766" spans="3:23" x14ac:dyDescent="0.25">
      <c r="C1766" s="3"/>
      <c r="D1766" s="3"/>
      <c r="E1766" s="3"/>
      <c r="F1766" s="3"/>
      <c r="G1766" s="3"/>
      <c r="H1766" s="3"/>
      <c r="I1766" s="3"/>
      <c r="J1766" s="3"/>
      <c r="K1766" s="3"/>
      <c r="L1766" s="3"/>
      <c r="M1766" s="3"/>
      <c r="N1766" s="3"/>
      <c r="O1766" s="3"/>
      <c r="P1766" s="3"/>
      <c r="Q1766" s="3"/>
      <c r="R1766" s="3"/>
      <c r="S1766" s="3"/>
      <c r="T1766" s="3"/>
      <c r="U1766" s="3"/>
      <c r="V1766" s="3"/>
      <c r="W1766" s="35"/>
    </row>
    <row r="1767" spans="3:23" x14ac:dyDescent="0.25">
      <c r="C1767" s="3"/>
      <c r="D1767" s="3"/>
      <c r="E1767" s="3"/>
      <c r="F1767" s="3"/>
      <c r="G1767" s="3"/>
      <c r="H1767" s="3"/>
      <c r="I1767" s="3"/>
      <c r="J1767" s="3"/>
      <c r="K1767" s="3"/>
      <c r="L1767" s="3"/>
      <c r="M1767" s="3"/>
      <c r="N1767" s="3"/>
      <c r="O1767" s="3"/>
      <c r="P1767" s="3"/>
      <c r="Q1767" s="3"/>
      <c r="R1767" s="3"/>
      <c r="S1767" s="3"/>
      <c r="T1767" s="3"/>
      <c r="U1767" s="3"/>
      <c r="V1767" s="3"/>
      <c r="W1767" s="35"/>
    </row>
    <row r="1768" spans="3:23" x14ac:dyDescent="0.25">
      <c r="C1768" s="3"/>
      <c r="D1768" s="3"/>
      <c r="E1768" s="3"/>
      <c r="F1768" s="3"/>
      <c r="G1768" s="3"/>
      <c r="H1768" s="3"/>
      <c r="I1768" s="3"/>
      <c r="J1768" s="3"/>
      <c r="K1768" s="3"/>
      <c r="L1768" s="3"/>
      <c r="M1768" s="3"/>
      <c r="N1768" s="3"/>
      <c r="O1768" s="3"/>
      <c r="P1768" s="3"/>
      <c r="Q1768" s="3"/>
      <c r="R1768" s="3"/>
      <c r="S1768" s="3"/>
      <c r="T1768" s="3"/>
      <c r="U1768" s="3"/>
      <c r="V1768" s="3"/>
      <c r="W1768" s="35"/>
    </row>
    <row r="1769" spans="3:23" x14ac:dyDescent="0.25">
      <c r="C1769" s="3"/>
      <c r="D1769" s="3"/>
      <c r="E1769" s="3"/>
      <c r="F1769" s="3"/>
      <c r="G1769" s="3"/>
      <c r="H1769" s="3"/>
      <c r="I1769" s="3"/>
      <c r="J1769" s="3"/>
      <c r="K1769" s="3"/>
      <c r="L1769" s="3"/>
      <c r="M1769" s="3"/>
      <c r="N1769" s="3"/>
      <c r="O1769" s="3"/>
      <c r="P1769" s="3"/>
      <c r="Q1769" s="3"/>
      <c r="R1769" s="3"/>
      <c r="S1769" s="3"/>
      <c r="T1769" s="3"/>
      <c r="U1769" s="3"/>
      <c r="V1769" s="3"/>
      <c r="W1769" s="35"/>
    </row>
    <row r="1770" spans="3:23" x14ac:dyDescent="0.25">
      <c r="C1770" s="3"/>
      <c r="D1770" s="3"/>
      <c r="E1770" s="3"/>
      <c r="F1770" s="3"/>
      <c r="G1770" s="3"/>
      <c r="H1770" s="3"/>
      <c r="I1770" s="3"/>
      <c r="J1770" s="3"/>
      <c r="K1770" s="3"/>
      <c r="L1770" s="3"/>
      <c r="M1770" s="3"/>
      <c r="N1770" s="3"/>
      <c r="O1770" s="3"/>
      <c r="P1770" s="3"/>
      <c r="Q1770" s="3"/>
      <c r="R1770" s="3"/>
      <c r="S1770" s="3"/>
      <c r="T1770" s="3"/>
      <c r="U1770" s="3"/>
      <c r="V1770" s="3"/>
      <c r="W1770" s="35"/>
    </row>
    <row r="1771" spans="3:23" x14ac:dyDescent="0.25">
      <c r="C1771" s="3"/>
      <c r="D1771" s="3"/>
      <c r="E1771" s="3"/>
      <c r="F1771" s="3"/>
      <c r="G1771" s="3"/>
      <c r="H1771" s="3"/>
      <c r="I1771" s="3"/>
      <c r="J1771" s="3"/>
      <c r="K1771" s="3"/>
      <c r="L1771" s="3"/>
      <c r="M1771" s="3"/>
      <c r="N1771" s="3"/>
      <c r="O1771" s="3"/>
      <c r="P1771" s="3"/>
      <c r="Q1771" s="3"/>
      <c r="R1771" s="3"/>
      <c r="S1771" s="3"/>
      <c r="T1771" s="3"/>
      <c r="U1771" s="3"/>
      <c r="V1771" s="3"/>
      <c r="W1771" s="35"/>
    </row>
    <row r="1772" spans="3:23" x14ac:dyDescent="0.25">
      <c r="C1772" s="3"/>
      <c r="D1772" s="3"/>
      <c r="E1772" s="3"/>
      <c r="F1772" s="3"/>
      <c r="G1772" s="3"/>
      <c r="H1772" s="3"/>
      <c r="I1772" s="3"/>
      <c r="J1772" s="3"/>
      <c r="K1772" s="3"/>
      <c r="L1772" s="3"/>
      <c r="M1772" s="3"/>
      <c r="N1772" s="3"/>
      <c r="O1772" s="3"/>
      <c r="P1772" s="3"/>
      <c r="Q1772" s="3"/>
      <c r="R1772" s="3"/>
      <c r="S1772" s="3"/>
      <c r="T1772" s="3"/>
      <c r="U1772" s="3"/>
      <c r="V1772" s="3"/>
      <c r="W1772" s="35"/>
    </row>
    <row r="1773" spans="3:23" x14ac:dyDescent="0.25">
      <c r="C1773" s="3"/>
      <c r="D1773" s="3"/>
      <c r="E1773" s="3"/>
      <c r="F1773" s="3"/>
      <c r="G1773" s="3"/>
      <c r="H1773" s="3"/>
      <c r="I1773" s="3"/>
      <c r="J1773" s="3"/>
      <c r="K1773" s="3"/>
      <c r="L1773" s="3"/>
      <c r="M1773" s="3"/>
      <c r="N1773" s="3"/>
      <c r="O1773" s="3"/>
      <c r="P1773" s="3"/>
      <c r="Q1773" s="3"/>
      <c r="R1773" s="3"/>
      <c r="S1773" s="3"/>
      <c r="T1773" s="3"/>
      <c r="U1773" s="3"/>
      <c r="V1773" s="3"/>
      <c r="W1773" s="35"/>
    </row>
    <row r="1774" spans="3:23" x14ac:dyDescent="0.25">
      <c r="C1774" s="3"/>
      <c r="D1774" s="3"/>
      <c r="E1774" s="3"/>
      <c r="F1774" s="3"/>
      <c r="G1774" s="3"/>
      <c r="H1774" s="3"/>
      <c r="I1774" s="3"/>
      <c r="J1774" s="3"/>
      <c r="K1774" s="3"/>
      <c r="L1774" s="3"/>
      <c r="M1774" s="3"/>
      <c r="N1774" s="3"/>
      <c r="O1774" s="3"/>
      <c r="P1774" s="3"/>
      <c r="Q1774" s="3"/>
      <c r="R1774" s="3"/>
      <c r="S1774" s="3"/>
      <c r="T1774" s="3"/>
      <c r="U1774" s="3"/>
      <c r="V1774" s="3"/>
      <c r="W1774" s="35"/>
    </row>
    <row r="1775" spans="3:23" x14ac:dyDescent="0.25">
      <c r="C1775" s="3"/>
      <c r="D1775" s="3"/>
      <c r="E1775" s="3"/>
      <c r="F1775" s="3"/>
      <c r="G1775" s="3"/>
      <c r="H1775" s="3"/>
      <c r="I1775" s="3"/>
      <c r="J1775" s="3"/>
      <c r="K1775" s="3"/>
      <c r="L1775" s="3"/>
      <c r="M1775" s="3"/>
      <c r="N1775" s="3"/>
      <c r="O1775" s="3"/>
      <c r="P1775" s="3"/>
      <c r="Q1775" s="3"/>
      <c r="R1775" s="3"/>
      <c r="S1775" s="3"/>
      <c r="T1775" s="3"/>
      <c r="U1775" s="3"/>
      <c r="V1775" s="3"/>
      <c r="W1775" s="35"/>
    </row>
    <row r="1776" spans="3:23" x14ac:dyDescent="0.25">
      <c r="C1776" s="3"/>
      <c r="D1776" s="3"/>
      <c r="E1776" s="3"/>
      <c r="F1776" s="3"/>
      <c r="G1776" s="3"/>
      <c r="H1776" s="3"/>
      <c r="I1776" s="3"/>
      <c r="J1776" s="3"/>
      <c r="K1776" s="3"/>
      <c r="L1776" s="3"/>
      <c r="M1776" s="3"/>
      <c r="N1776" s="3"/>
      <c r="O1776" s="3"/>
      <c r="P1776" s="3"/>
      <c r="Q1776" s="3"/>
      <c r="R1776" s="3"/>
      <c r="S1776" s="3"/>
      <c r="T1776" s="3"/>
      <c r="U1776" s="3"/>
      <c r="V1776" s="3"/>
      <c r="W1776" s="35"/>
    </row>
    <row r="1777" spans="3:23" x14ac:dyDescent="0.25">
      <c r="C1777" s="3"/>
      <c r="D1777" s="3"/>
      <c r="E1777" s="3"/>
      <c r="F1777" s="3"/>
      <c r="G1777" s="3"/>
      <c r="H1777" s="3"/>
      <c r="I1777" s="3"/>
      <c r="J1777" s="3"/>
      <c r="K1777" s="3"/>
      <c r="L1777" s="3"/>
      <c r="M1777" s="3"/>
      <c r="N1777" s="3"/>
      <c r="O1777" s="3"/>
      <c r="P1777" s="3"/>
      <c r="Q1777" s="3"/>
      <c r="R1777" s="3"/>
      <c r="S1777" s="3"/>
      <c r="T1777" s="3"/>
      <c r="U1777" s="3"/>
      <c r="V1777" s="3"/>
      <c r="W1777" s="35"/>
    </row>
    <row r="1778" spans="3:23" x14ac:dyDescent="0.25">
      <c r="C1778" s="3"/>
      <c r="D1778" s="3"/>
      <c r="E1778" s="3"/>
      <c r="F1778" s="3"/>
      <c r="G1778" s="3"/>
      <c r="H1778" s="3"/>
      <c r="I1778" s="3"/>
      <c r="J1778" s="3"/>
      <c r="K1778" s="3"/>
      <c r="L1778" s="3"/>
      <c r="M1778" s="3"/>
      <c r="N1778" s="3"/>
      <c r="O1778" s="3"/>
      <c r="P1778" s="3"/>
      <c r="Q1778" s="3"/>
      <c r="R1778" s="3"/>
      <c r="S1778" s="3"/>
      <c r="T1778" s="3"/>
      <c r="U1778" s="3"/>
      <c r="V1778" s="3"/>
      <c r="W1778" s="35"/>
    </row>
    <row r="1779" spans="3:23" x14ac:dyDescent="0.25">
      <c r="C1779" s="3"/>
      <c r="D1779" s="3"/>
      <c r="E1779" s="3"/>
      <c r="F1779" s="3"/>
      <c r="G1779" s="3"/>
      <c r="H1779" s="3"/>
      <c r="I1779" s="3"/>
      <c r="J1779" s="3"/>
      <c r="K1779" s="3"/>
      <c r="L1779" s="3"/>
      <c r="M1779" s="3"/>
      <c r="N1779" s="3"/>
      <c r="O1779" s="3"/>
      <c r="P1779" s="3"/>
      <c r="Q1779" s="3"/>
      <c r="R1779" s="3"/>
      <c r="S1779" s="3"/>
      <c r="T1779" s="3"/>
      <c r="U1779" s="3"/>
      <c r="V1779" s="3"/>
      <c r="W1779" s="35"/>
    </row>
    <row r="1780" spans="3:23" x14ac:dyDescent="0.25">
      <c r="C1780" s="3"/>
      <c r="D1780" s="3"/>
      <c r="E1780" s="3"/>
      <c r="F1780" s="3"/>
      <c r="G1780" s="3"/>
      <c r="H1780" s="3"/>
      <c r="I1780" s="3"/>
      <c r="J1780" s="3"/>
      <c r="K1780" s="3"/>
      <c r="L1780" s="3"/>
      <c r="M1780" s="3"/>
      <c r="N1780" s="3"/>
      <c r="O1780" s="3"/>
      <c r="P1780" s="3"/>
      <c r="Q1780" s="3"/>
      <c r="R1780" s="3"/>
      <c r="S1780" s="3"/>
      <c r="T1780" s="3"/>
      <c r="U1780" s="3"/>
      <c r="V1780" s="3"/>
      <c r="W1780" s="35"/>
    </row>
    <row r="1781" spans="3:23" x14ac:dyDescent="0.25">
      <c r="C1781" s="3"/>
      <c r="D1781" s="3"/>
      <c r="E1781" s="3"/>
      <c r="F1781" s="3"/>
      <c r="G1781" s="3"/>
      <c r="H1781" s="3"/>
      <c r="I1781" s="3"/>
      <c r="J1781" s="3"/>
      <c r="K1781" s="3"/>
      <c r="L1781" s="3"/>
      <c r="M1781" s="3"/>
      <c r="N1781" s="3"/>
      <c r="O1781" s="3"/>
      <c r="P1781" s="3"/>
      <c r="Q1781" s="3"/>
      <c r="R1781" s="3"/>
      <c r="S1781" s="3"/>
      <c r="T1781" s="3"/>
      <c r="U1781" s="3"/>
      <c r="V1781" s="3"/>
      <c r="W1781" s="35"/>
    </row>
    <row r="1782" spans="3:23" x14ac:dyDescent="0.25">
      <c r="C1782" s="3"/>
      <c r="D1782" s="3"/>
      <c r="E1782" s="3"/>
      <c r="F1782" s="3"/>
      <c r="G1782" s="3"/>
      <c r="H1782" s="3"/>
      <c r="I1782" s="3"/>
      <c r="J1782" s="3"/>
      <c r="K1782" s="3"/>
      <c r="L1782" s="3"/>
      <c r="M1782" s="3"/>
      <c r="N1782" s="3"/>
      <c r="O1782" s="3"/>
      <c r="P1782" s="3"/>
      <c r="Q1782" s="3"/>
      <c r="R1782" s="3"/>
      <c r="S1782" s="3"/>
      <c r="T1782" s="3"/>
      <c r="U1782" s="3"/>
      <c r="V1782" s="3"/>
      <c r="W1782" s="35"/>
    </row>
    <row r="1783" spans="3:23" x14ac:dyDescent="0.25">
      <c r="C1783" s="3"/>
      <c r="D1783" s="3"/>
      <c r="E1783" s="3"/>
      <c r="F1783" s="3"/>
      <c r="G1783" s="3"/>
      <c r="H1783" s="3"/>
      <c r="I1783" s="3"/>
      <c r="J1783" s="3"/>
      <c r="K1783" s="3"/>
      <c r="L1783" s="3"/>
      <c r="M1783" s="3"/>
      <c r="N1783" s="3"/>
      <c r="O1783" s="3"/>
      <c r="P1783" s="3"/>
      <c r="Q1783" s="3"/>
      <c r="R1783" s="3"/>
      <c r="S1783" s="3"/>
      <c r="T1783" s="3"/>
      <c r="U1783" s="3"/>
      <c r="V1783" s="3"/>
      <c r="W1783" s="35"/>
    </row>
    <row r="1784" spans="3:23" x14ac:dyDescent="0.25">
      <c r="C1784" s="3"/>
      <c r="D1784" s="3"/>
      <c r="E1784" s="3"/>
      <c r="F1784" s="3"/>
      <c r="G1784" s="3"/>
      <c r="H1784" s="3"/>
      <c r="I1784" s="3"/>
      <c r="J1784" s="3"/>
      <c r="K1784" s="3"/>
      <c r="L1784" s="3"/>
      <c r="M1784" s="3"/>
      <c r="N1784" s="3"/>
      <c r="O1784" s="3"/>
      <c r="P1784" s="3"/>
      <c r="Q1784" s="3"/>
      <c r="R1784" s="3"/>
      <c r="S1784" s="3"/>
      <c r="T1784" s="3"/>
      <c r="U1784" s="3"/>
      <c r="V1784" s="3"/>
      <c r="W1784" s="35"/>
    </row>
    <row r="1785" spans="3:23" x14ac:dyDescent="0.25">
      <c r="C1785" s="3"/>
      <c r="D1785" s="3"/>
      <c r="E1785" s="3"/>
      <c r="F1785" s="3"/>
      <c r="G1785" s="3"/>
      <c r="H1785" s="3"/>
      <c r="I1785" s="3"/>
      <c r="J1785" s="3"/>
      <c r="K1785" s="3"/>
      <c r="L1785" s="3"/>
      <c r="M1785" s="3"/>
      <c r="N1785" s="3"/>
      <c r="O1785" s="3"/>
      <c r="P1785" s="3"/>
      <c r="Q1785" s="3"/>
      <c r="R1785" s="3"/>
      <c r="S1785" s="3"/>
      <c r="T1785" s="3"/>
      <c r="U1785" s="3"/>
      <c r="V1785" s="3"/>
      <c r="W1785" s="35"/>
    </row>
    <row r="1786" spans="3:23" x14ac:dyDescent="0.25">
      <c r="C1786" s="3"/>
      <c r="D1786" s="3"/>
      <c r="E1786" s="3"/>
      <c r="F1786" s="3"/>
      <c r="G1786" s="3"/>
      <c r="H1786" s="3"/>
      <c r="I1786" s="3"/>
      <c r="J1786" s="3"/>
      <c r="K1786" s="3"/>
      <c r="L1786" s="3"/>
      <c r="M1786" s="3"/>
      <c r="N1786" s="3"/>
      <c r="O1786" s="3"/>
      <c r="P1786" s="3"/>
      <c r="Q1786" s="3"/>
      <c r="R1786" s="3"/>
      <c r="S1786" s="3"/>
      <c r="T1786" s="3"/>
      <c r="U1786" s="3"/>
      <c r="V1786" s="3"/>
      <c r="W1786" s="35"/>
    </row>
    <row r="1787" spans="3:23" x14ac:dyDescent="0.25">
      <c r="C1787" s="3"/>
      <c r="D1787" s="3"/>
      <c r="E1787" s="3"/>
      <c r="F1787" s="3"/>
      <c r="G1787" s="3"/>
      <c r="H1787" s="3"/>
      <c r="I1787" s="3"/>
      <c r="J1787" s="3"/>
      <c r="K1787" s="3"/>
      <c r="L1787" s="3"/>
      <c r="M1787" s="3"/>
      <c r="N1787" s="3"/>
      <c r="O1787" s="3"/>
      <c r="P1787" s="3"/>
      <c r="Q1787" s="3"/>
      <c r="R1787" s="3"/>
      <c r="S1787" s="3"/>
      <c r="T1787" s="3"/>
      <c r="U1787" s="3"/>
      <c r="V1787" s="3"/>
      <c r="W1787" s="35"/>
    </row>
    <row r="1788" spans="3:23" x14ac:dyDescent="0.25">
      <c r="C1788" s="3"/>
      <c r="D1788" s="3"/>
      <c r="E1788" s="3"/>
      <c r="F1788" s="3"/>
      <c r="G1788" s="3"/>
      <c r="H1788" s="3"/>
      <c r="I1788" s="3"/>
      <c r="J1788" s="3"/>
      <c r="K1788" s="3"/>
      <c r="L1788" s="3"/>
      <c r="M1788" s="3"/>
      <c r="N1788" s="3"/>
      <c r="O1788" s="3"/>
      <c r="P1788" s="3"/>
      <c r="Q1788" s="3"/>
      <c r="R1788" s="3"/>
      <c r="S1788" s="3"/>
      <c r="T1788" s="3"/>
      <c r="U1788" s="3"/>
      <c r="V1788" s="3"/>
      <c r="W1788" s="35"/>
    </row>
    <row r="1789" spans="3:23" x14ac:dyDescent="0.25">
      <c r="C1789" s="3"/>
      <c r="D1789" s="3"/>
      <c r="E1789" s="3"/>
      <c r="F1789" s="3"/>
      <c r="G1789" s="3"/>
      <c r="H1789" s="3"/>
      <c r="I1789" s="3"/>
      <c r="J1789" s="3"/>
      <c r="K1789" s="3"/>
      <c r="L1789" s="3"/>
      <c r="M1789" s="3"/>
      <c r="N1789" s="3"/>
      <c r="O1789" s="3"/>
      <c r="P1789" s="3"/>
      <c r="Q1789" s="3"/>
      <c r="R1789" s="3"/>
      <c r="S1789" s="3"/>
      <c r="T1789" s="3"/>
      <c r="U1789" s="3"/>
      <c r="V1789" s="3"/>
      <c r="W1789" s="35"/>
    </row>
    <row r="1790" spans="3:23" x14ac:dyDescent="0.25">
      <c r="C1790" s="3"/>
      <c r="D1790" s="3"/>
      <c r="E1790" s="3"/>
      <c r="F1790" s="3"/>
      <c r="G1790" s="3"/>
      <c r="H1790" s="3"/>
      <c r="I1790" s="3"/>
      <c r="J1790" s="3"/>
      <c r="K1790" s="3"/>
      <c r="L1790" s="3"/>
      <c r="M1790" s="3"/>
      <c r="N1790" s="3"/>
      <c r="O1790" s="3"/>
      <c r="P1790" s="3"/>
      <c r="Q1790" s="3"/>
      <c r="R1790" s="3"/>
      <c r="S1790" s="3"/>
      <c r="T1790" s="3"/>
      <c r="U1790" s="3"/>
      <c r="V1790" s="3"/>
      <c r="W1790" s="35"/>
    </row>
    <row r="1791" spans="3:23" x14ac:dyDescent="0.25">
      <c r="C1791" s="3"/>
      <c r="D1791" s="3"/>
      <c r="E1791" s="3"/>
      <c r="F1791" s="3"/>
      <c r="G1791" s="3"/>
      <c r="H1791" s="3"/>
      <c r="I1791" s="3"/>
      <c r="J1791" s="3"/>
      <c r="K1791" s="3"/>
      <c r="L1791" s="3"/>
      <c r="M1791" s="3"/>
      <c r="N1791" s="3"/>
      <c r="O1791" s="3"/>
      <c r="P1791" s="3"/>
      <c r="Q1791" s="3"/>
      <c r="R1791" s="3"/>
      <c r="S1791" s="3"/>
      <c r="T1791" s="3"/>
      <c r="U1791" s="3"/>
      <c r="V1791" s="3"/>
      <c r="W1791" s="35"/>
    </row>
    <row r="1792" spans="3:23" x14ac:dyDescent="0.25">
      <c r="C1792" s="3"/>
      <c r="D1792" s="3"/>
      <c r="E1792" s="3"/>
      <c r="F1792" s="3"/>
      <c r="G1792" s="3"/>
      <c r="H1792" s="3"/>
      <c r="I1792" s="3"/>
      <c r="J1792" s="3"/>
      <c r="K1792" s="3"/>
      <c r="L1792" s="3"/>
      <c r="M1792" s="3"/>
      <c r="N1792" s="3"/>
      <c r="O1792" s="3"/>
      <c r="P1792" s="3"/>
      <c r="Q1792" s="3"/>
      <c r="R1792" s="3"/>
      <c r="S1792" s="3"/>
      <c r="T1792" s="3"/>
      <c r="U1792" s="3"/>
      <c r="V1792" s="3"/>
      <c r="W1792" s="35"/>
    </row>
    <row r="1793" spans="3:23" x14ac:dyDescent="0.25">
      <c r="C1793" s="3"/>
      <c r="D1793" s="3"/>
      <c r="E1793" s="3"/>
      <c r="F1793" s="3"/>
      <c r="G1793" s="3"/>
      <c r="H1793" s="3"/>
      <c r="I1793" s="3"/>
      <c r="J1793" s="3"/>
      <c r="K1793" s="3"/>
      <c r="L1793" s="3"/>
      <c r="M1793" s="3"/>
      <c r="N1793" s="3"/>
      <c r="O1793" s="3"/>
      <c r="P1793" s="3"/>
      <c r="Q1793" s="3"/>
      <c r="R1793" s="3"/>
      <c r="S1793" s="3"/>
      <c r="T1793" s="3"/>
      <c r="U1793" s="3"/>
      <c r="V1793" s="3"/>
      <c r="W1793" s="35"/>
    </row>
    <row r="1794" spans="3:23" x14ac:dyDescent="0.25">
      <c r="C1794" s="3"/>
      <c r="D1794" s="3"/>
      <c r="E1794" s="3"/>
      <c r="F1794" s="3"/>
      <c r="G1794" s="3"/>
      <c r="H1794" s="3"/>
      <c r="I1794" s="3"/>
      <c r="J1794" s="3"/>
      <c r="K1794" s="3"/>
      <c r="L1794" s="3"/>
      <c r="M1794" s="3"/>
      <c r="N1794" s="3"/>
      <c r="O1794" s="3"/>
      <c r="P1794" s="3"/>
      <c r="Q1794" s="3"/>
      <c r="R1794" s="3"/>
      <c r="S1794" s="3"/>
      <c r="T1794" s="3"/>
      <c r="U1794" s="3"/>
      <c r="V1794" s="3"/>
      <c r="W1794" s="35"/>
    </row>
    <row r="1795" spans="3:23" x14ac:dyDescent="0.25">
      <c r="C1795" s="3"/>
      <c r="D1795" s="3"/>
      <c r="E1795" s="3"/>
      <c r="F1795" s="3"/>
      <c r="G1795" s="3"/>
      <c r="H1795" s="3"/>
      <c r="I1795" s="3"/>
      <c r="J1795" s="3"/>
      <c r="K1795" s="3"/>
      <c r="L1795" s="3"/>
      <c r="M1795" s="3"/>
      <c r="N1795" s="3"/>
      <c r="O1795" s="3"/>
      <c r="P1795" s="3"/>
      <c r="Q1795" s="3"/>
      <c r="R1795" s="3"/>
      <c r="S1795" s="3"/>
      <c r="T1795" s="3"/>
      <c r="U1795" s="3"/>
      <c r="V1795" s="3"/>
      <c r="W1795" s="35"/>
    </row>
    <row r="1796" spans="3:23" x14ac:dyDescent="0.25">
      <c r="C1796" s="3"/>
      <c r="D1796" s="3"/>
      <c r="E1796" s="3"/>
      <c r="F1796" s="3"/>
      <c r="G1796" s="3"/>
      <c r="H1796" s="3"/>
      <c r="I1796" s="3"/>
      <c r="J1796" s="3"/>
      <c r="K1796" s="3"/>
      <c r="L1796" s="3"/>
      <c r="M1796" s="3"/>
      <c r="N1796" s="3"/>
      <c r="O1796" s="3"/>
      <c r="P1796" s="3"/>
      <c r="Q1796" s="3"/>
      <c r="R1796" s="3"/>
      <c r="S1796" s="3"/>
      <c r="T1796" s="3"/>
      <c r="U1796" s="3"/>
      <c r="V1796" s="3"/>
      <c r="W1796" s="35"/>
    </row>
    <row r="1797" spans="3:23" x14ac:dyDescent="0.25">
      <c r="C1797" s="3"/>
      <c r="D1797" s="3"/>
      <c r="E1797" s="3"/>
      <c r="F1797" s="3"/>
      <c r="G1797" s="3"/>
      <c r="H1797" s="3"/>
      <c r="I1797" s="3"/>
      <c r="J1797" s="3"/>
      <c r="K1797" s="3"/>
      <c r="L1797" s="3"/>
      <c r="M1797" s="3"/>
      <c r="N1797" s="3"/>
      <c r="O1797" s="3"/>
      <c r="P1797" s="3"/>
      <c r="Q1797" s="3"/>
      <c r="R1797" s="3"/>
      <c r="S1797" s="3"/>
      <c r="T1797" s="3"/>
      <c r="U1797" s="3"/>
      <c r="V1797" s="3"/>
      <c r="W1797" s="35"/>
    </row>
    <row r="1798" spans="3:23" x14ac:dyDescent="0.25">
      <c r="C1798" s="3"/>
      <c r="D1798" s="3"/>
      <c r="E1798" s="3"/>
      <c r="F1798" s="3"/>
      <c r="G1798" s="3"/>
      <c r="H1798" s="3"/>
      <c r="I1798" s="3"/>
      <c r="J1798" s="3"/>
      <c r="K1798" s="3"/>
      <c r="L1798" s="3"/>
      <c r="M1798" s="3"/>
      <c r="N1798" s="3"/>
      <c r="O1798" s="3"/>
      <c r="P1798" s="3"/>
      <c r="Q1798" s="3"/>
      <c r="R1798" s="3"/>
      <c r="S1798" s="3"/>
      <c r="T1798" s="3"/>
      <c r="U1798" s="3"/>
      <c r="V1798" s="3"/>
      <c r="W1798" s="35"/>
    </row>
    <row r="1799" spans="3:23" x14ac:dyDescent="0.25">
      <c r="C1799" s="3"/>
      <c r="D1799" s="3"/>
      <c r="E1799" s="3"/>
      <c r="F1799" s="3"/>
      <c r="G1799" s="3"/>
      <c r="H1799" s="3"/>
      <c r="I1799" s="3"/>
      <c r="J1799" s="3"/>
      <c r="K1799" s="3"/>
      <c r="L1799" s="3"/>
      <c r="M1799" s="3"/>
      <c r="N1799" s="3"/>
      <c r="O1799" s="3"/>
      <c r="P1799" s="3"/>
      <c r="Q1799" s="3"/>
      <c r="R1799" s="3"/>
      <c r="S1799" s="3"/>
      <c r="T1799" s="3"/>
      <c r="U1799" s="3"/>
      <c r="V1799" s="3"/>
      <c r="W1799" s="35"/>
    </row>
    <row r="1800" spans="3:23" x14ac:dyDescent="0.25">
      <c r="C1800" s="3"/>
      <c r="D1800" s="3"/>
      <c r="E1800" s="3"/>
      <c r="F1800" s="3"/>
      <c r="G1800" s="3"/>
      <c r="H1800" s="3"/>
      <c r="I1800" s="3"/>
      <c r="J1800" s="3"/>
      <c r="K1800" s="3"/>
      <c r="L1800" s="3"/>
      <c r="M1800" s="3"/>
      <c r="N1800" s="3"/>
      <c r="O1800" s="3"/>
      <c r="P1800" s="3"/>
      <c r="Q1800" s="3"/>
      <c r="R1800" s="3"/>
      <c r="S1800" s="3"/>
      <c r="T1800" s="3"/>
      <c r="U1800" s="3"/>
      <c r="V1800" s="3"/>
      <c r="W1800" s="35"/>
    </row>
    <row r="1801" spans="3:23" x14ac:dyDescent="0.25">
      <c r="C1801" s="3"/>
      <c r="D1801" s="3"/>
      <c r="E1801" s="3"/>
      <c r="F1801" s="3"/>
      <c r="G1801" s="3"/>
      <c r="H1801" s="3"/>
      <c r="I1801" s="3"/>
      <c r="J1801" s="3"/>
      <c r="K1801" s="3"/>
      <c r="L1801" s="3"/>
      <c r="M1801" s="3"/>
      <c r="N1801" s="3"/>
      <c r="O1801" s="3"/>
      <c r="P1801" s="3"/>
      <c r="Q1801" s="3"/>
      <c r="R1801" s="3"/>
      <c r="S1801" s="3"/>
      <c r="T1801" s="3"/>
      <c r="U1801" s="3"/>
      <c r="V1801" s="3"/>
      <c r="W1801" s="35"/>
    </row>
    <row r="1802" spans="3:23" x14ac:dyDescent="0.25">
      <c r="C1802" s="3"/>
      <c r="D1802" s="3"/>
      <c r="E1802" s="3"/>
      <c r="F1802" s="3"/>
      <c r="G1802" s="3"/>
      <c r="H1802" s="3"/>
      <c r="I1802" s="3"/>
      <c r="J1802" s="3"/>
      <c r="K1802" s="3"/>
      <c r="L1802" s="3"/>
      <c r="M1802" s="3"/>
      <c r="N1802" s="3"/>
      <c r="O1802" s="3"/>
      <c r="P1802" s="3"/>
      <c r="Q1802" s="3"/>
      <c r="R1802" s="3"/>
      <c r="S1802" s="3"/>
      <c r="T1802" s="3"/>
      <c r="U1802" s="3"/>
      <c r="V1802" s="3"/>
      <c r="W1802" s="35"/>
    </row>
    <row r="1803" spans="3:23" x14ac:dyDescent="0.25">
      <c r="C1803" s="3"/>
      <c r="D1803" s="3"/>
      <c r="E1803" s="3"/>
      <c r="F1803" s="3"/>
      <c r="G1803" s="3"/>
      <c r="H1803" s="3"/>
      <c r="I1803" s="3"/>
      <c r="J1803" s="3"/>
      <c r="K1803" s="3"/>
      <c r="L1803" s="3"/>
      <c r="M1803" s="3"/>
      <c r="N1803" s="3"/>
      <c r="O1803" s="3"/>
      <c r="P1803" s="3"/>
      <c r="Q1803" s="3"/>
      <c r="R1803" s="3"/>
      <c r="S1803" s="3"/>
      <c r="T1803" s="3"/>
      <c r="U1803" s="3"/>
      <c r="V1803" s="3"/>
      <c r="W1803" s="35"/>
    </row>
    <row r="1804" spans="3:23" x14ac:dyDescent="0.25">
      <c r="C1804" s="3"/>
      <c r="D1804" s="3"/>
      <c r="E1804" s="3"/>
      <c r="F1804" s="3"/>
      <c r="G1804" s="3"/>
      <c r="H1804" s="3"/>
      <c r="I1804" s="3"/>
      <c r="J1804" s="3"/>
      <c r="K1804" s="3"/>
      <c r="L1804" s="3"/>
      <c r="M1804" s="3"/>
      <c r="N1804" s="3"/>
      <c r="O1804" s="3"/>
      <c r="P1804" s="3"/>
      <c r="Q1804" s="3"/>
      <c r="R1804" s="3"/>
      <c r="S1804" s="3"/>
      <c r="T1804" s="3"/>
      <c r="U1804" s="3"/>
      <c r="V1804" s="3"/>
      <c r="W1804" s="35"/>
    </row>
    <row r="1805" spans="3:23" x14ac:dyDescent="0.25">
      <c r="C1805" s="3"/>
      <c r="D1805" s="3"/>
      <c r="E1805" s="3"/>
      <c r="F1805" s="3"/>
      <c r="G1805" s="3"/>
      <c r="H1805" s="3"/>
      <c r="I1805" s="3"/>
      <c r="J1805" s="3"/>
      <c r="K1805" s="3"/>
      <c r="L1805" s="3"/>
      <c r="M1805" s="3"/>
      <c r="N1805" s="3"/>
      <c r="O1805" s="3"/>
      <c r="P1805" s="3"/>
      <c r="Q1805" s="3"/>
      <c r="R1805" s="3"/>
      <c r="S1805" s="3"/>
      <c r="T1805" s="3"/>
      <c r="U1805" s="3"/>
      <c r="V1805" s="3"/>
      <c r="W1805" s="35"/>
    </row>
    <row r="1806" spans="3:23" x14ac:dyDescent="0.25">
      <c r="C1806" s="3"/>
      <c r="D1806" s="3"/>
      <c r="E1806" s="3"/>
      <c r="F1806" s="3"/>
      <c r="G1806" s="3"/>
      <c r="H1806" s="3"/>
      <c r="I1806" s="3"/>
      <c r="J1806" s="3"/>
      <c r="K1806" s="3"/>
      <c r="L1806" s="3"/>
      <c r="M1806" s="3"/>
      <c r="N1806" s="3"/>
      <c r="O1806" s="3"/>
      <c r="P1806" s="3"/>
      <c r="Q1806" s="3"/>
      <c r="R1806" s="3"/>
      <c r="S1806" s="3"/>
      <c r="T1806" s="3"/>
      <c r="U1806" s="3"/>
      <c r="V1806" s="3"/>
      <c r="W1806" s="35"/>
    </row>
    <row r="1807" spans="3:23" x14ac:dyDescent="0.25">
      <c r="C1807" s="3"/>
      <c r="D1807" s="3"/>
      <c r="E1807" s="3"/>
      <c r="F1807" s="3"/>
      <c r="G1807" s="3"/>
      <c r="H1807" s="3"/>
      <c r="I1807" s="3"/>
      <c r="J1807" s="3"/>
      <c r="K1807" s="3"/>
      <c r="L1807" s="3"/>
      <c r="M1807" s="3"/>
      <c r="N1807" s="3"/>
      <c r="O1807" s="3"/>
      <c r="P1807" s="3"/>
      <c r="Q1807" s="3"/>
      <c r="R1807" s="3"/>
      <c r="S1807" s="3"/>
      <c r="T1807" s="3"/>
      <c r="U1807" s="3"/>
      <c r="V1807" s="3"/>
      <c r="W1807" s="35"/>
    </row>
    <row r="1808" spans="3:23" x14ac:dyDescent="0.25">
      <c r="C1808" s="3"/>
      <c r="D1808" s="3"/>
      <c r="E1808" s="3"/>
      <c r="F1808" s="3"/>
      <c r="G1808" s="3"/>
      <c r="H1808" s="3"/>
      <c r="I1808" s="3"/>
      <c r="J1808" s="3"/>
      <c r="K1808" s="3"/>
      <c r="L1808" s="3"/>
      <c r="M1808" s="3"/>
      <c r="N1808" s="3"/>
      <c r="O1808" s="3"/>
      <c r="P1808" s="3"/>
      <c r="Q1808" s="3"/>
      <c r="R1808" s="3"/>
      <c r="S1808" s="3"/>
      <c r="T1808" s="3"/>
      <c r="U1808" s="3"/>
      <c r="V1808" s="3"/>
      <c r="W1808" s="35"/>
    </row>
    <row r="1809" spans="3:23" x14ac:dyDescent="0.25">
      <c r="C1809" s="3"/>
      <c r="D1809" s="3"/>
      <c r="E1809" s="3"/>
      <c r="F1809" s="3"/>
      <c r="G1809" s="3"/>
      <c r="H1809" s="3"/>
      <c r="I1809" s="3"/>
      <c r="J1809" s="3"/>
      <c r="K1809" s="3"/>
      <c r="L1809" s="3"/>
      <c r="M1809" s="3"/>
      <c r="N1809" s="3"/>
      <c r="O1809" s="3"/>
      <c r="P1809" s="3"/>
      <c r="Q1809" s="3"/>
      <c r="R1809" s="3"/>
      <c r="S1809" s="3"/>
      <c r="T1809" s="3"/>
      <c r="U1809" s="3"/>
      <c r="V1809" s="3"/>
      <c r="W1809" s="35"/>
    </row>
    <row r="1810" spans="3:23" x14ac:dyDescent="0.25">
      <c r="C1810" s="3"/>
      <c r="D1810" s="3"/>
      <c r="E1810" s="3"/>
      <c r="F1810" s="3"/>
      <c r="G1810" s="3"/>
      <c r="H1810" s="3"/>
      <c r="I1810" s="3"/>
      <c r="J1810" s="3"/>
      <c r="K1810" s="3"/>
      <c r="L1810" s="3"/>
      <c r="M1810" s="3"/>
      <c r="N1810" s="3"/>
      <c r="O1810" s="3"/>
      <c r="P1810" s="3"/>
      <c r="Q1810" s="3"/>
      <c r="R1810" s="3"/>
      <c r="S1810" s="3"/>
      <c r="T1810" s="3"/>
      <c r="U1810" s="3"/>
      <c r="V1810" s="3"/>
      <c r="W1810" s="35"/>
    </row>
    <row r="1811" spans="3:23" x14ac:dyDescent="0.25">
      <c r="C1811" s="3"/>
      <c r="D1811" s="3"/>
      <c r="E1811" s="3"/>
      <c r="F1811" s="3"/>
      <c r="G1811" s="3"/>
      <c r="H1811" s="3"/>
      <c r="I1811" s="3"/>
      <c r="J1811" s="3"/>
      <c r="K1811" s="3"/>
      <c r="L1811" s="3"/>
      <c r="M1811" s="3"/>
      <c r="N1811" s="3"/>
      <c r="O1811" s="3"/>
      <c r="P1811" s="3"/>
      <c r="Q1811" s="3"/>
      <c r="R1811" s="3"/>
      <c r="S1811" s="3"/>
      <c r="T1811" s="3"/>
      <c r="U1811" s="3"/>
      <c r="V1811" s="3"/>
      <c r="W1811" s="35"/>
    </row>
    <row r="1812" spans="3:23" x14ac:dyDescent="0.25">
      <c r="C1812" s="3"/>
      <c r="D1812" s="3"/>
      <c r="E1812" s="3"/>
      <c r="F1812" s="3"/>
      <c r="G1812" s="3"/>
      <c r="H1812" s="3"/>
      <c r="I1812" s="3"/>
      <c r="J1812" s="3"/>
      <c r="K1812" s="3"/>
      <c r="L1812" s="3"/>
      <c r="M1812" s="3"/>
      <c r="N1812" s="3"/>
      <c r="O1812" s="3"/>
      <c r="P1812" s="3"/>
      <c r="Q1812" s="3"/>
      <c r="R1812" s="3"/>
      <c r="S1812" s="3"/>
      <c r="T1812" s="3"/>
      <c r="U1812" s="3"/>
      <c r="V1812" s="3"/>
      <c r="W1812" s="35"/>
    </row>
    <row r="1813" spans="3:23" x14ac:dyDescent="0.25">
      <c r="C1813" s="3"/>
      <c r="D1813" s="3"/>
      <c r="E1813" s="3"/>
      <c r="F1813" s="3"/>
      <c r="G1813" s="3"/>
      <c r="H1813" s="3"/>
      <c r="I1813" s="3"/>
      <c r="J1813" s="3"/>
      <c r="K1813" s="3"/>
      <c r="L1813" s="3"/>
      <c r="M1813" s="3"/>
      <c r="N1813" s="3"/>
      <c r="O1813" s="3"/>
      <c r="P1813" s="3"/>
      <c r="Q1813" s="3"/>
      <c r="R1813" s="3"/>
      <c r="S1813" s="3"/>
      <c r="T1813" s="3"/>
      <c r="U1813" s="3"/>
      <c r="V1813" s="3"/>
      <c r="W1813" s="35"/>
    </row>
    <row r="1814" spans="3:23" x14ac:dyDescent="0.25">
      <c r="C1814" s="3"/>
      <c r="D1814" s="3"/>
      <c r="E1814" s="3"/>
      <c r="F1814" s="3"/>
      <c r="G1814" s="3"/>
      <c r="H1814" s="3"/>
      <c r="I1814" s="3"/>
      <c r="J1814" s="3"/>
      <c r="K1814" s="3"/>
      <c r="L1814" s="3"/>
      <c r="M1814" s="3"/>
      <c r="N1814" s="3"/>
      <c r="O1814" s="3"/>
      <c r="P1814" s="3"/>
      <c r="Q1814" s="3"/>
      <c r="R1814" s="3"/>
      <c r="S1814" s="3"/>
      <c r="T1814" s="3"/>
      <c r="U1814" s="3"/>
      <c r="V1814" s="3"/>
      <c r="W1814" s="35"/>
    </row>
    <row r="1815" spans="3:23" x14ac:dyDescent="0.25">
      <c r="C1815" s="3"/>
      <c r="D1815" s="3"/>
      <c r="E1815" s="3"/>
      <c r="F1815" s="3"/>
      <c r="G1815" s="3"/>
      <c r="H1815" s="3"/>
      <c r="I1815" s="3"/>
      <c r="J1815" s="3"/>
      <c r="K1815" s="3"/>
      <c r="L1815" s="3"/>
      <c r="M1815" s="3"/>
      <c r="N1815" s="3"/>
      <c r="O1815" s="3"/>
      <c r="P1815" s="3"/>
      <c r="Q1815" s="3"/>
      <c r="R1815" s="3"/>
      <c r="S1815" s="3"/>
      <c r="T1815" s="3"/>
      <c r="U1815" s="3"/>
      <c r="V1815" s="3"/>
      <c r="W1815" s="35"/>
    </row>
    <row r="1816" spans="3:23" x14ac:dyDescent="0.25">
      <c r="C1816" s="3"/>
      <c r="D1816" s="3"/>
      <c r="E1816" s="3"/>
      <c r="F1816" s="3"/>
      <c r="G1816" s="3"/>
      <c r="H1816" s="3"/>
      <c r="I1816" s="3"/>
      <c r="J1816" s="3"/>
      <c r="K1816" s="3"/>
      <c r="L1816" s="3"/>
      <c r="M1816" s="3"/>
      <c r="N1816" s="3"/>
      <c r="O1816" s="3"/>
      <c r="P1816" s="3"/>
      <c r="Q1816" s="3"/>
      <c r="R1816" s="3"/>
      <c r="S1816" s="3"/>
      <c r="T1816" s="3"/>
      <c r="U1816" s="3"/>
      <c r="V1816" s="3"/>
      <c r="W1816" s="35"/>
    </row>
    <row r="1817" spans="3:23" x14ac:dyDescent="0.25">
      <c r="C1817" s="3"/>
      <c r="D1817" s="3"/>
      <c r="E1817" s="3"/>
      <c r="F1817" s="3"/>
      <c r="G1817" s="3"/>
      <c r="H1817" s="3"/>
      <c r="I1817" s="3"/>
      <c r="J1817" s="3"/>
      <c r="K1817" s="3"/>
      <c r="L1817" s="3"/>
      <c r="M1817" s="3"/>
      <c r="N1817" s="3"/>
      <c r="O1817" s="3"/>
      <c r="P1817" s="3"/>
      <c r="Q1817" s="3"/>
      <c r="R1817" s="3"/>
      <c r="S1817" s="3"/>
      <c r="T1817" s="3"/>
      <c r="U1817" s="3"/>
      <c r="V1817" s="3"/>
      <c r="W1817" s="35"/>
    </row>
    <row r="1818" spans="3:23" x14ac:dyDescent="0.25">
      <c r="C1818" s="3"/>
      <c r="D1818" s="3"/>
      <c r="E1818" s="3"/>
      <c r="F1818" s="3"/>
      <c r="G1818" s="3"/>
      <c r="H1818" s="3"/>
      <c r="I1818" s="3"/>
      <c r="J1818" s="3"/>
      <c r="K1818" s="3"/>
      <c r="L1818" s="3"/>
      <c r="M1818" s="3"/>
      <c r="N1818" s="3"/>
      <c r="O1818" s="3"/>
      <c r="P1818" s="3"/>
      <c r="Q1818" s="3"/>
      <c r="R1818" s="3"/>
      <c r="S1818" s="3"/>
      <c r="T1818" s="3"/>
      <c r="U1818" s="3"/>
      <c r="V1818" s="3"/>
      <c r="W1818" s="35"/>
    </row>
    <row r="1819" spans="3:23" x14ac:dyDescent="0.25">
      <c r="C1819" s="3"/>
      <c r="D1819" s="3"/>
      <c r="E1819" s="3"/>
      <c r="F1819" s="3"/>
      <c r="G1819" s="3"/>
      <c r="H1819" s="3"/>
      <c r="I1819" s="3"/>
      <c r="J1819" s="3"/>
      <c r="K1819" s="3"/>
      <c r="L1819" s="3"/>
      <c r="M1819" s="3"/>
      <c r="N1819" s="3"/>
      <c r="O1819" s="3"/>
      <c r="P1819" s="3"/>
      <c r="Q1819" s="3"/>
      <c r="R1819" s="3"/>
      <c r="S1819" s="3"/>
      <c r="T1819" s="3"/>
      <c r="U1819" s="3"/>
      <c r="V1819" s="3"/>
      <c r="W1819" s="35"/>
    </row>
    <row r="1820" spans="3:23" x14ac:dyDescent="0.25">
      <c r="C1820" s="3"/>
      <c r="D1820" s="3"/>
      <c r="E1820" s="3"/>
      <c r="F1820" s="3"/>
      <c r="G1820" s="3"/>
      <c r="H1820" s="3"/>
      <c r="I1820" s="3"/>
      <c r="J1820" s="3"/>
      <c r="K1820" s="3"/>
      <c r="L1820" s="3"/>
      <c r="M1820" s="3"/>
      <c r="N1820" s="3"/>
      <c r="O1820" s="3"/>
      <c r="P1820" s="3"/>
      <c r="Q1820" s="3"/>
      <c r="R1820" s="3"/>
      <c r="S1820" s="3"/>
      <c r="T1820" s="3"/>
      <c r="U1820" s="3"/>
      <c r="V1820" s="3"/>
      <c r="W1820" s="35"/>
    </row>
    <row r="1821" spans="3:23" x14ac:dyDescent="0.25">
      <c r="C1821" s="3"/>
      <c r="D1821" s="3"/>
      <c r="E1821" s="3"/>
      <c r="F1821" s="3"/>
      <c r="G1821" s="3"/>
      <c r="H1821" s="3"/>
      <c r="I1821" s="3"/>
      <c r="J1821" s="3"/>
      <c r="K1821" s="3"/>
      <c r="L1821" s="3"/>
      <c r="M1821" s="3"/>
      <c r="N1821" s="3"/>
      <c r="O1821" s="3"/>
      <c r="P1821" s="3"/>
      <c r="Q1821" s="3"/>
      <c r="R1821" s="3"/>
      <c r="S1821" s="3"/>
      <c r="T1821" s="3"/>
      <c r="U1821" s="3"/>
      <c r="V1821" s="3"/>
      <c r="W1821" s="35"/>
    </row>
    <row r="1822" spans="3:23" x14ac:dyDescent="0.25">
      <c r="C1822" s="3"/>
      <c r="D1822" s="3"/>
      <c r="E1822" s="3"/>
      <c r="F1822" s="3"/>
      <c r="G1822" s="3"/>
      <c r="H1822" s="3"/>
      <c r="I1822" s="3"/>
      <c r="J1822" s="3"/>
      <c r="K1822" s="3"/>
      <c r="L1822" s="3"/>
      <c r="M1822" s="3"/>
      <c r="N1822" s="3"/>
      <c r="O1822" s="3"/>
      <c r="P1822" s="3"/>
      <c r="Q1822" s="3"/>
      <c r="R1822" s="3"/>
      <c r="S1822" s="3"/>
      <c r="T1822" s="3"/>
      <c r="U1822" s="3"/>
      <c r="V1822" s="3"/>
      <c r="W1822" s="35"/>
    </row>
    <row r="1823" spans="3:23" x14ac:dyDescent="0.25">
      <c r="C1823" s="3"/>
      <c r="D1823" s="3"/>
      <c r="E1823" s="3"/>
      <c r="F1823" s="3"/>
      <c r="G1823" s="3"/>
      <c r="H1823" s="3"/>
      <c r="I1823" s="3"/>
      <c r="J1823" s="3"/>
      <c r="K1823" s="3"/>
      <c r="L1823" s="3"/>
      <c r="M1823" s="3"/>
      <c r="N1823" s="3"/>
      <c r="O1823" s="3"/>
      <c r="P1823" s="3"/>
      <c r="Q1823" s="3"/>
      <c r="R1823" s="3"/>
      <c r="S1823" s="3"/>
      <c r="T1823" s="3"/>
      <c r="U1823" s="3"/>
      <c r="V1823" s="3"/>
      <c r="W1823" s="35"/>
    </row>
    <row r="1824" spans="3:23" x14ac:dyDescent="0.25">
      <c r="C1824" s="3"/>
      <c r="D1824" s="3"/>
      <c r="E1824" s="3"/>
      <c r="F1824" s="3"/>
      <c r="G1824" s="3"/>
      <c r="H1824" s="3"/>
      <c r="I1824" s="3"/>
      <c r="J1824" s="3"/>
      <c r="K1824" s="3"/>
      <c r="L1824" s="3"/>
      <c r="M1824" s="3"/>
      <c r="N1824" s="3"/>
      <c r="O1824" s="3"/>
      <c r="P1824" s="3"/>
      <c r="Q1824" s="3"/>
      <c r="R1824" s="3"/>
      <c r="S1824" s="3"/>
      <c r="T1824" s="3"/>
      <c r="U1824" s="3"/>
      <c r="V1824" s="3"/>
      <c r="W1824" s="35"/>
    </row>
    <row r="1825" spans="3:23" x14ac:dyDescent="0.25">
      <c r="C1825" s="3"/>
      <c r="D1825" s="3"/>
      <c r="E1825" s="3"/>
      <c r="F1825" s="3"/>
      <c r="G1825" s="3"/>
      <c r="H1825" s="3"/>
      <c r="I1825" s="3"/>
      <c r="J1825" s="3"/>
      <c r="K1825" s="3"/>
      <c r="L1825" s="3"/>
      <c r="M1825" s="3"/>
      <c r="N1825" s="3"/>
      <c r="O1825" s="3"/>
      <c r="P1825" s="3"/>
      <c r="Q1825" s="3"/>
      <c r="R1825" s="3"/>
      <c r="S1825" s="3"/>
      <c r="T1825" s="3"/>
      <c r="U1825" s="3"/>
      <c r="V1825" s="3"/>
      <c r="W1825" s="35"/>
    </row>
    <row r="1826" spans="3:23" x14ac:dyDescent="0.25">
      <c r="C1826" s="3"/>
      <c r="D1826" s="3"/>
      <c r="E1826" s="3"/>
      <c r="F1826" s="3"/>
      <c r="G1826" s="3"/>
      <c r="H1826" s="3"/>
      <c r="I1826" s="3"/>
      <c r="J1826" s="3"/>
      <c r="K1826" s="3"/>
      <c r="L1826" s="3"/>
      <c r="M1826" s="3"/>
      <c r="N1826" s="3"/>
      <c r="O1826" s="3"/>
      <c r="P1826" s="3"/>
      <c r="Q1826" s="3"/>
      <c r="R1826" s="3"/>
      <c r="S1826" s="3"/>
      <c r="T1826" s="3"/>
      <c r="U1826" s="3"/>
      <c r="V1826" s="3"/>
      <c r="W1826" s="35"/>
    </row>
    <row r="1827" spans="3:23" x14ac:dyDescent="0.25">
      <c r="C1827" s="3"/>
      <c r="D1827" s="3"/>
      <c r="E1827" s="3"/>
      <c r="F1827" s="3"/>
      <c r="G1827" s="3"/>
      <c r="H1827" s="3"/>
      <c r="I1827" s="3"/>
      <c r="J1827" s="3"/>
      <c r="K1827" s="3"/>
      <c r="L1827" s="3"/>
      <c r="M1827" s="3"/>
      <c r="N1827" s="3"/>
      <c r="O1827" s="3"/>
      <c r="P1827" s="3"/>
      <c r="Q1827" s="3"/>
      <c r="R1827" s="3"/>
      <c r="S1827" s="3"/>
      <c r="T1827" s="3"/>
      <c r="U1827" s="3"/>
      <c r="V1827" s="3"/>
      <c r="W1827" s="35"/>
    </row>
    <row r="1828" spans="3:23" x14ac:dyDescent="0.25">
      <c r="C1828" s="3"/>
      <c r="D1828" s="3"/>
      <c r="E1828" s="3"/>
      <c r="F1828" s="3"/>
      <c r="G1828" s="3"/>
      <c r="H1828" s="3"/>
      <c r="I1828" s="3"/>
      <c r="J1828" s="3"/>
      <c r="K1828" s="3"/>
      <c r="L1828" s="3"/>
      <c r="M1828" s="3"/>
      <c r="N1828" s="3"/>
      <c r="O1828" s="3"/>
      <c r="P1828" s="3"/>
      <c r="Q1828" s="3"/>
      <c r="R1828" s="3"/>
      <c r="S1828" s="3"/>
      <c r="T1828" s="3"/>
      <c r="U1828" s="3"/>
      <c r="V1828" s="3"/>
      <c r="W1828" s="35"/>
    </row>
    <row r="1829" spans="3:23" x14ac:dyDescent="0.25">
      <c r="C1829" s="3"/>
      <c r="D1829" s="3"/>
      <c r="E1829" s="3"/>
      <c r="F1829" s="3"/>
      <c r="G1829" s="3"/>
      <c r="H1829" s="3"/>
      <c r="I1829" s="3"/>
      <c r="J1829" s="3"/>
      <c r="K1829" s="3"/>
      <c r="L1829" s="3"/>
      <c r="M1829" s="3"/>
      <c r="N1829" s="3"/>
      <c r="O1829" s="3"/>
      <c r="P1829" s="3"/>
      <c r="Q1829" s="3"/>
      <c r="R1829" s="3"/>
      <c r="S1829" s="3"/>
      <c r="T1829" s="3"/>
      <c r="U1829" s="3"/>
      <c r="V1829" s="3"/>
      <c r="W1829" s="35"/>
    </row>
    <row r="1830" spans="3:23" x14ac:dyDescent="0.25">
      <c r="C1830" s="3"/>
      <c r="D1830" s="3"/>
      <c r="E1830" s="3"/>
      <c r="F1830" s="3"/>
      <c r="G1830" s="3"/>
      <c r="H1830" s="3"/>
      <c r="I1830" s="3"/>
      <c r="J1830" s="3"/>
      <c r="K1830" s="3"/>
      <c r="L1830" s="3"/>
      <c r="M1830" s="3"/>
      <c r="N1830" s="3"/>
      <c r="O1830" s="3"/>
      <c r="P1830" s="3"/>
      <c r="Q1830" s="3"/>
      <c r="R1830" s="3"/>
      <c r="S1830" s="3"/>
      <c r="T1830" s="3"/>
      <c r="U1830" s="3"/>
      <c r="V1830" s="3"/>
      <c r="W1830" s="35"/>
    </row>
    <row r="1831" spans="3:23" x14ac:dyDescent="0.25">
      <c r="C1831" s="3"/>
      <c r="D1831" s="3"/>
      <c r="E1831" s="3"/>
      <c r="F1831" s="3"/>
      <c r="G1831" s="3"/>
      <c r="H1831" s="3"/>
      <c r="I1831" s="3"/>
      <c r="J1831" s="3"/>
      <c r="K1831" s="3"/>
      <c r="L1831" s="3"/>
      <c r="M1831" s="3"/>
      <c r="N1831" s="3"/>
      <c r="O1831" s="3"/>
      <c r="P1831" s="3"/>
      <c r="Q1831" s="3"/>
      <c r="R1831" s="3"/>
      <c r="S1831" s="3"/>
      <c r="T1831" s="3"/>
      <c r="U1831" s="3"/>
      <c r="V1831" s="3"/>
      <c r="W1831" s="35"/>
    </row>
    <row r="1832" spans="3:23" x14ac:dyDescent="0.25">
      <c r="C1832" s="3"/>
      <c r="D1832" s="3"/>
      <c r="E1832" s="3"/>
      <c r="F1832" s="3"/>
      <c r="G1832" s="3"/>
      <c r="H1832" s="3"/>
      <c r="I1832" s="3"/>
      <c r="J1832" s="3"/>
      <c r="K1832" s="3"/>
      <c r="L1832" s="3"/>
      <c r="M1832" s="3"/>
      <c r="N1832" s="3"/>
      <c r="O1832" s="3"/>
      <c r="P1832" s="3"/>
      <c r="Q1832" s="3"/>
      <c r="R1832" s="3"/>
      <c r="S1832" s="3"/>
      <c r="T1832" s="3"/>
      <c r="U1832" s="3"/>
      <c r="V1832" s="3"/>
      <c r="W1832" s="35"/>
    </row>
    <row r="1833" spans="3:23" x14ac:dyDescent="0.25">
      <c r="C1833" s="3"/>
      <c r="D1833" s="3"/>
      <c r="E1833" s="3"/>
      <c r="F1833" s="3"/>
      <c r="G1833" s="3"/>
      <c r="H1833" s="3"/>
      <c r="I1833" s="3"/>
      <c r="J1833" s="3"/>
      <c r="K1833" s="3"/>
      <c r="L1833" s="3"/>
      <c r="M1833" s="3"/>
      <c r="N1833" s="3"/>
      <c r="O1833" s="3"/>
      <c r="P1833" s="3"/>
      <c r="Q1833" s="3"/>
      <c r="R1833" s="3"/>
      <c r="S1833" s="3"/>
      <c r="T1833" s="3"/>
      <c r="U1833" s="3"/>
      <c r="V1833" s="3"/>
      <c r="W1833" s="35"/>
    </row>
    <row r="1834" spans="3:23" x14ac:dyDescent="0.25">
      <c r="C1834" s="3"/>
      <c r="D1834" s="3"/>
      <c r="E1834" s="3"/>
      <c r="F1834" s="3"/>
      <c r="G1834" s="3"/>
      <c r="H1834" s="3"/>
      <c r="I1834" s="3"/>
      <c r="J1834" s="3"/>
      <c r="K1834" s="3"/>
      <c r="L1834" s="3"/>
      <c r="M1834" s="3"/>
      <c r="N1834" s="3"/>
      <c r="O1834" s="3"/>
      <c r="P1834" s="3"/>
      <c r="Q1834" s="3"/>
      <c r="R1834" s="3"/>
      <c r="S1834" s="3"/>
      <c r="T1834" s="3"/>
      <c r="U1834" s="3"/>
      <c r="V1834" s="3"/>
      <c r="W1834" s="35"/>
    </row>
    <row r="1835" spans="3:23" x14ac:dyDescent="0.25">
      <c r="C1835" s="3"/>
      <c r="D1835" s="3"/>
      <c r="E1835" s="3"/>
      <c r="F1835" s="3"/>
      <c r="G1835" s="3"/>
      <c r="H1835" s="3"/>
      <c r="I1835" s="3"/>
      <c r="J1835" s="3"/>
      <c r="K1835" s="3"/>
      <c r="L1835" s="3"/>
      <c r="M1835" s="3"/>
      <c r="N1835" s="3"/>
      <c r="O1835" s="3"/>
      <c r="P1835" s="3"/>
      <c r="Q1835" s="3"/>
      <c r="R1835" s="3"/>
      <c r="S1835" s="3"/>
      <c r="T1835" s="3"/>
      <c r="U1835" s="3"/>
      <c r="V1835" s="3"/>
      <c r="W1835" s="35"/>
    </row>
    <row r="1836" spans="3:23" x14ac:dyDescent="0.25">
      <c r="C1836" s="3"/>
      <c r="D1836" s="3"/>
      <c r="E1836" s="3"/>
      <c r="F1836" s="3"/>
      <c r="G1836" s="3"/>
      <c r="H1836" s="3"/>
      <c r="I1836" s="3"/>
      <c r="J1836" s="3"/>
      <c r="K1836" s="3"/>
      <c r="L1836" s="3"/>
      <c r="M1836" s="3"/>
      <c r="N1836" s="3"/>
      <c r="O1836" s="3"/>
      <c r="P1836" s="3"/>
      <c r="Q1836" s="3"/>
      <c r="R1836" s="3"/>
      <c r="S1836" s="3"/>
      <c r="T1836" s="3"/>
      <c r="U1836" s="3"/>
      <c r="V1836" s="3"/>
      <c r="W1836" s="35"/>
    </row>
    <row r="1837" spans="3:23" x14ac:dyDescent="0.25">
      <c r="C1837" s="3"/>
      <c r="D1837" s="3"/>
      <c r="E1837" s="3"/>
      <c r="F1837" s="3"/>
      <c r="G1837" s="3"/>
      <c r="H1837" s="3"/>
      <c r="I1837" s="3"/>
      <c r="J1837" s="3"/>
      <c r="K1837" s="3"/>
      <c r="L1837" s="3"/>
      <c r="M1837" s="3"/>
      <c r="N1837" s="3"/>
      <c r="O1837" s="3"/>
      <c r="P1837" s="3"/>
      <c r="Q1837" s="3"/>
      <c r="R1837" s="3"/>
      <c r="S1837" s="3"/>
      <c r="T1837" s="3"/>
      <c r="U1837" s="3"/>
      <c r="V1837" s="3"/>
      <c r="W1837" s="35"/>
    </row>
    <row r="1838" spans="3:23" x14ac:dyDescent="0.25">
      <c r="C1838" s="3"/>
      <c r="D1838" s="3"/>
      <c r="E1838" s="3"/>
      <c r="F1838" s="3"/>
      <c r="G1838" s="3"/>
      <c r="H1838" s="3"/>
      <c r="I1838" s="3"/>
      <c r="J1838" s="3"/>
      <c r="K1838" s="3"/>
      <c r="L1838" s="3"/>
      <c r="M1838" s="3"/>
      <c r="N1838" s="3"/>
      <c r="O1838" s="3"/>
      <c r="P1838" s="3"/>
      <c r="Q1838" s="3"/>
      <c r="R1838" s="3"/>
      <c r="S1838" s="3"/>
      <c r="T1838" s="3"/>
      <c r="U1838" s="3"/>
      <c r="V1838" s="3"/>
      <c r="W1838" s="35"/>
    </row>
    <row r="1839" spans="3:23" x14ac:dyDescent="0.25">
      <c r="C1839" s="3"/>
      <c r="D1839" s="3"/>
      <c r="E1839" s="3"/>
      <c r="F1839" s="3"/>
      <c r="G1839" s="3"/>
      <c r="H1839" s="3"/>
      <c r="I1839" s="3"/>
      <c r="J1839" s="3"/>
      <c r="K1839" s="3"/>
      <c r="L1839" s="3"/>
      <c r="M1839" s="3"/>
      <c r="N1839" s="3"/>
      <c r="O1839" s="3"/>
      <c r="P1839" s="3"/>
      <c r="Q1839" s="3"/>
      <c r="R1839" s="3"/>
      <c r="S1839" s="3"/>
      <c r="T1839" s="3"/>
      <c r="U1839" s="3"/>
      <c r="V1839" s="3"/>
      <c r="W1839" s="35"/>
    </row>
    <row r="1840" spans="3:23" x14ac:dyDescent="0.25">
      <c r="C1840" s="3"/>
      <c r="D1840" s="3"/>
      <c r="E1840" s="3"/>
      <c r="F1840" s="3"/>
      <c r="G1840" s="3"/>
      <c r="H1840" s="3"/>
      <c r="I1840" s="3"/>
      <c r="J1840" s="3"/>
      <c r="K1840" s="3"/>
      <c r="L1840" s="3"/>
      <c r="M1840" s="3"/>
      <c r="N1840" s="3"/>
      <c r="O1840" s="3"/>
      <c r="P1840" s="3"/>
      <c r="Q1840" s="3"/>
      <c r="R1840" s="3"/>
      <c r="S1840" s="3"/>
      <c r="T1840" s="3"/>
      <c r="U1840" s="3"/>
      <c r="V1840" s="3"/>
      <c r="W1840" s="35"/>
    </row>
    <row r="1841" spans="3:23" x14ac:dyDescent="0.25">
      <c r="C1841" s="3"/>
      <c r="D1841" s="3"/>
      <c r="E1841" s="3"/>
      <c r="F1841" s="3"/>
      <c r="G1841" s="3"/>
      <c r="H1841" s="3"/>
      <c r="I1841" s="3"/>
      <c r="J1841" s="3"/>
      <c r="K1841" s="3"/>
      <c r="L1841" s="3"/>
      <c r="M1841" s="3"/>
      <c r="N1841" s="3"/>
      <c r="O1841" s="3"/>
      <c r="P1841" s="3"/>
      <c r="Q1841" s="3"/>
      <c r="R1841" s="3"/>
      <c r="S1841" s="3"/>
      <c r="T1841" s="3"/>
      <c r="U1841" s="3"/>
      <c r="V1841" s="3"/>
      <c r="W1841" s="35"/>
    </row>
    <row r="1842" spans="3:23" x14ac:dyDescent="0.25">
      <c r="C1842" s="3"/>
      <c r="D1842" s="3"/>
      <c r="E1842" s="3"/>
      <c r="F1842" s="3"/>
      <c r="G1842" s="3"/>
      <c r="H1842" s="3"/>
      <c r="I1842" s="3"/>
      <c r="J1842" s="3"/>
      <c r="K1842" s="3"/>
      <c r="L1842" s="3"/>
      <c r="M1842" s="3"/>
      <c r="N1842" s="3"/>
      <c r="O1842" s="3"/>
      <c r="P1842" s="3"/>
      <c r="Q1842" s="3"/>
      <c r="R1842" s="3"/>
      <c r="S1842" s="3"/>
      <c r="T1842" s="3"/>
      <c r="U1842" s="3"/>
      <c r="V1842" s="3"/>
      <c r="W1842" s="35"/>
    </row>
    <row r="1843" spans="3:23" x14ac:dyDescent="0.25">
      <c r="C1843" s="3"/>
      <c r="D1843" s="3"/>
      <c r="E1843" s="3"/>
      <c r="F1843" s="3"/>
      <c r="G1843" s="3"/>
      <c r="H1843" s="3"/>
      <c r="I1843" s="3"/>
      <c r="J1843" s="3"/>
      <c r="K1843" s="3"/>
      <c r="L1843" s="3"/>
      <c r="M1843" s="3"/>
      <c r="N1843" s="3"/>
      <c r="O1843" s="3"/>
      <c r="P1843" s="3"/>
      <c r="Q1843" s="3"/>
      <c r="R1843" s="3"/>
      <c r="S1843" s="3"/>
      <c r="T1843" s="3"/>
      <c r="U1843" s="3"/>
      <c r="V1843" s="3"/>
      <c r="W1843" s="35"/>
    </row>
    <row r="1844" spans="3:23" x14ac:dyDescent="0.25">
      <c r="C1844" s="3"/>
      <c r="D1844" s="3"/>
      <c r="E1844" s="3"/>
      <c r="F1844" s="3"/>
      <c r="G1844" s="3"/>
      <c r="H1844" s="3"/>
      <c r="I1844" s="3"/>
      <c r="J1844" s="3"/>
      <c r="K1844" s="3"/>
      <c r="L1844" s="3"/>
      <c r="M1844" s="3"/>
      <c r="N1844" s="3"/>
      <c r="O1844" s="3"/>
      <c r="P1844" s="3"/>
      <c r="Q1844" s="3"/>
      <c r="R1844" s="3"/>
      <c r="S1844" s="3"/>
      <c r="T1844" s="3"/>
      <c r="U1844" s="3"/>
      <c r="V1844" s="3"/>
      <c r="W1844" s="35"/>
    </row>
    <row r="1845" spans="3:23" x14ac:dyDescent="0.25">
      <c r="C1845" s="3"/>
      <c r="D1845" s="3"/>
      <c r="E1845" s="3"/>
      <c r="F1845" s="3"/>
      <c r="G1845" s="3"/>
      <c r="H1845" s="3"/>
      <c r="I1845" s="3"/>
      <c r="J1845" s="3"/>
      <c r="K1845" s="3"/>
      <c r="L1845" s="3"/>
      <c r="M1845" s="3"/>
      <c r="N1845" s="3"/>
      <c r="O1845" s="3"/>
      <c r="P1845" s="3"/>
      <c r="Q1845" s="3"/>
      <c r="R1845" s="3"/>
      <c r="S1845" s="3"/>
      <c r="T1845" s="3"/>
      <c r="U1845" s="3"/>
      <c r="V1845" s="3"/>
      <c r="W1845" s="35"/>
    </row>
    <row r="1846" spans="3:23" x14ac:dyDescent="0.25">
      <c r="C1846" s="3"/>
      <c r="D1846" s="3"/>
      <c r="E1846" s="3"/>
      <c r="F1846" s="3"/>
      <c r="G1846" s="3"/>
      <c r="H1846" s="3"/>
      <c r="I1846" s="3"/>
      <c r="J1846" s="3"/>
      <c r="K1846" s="3"/>
      <c r="L1846" s="3"/>
      <c r="M1846" s="3"/>
      <c r="N1846" s="3"/>
      <c r="O1846" s="3"/>
      <c r="P1846" s="3"/>
      <c r="Q1846" s="3"/>
      <c r="R1846" s="3"/>
      <c r="S1846" s="3"/>
      <c r="T1846" s="3"/>
      <c r="U1846" s="3"/>
      <c r="V1846" s="3"/>
      <c r="W1846" s="35"/>
    </row>
    <row r="1847" spans="3:23" x14ac:dyDescent="0.25">
      <c r="C1847" s="3"/>
      <c r="D1847" s="3"/>
      <c r="E1847" s="3"/>
      <c r="F1847" s="3"/>
      <c r="G1847" s="3"/>
      <c r="H1847" s="3"/>
      <c r="I1847" s="3"/>
      <c r="J1847" s="3"/>
      <c r="K1847" s="3"/>
      <c r="L1847" s="3"/>
      <c r="M1847" s="3"/>
      <c r="N1847" s="3"/>
      <c r="O1847" s="3"/>
      <c r="P1847" s="3"/>
      <c r="Q1847" s="3"/>
      <c r="R1847" s="3"/>
      <c r="S1847" s="3"/>
      <c r="T1847" s="3"/>
      <c r="U1847" s="3"/>
      <c r="V1847" s="3"/>
      <c r="W1847" s="35"/>
    </row>
    <row r="1848" spans="3:23" x14ac:dyDescent="0.25">
      <c r="C1848" s="3"/>
      <c r="D1848" s="3"/>
      <c r="E1848" s="3"/>
      <c r="F1848" s="3"/>
      <c r="G1848" s="3"/>
      <c r="H1848" s="3"/>
      <c r="I1848" s="3"/>
      <c r="J1848" s="3"/>
      <c r="K1848" s="3"/>
      <c r="L1848" s="3"/>
      <c r="M1848" s="3"/>
      <c r="N1848" s="3"/>
      <c r="O1848" s="3"/>
      <c r="P1848" s="3"/>
      <c r="Q1848" s="3"/>
      <c r="R1848" s="3"/>
      <c r="S1848" s="3"/>
      <c r="T1848" s="3"/>
      <c r="U1848" s="3"/>
      <c r="V1848" s="3"/>
      <c r="W1848" s="35"/>
    </row>
    <row r="1849" spans="3:23" x14ac:dyDescent="0.25">
      <c r="C1849" s="3"/>
      <c r="D1849" s="3"/>
      <c r="E1849" s="3"/>
      <c r="F1849" s="3"/>
      <c r="G1849" s="3"/>
      <c r="H1849" s="3"/>
      <c r="I1849" s="3"/>
      <c r="J1849" s="3"/>
      <c r="K1849" s="3"/>
      <c r="L1849" s="3"/>
      <c r="M1849" s="3"/>
      <c r="N1849" s="3"/>
      <c r="O1849" s="3"/>
      <c r="P1849" s="3"/>
      <c r="Q1849" s="3"/>
      <c r="R1849" s="3"/>
      <c r="S1849" s="3"/>
      <c r="T1849" s="3"/>
      <c r="U1849" s="3"/>
      <c r="V1849" s="3"/>
      <c r="W1849" s="35"/>
    </row>
    <row r="1850" spans="3:23" x14ac:dyDescent="0.25">
      <c r="C1850" s="3"/>
      <c r="D1850" s="3"/>
      <c r="E1850" s="3"/>
      <c r="F1850" s="3"/>
      <c r="G1850" s="3"/>
      <c r="H1850" s="3"/>
      <c r="I1850" s="3"/>
      <c r="J1850" s="3"/>
      <c r="K1850" s="3"/>
      <c r="L1850" s="3"/>
      <c r="M1850" s="3"/>
      <c r="N1850" s="3"/>
      <c r="O1850" s="3"/>
      <c r="P1850" s="3"/>
      <c r="Q1850" s="3"/>
      <c r="R1850" s="3"/>
      <c r="S1850" s="3"/>
      <c r="T1850" s="3"/>
      <c r="U1850" s="3"/>
      <c r="V1850" s="3"/>
      <c r="W1850" s="35"/>
    </row>
    <row r="1851" spans="3:23" x14ac:dyDescent="0.25">
      <c r="C1851" s="3"/>
      <c r="D1851" s="3"/>
      <c r="E1851" s="3"/>
      <c r="F1851" s="3"/>
      <c r="G1851" s="3"/>
      <c r="H1851" s="3"/>
      <c r="I1851" s="3"/>
      <c r="J1851" s="3"/>
      <c r="K1851" s="3"/>
      <c r="L1851" s="3"/>
      <c r="M1851" s="3"/>
      <c r="N1851" s="3"/>
      <c r="O1851" s="3"/>
      <c r="P1851" s="3"/>
      <c r="Q1851" s="3"/>
      <c r="R1851" s="3"/>
      <c r="S1851" s="3"/>
      <c r="T1851" s="3"/>
      <c r="U1851" s="3"/>
      <c r="V1851" s="3"/>
      <c r="W1851" s="35"/>
    </row>
    <row r="1852" spans="3:23" x14ac:dyDescent="0.25">
      <c r="C1852" s="3"/>
      <c r="D1852" s="3"/>
      <c r="E1852" s="3"/>
      <c r="F1852" s="3"/>
      <c r="G1852" s="3"/>
      <c r="H1852" s="3"/>
      <c r="I1852" s="3"/>
      <c r="J1852" s="3"/>
      <c r="K1852" s="3"/>
      <c r="L1852" s="3"/>
      <c r="M1852" s="3"/>
      <c r="N1852" s="3"/>
      <c r="O1852" s="3"/>
      <c r="P1852" s="3"/>
      <c r="Q1852" s="3"/>
      <c r="R1852" s="3"/>
      <c r="S1852" s="3"/>
      <c r="T1852" s="3"/>
      <c r="U1852" s="3"/>
      <c r="V1852" s="3"/>
      <c r="W1852" s="35"/>
    </row>
    <row r="1853" spans="3:23" x14ac:dyDescent="0.25">
      <c r="C1853" s="3"/>
      <c r="D1853" s="3"/>
      <c r="E1853" s="3"/>
      <c r="F1853" s="3"/>
      <c r="G1853" s="3"/>
      <c r="H1853" s="3"/>
      <c r="I1853" s="3"/>
      <c r="J1853" s="3"/>
      <c r="K1853" s="3"/>
      <c r="L1853" s="3"/>
      <c r="M1853" s="3"/>
      <c r="N1853" s="3"/>
      <c r="O1853" s="3"/>
      <c r="P1853" s="3"/>
      <c r="Q1853" s="3"/>
      <c r="R1853" s="3"/>
      <c r="S1853" s="3"/>
      <c r="T1853" s="3"/>
      <c r="U1853" s="3"/>
      <c r="V1853" s="3"/>
      <c r="W1853" s="35"/>
    </row>
    <row r="1854" spans="3:23" x14ac:dyDescent="0.25">
      <c r="C1854" s="3"/>
      <c r="D1854" s="3"/>
      <c r="E1854" s="3"/>
      <c r="F1854" s="3"/>
      <c r="G1854" s="3"/>
      <c r="H1854" s="3"/>
      <c r="I1854" s="3"/>
      <c r="J1854" s="3"/>
      <c r="K1854" s="3"/>
      <c r="L1854" s="3"/>
      <c r="M1854" s="3"/>
      <c r="N1854" s="3"/>
      <c r="O1854" s="3"/>
      <c r="P1854" s="3"/>
      <c r="Q1854" s="3"/>
      <c r="R1854" s="3"/>
      <c r="S1854" s="3"/>
      <c r="T1854" s="3"/>
      <c r="U1854" s="3"/>
      <c r="V1854" s="3"/>
      <c r="W1854" s="35"/>
    </row>
    <row r="1855" spans="3:23" x14ac:dyDescent="0.25">
      <c r="C1855" s="3"/>
      <c r="D1855" s="3"/>
      <c r="E1855" s="3"/>
      <c r="F1855" s="3"/>
      <c r="G1855" s="3"/>
      <c r="H1855" s="3"/>
      <c r="I1855" s="3"/>
      <c r="J1855" s="3"/>
      <c r="K1855" s="3"/>
      <c r="L1855" s="3"/>
      <c r="M1855" s="3"/>
      <c r="N1855" s="3"/>
      <c r="O1855" s="3"/>
      <c r="P1855" s="3"/>
      <c r="Q1855" s="3"/>
      <c r="R1855" s="3"/>
      <c r="S1855" s="3"/>
      <c r="T1855" s="3"/>
      <c r="U1855" s="3"/>
      <c r="V1855" s="3"/>
      <c r="W1855" s="35"/>
    </row>
    <row r="1856" spans="3:23" x14ac:dyDescent="0.25">
      <c r="C1856" s="3"/>
      <c r="D1856" s="3"/>
      <c r="E1856" s="3"/>
      <c r="F1856" s="3"/>
      <c r="G1856" s="3"/>
      <c r="H1856" s="3"/>
      <c r="I1856" s="3"/>
      <c r="J1856" s="3"/>
      <c r="K1856" s="3"/>
      <c r="L1856" s="3"/>
      <c r="M1856" s="3"/>
      <c r="N1856" s="3"/>
      <c r="O1856" s="3"/>
      <c r="P1856" s="3"/>
      <c r="Q1856" s="3"/>
      <c r="R1856" s="3"/>
      <c r="S1856" s="3"/>
      <c r="T1856" s="3"/>
      <c r="U1856" s="3"/>
      <c r="V1856" s="3"/>
      <c r="W1856" s="35"/>
    </row>
  </sheetData>
  <phoneticPr fontId="6" type="noConversion"/>
  <pageMargins left="0.7" right="0.7" top="0.75" bottom="0.75" header="0.3" footer="0.3"/>
  <pageSetup paperSize="5" orientation="landscape" horizontalDpi="4294967292" verticalDpi="4294967292"/>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268"/>
  <sheetViews>
    <sheetView topLeftCell="I25" workbookViewId="0">
      <selection activeCell="Q52" sqref="Q52"/>
    </sheetView>
  </sheetViews>
  <sheetFormatPr defaultColWidth="8.85546875" defaultRowHeight="12.75" x14ac:dyDescent="0.2"/>
  <cols>
    <col min="1" max="1" width="10.140625" customWidth="1"/>
    <col min="2" max="2" width="12" customWidth="1"/>
    <col min="6" max="7" width="9.140625" customWidth="1"/>
    <col min="8" max="8" width="13.7109375" customWidth="1"/>
    <col min="9" max="9" width="12.42578125" customWidth="1"/>
    <col min="16" max="16" width="10.28515625" customWidth="1"/>
    <col min="17" max="17" width="16.85546875" customWidth="1"/>
    <col min="18" max="18" width="9.140625" customWidth="1"/>
    <col min="19" max="19" width="14.42578125" customWidth="1"/>
    <col min="21" max="21" width="18.42578125" customWidth="1"/>
    <col min="22" max="22" width="8.42578125" customWidth="1"/>
    <col min="23" max="23" width="14.42578125" customWidth="1"/>
    <col min="24" max="24" width="9" customWidth="1"/>
  </cols>
  <sheetData>
    <row r="2" spans="1:20" ht="15" x14ac:dyDescent="0.2">
      <c r="A2" s="65" t="s">
        <v>222</v>
      </c>
      <c r="B2" s="28">
        <v>42494</v>
      </c>
      <c r="C2" s="150"/>
      <c r="H2" s="65" t="s">
        <v>222</v>
      </c>
      <c r="I2" s="28">
        <v>42494</v>
      </c>
      <c r="J2" s="9"/>
      <c r="K2" s="150">
        <v>12</v>
      </c>
    </row>
    <row r="3" spans="1:20" ht="15" x14ac:dyDescent="0.2">
      <c r="A3" s="50" t="s">
        <v>222</v>
      </c>
      <c r="B3" s="28">
        <v>42499</v>
      </c>
      <c r="C3" s="150">
        <v>17.5</v>
      </c>
      <c r="H3" s="50" t="s">
        <v>222</v>
      </c>
      <c r="I3" s="28">
        <v>42499</v>
      </c>
      <c r="J3" s="9"/>
      <c r="K3" s="150">
        <v>17.5</v>
      </c>
    </row>
    <row r="4" spans="1:20" ht="15" x14ac:dyDescent="0.2">
      <c r="A4" s="65" t="s">
        <v>222</v>
      </c>
      <c r="B4" s="28">
        <v>42508</v>
      </c>
      <c r="C4" s="150"/>
      <c r="H4" s="65" t="s">
        <v>222</v>
      </c>
      <c r="I4" s="28">
        <v>42508</v>
      </c>
      <c r="J4" s="9"/>
      <c r="K4" s="150">
        <v>59.8</v>
      </c>
    </row>
    <row r="5" spans="1:20" ht="15" x14ac:dyDescent="0.2">
      <c r="A5" s="50" t="s">
        <v>222</v>
      </c>
      <c r="B5" s="28">
        <v>42517</v>
      </c>
      <c r="C5" s="150">
        <v>90.9</v>
      </c>
      <c r="H5" s="50" t="s">
        <v>222</v>
      </c>
      <c r="I5" s="28">
        <v>42517</v>
      </c>
      <c r="J5" s="9"/>
      <c r="K5" s="150">
        <v>90.9</v>
      </c>
    </row>
    <row r="6" spans="1:20" ht="33.75" customHeight="1" x14ac:dyDescent="0.2">
      <c r="A6" s="65" t="s">
        <v>222</v>
      </c>
      <c r="B6" s="28">
        <v>42522</v>
      </c>
      <c r="C6" s="150"/>
      <c r="H6" s="65" t="s">
        <v>222</v>
      </c>
      <c r="I6" s="28">
        <v>42522</v>
      </c>
      <c r="J6" s="9"/>
      <c r="K6" s="83">
        <v>201</v>
      </c>
      <c r="P6" s="211" t="s">
        <v>67</v>
      </c>
      <c r="Q6" s="211" t="s">
        <v>68</v>
      </c>
      <c r="R6" s="211" t="s">
        <v>69</v>
      </c>
      <c r="S6" s="211" t="s">
        <v>70</v>
      </c>
      <c r="T6" s="211" t="s">
        <v>66</v>
      </c>
    </row>
    <row r="7" spans="1:20" ht="15" customHeight="1" x14ac:dyDescent="0.2">
      <c r="A7" s="50" t="s">
        <v>222</v>
      </c>
      <c r="B7" s="28">
        <v>42530</v>
      </c>
      <c r="C7" s="150">
        <v>46.4</v>
      </c>
      <c r="H7" s="50" t="s">
        <v>222</v>
      </c>
      <c r="I7" s="28">
        <v>42530</v>
      </c>
      <c r="J7" s="9"/>
      <c r="K7" s="150">
        <v>46.4</v>
      </c>
      <c r="P7" s="214" t="s">
        <v>311</v>
      </c>
      <c r="Q7" s="215">
        <v>19.329999999999998</v>
      </c>
      <c r="R7" s="215" t="s">
        <v>71</v>
      </c>
      <c r="S7" s="215">
        <v>5.73</v>
      </c>
      <c r="T7" s="212"/>
    </row>
    <row r="8" spans="1:20" ht="15" customHeight="1" x14ac:dyDescent="0.2">
      <c r="A8" s="65" t="s">
        <v>222</v>
      </c>
      <c r="B8" s="28">
        <v>42536</v>
      </c>
      <c r="C8" s="150"/>
      <c r="H8" s="65" t="s">
        <v>222</v>
      </c>
      <c r="I8" s="28">
        <v>42536</v>
      </c>
      <c r="J8" s="9"/>
      <c r="K8" s="83">
        <v>291</v>
      </c>
      <c r="P8" s="214" t="s">
        <v>324</v>
      </c>
      <c r="Q8" s="215">
        <v>64.42</v>
      </c>
      <c r="R8" s="215" t="s">
        <v>71</v>
      </c>
      <c r="S8" s="215">
        <v>12.97</v>
      </c>
      <c r="T8" s="212"/>
    </row>
    <row r="9" spans="1:20" ht="15" customHeight="1" x14ac:dyDescent="0.2">
      <c r="A9" s="50" t="s">
        <v>222</v>
      </c>
      <c r="B9" s="28">
        <v>42544</v>
      </c>
      <c r="C9" s="150">
        <v>124.6</v>
      </c>
      <c r="H9" s="50" t="s">
        <v>222</v>
      </c>
      <c r="I9" s="28">
        <v>42544</v>
      </c>
      <c r="J9" s="9"/>
      <c r="K9" s="150">
        <v>124.6</v>
      </c>
      <c r="P9" s="214" t="s">
        <v>323</v>
      </c>
      <c r="Q9" s="215">
        <v>86.7</v>
      </c>
      <c r="R9" s="215" t="s">
        <v>71</v>
      </c>
      <c r="S9" s="215">
        <v>24.71</v>
      </c>
      <c r="T9" s="212"/>
    </row>
    <row r="10" spans="1:20" ht="15" customHeight="1" x14ac:dyDescent="0.2">
      <c r="A10" s="50" t="s">
        <v>222</v>
      </c>
      <c r="B10" s="28">
        <v>42551</v>
      </c>
      <c r="C10" s="150">
        <v>238.2</v>
      </c>
      <c r="D10">
        <f>GEOMEAN(C3,C5,C7,C9,C10)</f>
        <v>73.810125266155225</v>
      </c>
      <c r="E10" s="80" t="s">
        <v>59</v>
      </c>
      <c r="G10" s="80" t="s">
        <v>61</v>
      </c>
      <c r="H10" s="50" t="s">
        <v>222</v>
      </c>
      <c r="I10" s="28">
        <v>42551</v>
      </c>
      <c r="J10" s="9"/>
      <c r="K10" s="150">
        <v>238.2</v>
      </c>
      <c r="L10">
        <f>GEOMEAN(K2:K10)</f>
        <v>76.707710571830319</v>
      </c>
      <c r="M10" t="s">
        <v>76</v>
      </c>
      <c r="P10" s="214" t="s">
        <v>321</v>
      </c>
      <c r="Q10" s="215">
        <v>41.12</v>
      </c>
      <c r="R10" s="215" t="s">
        <v>71</v>
      </c>
      <c r="S10" s="215">
        <v>18.260000000000002</v>
      </c>
      <c r="T10" s="212"/>
    </row>
    <row r="11" spans="1:20" ht="15" customHeight="1" x14ac:dyDescent="0.2">
      <c r="A11" s="65" t="s">
        <v>222</v>
      </c>
      <c r="B11" s="28">
        <v>42557</v>
      </c>
      <c r="C11" s="150"/>
      <c r="H11" s="65" t="s">
        <v>222</v>
      </c>
      <c r="I11" s="28">
        <v>42557</v>
      </c>
      <c r="J11" s="9"/>
      <c r="K11" s="150">
        <v>60.5</v>
      </c>
      <c r="P11" s="214" t="s">
        <v>224</v>
      </c>
      <c r="Q11" s="215">
        <v>44.46</v>
      </c>
      <c r="R11" s="215" t="s">
        <v>71</v>
      </c>
      <c r="S11" s="215">
        <v>21.32</v>
      </c>
      <c r="T11" s="212"/>
    </row>
    <row r="12" spans="1:20" ht="15" customHeight="1" x14ac:dyDescent="0.2">
      <c r="A12" s="50" t="s">
        <v>222</v>
      </c>
      <c r="B12" s="28">
        <v>42565</v>
      </c>
      <c r="C12" s="150">
        <v>547.5</v>
      </c>
      <c r="H12" s="50" t="s">
        <v>222</v>
      </c>
      <c r="I12" s="28">
        <v>42565</v>
      </c>
      <c r="J12" s="9"/>
      <c r="K12" s="150">
        <v>547.5</v>
      </c>
      <c r="P12" s="214" t="s">
        <v>222</v>
      </c>
      <c r="Q12" s="215">
        <v>51.3</v>
      </c>
      <c r="R12" s="215" t="s">
        <v>71</v>
      </c>
      <c r="S12" s="215">
        <v>20.77</v>
      </c>
      <c r="T12" s="212"/>
    </row>
    <row r="13" spans="1:20" ht="15" customHeight="1" x14ac:dyDescent="0.2">
      <c r="A13" s="65" t="s">
        <v>222</v>
      </c>
      <c r="B13" s="28">
        <v>42571</v>
      </c>
      <c r="C13" s="150"/>
      <c r="H13" s="65" t="s">
        <v>222</v>
      </c>
      <c r="I13" s="28">
        <v>42571</v>
      </c>
      <c r="J13" s="9"/>
      <c r="K13" s="150"/>
      <c r="P13" s="214" t="s">
        <v>320</v>
      </c>
      <c r="Q13" s="215">
        <v>87.63</v>
      </c>
      <c r="R13" s="215" t="s">
        <v>71</v>
      </c>
      <c r="S13" s="215">
        <v>76.08</v>
      </c>
      <c r="T13" s="212"/>
    </row>
    <row r="14" spans="1:20" ht="15" customHeight="1" x14ac:dyDescent="0.2">
      <c r="A14" s="50" t="s">
        <v>222</v>
      </c>
      <c r="B14" s="28">
        <v>42579</v>
      </c>
      <c r="C14" s="150">
        <v>2419.6</v>
      </c>
      <c r="D14">
        <f>GEOMEAN(C7,C9,C10,C12,C14)</f>
        <v>283.28338019712129</v>
      </c>
      <c r="E14" s="80" t="s">
        <v>60</v>
      </c>
      <c r="G14" s="80" t="s">
        <v>61</v>
      </c>
      <c r="H14" s="50" t="s">
        <v>222</v>
      </c>
      <c r="I14" s="28">
        <v>42579</v>
      </c>
      <c r="J14" s="9"/>
      <c r="K14" s="55">
        <v>2419.6</v>
      </c>
      <c r="L14">
        <f>GEOMEAN(K6:K12,K14)</f>
        <v>224.51416031370775</v>
      </c>
      <c r="M14" t="s">
        <v>77</v>
      </c>
      <c r="P14" s="214" t="s">
        <v>223</v>
      </c>
      <c r="Q14" s="215">
        <v>89.58</v>
      </c>
      <c r="R14" s="215" t="s">
        <v>71</v>
      </c>
      <c r="S14" s="215">
        <v>99.5</v>
      </c>
      <c r="T14" s="212"/>
    </row>
    <row r="15" spans="1:20" ht="15" customHeight="1" x14ac:dyDescent="0.2">
      <c r="A15" s="65" t="s">
        <v>222</v>
      </c>
      <c r="B15" s="28">
        <v>42586</v>
      </c>
      <c r="C15" s="150"/>
      <c r="H15" s="65" t="s">
        <v>222</v>
      </c>
      <c r="I15" s="28">
        <v>42586</v>
      </c>
      <c r="J15" s="9"/>
      <c r="K15" s="150"/>
      <c r="P15" s="214" t="s">
        <v>221</v>
      </c>
      <c r="Q15" s="215">
        <v>77.97</v>
      </c>
      <c r="R15" s="215" t="s">
        <v>71</v>
      </c>
      <c r="S15" s="215">
        <v>73.72</v>
      </c>
      <c r="T15" s="212"/>
    </row>
    <row r="16" spans="1:20" ht="15" customHeight="1" x14ac:dyDescent="0.2">
      <c r="A16" s="50" t="s">
        <v>222</v>
      </c>
      <c r="B16" s="28">
        <v>42594</v>
      </c>
      <c r="C16" s="150">
        <v>2419.6</v>
      </c>
      <c r="H16" s="50" t="s">
        <v>222</v>
      </c>
      <c r="I16" s="28">
        <v>42594</v>
      </c>
      <c r="J16" s="9"/>
      <c r="K16" s="55">
        <v>2419.6</v>
      </c>
      <c r="P16" s="214" t="s">
        <v>322</v>
      </c>
      <c r="Q16" s="215">
        <v>120.26</v>
      </c>
      <c r="R16" s="215" t="s">
        <v>71</v>
      </c>
      <c r="S16" s="215">
        <v>96.15</v>
      </c>
      <c r="T16" s="212"/>
    </row>
    <row r="17" spans="1:24" ht="15" customHeight="1" x14ac:dyDescent="0.2">
      <c r="A17" s="65" t="s">
        <v>222</v>
      </c>
      <c r="B17" s="28">
        <v>42599</v>
      </c>
      <c r="C17" s="150"/>
      <c r="H17" s="65" t="s">
        <v>222</v>
      </c>
      <c r="I17" s="28">
        <v>42599</v>
      </c>
      <c r="J17" s="9"/>
      <c r="K17" s="150"/>
      <c r="P17" s="214" t="s">
        <v>319</v>
      </c>
      <c r="Q17" s="215">
        <v>95.05</v>
      </c>
      <c r="R17" s="215" t="s">
        <v>71</v>
      </c>
      <c r="S17" s="215">
        <v>105.04</v>
      </c>
      <c r="T17" s="212"/>
    </row>
    <row r="18" spans="1:24" ht="15" customHeight="1" x14ac:dyDescent="0.2">
      <c r="A18" s="50" t="s">
        <v>222</v>
      </c>
      <c r="B18" s="28">
        <v>42607</v>
      </c>
      <c r="C18" s="150">
        <v>193.5</v>
      </c>
      <c r="D18">
        <f>GEOMEAN(C12,C14,C16,C18)</f>
        <v>887.4380815574425</v>
      </c>
      <c r="E18" s="80" t="s">
        <v>63</v>
      </c>
      <c r="G18" s="80" t="s">
        <v>62</v>
      </c>
      <c r="H18" s="50" t="s">
        <v>222</v>
      </c>
      <c r="I18" s="28">
        <v>42607</v>
      </c>
      <c r="J18" s="9"/>
      <c r="K18" s="150">
        <v>193.5</v>
      </c>
      <c r="L18">
        <f>GEOMEAN(K11:K12,K14,K16,K18,K14,K16,K18)</f>
        <v>673.84415798814189</v>
      </c>
      <c r="M18" t="s">
        <v>61</v>
      </c>
      <c r="P18" s="214" t="s">
        <v>318</v>
      </c>
      <c r="Q18" s="215">
        <v>90.95</v>
      </c>
      <c r="R18" s="215" t="s">
        <v>71</v>
      </c>
      <c r="S18" s="215">
        <v>66.260000000000005</v>
      </c>
      <c r="T18" s="212"/>
    </row>
    <row r="19" spans="1:24" ht="15" customHeight="1" x14ac:dyDescent="0.2">
      <c r="A19" s="57"/>
      <c r="B19" s="41"/>
      <c r="C19" s="141"/>
      <c r="E19" s="80"/>
      <c r="G19" s="80"/>
      <c r="H19" s="57"/>
      <c r="I19" s="41"/>
      <c r="J19" s="42"/>
      <c r="K19" s="141"/>
      <c r="P19" s="214"/>
      <c r="Q19" s="215"/>
      <c r="R19" s="215"/>
      <c r="S19" s="215"/>
      <c r="T19" s="212"/>
    </row>
    <row r="20" spans="1:24" ht="15" customHeight="1" x14ac:dyDescent="0.2">
      <c r="A20" s="57"/>
      <c r="B20" s="41"/>
      <c r="C20" s="141"/>
      <c r="E20" s="80"/>
      <c r="G20" s="80"/>
      <c r="H20" s="57"/>
      <c r="I20" s="41"/>
      <c r="J20" s="42"/>
      <c r="K20" s="141"/>
      <c r="P20" s="214"/>
      <c r="Q20" s="215"/>
      <c r="R20" s="215"/>
      <c r="S20" s="215"/>
      <c r="T20" s="212"/>
    </row>
    <row r="21" spans="1:24" ht="15" customHeight="1" x14ac:dyDescent="0.2">
      <c r="H21" s="236" t="s">
        <v>200</v>
      </c>
      <c r="I21" s="28">
        <v>42494</v>
      </c>
      <c r="J21" s="9"/>
      <c r="K21" s="150">
        <v>15.8</v>
      </c>
      <c r="P21" s="214" t="s">
        <v>317</v>
      </c>
      <c r="Q21" s="215">
        <v>70.94</v>
      </c>
      <c r="R21" s="215" t="s">
        <v>71</v>
      </c>
      <c r="S21" s="215">
        <v>52.14</v>
      </c>
      <c r="T21" s="212"/>
    </row>
    <row r="22" spans="1:24" ht="15" customHeight="1" x14ac:dyDescent="0.2">
      <c r="A22" s="50" t="s">
        <v>200</v>
      </c>
      <c r="B22" s="28">
        <v>42499</v>
      </c>
      <c r="C22" s="150">
        <v>34.5</v>
      </c>
      <c r="H22" s="235" t="s">
        <v>200</v>
      </c>
      <c r="I22" s="28">
        <v>42499</v>
      </c>
      <c r="J22" s="9"/>
      <c r="K22" s="150">
        <v>34.5</v>
      </c>
      <c r="P22" s="214" t="s">
        <v>316</v>
      </c>
      <c r="Q22" s="215">
        <v>91.74</v>
      </c>
      <c r="R22" s="215" t="s">
        <v>71</v>
      </c>
      <c r="S22" s="215">
        <v>63.64</v>
      </c>
      <c r="T22" s="212"/>
    </row>
    <row r="23" spans="1:24" ht="15" customHeight="1" x14ac:dyDescent="0.2">
      <c r="A23" s="50" t="s">
        <v>200</v>
      </c>
      <c r="B23" s="28">
        <v>42517</v>
      </c>
      <c r="C23" s="150">
        <v>112.4</v>
      </c>
      <c r="H23" s="236" t="s">
        <v>200</v>
      </c>
      <c r="I23" s="28">
        <v>42508</v>
      </c>
      <c r="J23" s="9"/>
      <c r="K23" s="83">
        <v>117</v>
      </c>
      <c r="P23" s="214" t="s">
        <v>315</v>
      </c>
      <c r="Q23" s="215">
        <v>81.09</v>
      </c>
      <c r="R23" s="215" t="s">
        <v>71</v>
      </c>
      <c r="S23" s="215">
        <v>56.32</v>
      </c>
      <c r="T23" s="212"/>
    </row>
    <row r="24" spans="1:24" ht="15" customHeight="1" x14ac:dyDescent="0.2">
      <c r="A24" s="50" t="s">
        <v>200</v>
      </c>
      <c r="B24" s="28">
        <v>42522</v>
      </c>
      <c r="C24" s="150"/>
      <c r="H24" s="235" t="s">
        <v>200</v>
      </c>
      <c r="I24" s="28">
        <v>42517</v>
      </c>
      <c r="J24" s="9"/>
      <c r="K24" s="150">
        <v>112.4</v>
      </c>
      <c r="P24" s="214" t="s">
        <v>314</v>
      </c>
      <c r="Q24" s="215">
        <v>82.16</v>
      </c>
      <c r="R24" s="215" t="s">
        <v>71</v>
      </c>
      <c r="S24" s="215">
        <v>62.36</v>
      </c>
      <c r="T24" s="212"/>
    </row>
    <row r="25" spans="1:24" ht="15" customHeight="1" x14ac:dyDescent="0.2">
      <c r="A25" s="50" t="s">
        <v>200</v>
      </c>
      <c r="B25" s="28">
        <v>42530</v>
      </c>
      <c r="C25" s="150">
        <v>38.9</v>
      </c>
      <c r="H25" s="236" t="s">
        <v>200</v>
      </c>
      <c r="I25" s="28">
        <v>42522</v>
      </c>
      <c r="J25" s="9"/>
      <c r="K25" s="83">
        <v>135</v>
      </c>
      <c r="P25" s="214" t="s">
        <v>227</v>
      </c>
      <c r="Q25" s="215">
        <v>158.26</v>
      </c>
      <c r="R25" s="215">
        <v>32.26</v>
      </c>
      <c r="S25" s="215">
        <v>79.06</v>
      </c>
      <c r="T25" s="212"/>
    </row>
    <row r="26" spans="1:24" ht="15" customHeight="1" x14ac:dyDescent="0.2">
      <c r="A26" s="65" t="s">
        <v>200</v>
      </c>
      <c r="B26" s="28">
        <v>42536</v>
      </c>
      <c r="C26" s="150"/>
      <c r="H26" s="235" t="s">
        <v>200</v>
      </c>
      <c r="I26" s="28">
        <v>42530</v>
      </c>
      <c r="J26" s="9"/>
      <c r="K26" s="150">
        <v>38.9</v>
      </c>
      <c r="P26" s="214" t="s">
        <v>226</v>
      </c>
      <c r="Q26" s="216" t="s">
        <v>72</v>
      </c>
      <c r="R26" s="215" t="s">
        <v>71</v>
      </c>
      <c r="S26" s="217" t="s">
        <v>72</v>
      </c>
      <c r="T26" s="212"/>
    </row>
    <row r="27" spans="1:24" ht="15" customHeight="1" x14ac:dyDescent="0.2">
      <c r="A27" s="50" t="s">
        <v>200</v>
      </c>
      <c r="B27" s="28">
        <v>42544</v>
      </c>
      <c r="C27" s="150">
        <v>80.099999999999994</v>
      </c>
      <c r="H27" s="236" t="s">
        <v>200</v>
      </c>
      <c r="I27" s="28">
        <v>42536</v>
      </c>
      <c r="J27" s="9"/>
      <c r="K27" s="83">
        <v>249</v>
      </c>
      <c r="P27" s="214" t="s">
        <v>295</v>
      </c>
      <c r="Q27" s="215">
        <v>595.77</v>
      </c>
      <c r="R27" s="213"/>
      <c r="S27" s="215">
        <v>277.92</v>
      </c>
      <c r="T27" s="213"/>
    </row>
    <row r="28" spans="1:24" ht="15" x14ac:dyDescent="0.2">
      <c r="A28" s="50" t="s">
        <v>200</v>
      </c>
      <c r="B28" s="28">
        <v>42551</v>
      </c>
      <c r="C28" s="150">
        <v>261.3</v>
      </c>
      <c r="D28">
        <f>GEOMEAN(C22,C23,C25,C27,C28)</f>
        <v>79.407475027455078</v>
      </c>
      <c r="E28" s="80" t="s">
        <v>59</v>
      </c>
      <c r="G28" s="80" t="s">
        <v>61</v>
      </c>
      <c r="H28" s="235" t="s">
        <v>200</v>
      </c>
      <c r="I28" s="28">
        <v>42544</v>
      </c>
      <c r="J28" s="9"/>
      <c r="K28" s="150">
        <v>80.099999999999994</v>
      </c>
      <c r="L28" s="80"/>
    </row>
    <row r="29" spans="1:24" ht="15" x14ac:dyDescent="0.2">
      <c r="A29" s="65" t="s">
        <v>200</v>
      </c>
      <c r="B29" s="28">
        <v>42557</v>
      </c>
      <c r="C29" s="150"/>
      <c r="H29" s="235" t="s">
        <v>200</v>
      </c>
      <c r="I29" s="28">
        <v>42551</v>
      </c>
      <c r="J29" s="9"/>
      <c r="K29" s="150">
        <v>261.3</v>
      </c>
      <c r="L29">
        <f>GEOMEAN(K21:K29)</f>
        <v>83.446710627959305</v>
      </c>
      <c r="M29" t="s">
        <v>76</v>
      </c>
    </row>
    <row r="30" spans="1:24" ht="26.25" thickBot="1" x14ac:dyDescent="0.25">
      <c r="A30" s="50" t="s">
        <v>200</v>
      </c>
      <c r="B30" s="28">
        <v>42565</v>
      </c>
      <c r="C30" s="150">
        <v>517.20000000000005</v>
      </c>
      <c r="H30" s="236" t="s">
        <v>200</v>
      </c>
      <c r="I30" s="28">
        <v>42557</v>
      </c>
      <c r="J30" s="9"/>
      <c r="K30" s="150">
        <v>66.3</v>
      </c>
      <c r="P30" s="246" t="s">
        <v>67</v>
      </c>
      <c r="Q30" s="246" t="s">
        <v>73</v>
      </c>
      <c r="R30" s="246" t="s">
        <v>74</v>
      </c>
      <c r="S30" s="246" t="s">
        <v>79</v>
      </c>
      <c r="T30" s="246" t="s">
        <v>74</v>
      </c>
      <c r="U30" s="246" t="s">
        <v>75</v>
      </c>
      <c r="V30" s="246" t="s">
        <v>74</v>
      </c>
      <c r="W30" s="246" t="s">
        <v>80</v>
      </c>
      <c r="X30" s="246" t="s">
        <v>74</v>
      </c>
    </row>
    <row r="31" spans="1:24" ht="15" x14ac:dyDescent="0.2">
      <c r="A31" s="65" t="s">
        <v>200</v>
      </c>
      <c r="B31" s="28">
        <v>42571</v>
      </c>
      <c r="C31" s="150"/>
      <c r="H31" s="235" t="s">
        <v>200</v>
      </c>
      <c r="I31" s="28">
        <v>42565</v>
      </c>
      <c r="J31" s="9"/>
      <c r="K31" s="150">
        <v>517.20000000000005</v>
      </c>
      <c r="P31" s="244" t="s">
        <v>311</v>
      </c>
      <c r="Q31" s="244">
        <v>19.329999999999998</v>
      </c>
      <c r="R31" s="244" t="s">
        <v>71</v>
      </c>
      <c r="S31" s="245" t="s">
        <v>71</v>
      </c>
      <c r="T31" s="245" t="s">
        <v>71</v>
      </c>
      <c r="U31" s="244">
        <v>5.73</v>
      </c>
      <c r="V31" s="245" t="s">
        <v>71</v>
      </c>
      <c r="W31" s="245" t="s">
        <v>71</v>
      </c>
      <c r="X31" s="245" t="s">
        <v>71</v>
      </c>
    </row>
    <row r="32" spans="1:24" ht="15" x14ac:dyDescent="0.2">
      <c r="A32" s="50" t="s">
        <v>200</v>
      </c>
      <c r="B32" s="28">
        <v>42579</v>
      </c>
      <c r="C32" s="150">
        <v>2419.6</v>
      </c>
      <c r="D32">
        <f>GEOMEAN(C25,C27,C28,C30,C32)</f>
        <v>252.13011612116881</v>
      </c>
      <c r="E32" s="80" t="s">
        <v>60</v>
      </c>
      <c r="F32" s="80"/>
      <c r="G32" s="80" t="s">
        <v>61</v>
      </c>
      <c r="H32" s="236" t="s">
        <v>200</v>
      </c>
      <c r="I32" s="28">
        <v>42571</v>
      </c>
      <c r="J32" s="9"/>
      <c r="K32" s="150"/>
      <c r="L32" s="80"/>
      <c r="P32" s="218" t="s">
        <v>324</v>
      </c>
      <c r="Q32" s="218">
        <v>64.42</v>
      </c>
      <c r="R32" s="218" t="s">
        <v>71</v>
      </c>
      <c r="S32" s="220" t="s">
        <v>71</v>
      </c>
      <c r="T32" s="220" t="s">
        <v>71</v>
      </c>
      <c r="U32" s="218">
        <v>12.97</v>
      </c>
      <c r="V32" s="220" t="s">
        <v>71</v>
      </c>
      <c r="W32" s="220" t="s">
        <v>71</v>
      </c>
      <c r="X32" s="220" t="s">
        <v>71</v>
      </c>
    </row>
    <row r="33" spans="1:24" ht="15" x14ac:dyDescent="0.2">
      <c r="A33" s="65" t="s">
        <v>200</v>
      </c>
      <c r="B33" s="28">
        <v>42586</v>
      </c>
      <c r="C33" s="150"/>
      <c r="H33" s="235" t="s">
        <v>200</v>
      </c>
      <c r="I33" s="28">
        <v>42579</v>
      </c>
      <c r="J33" s="9"/>
      <c r="K33" s="55">
        <v>2419.6</v>
      </c>
      <c r="L33">
        <f>GEOMEAN(K25:K31,K33)</f>
        <v>197.02497582830929</v>
      </c>
      <c r="M33" t="s">
        <v>77</v>
      </c>
      <c r="P33" s="218" t="s">
        <v>323</v>
      </c>
      <c r="Q33" s="218">
        <v>86.7</v>
      </c>
      <c r="R33" s="218" t="s">
        <v>71</v>
      </c>
      <c r="S33" s="220" t="s">
        <v>71</v>
      </c>
      <c r="T33" s="220" t="s">
        <v>71</v>
      </c>
      <c r="U33" s="218">
        <v>24.71</v>
      </c>
      <c r="V33" s="220" t="s">
        <v>71</v>
      </c>
      <c r="W33" s="220" t="s">
        <v>71</v>
      </c>
      <c r="X33" s="220" t="s">
        <v>71</v>
      </c>
    </row>
    <row r="34" spans="1:24" ht="15" x14ac:dyDescent="0.2">
      <c r="A34" s="50" t="s">
        <v>200</v>
      </c>
      <c r="B34" s="28">
        <v>42594</v>
      </c>
      <c r="C34" s="150">
        <v>2419.6</v>
      </c>
      <c r="H34" s="236" t="s">
        <v>200</v>
      </c>
      <c r="I34" s="28">
        <v>42586</v>
      </c>
      <c r="J34" s="9"/>
      <c r="K34" s="150"/>
      <c r="P34" s="218" t="s">
        <v>321</v>
      </c>
      <c r="Q34" s="218">
        <v>41.12</v>
      </c>
      <c r="R34" s="219" t="s">
        <v>71</v>
      </c>
      <c r="S34" s="223" t="s">
        <v>71</v>
      </c>
      <c r="T34" s="223" t="s">
        <v>71</v>
      </c>
      <c r="U34" s="219">
        <v>18.260000000000002</v>
      </c>
      <c r="V34" s="223" t="s">
        <v>71</v>
      </c>
      <c r="W34" s="223" t="s">
        <v>71</v>
      </c>
      <c r="X34" s="223" t="s">
        <v>71</v>
      </c>
    </row>
    <row r="35" spans="1:24" ht="15" x14ac:dyDescent="0.2">
      <c r="A35" s="65" t="s">
        <v>200</v>
      </c>
      <c r="B35" s="28">
        <v>42599</v>
      </c>
      <c r="C35" s="150"/>
      <c r="H35" s="235" t="s">
        <v>200</v>
      </c>
      <c r="I35" s="28">
        <v>42594</v>
      </c>
      <c r="J35" s="9"/>
      <c r="K35" s="55">
        <v>2419.6</v>
      </c>
      <c r="P35" s="218" t="s">
        <v>224</v>
      </c>
      <c r="Q35" s="218">
        <v>44.46</v>
      </c>
      <c r="R35" s="219" t="s">
        <v>71</v>
      </c>
      <c r="S35" s="223" t="s">
        <v>71</v>
      </c>
      <c r="T35" s="223" t="s">
        <v>71</v>
      </c>
      <c r="U35" s="219">
        <v>21.32</v>
      </c>
      <c r="V35" s="223" t="s">
        <v>71</v>
      </c>
      <c r="W35" s="223" t="s">
        <v>71</v>
      </c>
      <c r="X35" s="222" t="s">
        <v>71</v>
      </c>
    </row>
    <row r="36" spans="1:24" ht="15" x14ac:dyDescent="0.2">
      <c r="A36" s="50" t="s">
        <v>200</v>
      </c>
      <c r="B36" s="28">
        <v>42607</v>
      </c>
      <c r="C36" s="150">
        <v>214.3</v>
      </c>
      <c r="D36">
        <f>GEOMEAN(C30,C32,C34,C36)</f>
        <v>897.51550453460379</v>
      </c>
      <c r="E36" s="80" t="s">
        <v>64</v>
      </c>
      <c r="G36" s="80" t="s">
        <v>62</v>
      </c>
      <c r="H36" s="236" t="s">
        <v>200</v>
      </c>
      <c r="I36" s="28">
        <v>42599</v>
      </c>
      <c r="J36" s="9"/>
      <c r="K36" s="150"/>
      <c r="L36" s="80"/>
      <c r="P36" s="218" t="s">
        <v>222</v>
      </c>
      <c r="Q36" s="219">
        <v>51.3</v>
      </c>
      <c r="R36" s="219" t="s">
        <v>71</v>
      </c>
      <c r="S36" s="221">
        <f>$L$10</f>
        <v>76.707710571830319</v>
      </c>
      <c r="T36" s="222" t="s">
        <v>71</v>
      </c>
      <c r="U36" s="219">
        <v>20.77</v>
      </c>
      <c r="V36" s="223" t="s">
        <v>71</v>
      </c>
      <c r="W36" s="225">
        <f>$L$14</f>
        <v>224.51416031370775</v>
      </c>
      <c r="X36" s="221">
        <f t="shared" ref="X36:X47" si="0">SUM(W36-126)</f>
        <v>98.514160313707748</v>
      </c>
    </row>
    <row r="37" spans="1:24" ht="15" x14ac:dyDescent="0.2">
      <c r="H37" s="235" t="s">
        <v>200</v>
      </c>
      <c r="I37" s="28">
        <v>42607</v>
      </c>
      <c r="J37" s="9"/>
      <c r="K37" s="150">
        <v>214.3</v>
      </c>
      <c r="L37">
        <f>GEOMEAN(K30:K31,K33,K35,K37)</f>
        <v>533.01112470078488</v>
      </c>
      <c r="M37" t="s">
        <v>61</v>
      </c>
      <c r="P37" s="218" t="s">
        <v>320</v>
      </c>
      <c r="Q37" s="219">
        <v>87.63</v>
      </c>
      <c r="R37" s="219" t="s">
        <v>71</v>
      </c>
      <c r="S37" s="225">
        <f>$L$47</f>
        <v>129.00590092858698</v>
      </c>
      <c r="T37" s="221">
        <f>SUM(S37-126)</f>
        <v>3.005900928586982</v>
      </c>
      <c r="U37" s="224">
        <v>76.08</v>
      </c>
      <c r="V37" s="223" t="s">
        <v>71</v>
      </c>
      <c r="W37" s="225">
        <f>$L$51</f>
        <v>230.94465425283326</v>
      </c>
      <c r="X37" s="221">
        <f t="shared" si="0"/>
        <v>104.94465425283326</v>
      </c>
    </row>
    <row r="38" spans="1:24" x14ac:dyDescent="0.2">
      <c r="P38" s="218" t="s">
        <v>223</v>
      </c>
      <c r="Q38" s="219">
        <v>89.58</v>
      </c>
      <c r="R38" s="219" t="s">
        <v>71</v>
      </c>
      <c r="S38" s="239">
        <f>$L$65</f>
        <v>211.71158496457235</v>
      </c>
      <c r="T38" s="221">
        <f>SUM(S38-126)</f>
        <v>85.711584964572353</v>
      </c>
      <c r="U38" s="224">
        <v>99.5</v>
      </c>
      <c r="V38" s="223" t="s">
        <v>71</v>
      </c>
      <c r="W38" s="238">
        <f>$L$69</f>
        <v>304.65802766458552</v>
      </c>
      <c r="X38" s="221">
        <f t="shared" si="0"/>
        <v>178.65802766458552</v>
      </c>
    </row>
    <row r="39" spans="1:24" ht="15" x14ac:dyDescent="0.2">
      <c r="A39" s="50" t="s">
        <v>320</v>
      </c>
      <c r="B39" s="28">
        <v>42499</v>
      </c>
      <c r="C39" s="150">
        <v>55.6</v>
      </c>
      <c r="H39" s="65" t="s">
        <v>320</v>
      </c>
      <c r="I39" s="28">
        <v>42494</v>
      </c>
      <c r="J39" s="9"/>
      <c r="K39" s="150">
        <v>54.6</v>
      </c>
      <c r="P39" s="218" t="s">
        <v>81</v>
      </c>
      <c r="Q39" s="219">
        <v>77.97</v>
      </c>
      <c r="R39" s="228" t="s">
        <v>71</v>
      </c>
      <c r="S39" s="221">
        <f>$L$83</f>
        <v>215.82760687097729</v>
      </c>
      <c r="T39" s="243">
        <f>SUM(S39-126)</f>
        <v>89.827606870977291</v>
      </c>
      <c r="U39" s="224">
        <v>73.72</v>
      </c>
      <c r="V39" s="223" t="s">
        <v>71</v>
      </c>
      <c r="W39" s="225">
        <f>$L$87</f>
        <v>219.37879676431115</v>
      </c>
      <c r="X39" s="221">
        <f t="shared" si="0"/>
        <v>93.378796764311147</v>
      </c>
    </row>
    <row r="40" spans="1:24" ht="15" x14ac:dyDescent="0.2">
      <c r="A40" s="50" t="s">
        <v>320</v>
      </c>
      <c r="B40" s="28">
        <v>42517</v>
      </c>
      <c r="C40" s="150">
        <v>45.7</v>
      </c>
      <c r="H40" s="50" t="s">
        <v>320</v>
      </c>
      <c r="I40" s="28">
        <v>42499</v>
      </c>
      <c r="J40" s="9"/>
      <c r="K40" s="150">
        <v>55.6</v>
      </c>
      <c r="P40" s="218" t="s">
        <v>322</v>
      </c>
      <c r="Q40" s="219">
        <v>120.26</v>
      </c>
      <c r="R40" s="219" t="s">
        <v>71</v>
      </c>
      <c r="S40" s="240">
        <f>$L$102</f>
        <v>116.55346361899952</v>
      </c>
      <c r="T40" s="226" t="s">
        <v>71</v>
      </c>
      <c r="U40" s="219">
        <v>96.15</v>
      </c>
      <c r="V40" s="223" t="s">
        <v>71</v>
      </c>
      <c r="W40" s="225">
        <f>$L$106</f>
        <v>189.06770498828121</v>
      </c>
      <c r="X40" s="221">
        <f t="shared" si="0"/>
        <v>63.067704988281207</v>
      </c>
    </row>
    <row r="41" spans="1:24" ht="15" x14ac:dyDescent="0.2">
      <c r="A41" s="50" t="s">
        <v>320</v>
      </c>
      <c r="B41" s="28">
        <v>42522</v>
      </c>
      <c r="C41" s="150"/>
      <c r="H41" s="65" t="s">
        <v>320</v>
      </c>
      <c r="I41" s="28">
        <v>42508</v>
      </c>
      <c r="J41" s="9"/>
      <c r="K41" s="83">
        <v>161</v>
      </c>
      <c r="P41" s="218" t="s">
        <v>319</v>
      </c>
      <c r="Q41" s="219">
        <v>95.05</v>
      </c>
      <c r="R41" s="219" t="s">
        <v>71</v>
      </c>
      <c r="S41" s="221">
        <f>$L$123</f>
        <v>124.08283740130084</v>
      </c>
      <c r="T41" s="223" t="s">
        <v>71</v>
      </c>
      <c r="U41" s="219">
        <v>105.04</v>
      </c>
      <c r="V41" s="223" t="s">
        <v>71</v>
      </c>
      <c r="W41" s="225">
        <f>$L$127</f>
        <v>197.69051875878631</v>
      </c>
      <c r="X41" s="221">
        <f t="shared" si="0"/>
        <v>71.690518758786311</v>
      </c>
    </row>
    <row r="42" spans="1:24" ht="15" x14ac:dyDescent="0.2">
      <c r="A42" s="50" t="s">
        <v>320</v>
      </c>
      <c r="B42" s="28">
        <v>42530</v>
      </c>
      <c r="C42" s="150">
        <v>116.9</v>
      </c>
      <c r="H42" s="50" t="s">
        <v>320</v>
      </c>
      <c r="I42" s="28">
        <v>42517</v>
      </c>
      <c r="J42" s="9"/>
      <c r="K42" s="150">
        <v>45.7</v>
      </c>
      <c r="P42" s="218" t="s">
        <v>318</v>
      </c>
      <c r="Q42" s="219">
        <v>90.95</v>
      </c>
      <c r="R42" s="219" t="s">
        <v>71</v>
      </c>
      <c r="S42" s="221">
        <f>$L$142</f>
        <v>98.403247877456394</v>
      </c>
      <c r="T42" s="223" t="s">
        <v>71</v>
      </c>
      <c r="U42" s="219">
        <v>66.260000000000005</v>
      </c>
      <c r="V42" s="223" t="s">
        <v>71</v>
      </c>
      <c r="W42" s="225">
        <f>$L$146</f>
        <v>177.25227070668052</v>
      </c>
      <c r="X42" s="221">
        <f t="shared" si="0"/>
        <v>51.25227070668052</v>
      </c>
    </row>
    <row r="43" spans="1:24" ht="15" x14ac:dyDescent="0.2">
      <c r="A43" s="65" t="s">
        <v>320</v>
      </c>
      <c r="B43" s="28">
        <v>42536</v>
      </c>
      <c r="C43" s="150"/>
      <c r="H43" s="65" t="s">
        <v>320</v>
      </c>
      <c r="I43" s="28">
        <v>42522</v>
      </c>
      <c r="J43" s="9"/>
      <c r="K43" s="83">
        <v>143</v>
      </c>
      <c r="P43" s="218" t="s">
        <v>317</v>
      </c>
      <c r="Q43" s="219">
        <v>70.94</v>
      </c>
      <c r="R43" s="219" t="s">
        <v>71</v>
      </c>
      <c r="S43" s="221">
        <f>$L$163</f>
        <v>124.45731130221006</v>
      </c>
      <c r="T43" s="223" t="s">
        <v>71</v>
      </c>
      <c r="U43" s="219">
        <v>52.14</v>
      </c>
      <c r="V43" s="223" t="s">
        <v>71</v>
      </c>
      <c r="W43" s="225">
        <f>$L$167</f>
        <v>155.76432471667684</v>
      </c>
      <c r="X43" s="221">
        <f t="shared" si="0"/>
        <v>29.764324716676839</v>
      </c>
    </row>
    <row r="44" spans="1:24" ht="15" x14ac:dyDescent="0.2">
      <c r="A44" s="50" t="s">
        <v>320</v>
      </c>
      <c r="B44" s="28">
        <v>42544</v>
      </c>
      <c r="C44" s="150">
        <v>137.6</v>
      </c>
      <c r="H44" s="50" t="s">
        <v>320</v>
      </c>
      <c r="I44" s="28">
        <v>42530</v>
      </c>
      <c r="J44" s="9"/>
      <c r="K44" s="150">
        <v>116.9</v>
      </c>
      <c r="L44" s="80"/>
      <c r="P44" s="218" t="s">
        <v>316</v>
      </c>
      <c r="Q44" s="219">
        <v>91.74</v>
      </c>
      <c r="R44" s="219" t="s">
        <v>71</v>
      </c>
      <c r="S44" s="221">
        <f>$L$182</f>
        <v>95.662152474262101</v>
      </c>
      <c r="T44" s="223" t="s">
        <v>71</v>
      </c>
      <c r="U44" s="219">
        <v>63.64</v>
      </c>
      <c r="V44" s="223" t="s">
        <v>71</v>
      </c>
      <c r="W44" s="225">
        <f>$L$186</f>
        <v>183.87362532078478</v>
      </c>
      <c r="X44" s="221">
        <f t="shared" si="0"/>
        <v>57.873625320784782</v>
      </c>
    </row>
    <row r="45" spans="1:24" ht="15" x14ac:dyDescent="0.2">
      <c r="A45" s="50" t="s">
        <v>320</v>
      </c>
      <c r="B45" s="28">
        <v>42551</v>
      </c>
      <c r="C45" s="150">
        <v>1119.9000000000001</v>
      </c>
      <c r="D45">
        <f>GEOMEAN(C39,C40,C42,C44,C45)</f>
        <v>135.55659027585972</v>
      </c>
      <c r="E45" s="80" t="s">
        <v>59</v>
      </c>
      <c r="G45" s="80" t="s">
        <v>61</v>
      </c>
      <c r="H45" s="65" t="s">
        <v>320</v>
      </c>
      <c r="I45" s="28">
        <v>42536</v>
      </c>
      <c r="J45" s="9"/>
      <c r="K45" s="83">
        <v>172</v>
      </c>
      <c r="P45" s="218" t="s">
        <v>315</v>
      </c>
      <c r="Q45" s="219">
        <v>81.09</v>
      </c>
      <c r="R45" s="219" t="s">
        <v>71</v>
      </c>
      <c r="S45" s="221">
        <f>$L$200</f>
        <v>94.117886154375213</v>
      </c>
      <c r="T45" s="223" t="s">
        <v>71</v>
      </c>
      <c r="U45" s="219">
        <v>56.32</v>
      </c>
      <c r="V45" s="223" t="s">
        <v>71</v>
      </c>
      <c r="W45" s="225">
        <f>$L$204</f>
        <v>189.54397077986593</v>
      </c>
      <c r="X45" s="221">
        <f t="shared" si="0"/>
        <v>63.54397077986593</v>
      </c>
    </row>
    <row r="46" spans="1:24" ht="15" x14ac:dyDescent="0.2">
      <c r="A46" s="65" t="s">
        <v>320</v>
      </c>
      <c r="B46" s="28">
        <v>42557</v>
      </c>
      <c r="C46" s="150"/>
      <c r="H46" s="50" t="s">
        <v>320</v>
      </c>
      <c r="I46" s="28">
        <v>42544</v>
      </c>
      <c r="J46" s="9"/>
      <c r="K46" s="150">
        <v>137.6</v>
      </c>
      <c r="P46" s="218" t="s">
        <v>314</v>
      </c>
      <c r="Q46" s="219">
        <v>82.16</v>
      </c>
      <c r="R46" s="227" t="s">
        <v>71</v>
      </c>
      <c r="S46" s="221">
        <f>$L$220</f>
        <v>95.771875408819241</v>
      </c>
      <c r="T46" s="222" t="s">
        <v>71</v>
      </c>
      <c r="U46" s="219">
        <v>62.36</v>
      </c>
      <c r="V46" s="223" t="s">
        <v>71</v>
      </c>
      <c r="W46" s="225">
        <f>$L$224</f>
        <v>182.82728207945178</v>
      </c>
      <c r="X46" s="221">
        <f t="shared" si="0"/>
        <v>56.827282079451777</v>
      </c>
    </row>
    <row r="47" spans="1:24" ht="15" x14ac:dyDescent="0.2">
      <c r="A47" s="50" t="s">
        <v>320</v>
      </c>
      <c r="B47" s="28">
        <v>42565</v>
      </c>
      <c r="C47" s="150">
        <v>686.7</v>
      </c>
      <c r="H47" s="50" t="s">
        <v>320</v>
      </c>
      <c r="I47" s="28">
        <v>42551</v>
      </c>
      <c r="J47" s="9"/>
      <c r="K47" s="150">
        <v>1119.9000000000001</v>
      </c>
      <c r="L47">
        <f>GEOMEAN(K39:K47)</f>
        <v>129.00590092858698</v>
      </c>
      <c r="M47" t="s">
        <v>76</v>
      </c>
      <c r="P47" s="218" t="s">
        <v>227</v>
      </c>
      <c r="Q47" s="228">
        <v>158.26</v>
      </c>
      <c r="R47" s="219">
        <v>32.26</v>
      </c>
      <c r="S47" s="237">
        <f>$L$260</f>
        <v>117.96480918183748</v>
      </c>
      <c r="T47" s="223" t="s">
        <v>71</v>
      </c>
      <c r="U47" s="224">
        <v>79.06</v>
      </c>
      <c r="V47" s="223" t="s">
        <v>71</v>
      </c>
      <c r="W47" s="239">
        <f>$L$264</f>
        <v>146.50557839281029</v>
      </c>
      <c r="X47" s="221">
        <f t="shared" si="0"/>
        <v>20.505578392810293</v>
      </c>
    </row>
    <row r="48" spans="1:24" ht="15" x14ac:dyDescent="0.2">
      <c r="A48" s="65" t="s">
        <v>320</v>
      </c>
      <c r="B48" s="28">
        <v>42571</v>
      </c>
      <c r="C48" s="150"/>
      <c r="H48" s="65" t="s">
        <v>320</v>
      </c>
      <c r="I48" s="28">
        <v>42557</v>
      </c>
      <c r="J48" s="9"/>
      <c r="K48" s="83">
        <v>114</v>
      </c>
      <c r="L48" s="80"/>
      <c r="P48" s="218" t="s">
        <v>82</v>
      </c>
      <c r="Q48" s="219" t="s">
        <v>72</v>
      </c>
      <c r="R48" s="229" t="s">
        <v>71</v>
      </c>
      <c r="S48" s="221">
        <f>$L$240</f>
        <v>99.522053998234483</v>
      </c>
      <c r="T48" s="226" t="s">
        <v>71</v>
      </c>
      <c r="U48" s="219" t="s">
        <v>72</v>
      </c>
      <c r="V48" s="241" t="s">
        <v>71</v>
      </c>
      <c r="W48" s="221">
        <f>$L$244</f>
        <v>122.07888632225162</v>
      </c>
      <c r="X48" s="242" t="s">
        <v>71</v>
      </c>
    </row>
    <row r="49" spans="1:24" ht="15" x14ac:dyDescent="0.2">
      <c r="A49" s="50" t="s">
        <v>320</v>
      </c>
      <c r="B49" s="28">
        <v>42579</v>
      </c>
      <c r="C49" s="150">
        <v>233.3</v>
      </c>
      <c r="D49">
        <f>GEOMEAN(C42,C44,C45,C47,C49)</f>
        <v>310.49799146597178</v>
      </c>
      <c r="E49" s="80" t="s">
        <v>60</v>
      </c>
      <c r="G49" s="80" t="s">
        <v>61</v>
      </c>
      <c r="H49" s="50" t="s">
        <v>320</v>
      </c>
      <c r="I49" s="28">
        <v>42565</v>
      </c>
      <c r="J49" s="9"/>
      <c r="K49" s="150">
        <v>686.7</v>
      </c>
      <c r="P49" s="218" t="s">
        <v>295</v>
      </c>
      <c r="Q49" s="228">
        <v>595.77</v>
      </c>
      <c r="R49" s="219">
        <v>469.77</v>
      </c>
      <c r="S49" s="230" t="s">
        <v>71</v>
      </c>
      <c r="T49" s="223" t="s">
        <v>71</v>
      </c>
      <c r="U49" s="228">
        <v>277.92</v>
      </c>
      <c r="V49" s="223">
        <v>151.91999999999999</v>
      </c>
      <c r="W49" s="242" t="s">
        <v>71</v>
      </c>
      <c r="X49" s="223" t="s">
        <v>71</v>
      </c>
    </row>
    <row r="50" spans="1:24" ht="15" x14ac:dyDescent="0.2">
      <c r="A50" s="65" t="s">
        <v>320</v>
      </c>
      <c r="B50" s="28">
        <v>42586</v>
      </c>
      <c r="C50" s="150"/>
      <c r="H50" s="65" t="s">
        <v>320</v>
      </c>
      <c r="I50" s="28">
        <v>42571</v>
      </c>
      <c r="J50" s="9"/>
      <c r="K50" s="150"/>
      <c r="P50" s="313" t="s">
        <v>83</v>
      </c>
      <c r="Q50" s="314"/>
      <c r="R50" s="314"/>
      <c r="S50" s="314"/>
      <c r="T50" s="314"/>
      <c r="U50" s="314"/>
      <c r="V50" s="314"/>
      <c r="W50" s="314"/>
      <c r="X50" s="314"/>
    </row>
    <row r="51" spans="1:24" ht="15" x14ac:dyDescent="0.2">
      <c r="A51" s="50" t="s">
        <v>320</v>
      </c>
      <c r="B51" s="28">
        <v>42594</v>
      </c>
      <c r="C51" s="150">
        <v>1413.6</v>
      </c>
      <c r="H51" s="50" t="s">
        <v>320</v>
      </c>
      <c r="I51" s="28">
        <v>42579</v>
      </c>
      <c r="J51" s="9"/>
      <c r="K51" s="150">
        <v>233.3</v>
      </c>
      <c r="L51">
        <f>GEOMEAN(K43:K49,K51)</f>
        <v>230.94465425283326</v>
      </c>
      <c r="M51" t="s">
        <v>77</v>
      </c>
      <c r="P51" s="315"/>
      <c r="Q51" s="316"/>
      <c r="R51" s="316"/>
      <c r="S51" s="316"/>
    </row>
    <row r="52" spans="1:24" ht="15" x14ac:dyDescent="0.2">
      <c r="A52" s="65" t="s">
        <v>320</v>
      </c>
      <c r="B52" s="28">
        <v>42599</v>
      </c>
      <c r="C52" s="150"/>
      <c r="H52" s="65" t="s">
        <v>320</v>
      </c>
      <c r="I52" s="28">
        <v>42586</v>
      </c>
      <c r="J52" s="9"/>
      <c r="K52" s="150"/>
      <c r="L52" s="80"/>
    </row>
    <row r="53" spans="1:24" ht="15" x14ac:dyDescent="0.2">
      <c r="A53" s="50" t="s">
        <v>320</v>
      </c>
      <c r="B53" s="28">
        <v>42607</v>
      </c>
      <c r="C53" s="150">
        <v>290.89999999999998</v>
      </c>
      <c r="D53">
        <f>GEOMEAN(C47,C49,C51,C53)</f>
        <v>506.6266264419703</v>
      </c>
      <c r="E53" s="80" t="s">
        <v>64</v>
      </c>
      <c r="F53" s="80"/>
      <c r="G53" s="80" t="s">
        <v>62</v>
      </c>
      <c r="H53" s="50" t="s">
        <v>320</v>
      </c>
      <c r="I53" s="28">
        <v>42594</v>
      </c>
      <c r="J53" s="9"/>
      <c r="K53" s="150">
        <v>1413.6</v>
      </c>
      <c r="L53" s="80"/>
    </row>
    <row r="54" spans="1:24" ht="15" x14ac:dyDescent="0.2">
      <c r="A54" s="57"/>
      <c r="B54" s="41"/>
      <c r="C54" s="141"/>
      <c r="E54" s="80"/>
      <c r="F54" s="80"/>
      <c r="G54" s="80"/>
      <c r="H54" s="65" t="s">
        <v>320</v>
      </c>
      <c r="I54" s="28">
        <v>42599</v>
      </c>
      <c r="J54" s="9"/>
      <c r="K54" s="150"/>
      <c r="L54" s="80"/>
    </row>
    <row r="55" spans="1:24" ht="15" x14ac:dyDescent="0.2">
      <c r="A55" s="57"/>
      <c r="B55" s="41"/>
      <c r="C55" s="141"/>
      <c r="E55" s="80"/>
      <c r="F55" s="80"/>
      <c r="G55" s="80"/>
      <c r="H55" s="50" t="s">
        <v>320</v>
      </c>
      <c r="I55" s="28">
        <v>42607</v>
      </c>
      <c r="J55" s="9"/>
      <c r="K55" s="150">
        <v>290.89999999999998</v>
      </c>
      <c r="L55" s="80">
        <f>GEOMEAN(K48:K49,K51,K53,K55)</f>
        <v>375.95111660586389</v>
      </c>
      <c r="M55" t="s">
        <v>61</v>
      </c>
    </row>
    <row r="56" spans="1:24" ht="15" x14ac:dyDescent="0.2">
      <c r="A56" s="57"/>
      <c r="B56" s="41"/>
      <c r="C56" s="141"/>
      <c r="E56" s="80"/>
      <c r="F56" s="80"/>
      <c r="G56" s="80"/>
      <c r="H56" s="80"/>
      <c r="I56" s="80"/>
      <c r="J56" s="80"/>
      <c r="K56" s="80"/>
      <c r="L56" s="80"/>
    </row>
    <row r="57" spans="1:24" ht="15" x14ac:dyDescent="0.2">
      <c r="A57" s="57"/>
      <c r="B57" s="41"/>
      <c r="C57" s="141"/>
      <c r="E57" s="80"/>
      <c r="F57" s="80"/>
      <c r="G57" s="80"/>
      <c r="H57" s="65" t="s">
        <v>223</v>
      </c>
      <c r="I57" s="28">
        <v>42494</v>
      </c>
      <c r="J57" s="9"/>
      <c r="K57" s="231">
        <v>387</v>
      </c>
      <c r="L57" s="80"/>
    </row>
    <row r="58" spans="1:24" ht="15" x14ac:dyDescent="0.2">
      <c r="A58" s="50" t="s">
        <v>223</v>
      </c>
      <c r="B58" s="28">
        <v>42499</v>
      </c>
      <c r="C58" s="139">
        <v>44.1</v>
      </c>
      <c r="H58" s="50" t="s">
        <v>223</v>
      </c>
      <c r="I58" s="28">
        <v>42499</v>
      </c>
      <c r="J58" s="9"/>
      <c r="K58" s="139">
        <v>44.1</v>
      </c>
      <c r="L58" s="80"/>
    </row>
    <row r="59" spans="1:24" ht="15" x14ac:dyDescent="0.2">
      <c r="A59" s="50" t="s">
        <v>223</v>
      </c>
      <c r="B59" s="28">
        <v>42517</v>
      </c>
      <c r="C59" s="139">
        <v>410.6</v>
      </c>
      <c r="H59" s="65" t="s">
        <v>223</v>
      </c>
      <c r="I59" s="28">
        <v>42508</v>
      </c>
      <c r="J59" s="9"/>
      <c r="K59" s="231">
        <v>112</v>
      </c>
    </row>
    <row r="60" spans="1:24" ht="15" x14ac:dyDescent="0.2">
      <c r="A60" s="50" t="s">
        <v>223</v>
      </c>
      <c r="B60" s="28">
        <v>42522</v>
      </c>
      <c r="C60" s="139"/>
      <c r="H60" s="50" t="s">
        <v>223</v>
      </c>
      <c r="I60" s="28">
        <v>42517</v>
      </c>
      <c r="J60" s="9"/>
      <c r="K60" s="139">
        <v>410.6</v>
      </c>
    </row>
    <row r="61" spans="1:24" ht="15" x14ac:dyDescent="0.2">
      <c r="A61" s="50" t="s">
        <v>223</v>
      </c>
      <c r="B61" s="28">
        <v>42530</v>
      </c>
      <c r="C61" s="139">
        <v>88.2</v>
      </c>
      <c r="H61" s="65" t="s">
        <v>223</v>
      </c>
      <c r="I61" s="28">
        <v>42522</v>
      </c>
      <c r="J61" s="9"/>
      <c r="K61" s="231">
        <v>122</v>
      </c>
    </row>
    <row r="62" spans="1:24" ht="15" x14ac:dyDescent="0.2">
      <c r="A62" s="65" t="s">
        <v>223</v>
      </c>
      <c r="B62" s="28">
        <v>42536</v>
      </c>
      <c r="C62" s="139"/>
      <c r="H62" s="50" t="s">
        <v>223</v>
      </c>
      <c r="I62" s="28">
        <v>42530</v>
      </c>
      <c r="J62" s="9"/>
      <c r="K62" s="139">
        <v>88.2</v>
      </c>
    </row>
    <row r="63" spans="1:24" ht="15" x14ac:dyDescent="0.2">
      <c r="A63" s="50" t="s">
        <v>223</v>
      </c>
      <c r="B63" s="28">
        <v>42544</v>
      </c>
      <c r="C63" s="139">
        <v>387.3</v>
      </c>
      <c r="H63" s="65" t="s">
        <v>223</v>
      </c>
      <c r="I63" s="28">
        <v>42536</v>
      </c>
      <c r="J63" s="9"/>
      <c r="K63" s="231">
        <v>201</v>
      </c>
    </row>
    <row r="64" spans="1:24" ht="15" x14ac:dyDescent="0.2">
      <c r="A64" s="50" t="s">
        <v>223</v>
      </c>
      <c r="B64" s="28">
        <v>42551</v>
      </c>
      <c r="C64" s="139">
        <v>1299.7</v>
      </c>
      <c r="D64">
        <f>GEOMEAN(C58,C59,C61,C63,C64)</f>
        <v>240.46027924274429</v>
      </c>
      <c r="E64" s="80" t="s">
        <v>59</v>
      </c>
      <c r="G64" s="80" t="s">
        <v>61</v>
      </c>
      <c r="H64" s="50" t="s">
        <v>223</v>
      </c>
      <c r="I64" s="28">
        <v>42544</v>
      </c>
      <c r="J64" s="9"/>
      <c r="K64" s="139">
        <v>387.3</v>
      </c>
    </row>
    <row r="65" spans="1:13" ht="15" x14ac:dyDescent="0.2">
      <c r="A65" s="65" t="s">
        <v>223</v>
      </c>
      <c r="B65" s="28">
        <v>42557</v>
      </c>
      <c r="C65" s="139"/>
      <c r="H65" s="50" t="s">
        <v>223</v>
      </c>
      <c r="I65" s="28">
        <v>42551</v>
      </c>
      <c r="J65" s="9"/>
      <c r="K65" s="139">
        <v>1299.7</v>
      </c>
      <c r="L65">
        <f>GEOMEAN(K57:K65)</f>
        <v>211.71158496457235</v>
      </c>
      <c r="M65" t="s">
        <v>76</v>
      </c>
    </row>
    <row r="66" spans="1:13" ht="15" x14ac:dyDescent="0.2">
      <c r="A66" s="50" t="s">
        <v>223</v>
      </c>
      <c r="B66" s="28">
        <v>42565</v>
      </c>
      <c r="C66" s="139">
        <v>2419.6</v>
      </c>
      <c r="H66" s="65" t="s">
        <v>223</v>
      </c>
      <c r="I66" s="28">
        <v>42557</v>
      </c>
      <c r="J66" s="9"/>
      <c r="K66" s="231">
        <v>387</v>
      </c>
    </row>
    <row r="67" spans="1:13" ht="15" x14ac:dyDescent="0.2">
      <c r="A67" s="65" t="s">
        <v>223</v>
      </c>
      <c r="B67" s="28">
        <v>42571</v>
      </c>
      <c r="C67" s="139"/>
      <c r="H67" s="50" t="s">
        <v>223</v>
      </c>
      <c r="I67" s="28">
        <v>42565</v>
      </c>
      <c r="J67" s="9"/>
      <c r="K67" s="139">
        <v>2419.6</v>
      </c>
    </row>
    <row r="68" spans="1:13" ht="15" x14ac:dyDescent="0.2">
      <c r="A68" s="50" t="s">
        <v>223</v>
      </c>
      <c r="B68" s="28">
        <v>42579</v>
      </c>
      <c r="C68" s="139">
        <v>72.8</v>
      </c>
      <c r="D68">
        <f>GEOMEAN(C61,C63,C64,C66,C68)</f>
        <v>379.0066509886928</v>
      </c>
      <c r="E68" s="80" t="s">
        <v>60</v>
      </c>
      <c r="G68" s="80" t="s">
        <v>61</v>
      </c>
      <c r="H68" s="65" t="s">
        <v>223</v>
      </c>
      <c r="I68" s="28">
        <v>42571</v>
      </c>
      <c r="J68" s="9"/>
      <c r="K68" s="139"/>
    </row>
    <row r="69" spans="1:13" ht="15" x14ac:dyDescent="0.2">
      <c r="A69" s="65" t="s">
        <v>223</v>
      </c>
      <c r="B69" s="28">
        <v>42586</v>
      </c>
      <c r="C69" s="139"/>
      <c r="H69" s="50" t="s">
        <v>223</v>
      </c>
      <c r="I69" s="28">
        <v>42579</v>
      </c>
      <c r="J69" s="9"/>
      <c r="K69" s="139">
        <v>72.8</v>
      </c>
      <c r="L69">
        <f>GEOMEAN(K61:K67,K69)</f>
        <v>304.65802766458552</v>
      </c>
      <c r="M69" t="s">
        <v>77</v>
      </c>
    </row>
    <row r="70" spans="1:13" ht="15" x14ac:dyDescent="0.2">
      <c r="A70" s="50" t="s">
        <v>223</v>
      </c>
      <c r="B70" s="28">
        <v>42594</v>
      </c>
      <c r="C70" s="139">
        <v>82.3</v>
      </c>
      <c r="H70" s="65" t="s">
        <v>223</v>
      </c>
      <c r="I70" s="28">
        <v>42586</v>
      </c>
      <c r="J70" s="9"/>
      <c r="K70" s="139"/>
    </row>
    <row r="71" spans="1:13" ht="15" x14ac:dyDescent="0.2">
      <c r="A71" s="65" t="s">
        <v>223</v>
      </c>
      <c r="B71" s="28">
        <v>42599</v>
      </c>
      <c r="C71" s="139"/>
      <c r="H71" s="50" t="s">
        <v>223</v>
      </c>
      <c r="I71" s="28">
        <v>42594</v>
      </c>
      <c r="J71" s="9"/>
      <c r="K71" s="139">
        <v>82.3</v>
      </c>
    </row>
    <row r="72" spans="1:13" ht="15" x14ac:dyDescent="0.2">
      <c r="A72" s="50" t="s">
        <v>223</v>
      </c>
      <c r="B72" s="28">
        <v>42607</v>
      </c>
      <c r="C72" s="139">
        <v>517.20000000000005</v>
      </c>
      <c r="D72">
        <f>GEOMEAN(C66,C68,C70,C72)</f>
        <v>294.26142017111175</v>
      </c>
      <c r="E72" s="80" t="s">
        <v>64</v>
      </c>
      <c r="G72" s="80" t="s">
        <v>62</v>
      </c>
      <c r="H72" s="65" t="s">
        <v>223</v>
      </c>
      <c r="I72" s="28">
        <v>42599</v>
      </c>
      <c r="J72" s="9"/>
      <c r="K72" s="139"/>
    </row>
    <row r="73" spans="1:13" ht="15" x14ac:dyDescent="0.2">
      <c r="H73" s="50" t="s">
        <v>223</v>
      </c>
      <c r="I73" s="28">
        <v>42607</v>
      </c>
      <c r="J73" s="9"/>
      <c r="K73" s="139">
        <v>517.20000000000005</v>
      </c>
      <c r="L73">
        <f>GEOMEAN(K66:K67,K69,K71,K73)</f>
        <v>310.83424126618149</v>
      </c>
      <c r="M73" t="s">
        <v>61</v>
      </c>
    </row>
    <row r="75" spans="1:13" ht="15" x14ac:dyDescent="0.2">
      <c r="H75" s="65" t="s">
        <v>221</v>
      </c>
      <c r="I75" s="39">
        <v>42494</v>
      </c>
      <c r="J75" s="9"/>
      <c r="K75" s="83">
        <v>866</v>
      </c>
    </row>
    <row r="76" spans="1:13" ht="15" x14ac:dyDescent="0.2">
      <c r="H76" s="50" t="s">
        <v>221</v>
      </c>
      <c r="I76" s="28">
        <v>42499</v>
      </c>
      <c r="J76" s="9"/>
      <c r="K76" s="150"/>
    </row>
    <row r="77" spans="1:13" ht="15" x14ac:dyDescent="0.2">
      <c r="A77" s="50" t="s">
        <v>221</v>
      </c>
      <c r="B77" s="28">
        <v>42517</v>
      </c>
      <c r="C77" s="150">
        <v>53.7</v>
      </c>
      <c r="H77" s="65" t="s">
        <v>221</v>
      </c>
      <c r="I77" s="28">
        <v>42508</v>
      </c>
      <c r="J77" s="9"/>
      <c r="K77" s="83">
        <v>231</v>
      </c>
    </row>
    <row r="78" spans="1:13" ht="15" x14ac:dyDescent="0.2">
      <c r="A78" s="50" t="s">
        <v>221</v>
      </c>
      <c r="B78" s="28">
        <v>42522</v>
      </c>
      <c r="C78" s="150"/>
      <c r="H78" s="50" t="s">
        <v>221</v>
      </c>
      <c r="I78" s="28">
        <v>42517</v>
      </c>
      <c r="J78" s="9"/>
      <c r="K78" s="150">
        <v>53.7</v>
      </c>
    </row>
    <row r="79" spans="1:13" ht="15" x14ac:dyDescent="0.2">
      <c r="A79" s="50" t="s">
        <v>221</v>
      </c>
      <c r="B79" s="28">
        <v>42530</v>
      </c>
      <c r="C79" s="150">
        <v>74.8</v>
      </c>
      <c r="H79" s="65" t="s">
        <v>221</v>
      </c>
      <c r="I79" s="28">
        <v>42522</v>
      </c>
      <c r="J79" s="9"/>
      <c r="K79" s="83">
        <v>219</v>
      </c>
    </row>
    <row r="80" spans="1:13" ht="15" x14ac:dyDescent="0.2">
      <c r="A80" s="65" t="s">
        <v>221</v>
      </c>
      <c r="B80" s="28">
        <v>42536</v>
      </c>
      <c r="C80" s="150"/>
      <c r="H80" s="50" t="s">
        <v>221</v>
      </c>
      <c r="I80" s="28">
        <v>42530</v>
      </c>
      <c r="J80" s="9"/>
      <c r="K80" s="150">
        <v>74.8</v>
      </c>
    </row>
    <row r="81" spans="1:13" ht="15" x14ac:dyDescent="0.2">
      <c r="A81" s="50" t="s">
        <v>221</v>
      </c>
      <c r="B81" s="28">
        <v>42544</v>
      </c>
      <c r="C81" s="150">
        <v>185</v>
      </c>
      <c r="H81" s="65" t="s">
        <v>221</v>
      </c>
      <c r="I81" s="28">
        <v>42536</v>
      </c>
      <c r="J81" s="9"/>
      <c r="K81" s="83">
        <v>866</v>
      </c>
    </row>
    <row r="82" spans="1:13" ht="15" x14ac:dyDescent="0.2">
      <c r="A82" s="50" t="s">
        <v>221</v>
      </c>
      <c r="B82" s="28">
        <v>42551</v>
      </c>
      <c r="C82" s="150">
        <v>167</v>
      </c>
      <c r="D82">
        <f>GEOMEAN(C77,C79,C81,C82)</f>
        <v>105.54581573296798</v>
      </c>
      <c r="E82" s="80" t="s">
        <v>59</v>
      </c>
      <c r="G82" s="80" t="s">
        <v>62</v>
      </c>
      <c r="H82" s="50" t="s">
        <v>221</v>
      </c>
      <c r="I82" s="28">
        <v>42544</v>
      </c>
      <c r="J82" s="9"/>
      <c r="K82" s="150">
        <v>185</v>
      </c>
      <c r="L82" s="80"/>
    </row>
    <row r="83" spans="1:13" ht="15" x14ac:dyDescent="0.2">
      <c r="A83" s="65" t="s">
        <v>221</v>
      </c>
      <c r="B83" s="28">
        <v>42557</v>
      </c>
      <c r="C83" s="150"/>
      <c r="H83" s="50" t="s">
        <v>221</v>
      </c>
      <c r="I83" s="28">
        <v>42551</v>
      </c>
      <c r="J83" s="9"/>
      <c r="K83" s="150">
        <v>167</v>
      </c>
      <c r="L83">
        <f>GEOMEAN(K75,K77:K83)</f>
        <v>215.82760687097729</v>
      </c>
      <c r="M83" s="76" t="s">
        <v>77</v>
      </c>
    </row>
    <row r="84" spans="1:13" ht="15" x14ac:dyDescent="0.2">
      <c r="A84" s="50" t="s">
        <v>221</v>
      </c>
      <c r="B84" s="28">
        <v>42565</v>
      </c>
      <c r="C84" s="150">
        <v>206.4</v>
      </c>
      <c r="H84" s="65" t="s">
        <v>221</v>
      </c>
      <c r="I84" s="28">
        <v>42557</v>
      </c>
      <c r="J84" s="9"/>
      <c r="K84" s="83">
        <v>172</v>
      </c>
    </row>
    <row r="85" spans="1:13" ht="15" x14ac:dyDescent="0.2">
      <c r="A85" s="65" t="s">
        <v>221</v>
      </c>
      <c r="B85" s="28">
        <v>42571</v>
      </c>
      <c r="C85" s="150"/>
      <c r="H85" s="50" t="s">
        <v>221</v>
      </c>
      <c r="I85" s="28">
        <v>42565</v>
      </c>
      <c r="J85" s="9"/>
      <c r="K85" s="150">
        <v>206.4</v>
      </c>
    </row>
    <row r="86" spans="1:13" ht="15" x14ac:dyDescent="0.2">
      <c r="A86" s="50" t="s">
        <v>221</v>
      </c>
      <c r="B86" s="28">
        <v>42579</v>
      </c>
      <c r="C86" s="150">
        <v>344.8</v>
      </c>
      <c r="D86">
        <f>GEOMEAN(C79,C81,C82,C84,C86)</f>
        <v>175.07065214215555</v>
      </c>
      <c r="E86" s="80" t="s">
        <v>60</v>
      </c>
      <c r="G86" s="80" t="s">
        <v>61</v>
      </c>
      <c r="H86" s="65" t="s">
        <v>221</v>
      </c>
      <c r="I86" s="28">
        <v>42571</v>
      </c>
      <c r="J86" s="9"/>
      <c r="K86" s="150"/>
      <c r="L86" s="80"/>
    </row>
    <row r="87" spans="1:13" ht="15" x14ac:dyDescent="0.2">
      <c r="A87" s="65" t="s">
        <v>221</v>
      </c>
      <c r="B87" s="28">
        <v>42586</v>
      </c>
      <c r="C87" s="150"/>
      <c r="H87" s="50" t="s">
        <v>221</v>
      </c>
      <c r="I87" s="28">
        <v>42579</v>
      </c>
      <c r="J87" s="9"/>
      <c r="K87" s="150">
        <v>344.8</v>
      </c>
      <c r="L87">
        <f>GEOMEAN(K79:K85,K87)</f>
        <v>219.37879676431115</v>
      </c>
      <c r="M87" t="s">
        <v>77</v>
      </c>
    </row>
    <row r="88" spans="1:13" ht="15" x14ac:dyDescent="0.2">
      <c r="A88" s="50" t="s">
        <v>221</v>
      </c>
      <c r="B88" s="28">
        <v>42594</v>
      </c>
      <c r="C88" s="150">
        <v>190.4</v>
      </c>
      <c r="H88" s="65" t="s">
        <v>221</v>
      </c>
      <c r="I88" s="28">
        <v>42586</v>
      </c>
      <c r="J88" s="9"/>
      <c r="K88" s="150"/>
    </row>
    <row r="89" spans="1:13" ht="15" x14ac:dyDescent="0.2">
      <c r="A89" s="65" t="s">
        <v>221</v>
      </c>
      <c r="B89" s="28">
        <v>42599</v>
      </c>
      <c r="C89" s="150"/>
      <c r="H89" s="50" t="s">
        <v>221</v>
      </c>
      <c r="I89" s="28">
        <v>42594</v>
      </c>
      <c r="J89" s="9"/>
      <c r="K89" s="150">
        <v>190.4</v>
      </c>
    </row>
    <row r="90" spans="1:13" ht="15" x14ac:dyDescent="0.2">
      <c r="A90" s="50" t="s">
        <v>221</v>
      </c>
      <c r="B90" s="28">
        <v>42607</v>
      </c>
      <c r="C90" s="150">
        <v>920.8</v>
      </c>
      <c r="D90">
        <f>GEOMEAN(C84,C86,C88,C90)</f>
        <v>334.21604929737674</v>
      </c>
      <c r="E90" s="80" t="s">
        <v>64</v>
      </c>
      <c r="G90" s="80" t="s">
        <v>62</v>
      </c>
      <c r="H90" s="65" t="s">
        <v>221</v>
      </c>
      <c r="I90" s="28">
        <v>42599</v>
      </c>
      <c r="J90" s="9"/>
      <c r="K90" s="150"/>
      <c r="L90" s="80"/>
    </row>
    <row r="91" spans="1:13" ht="15" x14ac:dyDescent="0.2">
      <c r="H91" s="50" t="s">
        <v>221</v>
      </c>
      <c r="I91" s="28">
        <v>42607</v>
      </c>
      <c r="J91" s="9"/>
      <c r="K91" s="150">
        <v>920.8</v>
      </c>
      <c r="L91">
        <f>GEOMEAN(K84:K85,K87,K89,K91)</f>
        <v>292.63585073148704</v>
      </c>
      <c r="M91" t="s">
        <v>61</v>
      </c>
    </row>
    <row r="94" spans="1:13" ht="15" x14ac:dyDescent="0.2">
      <c r="H94" s="65" t="s">
        <v>322</v>
      </c>
      <c r="I94" s="28">
        <v>42494</v>
      </c>
      <c r="J94" s="9"/>
      <c r="K94" s="83">
        <v>138</v>
      </c>
    </row>
    <row r="95" spans="1:13" ht="15" x14ac:dyDescent="0.2">
      <c r="H95" s="50" t="s">
        <v>322</v>
      </c>
      <c r="I95" s="28">
        <v>42499</v>
      </c>
      <c r="J95" s="9"/>
      <c r="K95" s="150">
        <v>35.5</v>
      </c>
    </row>
    <row r="96" spans="1:13" ht="15" x14ac:dyDescent="0.2">
      <c r="A96" s="50" t="s">
        <v>322</v>
      </c>
      <c r="B96" s="28">
        <v>42499</v>
      </c>
      <c r="C96" s="150">
        <v>35.5</v>
      </c>
      <c r="H96" s="65" t="s">
        <v>322</v>
      </c>
      <c r="I96" s="28">
        <v>42508</v>
      </c>
      <c r="J96" s="9"/>
      <c r="K96" s="83">
        <v>172</v>
      </c>
    </row>
    <row r="97" spans="1:13" ht="15" x14ac:dyDescent="0.2">
      <c r="A97" s="50" t="s">
        <v>322</v>
      </c>
      <c r="B97" s="28">
        <v>42517</v>
      </c>
      <c r="C97" s="150">
        <v>113.7</v>
      </c>
      <c r="H97" s="50" t="s">
        <v>322</v>
      </c>
      <c r="I97" s="28">
        <v>42517</v>
      </c>
      <c r="J97" s="9"/>
      <c r="K97" s="150">
        <v>113.7</v>
      </c>
    </row>
    <row r="98" spans="1:13" ht="15" x14ac:dyDescent="0.2">
      <c r="A98" s="50" t="s">
        <v>322</v>
      </c>
      <c r="B98" s="28">
        <v>42522</v>
      </c>
      <c r="C98" s="150"/>
      <c r="H98" s="65" t="s">
        <v>322</v>
      </c>
      <c r="I98" s="28">
        <v>42522</v>
      </c>
      <c r="J98" s="9"/>
      <c r="K98" s="83">
        <v>228</v>
      </c>
    </row>
    <row r="99" spans="1:13" ht="15" x14ac:dyDescent="0.2">
      <c r="A99" s="50" t="s">
        <v>322</v>
      </c>
      <c r="B99" s="28">
        <v>42530</v>
      </c>
      <c r="C99" s="150">
        <v>38.799999999999997</v>
      </c>
      <c r="H99" s="50" t="s">
        <v>322</v>
      </c>
      <c r="I99" s="28">
        <v>42530</v>
      </c>
      <c r="J99" s="9"/>
      <c r="K99" s="150">
        <v>38.799999999999997</v>
      </c>
    </row>
    <row r="100" spans="1:13" ht="15" x14ac:dyDescent="0.2">
      <c r="A100" s="65" t="s">
        <v>322</v>
      </c>
      <c r="B100" s="28">
        <v>42536</v>
      </c>
      <c r="C100" s="150"/>
      <c r="H100" s="65" t="s">
        <v>322</v>
      </c>
      <c r="I100" s="28">
        <v>42536</v>
      </c>
      <c r="J100" s="9"/>
      <c r="K100" s="83">
        <v>291</v>
      </c>
    </row>
    <row r="101" spans="1:13" ht="15" x14ac:dyDescent="0.2">
      <c r="A101" s="50" t="s">
        <v>322</v>
      </c>
      <c r="B101" s="28">
        <v>42544</v>
      </c>
      <c r="C101" s="150">
        <v>172.5</v>
      </c>
      <c r="H101" s="50" t="s">
        <v>322</v>
      </c>
      <c r="I101" s="28">
        <v>42544</v>
      </c>
      <c r="J101" s="9"/>
      <c r="K101" s="150">
        <v>172.5</v>
      </c>
    </row>
    <row r="102" spans="1:13" ht="15" x14ac:dyDescent="0.2">
      <c r="A102" s="50" t="s">
        <v>322</v>
      </c>
      <c r="B102" s="28">
        <v>42551</v>
      </c>
      <c r="C102" s="150">
        <v>93.3</v>
      </c>
      <c r="D102">
        <f>GEOMEAN(C96,C97,C99,C101,C102)</f>
        <v>75.909871682579507</v>
      </c>
      <c r="E102" s="80" t="s">
        <v>59</v>
      </c>
      <c r="G102" s="80" t="s">
        <v>61</v>
      </c>
      <c r="H102" s="50" t="s">
        <v>322</v>
      </c>
      <c r="I102" s="28">
        <v>42551</v>
      </c>
      <c r="J102" s="9"/>
      <c r="K102" s="150">
        <v>93.3</v>
      </c>
      <c r="L102" s="80">
        <f>GEOMEAN(K94:K102)</f>
        <v>116.55346361899952</v>
      </c>
      <c r="M102" t="s">
        <v>76</v>
      </c>
    </row>
    <row r="103" spans="1:13" ht="15" x14ac:dyDescent="0.2">
      <c r="A103" s="65" t="s">
        <v>322</v>
      </c>
      <c r="B103" s="28">
        <v>42557</v>
      </c>
      <c r="C103" s="150"/>
      <c r="H103" s="65" t="s">
        <v>322</v>
      </c>
      <c r="I103" s="28">
        <v>42557</v>
      </c>
      <c r="J103" s="9"/>
      <c r="K103" s="83">
        <v>365</v>
      </c>
    </row>
    <row r="104" spans="1:13" ht="15" x14ac:dyDescent="0.2">
      <c r="A104" s="50" t="s">
        <v>322</v>
      </c>
      <c r="B104" s="28">
        <v>42565</v>
      </c>
      <c r="C104" s="150">
        <v>248.1</v>
      </c>
      <c r="H104" s="50" t="s">
        <v>322</v>
      </c>
      <c r="I104" s="28">
        <v>42565</v>
      </c>
      <c r="J104" s="9"/>
      <c r="K104" s="150">
        <v>248.1</v>
      </c>
    </row>
    <row r="105" spans="1:13" ht="15" x14ac:dyDescent="0.2">
      <c r="A105" s="65" t="s">
        <v>322</v>
      </c>
      <c r="B105" s="28">
        <v>42571</v>
      </c>
      <c r="C105" s="150"/>
      <c r="H105" s="65" t="s">
        <v>322</v>
      </c>
      <c r="I105" s="28">
        <v>42571</v>
      </c>
      <c r="J105" s="9"/>
      <c r="K105" s="150"/>
    </row>
    <row r="106" spans="1:13" ht="15" x14ac:dyDescent="0.2">
      <c r="A106" s="50" t="s">
        <v>322</v>
      </c>
      <c r="B106" s="28">
        <v>42579</v>
      </c>
      <c r="C106" s="150">
        <v>435.2</v>
      </c>
      <c r="D106">
        <f>GEOMEAN(C99,C101,C102,C104,C106)</f>
        <v>146.47503954940274</v>
      </c>
      <c r="E106" s="80" t="s">
        <v>60</v>
      </c>
      <c r="G106" s="80" t="s">
        <v>61</v>
      </c>
      <c r="H106" s="50" t="s">
        <v>322</v>
      </c>
      <c r="I106" s="28">
        <v>42579</v>
      </c>
      <c r="J106" s="9"/>
      <c r="K106" s="150">
        <v>435.2</v>
      </c>
      <c r="L106" s="80">
        <f>GEOMEAN(K98:K104,K106)</f>
        <v>189.06770498828121</v>
      </c>
      <c r="M106" t="s">
        <v>77</v>
      </c>
    </row>
    <row r="107" spans="1:13" ht="15" x14ac:dyDescent="0.2">
      <c r="A107" s="65" t="s">
        <v>322</v>
      </c>
      <c r="B107" s="28">
        <v>42586</v>
      </c>
      <c r="C107" s="150"/>
      <c r="H107" s="65" t="s">
        <v>322</v>
      </c>
      <c r="I107" s="28">
        <v>42586</v>
      </c>
      <c r="J107" s="9"/>
      <c r="K107" s="150"/>
    </row>
    <row r="108" spans="1:13" ht="15" x14ac:dyDescent="0.2">
      <c r="A108" s="50" t="s">
        <v>322</v>
      </c>
      <c r="B108" s="28">
        <v>42594</v>
      </c>
      <c r="C108" s="150">
        <v>137.19999999999999</v>
      </c>
      <c r="H108" s="50" t="s">
        <v>322</v>
      </c>
      <c r="I108" s="28">
        <v>42594</v>
      </c>
      <c r="J108" s="9"/>
      <c r="K108" s="150">
        <v>137.19999999999999</v>
      </c>
    </row>
    <row r="109" spans="1:13" ht="15" x14ac:dyDescent="0.2">
      <c r="A109" s="65" t="s">
        <v>322</v>
      </c>
      <c r="B109" s="28">
        <v>42599</v>
      </c>
      <c r="C109" s="150"/>
      <c r="H109" s="65" t="s">
        <v>322</v>
      </c>
      <c r="I109" s="28">
        <v>42599</v>
      </c>
      <c r="J109" s="9"/>
      <c r="K109" s="150"/>
    </row>
    <row r="110" spans="1:13" ht="15" x14ac:dyDescent="0.2">
      <c r="A110" s="50" t="s">
        <v>322</v>
      </c>
      <c r="B110" s="28">
        <v>42607</v>
      </c>
      <c r="C110" s="150">
        <v>648.79999999999995</v>
      </c>
      <c r="D110">
        <f>GEOMEAN(C104,C106,C108,C110)</f>
        <v>313.10871142444995</v>
      </c>
      <c r="E110" s="80" t="s">
        <v>64</v>
      </c>
      <c r="G110" s="80" t="s">
        <v>62</v>
      </c>
      <c r="H110" s="50" t="s">
        <v>322</v>
      </c>
      <c r="I110" s="28">
        <v>42607</v>
      </c>
      <c r="J110" s="9"/>
      <c r="K110" s="150">
        <v>648.79999999999995</v>
      </c>
      <c r="L110" s="80">
        <f>GEOMEAN(K103:K104,K106,K108,K110)</f>
        <v>322.86033540445078</v>
      </c>
      <c r="M110" t="s">
        <v>61</v>
      </c>
    </row>
    <row r="115" spans="1:13" ht="15" x14ac:dyDescent="0.2">
      <c r="H115" s="65" t="s">
        <v>319</v>
      </c>
      <c r="I115" s="28">
        <v>42494</v>
      </c>
      <c r="J115" s="9"/>
      <c r="K115" s="150">
        <v>24.6</v>
      </c>
    </row>
    <row r="116" spans="1:13" ht="15" x14ac:dyDescent="0.2">
      <c r="A116" s="50" t="s">
        <v>319</v>
      </c>
      <c r="B116" s="28">
        <v>42499</v>
      </c>
      <c r="C116" s="150">
        <v>40.4</v>
      </c>
      <c r="H116" s="50" t="s">
        <v>319</v>
      </c>
      <c r="I116" s="28">
        <v>42499</v>
      </c>
      <c r="J116" s="9"/>
      <c r="K116" s="150">
        <v>40.4</v>
      </c>
    </row>
    <row r="117" spans="1:13" ht="15" x14ac:dyDescent="0.2">
      <c r="A117" s="50" t="s">
        <v>319</v>
      </c>
      <c r="B117" s="28">
        <v>42517</v>
      </c>
      <c r="C117" s="150">
        <v>93.2</v>
      </c>
      <c r="H117" s="65" t="s">
        <v>319</v>
      </c>
      <c r="I117" s="28">
        <v>42508</v>
      </c>
      <c r="J117" s="9"/>
      <c r="K117" s="83">
        <v>248</v>
      </c>
    </row>
    <row r="118" spans="1:13" ht="15" x14ac:dyDescent="0.2">
      <c r="A118" s="50" t="s">
        <v>319</v>
      </c>
      <c r="B118" s="28">
        <v>42522</v>
      </c>
      <c r="C118" s="150"/>
      <c r="H118" s="50" t="s">
        <v>319</v>
      </c>
      <c r="I118" s="28">
        <v>42517</v>
      </c>
      <c r="J118" s="9"/>
      <c r="K118" s="150">
        <v>93.2</v>
      </c>
    </row>
    <row r="119" spans="1:13" ht="15" x14ac:dyDescent="0.2">
      <c r="A119" s="85" t="s">
        <v>319</v>
      </c>
      <c r="B119" s="28">
        <v>42530</v>
      </c>
      <c r="C119" s="150">
        <v>71.7</v>
      </c>
      <c r="H119" s="65" t="s">
        <v>319</v>
      </c>
      <c r="I119" s="28">
        <v>42522</v>
      </c>
      <c r="J119" s="9"/>
      <c r="K119" s="83">
        <v>345</v>
      </c>
    </row>
    <row r="120" spans="1:13" ht="15" x14ac:dyDescent="0.2">
      <c r="A120" s="208" t="s">
        <v>319</v>
      </c>
      <c r="B120" s="28">
        <v>42536</v>
      </c>
      <c r="C120" s="150"/>
      <c r="H120" s="85" t="s">
        <v>319</v>
      </c>
      <c r="I120" s="28">
        <v>42530</v>
      </c>
      <c r="J120" s="9"/>
      <c r="K120" s="150">
        <v>71.7</v>
      </c>
    </row>
    <row r="121" spans="1:13" ht="15" x14ac:dyDescent="0.2">
      <c r="A121" s="85" t="s">
        <v>319</v>
      </c>
      <c r="B121" s="28">
        <v>42544</v>
      </c>
      <c r="C121" s="150">
        <v>214.2</v>
      </c>
      <c r="H121" s="208" t="s">
        <v>319</v>
      </c>
      <c r="I121" s="28">
        <v>42536</v>
      </c>
      <c r="J121" s="9"/>
      <c r="K121" s="83">
        <v>308</v>
      </c>
    </row>
    <row r="122" spans="1:13" ht="15" x14ac:dyDescent="0.2">
      <c r="A122" s="85" t="s">
        <v>319</v>
      </c>
      <c r="B122" s="28">
        <v>42551</v>
      </c>
      <c r="C122" s="150">
        <v>186</v>
      </c>
      <c r="D122">
        <f>GEOMEAN(C116,C117,C119,C121,C122)</f>
        <v>101.46815619596798</v>
      </c>
      <c r="E122" s="80" t="s">
        <v>59</v>
      </c>
      <c r="G122" s="80" t="s">
        <v>61</v>
      </c>
      <c r="H122" s="85" t="s">
        <v>319</v>
      </c>
      <c r="I122" s="28">
        <v>42544</v>
      </c>
      <c r="J122" s="9"/>
      <c r="K122" s="150">
        <v>214.2</v>
      </c>
      <c r="L122" s="80"/>
    </row>
    <row r="123" spans="1:13" ht="15" x14ac:dyDescent="0.2">
      <c r="A123" s="208" t="s">
        <v>319</v>
      </c>
      <c r="B123" s="28">
        <v>42557</v>
      </c>
      <c r="C123" s="150"/>
      <c r="H123" s="85" t="s">
        <v>319</v>
      </c>
      <c r="I123" s="28">
        <v>42551</v>
      </c>
      <c r="J123" s="9"/>
      <c r="K123" s="150">
        <v>186</v>
      </c>
      <c r="L123">
        <f>GEOMEAN(K115:K123)</f>
        <v>124.08283740130084</v>
      </c>
      <c r="M123" t="s">
        <v>76</v>
      </c>
    </row>
    <row r="124" spans="1:13" ht="15" x14ac:dyDescent="0.2">
      <c r="A124" s="85" t="s">
        <v>319</v>
      </c>
      <c r="B124" s="28">
        <v>42565</v>
      </c>
      <c r="C124" s="150">
        <v>116.9</v>
      </c>
      <c r="H124" s="208" t="s">
        <v>319</v>
      </c>
      <c r="I124" s="28">
        <v>42557</v>
      </c>
      <c r="J124" s="9"/>
      <c r="K124" s="83">
        <v>276</v>
      </c>
    </row>
    <row r="125" spans="1:13" ht="15" x14ac:dyDescent="0.2">
      <c r="A125" s="208" t="s">
        <v>319</v>
      </c>
      <c r="B125" s="28">
        <v>42571</v>
      </c>
      <c r="C125" s="150"/>
      <c r="H125" s="85" t="s">
        <v>319</v>
      </c>
      <c r="I125" s="28">
        <v>42565</v>
      </c>
      <c r="J125" s="9"/>
      <c r="K125" s="150">
        <v>116.9</v>
      </c>
    </row>
    <row r="126" spans="1:13" ht="15" x14ac:dyDescent="0.2">
      <c r="A126" s="85" t="s">
        <v>319</v>
      </c>
      <c r="B126" s="28">
        <v>42579</v>
      </c>
      <c r="C126" s="150">
        <v>238.2</v>
      </c>
      <c r="D126">
        <f>GEOMEAN(C119,C121,C122,C124,C126)</f>
        <v>151.39849811081675</v>
      </c>
      <c r="E126" s="80" t="s">
        <v>60</v>
      </c>
      <c r="G126" s="80" t="s">
        <v>61</v>
      </c>
      <c r="H126" s="208" t="s">
        <v>319</v>
      </c>
      <c r="I126" s="28">
        <v>42571</v>
      </c>
      <c r="J126" s="9"/>
      <c r="K126" s="150"/>
      <c r="L126" s="80"/>
    </row>
    <row r="127" spans="1:13" ht="15" x14ac:dyDescent="0.2">
      <c r="A127" s="208" t="s">
        <v>319</v>
      </c>
      <c r="B127" s="28">
        <v>42586</v>
      </c>
      <c r="C127" s="150"/>
      <c r="H127" s="85" t="s">
        <v>319</v>
      </c>
      <c r="I127" s="28">
        <v>42579</v>
      </c>
      <c r="J127" s="9"/>
      <c r="K127" s="150">
        <v>238.2</v>
      </c>
      <c r="L127">
        <f>GEOMEAN(K119:K125,K127)</f>
        <v>197.69051875878631</v>
      </c>
      <c r="M127" t="s">
        <v>77</v>
      </c>
    </row>
    <row r="128" spans="1:13" ht="15" x14ac:dyDescent="0.2">
      <c r="A128" s="85" t="s">
        <v>319</v>
      </c>
      <c r="B128" s="28">
        <v>42594</v>
      </c>
      <c r="C128" s="150">
        <v>109</v>
      </c>
      <c r="H128" s="208" t="s">
        <v>319</v>
      </c>
      <c r="I128" s="28">
        <v>42586</v>
      </c>
      <c r="J128" s="9"/>
      <c r="K128" s="150"/>
    </row>
    <row r="129" spans="1:13" ht="15" x14ac:dyDescent="0.2">
      <c r="A129" s="208" t="s">
        <v>319</v>
      </c>
      <c r="B129" s="28">
        <v>42599</v>
      </c>
      <c r="C129" s="150"/>
      <c r="H129" s="85" t="s">
        <v>319</v>
      </c>
      <c r="I129" s="28">
        <v>42594</v>
      </c>
      <c r="J129" s="9"/>
      <c r="K129" s="150">
        <v>109</v>
      </c>
    </row>
    <row r="130" spans="1:13" ht="15" x14ac:dyDescent="0.2">
      <c r="A130" s="85" t="s">
        <v>319</v>
      </c>
      <c r="B130" s="28">
        <v>42607</v>
      </c>
      <c r="C130" s="150">
        <v>579.4</v>
      </c>
      <c r="D130">
        <f>GEOMEAN(C124,C126,C128,C130)</f>
        <v>204.78130877245934</v>
      </c>
      <c r="E130" s="80" t="s">
        <v>64</v>
      </c>
      <c r="G130" s="80" t="s">
        <v>62</v>
      </c>
      <c r="H130" s="208" t="s">
        <v>319</v>
      </c>
      <c r="I130" s="28">
        <v>42599</v>
      </c>
      <c r="J130" s="9"/>
      <c r="K130" s="150"/>
      <c r="L130" s="80"/>
    </row>
    <row r="131" spans="1:13" ht="15" x14ac:dyDescent="0.2">
      <c r="H131" s="85" t="s">
        <v>319</v>
      </c>
      <c r="I131" s="28">
        <v>42607</v>
      </c>
      <c r="J131" s="9"/>
      <c r="K131" s="150">
        <v>579.4</v>
      </c>
      <c r="L131">
        <f>GEOMEAN(K124:K125,K127,K129,K131)</f>
        <v>217.37723877006698</v>
      </c>
      <c r="M131" t="s">
        <v>61</v>
      </c>
    </row>
    <row r="132" spans="1:13" ht="15" x14ac:dyDescent="0.2">
      <c r="H132" s="57"/>
      <c r="I132" s="41"/>
      <c r="J132" s="42"/>
      <c r="K132" s="141"/>
    </row>
    <row r="133" spans="1:13" ht="15" x14ac:dyDescent="0.2">
      <c r="H133" s="57"/>
      <c r="I133" s="41"/>
      <c r="J133" s="42"/>
      <c r="K133" s="141"/>
    </row>
    <row r="134" spans="1:13" ht="15" x14ac:dyDescent="0.2">
      <c r="H134" s="65" t="s">
        <v>318</v>
      </c>
      <c r="I134" s="28">
        <v>42494</v>
      </c>
      <c r="J134" s="9"/>
      <c r="K134" s="150">
        <v>32.299999999999997</v>
      </c>
    </row>
    <row r="135" spans="1:13" ht="15" x14ac:dyDescent="0.2">
      <c r="H135" s="50" t="s">
        <v>318</v>
      </c>
      <c r="I135" s="28">
        <v>42499</v>
      </c>
      <c r="J135" s="9"/>
      <c r="K135" s="150">
        <v>22.3</v>
      </c>
    </row>
    <row r="136" spans="1:13" ht="15" x14ac:dyDescent="0.2">
      <c r="A136" s="50" t="s">
        <v>318</v>
      </c>
      <c r="B136" s="28">
        <v>42499</v>
      </c>
      <c r="C136" s="150">
        <v>22.3</v>
      </c>
      <c r="H136" s="65" t="s">
        <v>318</v>
      </c>
      <c r="I136" s="28">
        <v>42508</v>
      </c>
      <c r="J136" s="9"/>
      <c r="K136" s="83">
        <v>102</v>
      </c>
    </row>
    <row r="137" spans="1:13" ht="15" x14ac:dyDescent="0.2">
      <c r="A137" s="50" t="s">
        <v>318</v>
      </c>
      <c r="B137" s="28">
        <v>42517</v>
      </c>
      <c r="C137" s="150">
        <v>90.5</v>
      </c>
      <c r="H137" s="50" t="s">
        <v>318</v>
      </c>
      <c r="I137" s="28">
        <v>42517</v>
      </c>
      <c r="J137" s="9"/>
      <c r="K137" s="150">
        <v>90.5</v>
      </c>
    </row>
    <row r="138" spans="1:13" ht="15" x14ac:dyDescent="0.2">
      <c r="A138" s="50" t="s">
        <v>318</v>
      </c>
      <c r="B138" s="28">
        <v>42522</v>
      </c>
      <c r="C138" s="150"/>
      <c r="H138" s="65" t="s">
        <v>318</v>
      </c>
      <c r="I138" s="28">
        <v>42522</v>
      </c>
      <c r="J138" s="9"/>
      <c r="K138" s="83">
        <v>249</v>
      </c>
    </row>
    <row r="139" spans="1:13" ht="15" x14ac:dyDescent="0.2">
      <c r="A139" s="50" t="s">
        <v>318</v>
      </c>
      <c r="B139" s="28">
        <v>42530</v>
      </c>
      <c r="C139" s="150">
        <v>73.8</v>
      </c>
      <c r="H139" s="50" t="s">
        <v>318</v>
      </c>
      <c r="I139" s="28">
        <v>42530</v>
      </c>
      <c r="J139" s="9"/>
      <c r="K139" s="150">
        <v>73.8</v>
      </c>
    </row>
    <row r="140" spans="1:13" ht="15" x14ac:dyDescent="0.2">
      <c r="A140" s="65" t="s">
        <v>318</v>
      </c>
      <c r="B140" s="28">
        <v>42536</v>
      </c>
      <c r="C140" s="150"/>
      <c r="H140" s="65" t="s">
        <v>318</v>
      </c>
      <c r="I140" s="28">
        <v>42536</v>
      </c>
      <c r="J140" s="9"/>
      <c r="K140" s="83">
        <v>205</v>
      </c>
    </row>
    <row r="141" spans="1:13" ht="15" x14ac:dyDescent="0.2">
      <c r="A141" s="50" t="s">
        <v>318</v>
      </c>
      <c r="B141" s="28">
        <v>42544</v>
      </c>
      <c r="C141" s="150">
        <v>193.5</v>
      </c>
      <c r="H141" s="50" t="s">
        <v>318</v>
      </c>
      <c r="I141" s="28">
        <v>42544</v>
      </c>
      <c r="J141" s="9"/>
      <c r="K141" s="150">
        <v>193.5</v>
      </c>
    </row>
    <row r="142" spans="1:13" ht="15" x14ac:dyDescent="0.2">
      <c r="A142" s="50" t="s">
        <v>318</v>
      </c>
      <c r="B142" s="28">
        <v>42551</v>
      </c>
      <c r="C142" s="150">
        <v>178.5</v>
      </c>
      <c r="D142">
        <f>GEOMEAN(C136,C137,C139,C141,C142)</f>
        <v>87.551945046564356</v>
      </c>
      <c r="E142" s="80" t="s">
        <v>59</v>
      </c>
      <c r="G142" s="80" t="s">
        <v>61</v>
      </c>
      <c r="H142" s="50" t="s">
        <v>318</v>
      </c>
      <c r="I142" s="28">
        <v>42551</v>
      </c>
      <c r="J142" s="9"/>
      <c r="K142" s="150">
        <v>178.5</v>
      </c>
      <c r="L142" s="80">
        <f>GEOMEAN(K134:K142)</f>
        <v>98.403247877456394</v>
      </c>
      <c r="M142" t="s">
        <v>76</v>
      </c>
    </row>
    <row r="143" spans="1:13" ht="15" x14ac:dyDescent="0.2">
      <c r="A143" s="65" t="s">
        <v>318</v>
      </c>
      <c r="B143" s="28">
        <v>42557</v>
      </c>
      <c r="C143" s="150"/>
      <c r="H143" s="65" t="s">
        <v>318</v>
      </c>
      <c r="I143" s="28">
        <v>42557</v>
      </c>
      <c r="J143" s="9"/>
      <c r="K143" s="83">
        <v>248</v>
      </c>
    </row>
    <row r="144" spans="1:13" ht="15" x14ac:dyDescent="0.2">
      <c r="A144" s="50" t="s">
        <v>318</v>
      </c>
      <c r="B144" s="28">
        <v>42565</v>
      </c>
      <c r="C144" s="150">
        <v>79.8</v>
      </c>
      <c r="H144" s="50" t="s">
        <v>318</v>
      </c>
      <c r="I144" s="28">
        <v>42565</v>
      </c>
      <c r="J144" s="9"/>
      <c r="K144" s="150">
        <v>79.8</v>
      </c>
    </row>
    <row r="145" spans="1:13" ht="15" x14ac:dyDescent="0.2">
      <c r="A145" s="65" t="s">
        <v>318</v>
      </c>
      <c r="B145" s="28">
        <v>42571</v>
      </c>
      <c r="C145" s="150"/>
      <c r="H145" s="65" t="s">
        <v>318</v>
      </c>
      <c r="I145" s="28">
        <v>42571</v>
      </c>
      <c r="J145" s="9"/>
      <c r="K145" s="150"/>
    </row>
    <row r="146" spans="1:13" ht="15" x14ac:dyDescent="0.2">
      <c r="A146" s="50" t="s">
        <v>318</v>
      </c>
      <c r="B146" s="28">
        <v>42579</v>
      </c>
      <c r="C146" s="150">
        <v>378.4</v>
      </c>
      <c r="D146">
        <f>GEOMEAN(C139,C141,C142,C144,C146)</f>
        <v>150.40626066117227</v>
      </c>
      <c r="E146" s="80" t="s">
        <v>60</v>
      </c>
      <c r="G146" s="80" t="s">
        <v>61</v>
      </c>
      <c r="H146" s="50" t="s">
        <v>318</v>
      </c>
      <c r="I146" s="28">
        <v>42579</v>
      </c>
      <c r="J146" s="9"/>
      <c r="K146" s="150">
        <v>378.4</v>
      </c>
      <c r="L146" s="80">
        <f>GEOMEAN(K138:K144,K146)</f>
        <v>177.25227070668052</v>
      </c>
      <c r="M146" t="s">
        <v>77</v>
      </c>
    </row>
    <row r="147" spans="1:13" ht="15" x14ac:dyDescent="0.2">
      <c r="A147" s="65" t="s">
        <v>318</v>
      </c>
      <c r="B147" s="28">
        <v>42586</v>
      </c>
      <c r="C147" s="150"/>
      <c r="H147" s="65" t="s">
        <v>318</v>
      </c>
      <c r="I147" s="28">
        <v>42586</v>
      </c>
      <c r="J147" s="9"/>
      <c r="K147" s="150"/>
    </row>
    <row r="148" spans="1:13" ht="15" x14ac:dyDescent="0.2">
      <c r="A148" s="50" t="s">
        <v>318</v>
      </c>
      <c r="B148" s="28">
        <v>42594</v>
      </c>
      <c r="C148" s="150">
        <v>140.80000000000001</v>
      </c>
      <c r="H148" s="50" t="s">
        <v>318</v>
      </c>
      <c r="I148" s="28">
        <v>42594</v>
      </c>
      <c r="J148" s="9"/>
      <c r="K148" s="150">
        <v>140.80000000000001</v>
      </c>
    </row>
    <row r="149" spans="1:13" ht="15" x14ac:dyDescent="0.2">
      <c r="A149" s="65" t="s">
        <v>318</v>
      </c>
      <c r="B149" s="28">
        <v>42599</v>
      </c>
      <c r="C149" s="150"/>
      <c r="H149" s="65" t="s">
        <v>318</v>
      </c>
      <c r="I149" s="28">
        <v>42599</v>
      </c>
      <c r="J149" s="9"/>
      <c r="K149" s="150"/>
    </row>
    <row r="150" spans="1:13" ht="15" x14ac:dyDescent="0.2">
      <c r="A150" s="50" t="s">
        <v>318</v>
      </c>
      <c r="B150" s="28">
        <v>42607</v>
      </c>
      <c r="C150" s="150">
        <v>648.79999999999995</v>
      </c>
      <c r="D150">
        <f>GEOMEAN(C144,C146,C148,C150)</f>
        <v>229.17480937043931</v>
      </c>
      <c r="E150" s="80" t="s">
        <v>64</v>
      </c>
      <c r="G150" s="80" t="s">
        <v>61</v>
      </c>
      <c r="H150" s="50" t="s">
        <v>318</v>
      </c>
      <c r="I150" s="28">
        <v>42607</v>
      </c>
      <c r="J150" s="9"/>
      <c r="K150" s="150">
        <v>648.79999999999995</v>
      </c>
      <c r="L150" s="80">
        <f>GEOMEAN(K143:K144,K146,K148,K150)</f>
        <v>232.82190541706723</v>
      </c>
      <c r="M150" t="s">
        <v>61</v>
      </c>
    </row>
    <row r="155" spans="1:13" ht="15" x14ac:dyDescent="0.2">
      <c r="H155" s="65" t="s">
        <v>317</v>
      </c>
      <c r="I155" s="28">
        <v>42494</v>
      </c>
      <c r="J155" s="9"/>
      <c r="K155" s="83">
        <v>225</v>
      </c>
    </row>
    <row r="156" spans="1:13" ht="15" x14ac:dyDescent="0.2">
      <c r="A156" s="50" t="s">
        <v>396</v>
      </c>
      <c r="B156" s="28">
        <v>42499</v>
      </c>
      <c r="C156" s="150">
        <v>47.3</v>
      </c>
      <c r="H156" s="50" t="s">
        <v>396</v>
      </c>
      <c r="I156" s="28">
        <v>42499</v>
      </c>
      <c r="J156" s="9"/>
      <c r="K156" s="150">
        <v>47.3</v>
      </c>
    </row>
    <row r="157" spans="1:13" ht="15" x14ac:dyDescent="0.2">
      <c r="A157" s="50" t="s">
        <v>396</v>
      </c>
      <c r="B157" s="28">
        <v>42517</v>
      </c>
      <c r="C157" s="150">
        <v>116.2</v>
      </c>
      <c r="H157" s="65" t="s">
        <v>396</v>
      </c>
      <c r="I157" s="28">
        <v>42508</v>
      </c>
      <c r="J157" s="9"/>
      <c r="K157" s="150">
        <v>93.4</v>
      </c>
    </row>
    <row r="158" spans="1:13" ht="15" x14ac:dyDescent="0.2">
      <c r="A158" s="50" t="s">
        <v>396</v>
      </c>
      <c r="B158" s="28">
        <v>42522</v>
      </c>
      <c r="C158" s="150"/>
      <c r="H158" s="50" t="s">
        <v>396</v>
      </c>
      <c r="I158" s="28">
        <v>42517</v>
      </c>
      <c r="J158" s="9"/>
      <c r="K158" s="150">
        <v>116.2</v>
      </c>
    </row>
    <row r="159" spans="1:13" ht="15" x14ac:dyDescent="0.2">
      <c r="A159" s="50" t="s">
        <v>396</v>
      </c>
      <c r="B159" s="28">
        <v>42530</v>
      </c>
      <c r="C159" s="150">
        <v>44.3</v>
      </c>
      <c r="H159" s="65" t="s">
        <v>396</v>
      </c>
      <c r="I159" s="28">
        <v>42522</v>
      </c>
      <c r="J159" s="9"/>
      <c r="K159" s="83">
        <v>186</v>
      </c>
    </row>
    <row r="160" spans="1:13" ht="15" x14ac:dyDescent="0.2">
      <c r="A160" s="65" t="s">
        <v>396</v>
      </c>
      <c r="B160" s="28">
        <v>42536</v>
      </c>
      <c r="C160" s="150"/>
      <c r="H160" s="50" t="s">
        <v>396</v>
      </c>
      <c r="I160" s="28">
        <v>42530</v>
      </c>
      <c r="J160" s="9"/>
      <c r="K160" s="150">
        <v>44.3</v>
      </c>
    </row>
    <row r="161" spans="1:13" ht="15" x14ac:dyDescent="0.2">
      <c r="A161" s="50" t="s">
        <v>396</v>
      </c>
      <c r="B161" s="28">
        <v>42544</v>
      </c>
      <c r="C161" s="150">
        <v>131.4</v>
      </c>
      <c r="H161" s="65" t="s">
        <v>396</v>
      </c>
      <c r="I161" s="28">
        <v>42536</v>
      </c>
      <c r="J161" s="9"/>
      <c r="K161" s="83">
        <v>435</v>
      </c>
    </row>
    <row r="162" spans="1:13" ht="15" x14ac:dyDescent="0.2">
      <c r="A162" s="50" t="s">
        <v>396</v>
      </c>
      <c r="B162" s="28">
        <v>42551</v>
      </c>
      <c r="C162" s="150">
        <v>131.69999999999999</v>
      </c>
      <c r="D162">
        <f>GEOMEAN(C156,C157,C159,C161:C162)</f>
        <v>84.126036290808102</v>
      </c>
      <c r="E162" s="80" t="s">
        <v>59</v>
      </c>
      <c r="G162" s="80" t="s">
        <v>61</v>
      </c>
      <c r="H162" s="50" t="s">
        <v>396</v>
      </c>
      <c r="I162" s="28">
        <v>42544</v>
      </c>
      <c r="J162" s="9"/>
      <c r="K162" s="150">
        <v>131.4</v>
      </c>
      <c r="L162" s="80"/>
    </row>
    <row r="163" spans="1:13" ht="15" x14ac:dyDescent="0.2">
      <c r="A163" s="65" t="s">
        <v>396</v>
      </c>
      <c r="B163" s="28">
        <v>42557</v>
      </c>
      <c r="C163" s="150"/>
      <c r="H163" s="50" t="s">
        <v>396</v>
      </c>
      <c r="I163" s="28">
        <v>42551</v>
      </c>
      <c r="J163" s="9"/>
      <c r="K163" s="150">
        <v>131.69999999999999</v>
      </c>
      <c r="L163">
        <f>GEOMEAN(K155:K163)</f>
        <v>124.45731130221006</v>
      </c>
      <c r="M163" t="s">
        <v>76</v>
      </c>
    </row>
    <row r="164" spans="1:13" ht="15" x14ac:dyDescent="0.2">
      <c r="A164" s="50" t="s">
        <v>396</v>
      </c>
      <c r="B164" s="28">
        <v>42565</v>
      </c>
      <c r="C164" s="150">
        <v>113</v>
      </c>
      <c r="H164" s="65" t="s">
        <v>396</v>
      </c>
      <c r="I164" s="28">
        <v>42557</v>
      </c>
      <c r="J164" s="9"/>
      <c r="K164" s="83">
        <v>206</v>
      </c>
    </row>
    <row r="165" spans="1:13" ht="15" x14ac:dyDescent="0.2">
      <c r="A165" s="65" t="s">
        <v>396</v>
      </c>
      <c r="B165" s="28">
        <v>42571</v>
      </c>
      <c r="C165" s="150"/>
      <c r="H165" s="50" t="s">
        <v>396</v>
      </c>
      <c r="I165" s="28">
        <v>42565</v>
      </c>
      <c r="J165" s="9"/>
      <c r="K165" s="150">
        <v>113</v>
      </c>
    </row>
    <row r="166" spans="1:13" ht="15" x14ac:dyDescent="0.2">
      <c r="A166" s="50" t="s">
        <v>396</v>
      </c>
      <c r="B166" s="28">
        <v>42579</v>
      </c>
      <c r="C166" s="150">
        <v>240</v>
      </c>
      <c r="D166">
        <f>GEOMEAN(C161,C162,C164,C166)</f>
        <v>147.18640787321135</v>
      </c>
      <c r="E166" s="80" t="s">
        <v>60</v>
      </c>
      <c r="G166" s="80" t="s">
        <v>61</v>
      </c>
      <c r="H166" s="65" t="s">
        <v>396</v>
      </c>
      <c r="I166" s="28">
        <v>42571</v>
      </c>
      <c r="J166" s="9"/>
      <c r="K166" s="150"/>
      <c r="L166" s="80"/>
    </row>
    <row r="167" spans="1:13" ht="15" x14ac:dyDescent="0.2">
      <c r="A167" s="65" t="s">
        <v>396</v>
      </c>
      <c r="B167" s="28">
        <v>42586</v>
      </c>
      <c r="C167" s="150"/>
      <c r="H167" s="50" t="s">
        <v>396</v>
      </c>
      <c r="I167" s="28">
        <v>42579</v>
      </c>
      <c r="J167" s="9"/>
      <c r="K167" s="150">
        <v>240</v>
      </c>
      <c r="L167">
        <f>GEOMEAN(K159:K165,K167)</f>
        <v>155.76432471667684</v>
      </c>
      <c r="M167" t="s">
        <v>77</v>
      </c>
    </row>
    <row r="168" spans="1:13" ht="15" x14ac:dyDescent="0.2">
      <c r="A168" s="50" t="s">
        <v>396</v>
      </c>
      <c r="B168" s="28">
        <v>42594</v>
      </c>
      <c r="C168" s="150">
        <v>131.69999999999999</v>
      </c>
      <c r="H168" s="65" t="s">
        <v>396</v>
      </c>
      <c r="I168" s="28">
        <v>42586</v>
      </c>
      <c r="J168" s="9"/>
      <c r="K168" s="150"/>
    </row>
    <row r="169" spans="1:13" ht="15" x14ac:dyDescent="0.2">
      <c r="A169" s="65" t="s">
        <v>396</v>
      </c>
      <c r="B169" s="28">
        <v>42599</v>
      </c>
      <c r="C169" s="150"/>
      <c r="H169" s="50" t="s">
        <v>396</v>
      </c>
      <c r="I169" s="28">
        <v>42594</v>
      </c>
      <c r="J169" s="9"/>
      <c r="K169" s="150">
        <v>131.69999999999999</v>
      </c>
    </row>
    <row r="170" spans="1:13" ht="15" x14ac:dyDescent="0.2">
      <c r="A170" s="50" t="s">
        <v>396</v>
      </c>
      <c r="B170" s="28">
        <v>42607</v>
      </c>
      <c r="C170" s="150">
        <v>488.4</v>
      </c>
      <c r="D170">
        <f>GEOMEAN(C164,C166,C168,C170)</f>
        <v>204.36794542549649</v>
      </c>
      <c r="E170" s="80" t="s">
        <v>64</v>
      </c>
      <c r="G170" s="80" t="s">
        <v>62</v>
      </c>
      <c r="H170" s="65" t="s">
        <v>396</v>
      </c>
      <c r="I170" s="28">
        <v>42599</v>
      </c>
      <c r="J170" s="9"/>
      <c r="K170" s="150"/>
      <c r="L170" s="80"/>
    </row>
    <row r="171" spans="1:13" ht="15" x14ac:dyDescent="0.2">
      <c r="H171" s="50" t="s">
        <v>396</v>
      </c>
      <c r="I171" s="28">
        <v>42607</v>
      </c>
      <c r="J171" s="9"/>
      <c r="K171" s="150">
        <v>488.4</v>
      </c>
      <c r="L171">
        <f>GEOMEAN(K164:K165,K167,K169,K171,K167,K169,K171)</f>
        <v>220.29841675615774</v>
      </c>
      <c r="M171" t="s">
        <v>61</v>
      </c>
    </row>
    <row r="174" spans="1:13" ht="15" x14ac:dyDescent="0.2">
      <c r="H174" s="65" t="s">
        <v>316</v>
      </c>
      <c r="I174" s="28">
        <v>42494</v>
      </c>
      <c r="J174" s="9"/>
      <c r="K174" s="11">
        <v>22.3</v>
      </c>
    </row>
    <row r="175" spans="1:13" ht="15" x14ac:dyDescent="0.2">
      <c r="H175" s="50" t="s">
        <v>316</v>
      </c>
      <c r="I175" s="28" t="s">
        <v>58</v>
      </c>
      <c r="J175" s="9"/>
      <c r="K175" s="11">
        <v>23.3</v>
      </c>
    </row>
    <row r="176" spans="1:13" ht="15" x14ac:dyDescent="0.2">
      <c r="A176" s="50" t="s">
        <v>316</v>
      </c>
      <c r="B176" s="28" t="s">
        <v>58</v>
      </c>
      <c r="C176" s="11">
        <v>23.3</v>
      </c>
      <c r="H176" s="65" t="s">
        <v>316</v>
      </c>
      <c r="I176" s="28">
        <v>42504</v>
      </c>
      <c r="J176" s="9"/>
      <c r="K176" s="11">
        <v>60.5</v>
      </c>
    </row>
    <row r="177" spans="1:13" ht="15" x14ac:dyDescent="0.2">
      <c r="A177" s="50" t="s">
        <v>316</v>
      </c>
      <c r="B177" s="28">
        <v>42517</v>
      </c>
      <c r="C177" s="11">
        <v>123.4</v>
      </c>
      <c r="H177" s="50" t="s">
        <v>316</v>
      </c>
      <c r="I177" s="28">
        <v>42517</v>
      </c>
      <c r="J177" s="9"/>
      <c r="K177" s="11">
        <v>123.4</v>
      </c>
    </row>
    <row r="178" spans="1:13" ht="15" x14ac:dyDescent="0.2">
      <c r="A178" s="50" t="s">
        <v>316</v>
      </c>
      <c r="B178" s="28">
        <v>42522</v>
      </c>
      <c r="C178" s="9"/>
      <c r="H178" s="65" t="s">
        <v>316</v>
      </c>
      <c r="I178" s="28">
        <v>42522</v>
      </c>
      <c r="J178" s="9"/>
      <c r="K178" s="11">
        <v>236</v>
      </c>
    </row>
    <row r="179" spans="1:13" ht="15" x14ac:dyDescent="0.2">
      <c r="A179" s="50" t="s">
        <v>316</v>
      </c>
      <c r="B179" s="28">
        <v>42530</v>
      </c>
      <c r="C179" s="11">
        <v>83.3</v>
      </c>
      <c r="H179" s="50" t="s">
        <v>316</v>
      </c>
      <c r="I179" s="28">
        <v>42530</v>
      </c>
      <c r="J179" s="9"/>
      <c r="K179" s="11">
        <v>83.3</v>
      </c>
    </row>
    <row r="180" spans="1:13" ht="15" x14ac:dyDescent="0.2">
      <c r="A180" s="65" t="s">
        <v>316</v>
      </c>
      <c r="B180" s="28">
        <v>42536</v>
      </c>
      <c r="C180" s="11"/>
      <c r="H180" s="65" t="s">
        <v>316</v>
      </c>
      <c r="I180" s="28">
        <v>42536</v>
      </c>
      <c r="J180" s="9"/>
      <c r="K180" s="11">
        <v>548</v>
      </c>
    </row>
    <row r="181" spans="1:13" ht="15" x14ac:dyDescent="0.2">
      <c r="A181" s="50" t="s">
        <v>316</v>
      </c>
      <c r="B181" s="28">
        <v>42544</v>
      </c>
      <c r="C181" s="11">
        <v>130.1</v>
      </c>
      <c r="H181" s="50" t="s">
        <v>316</v>
      </c>
      <c r="I181" s="28">
        <v>42544</v>
      </c>
      <c r="J181" s="9"/>
      <c r="K181" s="11">
        <v>130.1</v>
      </c>
    </row>
    <row r="182" spans="1:13" ht="15" x14ac:dyDescent="0.2">
      <c r="A182" s="50" t="s">
        <v>316</v>
      </c>
      <c r="B182" s="28">
        <v>42551</v>
      </c>
      <c r="C182" s="11">
        <v>123.4</v>
      </c>
      <c r="D182">
        <f>GEOMEAN(C176:C177,C179,C181:C182)</f>
        <v>82.600315789833672</v>
      </c>
      <c r="E182" s="80" t="s">
        <v>59</v>
      </c>
      <c r="G182" s="80" t="s">
        <v>61</v>
      </c>
      <c r="H182" s="50" t="s">
        <v>316</v>
      </c>
      <c r="I182" s="28">
        <v>42551</v>
      </c>
      <c r="J182" s="9"/>
      <c r="K182" s="11">
        <v>123.4</v>
      </c>
      <c r="L182" s="80">
        <f>GEOMEAN(K174:K182)</f>
        <v>95.662152474262101</v>
      </c>
      <c r="M182" t="s">
        <v>76</v>
      </c>
    </row>
    <row r="183" spans="1:13" ht="15" x14ac:dyDescent="0.2">
      <c r="A183" s="65" t="s">
        <v>316</v>
      </c>
      <c r="B183" s="28">
        <v>42557</v>
      </c>
      <c r="C183" s="11"/>
      <c r="H183" s="65" t="s">
        <v>316</v>
      </c>
      <c r="I183" s="28">
        <v>42557</v>
      </c>
      <c r="J183" s="9"/>
      <c r="K183" s="11">
        <v>186</v>
      </c>
    </row>
    <row r="184" spans="1:13" ht="15" x14ac:dyDescent="0.2">
      <c r="A184" s="50" t="s">
        <v>316</v>
      </c>
      <c r="B184" s="28">
        <v>42565</v>
      </c>
      <c r="C184" s="11">
        <v>117.8</v>
      </c>
      <c r="H184" s="50" t="s">
        <v>316</v>
      </c>
      <c r="I184" s="28">
        <v>42565</v>
      </c>
      <c r="J184" s="9"/>
      <c r="K184" s="11">
        <v>117.8</v>
      </c>
    </row>
    <row r="185" spans="1:13" ht="15" x14ac:dyDescent="0.2">
      <c r="A185" s="65" t="s">
        <v>316</v>
      </c>
      <c r="B185" s="28">
        <v>42571</v>
      </c>
      <c r="C185" s="11"/>
      <c r="H185" s="65" t="s">
        <v>316</v>
      </c>
      <c r="I185" s="28">
        <v>42571</v>
      </c>
      <c r="J185" s="9"/>
      <c r="K185" s="11"/>
    </row>
    <row r="186" spans="1:13" ht="15" x14ac:dyDescent="0.2">
      <c r="A186" s="50" t="s">
        <v>316</v>
      </c>
      <c r="B186" s="28">
        <v>42579</v>
      </c>
      <c r="C186" s="11">
        <v>344.8</v>
      </c>
      <c r="D186">
        <f>GEOMEAN(C181:C182,C184,C186)</f>
        <v>159.79980718815588</v>
      </c>
      <c r="E186" s="80" t="s">
        <v>60</v>
      </c>
      <c r="G186" s="80" t="s">
        <v>61</v>
      </c>
      <c r="H186" s="50" t="s">
        <v>316</v>
      </c>
      <c r="I186" s="28">
        <v>42579</v>
      </c>
      <c r="J186" s="9"/>
      <c r="K186" s="11">
        <v>344.8</v>
      </c>
      <c r="L186" s="80">
        <f>GEOMEAN(K178:K184,K186)</f>
        <v>183.87362532078478</v>
      </c>
      <c r="M186" t="s">
        <v>77</v>
      </c>
    </row>
    <row r="187" spans="1:13" ht="15" x14ac:dyDescent="0.2">
      <c r="A187" s="65" t="s">
        <v>316</v>
      </c>
      <c r="B187" s="28">
        <v>42586</v>
      </c>
      <c r="C187" s="11"/>
      <c r="H187" s="65" t="s">
        <v>316</v>
      </c>
      <c r="I187" s="28">
        <v>42586</v>
      </c>
      <c r="J187" s="9"/>
      <c r="K187" s="11"/>
    </row>
    <row r="188" spans="1:13" ht="15" x14ac:dyDescent="0.2">
      <c r="A188" s="50" t="s">
        <v>316</v>
      </c>
      <c r="B188" s="28">
        <v>42594</v>
      </c>
      <c r="C188" s="11">
        <v>184.2</v>
      </c>
      <c r="H188" s="50" t="s">
        <v>316</v>
      </c>
      <c r="I188" s="28">
        <v>42594</v>
      </c>
      <c r="J188" s="9"/>
      <c r="K188" s="11">
        <v>184.2</v>
      </c>
    </row>
    <row r="189" spans="1:13" ht="15" x14ac:dyDescent="0.2">
      <c r="A189" s="65" t="s">
        <v>316</v>
      </c>
      <c r="B189" s="28">
        <v>42599</v>
      </c>
      <c r="C189" s="11"/>
      <c r="H189" s="65" t="s">
        <v>316</v>
      </c>
      <c r="I189" s="28">
        <v>42599</v>
      </c>
      <c r="J189" s="9"/>
      <c r="K189" s="11"/>
    </row>
    <row r="190" spans="1:13" ht="15" x14ac:dyDescent="0.2">
      <c r="A190" s="50" t="s">
        <v>316</v>
      </c>
      <c r="B190" s="28">
        <v>42607</v>
      </c>
      <c r="C190" s="11">
        <v>488.4</v>
      </c>
      <c r="D190">
        <f>GEOMEAN(C184,C186,C188,C190)</f>
        <v>245.86372499825151</v>
      </c>
      <c r="E190" s="80" t="s">
        <v>64</v>
      </c>
      <c r="G190" s="80" t="s">
        <v>62</v>
      </c>
      <c r="H190" s="50" t="s">
        <v>316</v>
      </c>
      <c r="I190" s="28">
        <v>42607</v>
      </c>
      <c r="J190" s="9"/>
      <c r="K190" s="11">
        <v>488.4</v>
      </c>
      <c r="L190" s="80">
        <f>GEOMEAN(K183:K184,K186,K188,K190)</f>
        <v>232.51884370938632</v>
      </c>
      <c r="M190" t="s">
        <v>61</v>
      </c>
    </row>
    <row r="192" spans="1:13" ht="15" x14ac:dyDescent="0.2">
      <c r="H192" s="65" t="s">
        <v>315</v>
      </c>
      <c r="I192" s="75">
        <v>42499</v>
      </c>
      <c r="J192" s="68"/>
      <c r="K192" s="70">
        <v>31.8</v>
      </c>
    </row>
    <row r="193" spans="1:13" ht="15" x14ac:dyDescent="0.2">
      <c r="A193" s="50" t="s">
        <v>315</v>
      </c>
      <c r="B193" s="75">
        <v>42499</v>
      </c>
      <c r="C193" s="70">
        <v>38.4</v>
      </c>
      <c r="H193" s="50" t="s">
        <v>315</v>
      </c>
      <c r="I193" s="75">
        <v>42499</v>
      </c>
      <c r="J193" s="68"/>
      <c r="K193" s="70">
        <v>38.4</v>
      </c>
    </row>
    <row r="194" spans="1:13" ht="15" x14ac:dyDescent="0.2">
      <c r="A194" s="50" t="s">
        <v>315</v>
      </c>
      <c r="B194" s="28">
        <v>42517</v>
      </c>
      <c r="C194" s="5">
        <v>115.3</v>
      </c>
      <c r="H194" s="65" t="s">
        <v>315</v>
      </c>
      <c r="I194" s="75">
        <v>42508</v>
      </c>
      <c r="J194" s="68"/>
      <c r="K194" s="70">
        <v>44.8</v>
      </c>
    </row>
    <row r="195" spans="1:13" ht="15" x14ac:dyDescent="0.2">
      <c r="A195" s="50" t="s">
        <v>315</v>
      </c>
      <c r="B195" s="28">
        <v>42522</v>
      </c>
      <c r="C195" s="5"/>
      <c r="H195" s="50" t="s">
        <v>315</v>
      </c>
      <c r="I195" s="28">
        <v>42517</v>
      </c>
      <c r="J195" s="9"/>
      <c r="K195" s="5">
        <v>115.3</v>
      </c>
    </row>
    <row r="196" spans="1:13" ht="15" x14ac:dyDescent="0.2">
      <c r="A196" s="50" t="s">
        <v>315</v>
      </c>
      <c r="B196" s="28">
        <v>42530</v>
      </c>
      <c r="C196" s="5">
        <v>40.4</v>
      </c>
      <c r="H196" s="65" t="s">
        <v>315</v>
      </c>
      <c r="I196" s="28">
        <v>42522</v>
      </c>
      <c r="J196" s="9"/>
      <c r="K196" s="5">
        <v>178</v>
      </c>
    </row>
    <row r="197" spans="1:13" ht="15" x14ac:dyDescent="0.2">
      <c r="A197" s="65" t="s">
        <v>315</v>
      </c>
      <c r="B197" s="28">
        <v>42536</v>
      </c>
      <c r="C197" s="5"/>
      <c r="H197" s="50" t="s">
        <v>315</v>
      </c>
      <c r="I197" s="28">
        <v>42530</v>
      </c>
      <c r="J197" s="9"/>
      <c r="K197" s="5">
        <v>40.4</v>
      </c>
    </row>
    <row r="198" spans="1:13" ht="15" x14ac:dyDescent="0.2">
      <c r="A198" s="50" t="s">
        <v>315</v>
      </c>
      <c r="B198" s="28">
        <v>42544</v>
      </c>
      <c r="C198" s="150">
        <v>167</v>
      </c>
      <c r="H198" s="65" t="s">
        <v>315</v>
      </c>
      <c r="I198" s="28">
        <v>42536</v>
      </c>
      <c r="J198" s="9"/>
      <c r="K198" s="5">
        <v>548</v>
      </c>
    </row>
    <row r="199" spans="1:13" ht="15" x14ac:dyDescent="0.2">
      <c r="A199" s="50" t="s">
        <v>315</v>
      </c>
      <c r="B199" s="28">
        <v>42551</v>
      </c>
      <c r="C199" s="5">
        <v>139.6</v>
      </c>
      <c r="D199">
        <f>GEOMEAN(C193:C194,C196,C198:C199)</f>
        <v>83.951557403856015</v>
      </c>
      <c r="E199" s="80" t="s">
        <v>59</v>
      </c>
      <c r="G199" s="80" t="s">
        <v>61</v>
      </c>
      <c r="H199" s="50" t="s">
        <v>315</v>
      </c>
      <c r="I199" s="28">
        <v>42544</v>
      </c>
      <c r="J199" s="9"/>
      <c r="K199" s="150">
        <v>167</v>
      </c>
      <c r="L199" s="80"/>
    </row>
    <row r="200" spans="1:13" ht="15" x14ac:dyDescent="0.2">
      <c r="A200" s="65" t="s">
        <v>315</v>
      </c>
      <c r="B200" s="28">
        <v>42557</v>
      </c>
      <c r="C200" s="5"/>
      <c r="H200" s="50" t="s">
        <v>315</v>
      </c>
      <c r="I200" s="28">
        <v>42551</v>
      </c>
      <c r="J200" s="9"/>
      <c r="K200" s="5">
        <v>139.6</v>
      </c>
      <c r="L200">
        <f>GEOMEAN(K192:K200)</f>
        <v>94.117886154375213</v>
      </c>
      <c r="M200" t="s">
        <v>76</v>
      </c>
    </row>
    <row r="201" spans="1:13" ht="15" x14ac:dyDescent="0.2">
      <c r="A201" s="50" t="s">
        <v>315</v>
      </c>
      <c r="B201" s="28">
        <v>42565</v>
      </c>
      <c r="C201" s="5">
        <v>123.4</v>
      </c>
      <c r="H201" s="65" t="s">
        <v>315</v>
      </c>
      <c r="I201" s="28">
        <v>42557</v>
      </c>
      <c r="J201" s="9"/>
      <c r="K201" s="5">
        <v>214</v>
      </c>
    </row>
    <row r="202" spans="1:13" ht="15" x14ac:dyDescent="0.2">
      <c r="A202" s="65" t="s">
        <v>315</v>
      </c>
      <c r="B202" s="28">
        <v>42571</v>
      </c>
      <c r="C202" s="5"/>
      <c r="H202" s="50" t="s">
        <v>315</v>
      </c>
      <c r="I202" s="28">
        <v>42565</v>
      </c>
      <c r="J202" s="9"/>
      <c r="K202" s="5">
        <v>123.4</v>
      </c>
    </row>
    <row r="203" spans="1:13" ht="15" x14ac:dyDescent="0.2">
      <c r="A203" s="50" t="s">
        <v>315</v>
      </c>
      <c r="B203" s="28">
        <v>42579</v>
      </c>
      <c r="C203" s="5">
        <v>686.7</v>
      </c>
      <c r="D203">
        <f>GEOMEAN(C198:C199,C201,C203)</f>
        <v>210.82447335981433</v>
      </c>
      <c r="E203" s="80" t="s">
        <v>60</v>
      </c>
      <c r="G203" s="80" t="s">
        <v>61</v>
      </c>
      <c r="H203" s="65" t="s">
        <v>315</v>
      </c>
      <c r="I203" s="28">
        <v>42571</v>
      </c>
      <c r="J203" s="9"/>
      <c r="K203" s="5"/>
      <c r="L203" s="80"/>
    </row>
    <row r="204" spans="1:13" ht="15" x14ac:dyDescent="0.2">
      <c r="A204" s="65" t="s">
        <v>315</v>
      </c>
      <c r="B204" s="28">
        <v>42586</v>
      </c>
      <c r="C204" s="5"/>
      <c r="H204" s="50" t="s">
        <v>315</v>
      </c>
      <c r="I204" s="28">
        <v>42579</v>
      </c>
      <c r="J204" s="9"/>
      <c r="K204" s="5">
        <v>686.7</v>
      </c>
      <c r="L204">
        <f>GEOMEAN(K196:K202,K204)</f>
        <v>189.54397077986593</v>
      </c>
      <c r="M204" t="s">
        <v>77</v>
      </c>
    </row>
    <row r="205" spans="1:13" ht="15" x14ac:dyDescent="0.2">
      <c r="A205" s="50" t="s">
        <v>315</v>
      </c>
      <c r="B205" s="28">
        <v>42594</v>
      </c>
      <c r="C205" s="5">
        <v>579.4</v>
      </c>
      <c r="H205" s="65" t="s">
        <v>315</v>
      </c>
      <c r="I205" s="28">
        <v>42586</v>
      </c>
      <c r="J205" s="9"/>
      <c r="K205" s="5"/>
    </row>
    <row r="206" spans="1:13" ht="15" x14ac:dyDescent="0.2">
      <c r="A206" s="65" t="s">
        <v>315</v>
      </c>
      <c r="B206" s="28">
        <v>42599</v>
      </c>
      <c r="C206" s="5"/>
      <c r="H206" s="50" t="s">
        <v>315</v>
      </c>
      <c r="I206" s="28">
        <v>42594</v>
      </c>
      <c r="J206" s="9"/>
      <c r="K206" s="5">
        <v>579.4</v>
      </c>
    </row>
    <row r="207" spans="1:13" ht="15" x14ac:dyDescent="0.2">
      <c r="A207" s="50" t="s">
        <v>315</v>
      </c>
      <c r="B207" s="28">
        <v>42607</v>
      </c>
      <c r="C207" s="5">
        <v>579.9</v>
      </c>
      <c r="D207">
        <f>GEOMEAN(C201,C203,C205,C207)</f>
        <v>410.77447728544649</v>
      </c>
      <c r="E207" s="80" t="s">
        <v>64</v>
      </c>
      <c r="G207" s="80" t="s">
        <v>62</v>
      </c>
      <c r="H207" s="65" t="s">
        <v>315</v>
      </c>
      <c r="I207" s="28">
        <v>42599</v>
      </c>
      <c r="J207" s="9"/>
      <c r="K207" s="5"/>
      <c r="L207" s="80"/>
    </row>
    <row r="208" spans="1:13" ht="15" x14ac:dyDescent="0.2">
      <c r="H208" s="50" t="s">
        <v>315</v>
      </c>
      <c r="I208" s="28">
        <v>42607</v>
      </c>
      <c r="J208" s="9"/>
      <c r="K208" s="5">
        <v>579.9</v>
      </c>
      <c r="L208">
        <f>GEOMEAN(K201:K202,K204,K206,K208)</f>
        <v>360.55001337810506</v>
      </c>
      <c r="M208" t="s">
        <v>61</v>
      </c>
    </row>
    <row r="212" spans="1:13" ht="15" x14ac:dyDescent="0.2">
      <c r="H212" s="65" t="s">
        <v>314</v>
      </c>
      <c r="I212" s="28">
        <v>42494</v>
      </c>
      <c r="J212" s="9"/>
      <c r="K212" s="150">
        <v>31.7</v>
      </c>
    </row>
    <row r="213" spans="1:13" ht="15" x14ac:dyDescent="0.2">
      <c r="A213" s="50" t="s">
        <v>314</v>
      </c>
      <c r="B213" s="28">
        <v>42499</v>
      </c>
      <c r="C213" s="150">
        <v>31.5</v>
      </c>
      <c r="H213" s="50" t="s">
        <v>314</v>
      </c>
      <c r="I213" s="28">
        <v>42499</v>
      </c>
      <c r="J213" s="9"/>
      <c r="K213" s="150">
        <v>31.5</v>
      </c>
    </row>
    <row r="214" spans="1:13" ht="15" x14ac:dyDescent="0.2">
      <c r="A214" s="50" t="s">
        <v>314</v>
      </c>
      <c r="B214" s="28">
        <v>42517</v>
      </c>
      <c r="C214" s="150">
        <v>166.4</v>
      </c>
      <c r="H214" s="65" t="s">
        <v>314</v>
      </c>
      <c r="I214" s="28">
        <v>42508</v>
      </c>
      <c r="J214" s="9"/>
      <c r="K214" s="150">
        <v>39.9</v>
      </c>
    </row>
    <row r="215" spans="1:13" ht="15" x14ac:dyDescent="0.2">
      <c r="A215" s="50" t="s">
        <v>314</v>
      </c>
      <c r="B215" s="28">
        <v>42522</v>
      </c>
      <c r="C215" s="150"/>
      <c r="H215" s="50" t="s">
        <v>314</v>
      </c>
      <c r="I215" s="28">
        <v>42517</v>
      </c>
      <c r="J215" s="9"/>
      <c r="K215" s="150">
        <v>166.4</v>
      </c>
    </row>
    <row r="216" spans="1:13" ht="15" x14ac:dyDescent="0.2">
      <c r="A216" s="50" t="s">
        <v>314</v>
      </c>
      <c r="B216" s="28">
        <v>42530</v>
      </c>
      <c r="C216" s="150">
        <v>71.400000000000006</v>
      </c>
      <c r="H216" s="65" t="s">
        <v>314</v>
      </c>
      <c r="I216" s="28">
        <v>42522</v>
      </c>
      <c r="J216" s="9"/>
      <c r="K216" s="83">
        <v>219</v>
      </c>
    </row>
    <row r="217" spans="1:13" ht="15" x14ac:dyDescent="0.2">
      <c r="A217" s="65" t="s">
        <v>314</v>
      </c>
      <c r="B217" s="28">
        <v>42536</v>
      </c>
      <c r="C217" s="150"/>
      <c r="H217" s="50" t="s">
        <v>314</v>
      </c>
      <c r="I217" s="28">
        <v>42530</v>
      </c>
      <c r="J217" s="9"/>
      <c r="K217" s="150">
        <v>71.400000000000006</v>
      </c>
    </row>
    <row r="218" spans="1:13" ht="15" x14ac:dyDescent="0.2">
      <c r="A218" s="50" t="s">
        <v>314</v>
      </c>
      <c r="B218" s="28">
        <v>42544</v>
      </c>
      <c r="C218" s="150">
        <v>160.69999999999999</v>
      </c>
      <c r="H218" s="65" t="s">
        <v>314</v>
      </c>
      <c r="I218" s="28">
        <v>42536</v>
      </c>
      <c r="J218" s="9"/>
      <c r="K218" s="83">
        <v>260</v>
      </c>
    </row>
    <row r="219" spans="1:13" ht="15" x14ac:dyDescent="0.2">
      <c r="A219" s="50" t="s">
        <v>314</v>
      </c>
      <c r="B219" s="28">
        <v>42551</v>
      </c>
      <c r="C219" s="150">
        <v>156.5</v>
      </c>
      <c r="D219">
        <f>GEOMEAN(C213:C214,C216,C218:C219)</f>
        <v>98.795795211248944</v>
      </c>
      <c r="E219" s="80" t="s">
        <v>59</v>
      </c>
      <c r="G219" s="80" t="s">
        <v>61</v>
      </c>
      <c r="H219" s="50" t="s">
        <v>314</v>
      </c>
      <c r="I219" s="28">
        <v>42544</v>
      </c>
      <c r="J219" s="9"/>
      <c r="K219" s="150">
        <v>160.69999999999999</v>
      </c>
      <c r="L219" s="80"/>
    </row>
    <row r="220" spans="1:13" ht="15" x14ac:dyDescent="0.2">
      <c r="A220" s="65" t="s">
        <v>314</v>
      </c>
      <c r="B220" s="28">
        <v>42557</v>
      </c>
      <c r="C220" s="150"/>
      <c r="H220" s="50" t="s">
        <v>314</v>
      </c>
      <c r="I220" s="28">
        <v>42551</v>
      </c>
      <c r="J220" s="9"/>
      <c r="K220" s="150">
        <v>156.5</v>
      </c>
      <c r="L220">
        <f>GEOMEAN(K212:K220)</f>
        <v>95.771875408819241</v>
      </c>
      <c r="M220" t="s">
        <v>76</v>
      </c>
    </row>
    <row r="221" spans="1:13" ht="15" x14ac:dyDescent="0.2">
      <c r="A221" s="50" t="s">
        <v>314</v>
      </c>
      <c r="B221" s="28">
        <v>42565</v>
      </c>
      <c r="C221" s="150">
        <v>128.1</v>
      </c>
      <c r="H221" s="65" t="s">
        <v>314</v>
      </c>
      <c r="I221" s="28">
        <v>42557</v>
      </c>
      <c r="J221" s="9"/>
      <c r="K221" s="83">
        <v>219</v>
      </c>
    </row>
    <row r="222" spans="1:13" ht="15" x14ac:dyDescent="0.2">
      <c r="A222" s="65" t="s">
        <v>314</v>
      </c>
      <c r="B222" s="28">
        <v>42571</v>
      </c>
      <c r="C222" s="150"/>
      <c r="H222" s="50" t="s">
        <v>314</v>
      </c>
      <c r="I222" s="28">
        <v>42565</v>
      </c>
      <c r="J222" s="9"/>
      <c r="K222" s="150">
        <v>128.1</v>
      </c>
    </row>
    <row r="223" spans="1:13" ht="15" x14ac:dyDescent="0.2">
      <c r="A223" s="50" t="s">
        <v>314</v>
      </c>
      <c r="B223" s="28">
        <v>42579</v>
      </c>
      <c r="C223" s="150">
        <v>435.2</v>
      </c>
      <c r="D223">
        <f>GEOMEAN(C216,C218:C219,C221,C223)</f>
        <v>158.52336747303517</v>
      </c>
      <c r="E223" s="80" t="s">
        <v>60</v>
      </c>
      <c r="G223" s="80" t="s">
        <v>61</v>
      </c>
      <c r="H223" s="65" t="s">
        <v>314</v>
      </c>
      <c r="I223" s="28">
        <v>42571</v>
      </c>
      <c r="J223" s="9"/>
      <c r="K223" s="150"/>
      <c r="L223" s="80"/>
    </row>
    <row r="224" spans="1:13" ht="15" x14ac:dyDescent="0.2">
      <c r="A224" s="65" t="s">
        <v>314</v>
      </c>
      <c r="B224" s="28">
        <v>42586</v>
      </c>
      <c r="C224" s="150"/>
      <c r="H224" s="50" t="s">
        <v>314</v>
      </c>
      <c r="I224" s="28">
        <v>42579</v>
      </c>
      <c r="J224" s="9"/>
      <c r="K224" s="150">
        <v>435.2</v>
      </c>
      <c r="L224">
        <f>GEOMEAN(K216:K222,K224)</f>
        <v>182.82728207945178</v>
      </c>
      <c r="M224" t="s">
        <v>77</v>
      </c>
    </row>
    <row r="225" spans="1:13" ht="15" x14ac:dyDescent="0.2">
      <c r="A225" s="50" t="s">
        <v>314</v>
      </c>
      <c r="B225" s="28">
        <v>42594</v>
      </c>
      <c r="C225" s="150">
        <v>365.4</v>
      </c>
      <c r="H225" s="65" t="s">
        <v>314</v>
      </c>
      <c r="I225" s="28">
        <v>42586</v>
      </c>
      <c r="J225" s="9"/>
      <c r="K225" s="150"/>
    </row>
    <row r="226" spans="1:13" ht="15" x14ac:dyDescent="0.2">
      <c r="A226" s="65" t="s">
        <v>314</v>
      </c>
      <c r="B226" s="28">
        <v>42599</v>
      </c>
      <c r="C226" s="150"/>
      <c r="H226" s="50" t="s">
        <v>314</v>
      </c>
      <c r="I226" s="28">
        <v>42594</v>
      </c>
      <c r="J226" s="9"/>
      <c r="K226" s="150">
        <v>365.4</v>
      </c>
    </row>
    <row r="227" spans="1:13" ht="15" x14ac:dyDescent="0.2">
      <c r="A227" s="50" t="s">
        <v>314</v>
      </c>
      <c r="B227" s="28">
        <v>42607</v>
      </c>
      <c r="C227" s="150">
        <v>387.3</v>
      </c>
      <c r="D227">
        <f>GEOMEAN(C221,C223,C225,C227)</f>
        <v>298.03242333586496</v>
      </c>
      <c r="E227" s="80" t="s">
        <v>64</v>
      </c>
      <c r="G227" s="80" t="s">
        <v>62</v>
      </c>
      <c r="H227" s="65" t="s">
        <v>314</v>
      </c>
      <c r="I227" s="28">
        <v>42599</v>
      </c>
      <c r="J227" s="9"/>
      <c r="K227" s="150"/>
      <c r="L227" s="80"/>
    </row>
    <row r="228" spans="1:13" ht="15" x14ac:dyDescent="0.2">
      <c r="H228" s="50" t="s">
        <v>314</v>
      </c>
      <c r="I228" s="28">
        <v>42607</v>
      </c>
      <c r="J228" s="9"/>
      <c r="K228" s="150">
        <v>387.3</v>
      </c>
      <c r="L228">
        <f>GEOMEAN(K221:K222,K224,K226,K228)</f>
        <v>280.22032617683635</v>
      </c>
      <c r="M228" t="s">
        <v>61</v>
      </c>
    </row>
    <row r="232" spans="1:13" ht="15" x14ac:dyDescent="0.25">
      <c r="H232" s="65" t="s">
        <v>226</v>
      </c>
      <c r="I232" s="75">
        <v>42494</v>
      </c>
      <c r="J232" s="168"/>
      <c r="K232" s="207">
        <v>35</v>
      </c>
    </row>
    <row r="233" spans="1:13" ht="15" x14ac:dyDescent="0.25">
      <c r="A233" s="50" t="s">
        <v>226</v>
      </c>
      <c r="B233" s="75">
        <v>42499</v>
      </c>
      <c r="C233" s="169">
        <v>26.2</v>
      </c>
      <c r="H233" s="50" t="s">
        <v>226</v>
      </c>
      <c r="I233" s="75">
        <v>42499</v>
      </c>
      <c r="J233" s="168"/>
      <c r="K233" s="169">
        <v>26.2</v>
      </c>
    </row>
    <row r="234" spans="1:13" ht="15" x14ac:dyDescent="0.25">
      <c r="A234" s="50" t="s">
        <v>226</v>
      </c>
      <c r="B234" s="28">
        <v>42517</v>
      </c>
      <c r="C234" s="10">
        <v>344.8</v>
      </c>
      <c r="H234" s="65" t="s">
        <v>226</v>
      </c>
      <c r="I234" s="75">
        <v>42508</v>
      </c>
      <c r="J234" s="168"/>
      <c r="K234" s="207">
        <v>35</v>
      </c>
    </row>
    <row r="235" spans="1:13" ht="15" x14ac:dyDescent="0.25">
      <c r="A235" s="50" t="s">
        <v>226</v>
      </c>
      <c r="B235" s="28">
        <v>42522</v>
      </c>
      <c r="C235" s="10"/>
      <c r="H235" s="50" t="s">
        <v>226</v>
      </c>
      <c r="I235" s="28">
        <v>42517</v>
      </c>
      <c r="J235" s="48"/>
      <c r="K235" s="10">
        <v>344.8</v>
      </c>
    </row>
    <row r="236" spans="1:13" ht="15" x14ac:dyDescent="0.25">
      <c r="A236" s="50" t="s">
        <v>226</v>
      </c>
      <c r="B236" s="28">
        <v>42530</v>
      </c>
      <c r="C236" s="10">
        <v>88.4</v>
      </c>
      <c r="H236" s="65" t="s">
        <v>226</v>
      </c>
      <c r="I236" s="28">
        <v>42522</v>
      </c>
      <c r="J236" s="48"/>
      <c r="K236" s="10">
        <v>178</v>
      </c>
    </row>
    <row r="237" spans="1:13" ht="15" x14ac:dyDescent="0.25">
      <c r="A237" s="65" t="s">
        <v>226</v>
      </c>
      <c r="B237" s="28">
        <v>42536</v>
      </c>
      <c r="C237" s="10"/>
      <c r="H237" s="50" t="s">
        <v>226</v>
      </c>
      <c r="I237" s="28">
        <v>42530</v>
      </c>
      <c r="J237" s="48"/>
      <c r="K237" s="10">
        <v>88.4</v>
      </c>
    </row>
    <row r="238" spans="1:13" ht="15" x14ac:dyDescent="0.25">
      <c r="A238" s="50" t="s">
        <v>226</v>
      </c>
      <c r="B238" s="28">
        <v>42544</v>
      </c>
      <c r="C238" s="10">
        <v>135.4</v>
      </c>
      <c r="H238" s="65" t="s">
        <v>226</v>
      </c>
      <c r="I238" s="28">
        <v>42536</v>
      </c>
      <c r="J238" s="48"/>
      <c r="K238" s="10">
        <v>291</v>
      </c>
    </row>
    <row r="239" spans="1:13" ht="15" x14ac:dyDescent="0.25">
      <c r="A239" s="50" t="s">
        <v>226</v>
      </c>
      <c r="B239" s="28">
        <v>42551</v>
      </c>
      <c r="C239" s="10">
        <v>139.6</v>
      </c>
      <c r="D239">
        <f>GEOMEAN(C233:C234,C236,C238:C239)</f>
        <v>108.58378576459424</v>
      </c>
      <c r="E239" s="80" t="s">
        <v>59</v>
      </c>
      <c r="G239" s="80" t="s">
        <v>61</v>
      </c>
      <c r="H239" s="50" t="s">
        <v>226</v>
      </c>
      <c r="I239" s="28">
        <v>42544</v>
      </c>
      <c r="J239" s="48"/>
      <c r="K239" s="10">
        <v>135.4</v>
      </c>
      <c r="L239" s="80"/>
    </row>
    <row r="240" spans="1:13" ht="15" x14ac:dyDescent="0.25">
      <c r="A240" s="65" t="s">
        <v>226</v>
      </c>
      <c r="B240" s="28">
        <v>42557</v>
      </c>
      <c r="C240" s="10"/>
      <c r="H240" s="50" t="s">
        <v>226</v>
      </c>
      <c r="I240" s="28">
        <v>42551</v>
      </c>
      <c r="J240" s="48"/>
      <c r="K240" s="10">
        <v>139.6</v>
      </c>
      <c r="L240">
        <f>GEOMEAN(K232:K240)</f>
        <v>99.522053998234483</v>
      </c>
      <c r="M240" t="s">
        <v>76</v>
      </c>
    </row>
    <row r="241" spans="1:13" ht="15" x14ac:dyDescent="0.25">
      <c r="A241" s="50" t="s">
        <v>226</v>
      </c>
      <c r="B241" s="28">
        <v>42565</v>
      </c>
      <c r="C241" s="10" t="s">
        <v>57</v>
      </c>
      <c r="H241" s="65" t="s">
        <v>226</v>
      </c>
      <c r="I241" s="28">
        <v>42557</v>
      </c>
      <c r="J241" s="48"/>
      <c r="K241" s="10">
        <v>98.5</v>
      </c>
    </row>
    <row r="242" spans="1:13" ht="15" x14ac:dyDescent="0.25">
      <c r="A242" s="65" t="s">
        <v>226</v>
      </c>
      <c r="B242" s="28">
        <v>42571</v>
      </c>
      <c r="C242" s="10"/>
      <c r="H242" s="50" t="s">
        <v>226</v>
      </c>
      <c r="I242" s="28">
        <v>42565</v>
      </c>
      <c r="J242" s="48"/>
      <c r="K242" s="10" t="s">
        <v>57</v>
      </c>
    </row>
    <row r="243" spans="1:13" ht="15" x14ac:dyDescent="0.25">
      <c r="A243" s="50" t="s">
        <v>226</v>
      </c>
      <c r="B243" s="28">
        <v>42579</v>
      </c>
      <c r="C243" s="10">
        <v>47.4</v>
      </c>
      <c r="D243">
        <f>GEOMEAN(C236,C238,C239,C243)</f>
        <v>94.337349973002716</v>
      </c>
      <c r="E243" s="80" t="s">
        <v>60</v>
      </c>
      <c r="G243" s="80" t="s">
        <v>62</v>
      </c>
      <c r="H243" s="65" t="s">
        <v>226</v>
      </c>
      <c r="I243" s="28">
        <v>42571</v>
      </c>
      <c r="J243" s="48"/>
      <c r="K243" s="10"/>
      <c r="L243" s="80"/>
    </row>
    <row r="244" spans="1:13" ht="15" x14ac:dyDescent="0.25">
      <c r="A244" s="65" t="s">
        <v>226</v>
      </c>
      <c r="B244" s="28">
        <v>42586</v>
      </c>
      <c r="C244" s="10"/>
      <c r="H244" s="50" t="s">
        <v>226</v>
      </c>
      <c r="I244" s="28">
        <v>42579</v>
      </c>
      <c r="J244" s="48"/>
      <c r="K244" s="10">
        <v>47.4</v>
      </c>
      <c r="L244" s="76">
        <f>GEOMEAN(K236:K241,K244)</f>
        <v>122.07888632225162</v>
      </c>
      <c r="M244" s="76" t="s">
        <v>78</v>
      </c>
    </row>
    <row r="245" spans="1:13" ht="15" x14ac:dyDescent="0.25">
      <c r="A245" s="50" t="s">
        <v>226</v>
      </c>
      <c r="B245" s="28">
        <v>42594</v>
      </c>
      <c r="C245" s="10">
        <v>49.6</v>
      </c>
      <c r="H245" s="65" t="s">
        <v>226</v>
      </c>
      <c r="I245" s="28">
        <v>42586</v>
      </c>
      <c r="J245" s="48"/>
      <c r="K245" s="10"/>
    </row>
    <row r="246" spans="1:13" ht="15" x14ac:dyDescent="0.25">
      <c r="A246" s="65" t="s">
        <v>226</v>
      </c>
      <c r="B246" s="28">
        <v>42599</v>
      </c>
      <c r="C246" s="10"/>
      <c r="H246" s="50" t="s">
        <v>226</v>
      </c>
      <c r="I246" s="28">
        <v>42594</v>
      </c>
      <c r="J246" s="48"/>
      <c r="K246" s="10">
        <v>49.6</v>
      </c>
    </row>
    <row r="247" spans="1:13" ht="15" x14ac:dyDescent="0.25">
      <c r="A247" s="50" t="s">
        <v>226</v>
      </c>
      <c r="B247" s="28">
        <v>42607</v>
      </c>
      <c r="C247" s="10">
        <v>51.2</v>
      </c>
      <c r="D247">
        <f>GEOMEAN(C243,C245,C247)</f>
        <v>49.375327930311457</v>
      </c>
      <c r="E247" s="80" t="s">
        <v>64</v>
      </c>
      <c r="G247" s="80" t="s">
        <v>65</v>
      </c>
      <c r="H247" s="65" t="s">
        <v>226</v>
      </c>
      <c r="I247" s="28">
        <v>42599</v>
      </c>
      <c r="J247" s="48"/>
      <c r="K247" s="10"/>
      <c r="L247" s="80"/>
    </row>
    <row r="248" spans="1:13" ht="15" x14ac:dyDescent="0.25">
      <c r="H248" s="50" t="s">
        <v>226</v>
      </c>
      <c r="I248" s="28">
        <v>42607</v>
      </c>
      <c r="J248" s="48"/>
      <c r="K248" s="10">
        <v>51.2</v>
      </c>
      <c r="L248" s="76">
        <f>GEOMEAN(K241,K244,K246,K248)</f>
        <v>58.68019554491665</v>
      </c>
      <c r="M248" s="76" t="s">
        <v>62</v>
      </c>
    </row>
    <row r="252" spans="1:13" ht="15" x14ac:dyDescent="0.2">
      <c r="H252" s="65" t="s">
        <v>227</v>
      </c>
      <c r="I252" s="28">
        <v>42494</v>
      </c>
      <c r="J252" s="9"/>
      <c r="K252" s="150">
        <v>27.5</v>
      </c>
    </row>
    <row r="253" spans="1:13" ht="15" x14ac:dyDescent="0.2">
      <c r="A253" s="50" t="s">
        <v>227</v>
      </c>
      <c r="B253" s="28">
        <v>42499</v>
      </c>
      <c r="C253" s="150">
        <v>39.9</v>
      </c>
      <c r="H253" s="50" t="s">
        <v>227</v>
      </c>
      <c r="I253" s="28">
        <v>42499</v>
      </c>
      <c r="J253" s="9"/>
      <c r="K253" s="150">
        <v>39.9</v>
      </c>
    </row>
    <row r="254" spans="1:13" ht="15" x14ac:dyDescent="0.2">
      <c r="A254" s="50" t="s">
        <v>227</v>
      </c>
      <c r="B254" s="28">
        <v>42517</v>
      </c>
      <c r="C254" s="5">
        <v>307.60000000000002</v>
      </c>
      <c r="H254" s="65" t="s">
        <v>227</v>
      </c>
      <c r="I254" s="28">
        <v>42508</v>
      </c>
      <c r="J254" s="9"/>
      <c r="K254" s="150">
        <v>50.4</v>
      </c>
    </row>
    <row r="255" spans="1:13" ht="15" x14ac:dyDescent="0.2">
      <c r="A255" s="50" t="s">
        <v>227</v>
      </c>
      <c r="B255" s="28">
        <v>42522</v>
      </c>
      <c r="C255" s="5"/>
      <c r="H255" s="50" t="s">
        <v>227</v>
      </c>
      <c r="I255" s="28">
        <v>42517</v>
      </c>
      <c r="J255" s="9"/>
      <c r="K255" s="5">
        <v>307.60000000000002</v>
      </c>
    </row>
    <row r="256" spans="1:13" ht="15" x14ac:dyDescent="0.2">
      <c r="A256" s="50" t="s">
        <v>227</v>
      </c>
      <c r="B256" s="28">
        <v>42530</v>
      </c>
      <c r="C256" s="5">
        <v>285.10000000000002</v>
      </c>
      <c r="H256" s="65" t="s">
        <v>227</v>
      </c>
      <c r="I256" s="28">
        <v>42522</v>
      </c>
      <c r="J256" s="9"/>
      <c r="K256" s="5">
        <v>172</v>
      </c>
    </row>
    <row r="257" spans="1:13" ht="15" x14ac:dyDescent="0.2">
      <c r="A257" s="65" t="s">
        <v>227</v>
      </c>
      <c r="B257" s="28">
        <v>42536</v>
      </c>
      <c r="C257" s="5"/>
      <c r="H257" s="50" t="s">
        <v>227</v>
      </c>
      <c r="I257" s="28">
        <v>42530</v>
      </c>
      <c r="J257" s="9"/>
      <c r="K257" s="5">
        <v>285.10000000000002</v>
      </c>
    </row>
    <row r="258" spans="1:13" ht="15" x14ac:dyDescent="0.2">
      <c r="A258" s="50" t="s">
        <v>227</v>
      </c>
      <c r="B258" s="28">
        <v>42544</v>
      </c>
      <c r="C258" s="5">
        <v>95.9</v>
      </c>
      <c r="H258" s="65" t="s">
        <v>227</v>
      </c>
      <c r="I258" s="28">
        <v>42536</v>
      </c>
      <c r="J258" s="9"/>
      <c r="K258" s="5">
        <v>365</v>
      </c>
    </row>
    <row r="259" spans="1:13" ht="15" x14ac:dyDescent="0.2">
      <c r="A259" s="50" t="s">
        <v>227</v>
      </c>
      <c r="B259" s="28">
        <v>42551</v>
      </c>
      <c r="C259" s="5">
        <v>151.5</v>
      </c>
      <c r="D259">
        <f>GEOMEAN(C253:C254,C256,C258:C259)</f>
        <v>138.43233258692808</v>
      </c>
      <c r="E259" s="80" t="s">
        <v>59</v>
      </c>
      <c r="G259" s="80" t="s">
        <v>61</v>
      </c>
      <c r="H259" s="50" t="s">
        <v>227</v>
      </c>
      <c r="I259" s="28">
        <v>42544</v>
      </c>
      <c r="J259" s="9"/>
      <c r="K259" s="5">
        <v>95.9</v>
      </c>
      <c r="L259" s="80"/>
    </row>
    <row r="260" spans="1:13" ht="15" x14ac:dyDescent="0.2">
      <c r="A260" s="65" t="s">
        <v>227</v>
      </c>
      <c r="B260" s="28">
        <v>42557</v>
      </c>
      <c r="C260" s="5"/>
      <c r="H260" s="50" t="s">
        <v>227</v>
      </c>
      <c r="I260" s="28">
        <v>42551</v>
      </c>
      <c r="J260" s="9"/>
      <c r="K260" s="5">
        <v>151.5</v>
      </c>
      <c r="L260">
        <f>GEOMEAN(K252:K260)</f>
        <v>117.96480918183748</v>
      </c>
      <c r="M260" t="s">
        <v>76</v>
      </c>
    </row>
    <row r="261" spans="1:13" ht="15" x14ac:dyDescent="0.2">
      <c r="A261" s="50" t="s">
        <v>227</v>
      </c>
      <c r="B261" s="28">
        <v>42565</v>
      </c>
      <c r="C261" s="5">
        <v>71.7</v>
      </c>
      <c r="H261" s="65" t="s">
        <v>227</v>
      </c>
      <c r="I261" s="28">
        <v>42557</v>
      </c>
      <c r="J261" s="9"/>
      <c r="K261" s="5">
        <v>108</v>
      </c>
    </row>
    <row r="262" spans="1:13" ht="15" x14ac:dyDescent="0.2">
      <c r="A262" s="65" t="s">
        <v>227</v>
      </c>
      <c r="B262" s="28">
        <v>42571</v>
      </c>
      <c r="C262" s="5"/>
      <c r="H262" s="50" t="s">
        <v>227</v>
      </c>
      <c r="I262" s="28">
        <v>42565</v>
      </c>
      <c r="J262" s="9"/>
      <c r="K262" s="5">
        <v>71.7</v>
      </c>
    </row>
    <row r="263" spans="1:13" ht="15" x14ac:dyDescent="0.2">
      <c r="A263" s="50" t="s">
        <v>227</v>
      </c>
      <c r="B263" s="28">
        <v>42579</v>
      </c>
      <c r="C263" s="5">
        <v>105.4</v>
      </c>
      <c r="D263">
        <f>GEOMEAN(C258,C256,C259,C261,C263)</f>
        <v>125.63702520964813</v>
      </c>
      <c r="E263" s="80" t="s">
        <v>60</v>
      </c>
      <c r="G263" s="80" t="s">
        <v>61</v>
      </c>
      <c r="H263" s="65" t="s">
        <v>227</v>
      </c>
      <c r="I263" s="28">
        <v>42571</v>
      </c>
      <c r="J263" s="9"/>
      <c r="K263" s="5"/>
      <c r="L263" s="80"/>
    </row>
    <row r="264" spans="1:13" ht="15" x14ac:dyDescent="0.2">
      <c r="A264" s="65" t="s">
        <v>227</v>
      </c>
      <c r="B264" s="28">
        <v>42586</v>
      </c>
      <c r="C264" s="5"/>
      <c r="H264" s="50" t="s">
        <v>227</v>
      </c>
      <c r="I264" s="28">
        <v>42579</v>
      </c>
      <c r="J264" s="9"/>
      <c r="K264" s="5">
        <v>105.4</v>
      </c>
      <c r="L264">
        <f>GEOMEAN(K256:K262,K264)</f>
        <v>146.50557839281029</v>
      </c>
      <c r="M264" t="s">
        <v>77</v>
      </c>
    </row>
    <row r="265" spans="1:13" ht="15" x14ac:dyDescent="0.2">
      <c r="A265" s="50" t="s">
        <v>227</v>
      </c>
      <c r="B265" s="28">
        <v>42594</v>
      </c>
      <c r="C265" s="5">
        <v>73.8</v>
      </c>
      <c r="H265" s="65" t="s">
        <v>227</v>
      </c>
      <c r="I265" s="28">
        <v>42586</v>
      </c>
      <c r="J265" s="9"/>
      <c r="K265" s="5"/>
    </row>
    <row r="266" spans="1:13" ht="15" x14ac:dyDescent="0.2">
      <c r="A266" s="65" t="s">
        <v>227</v>
      </c>
      <c r="B266" s="28">
        <v>42599</v>
      </c>
      <c r="C266" s="5"/>
      <c r="H266" s="50" t="s">
        <v>227</v>
      </c>
      <c r="I266" s="28">
        <v>42594</v>
      </c>
      <c r="J266" s="9"/>
      <c r="K266" s="5">
        <v>73.8</v>
      </c>
    </row>
    <row r="267" spans="1:13" ht="15" x14ac:dyDescent="0.2">
      <c r="A267" s="50" t="s">
        <v>227</v>
      </c>
      <c r="B267" s="28">
        <v>42607</v>
      </c>
      <c r="C267" s="5">
        <v>172.5</v>
      </c>
      <c r="D267">
        <f>GEOMEAN(C261,C263,C266,C267,C266,C265)</f>
        <v>99.037873536116138</v>
      </c>
      <c r="E267" s="80" t="s">
        <v>64</v>
      </c>
      <c r="G267" s="80" t="s">
        <v>62</v>
      </c>
      <c r="H267" s="65" t="s">
        <v>227</v>
      </c>
      <c r="I267" s="28">
        <v>42599</v>
      </c>
      <c r="J267" s="9"/>
      <c r="K267" s="5"/>
      <c r="L267" s="80"/>
    </row>
    <row r="268" spans="1:13" ht="15" x14ac:dyDescent="0.2">
      <c r="H268" s="50" t="s">
        <v>227</v>
      </c>
      <c r="I268" s="28">
        <v>42607</v>
      </c>
      <c r="J268" s="9"/>
      <c r="K268" s="5">
        <v>172.5</v>
      </c>
      <c r="L268">
        <f>GEOMEAN(K261:K262,K264,K266,K268)</f>
        <v>100.76873267312395</v>
      </c>
      <c r="M268" t="s">
        <v>61</v>
      </c>
    </row>
  </sheetData>
  <mergeCells count="2">
    <mergeCell ref="P50:X50"/>
    <mergeCell ref="P51:S51"/>
  </mergeCells>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B660"/>
  <sheetViews>
    <sheetView topLeftCell="A55" workbookViewId="0">
      <selection activeCell="Z86" sqref="Z86"/>
    </sheetView>
  </sheetViews>
  <sheetFormatPr defaultColWidth="8.85546875" defaultRowHeight="12.75" x14ac:dyDescent="0.2"/>
  <cols>
    <col min="3" max="3" width="12.42578125" customWidth="1"/>
    <col min="4" max="4" width="13.85546875" hidden="1" customWidth="1"/>
    <col min="5" max="5" width="21" customWidth="1"/>
    <col min="6" max="6" width="20.7109375" hidden="1" customWidth="1"/>
    <col min="7" max="22" width="0" hidden="1" customWidth="1"/>
    <col min="23" max="23" width="64.140625" hidden="1" customWidth="1"/>
    <col min="24" max="24" width="15.7109375" hidden="1" customWidth="1"/>
    <col min="25" max="25" width="17.28515625" hidden="1" customWidth="1"/>
    <col min="26" max="26" width="20.42578125" customWidth="1"/>
    <col min="27" max="27" width="16.28515625" customWidth="1"/>
  </cols>
  <sheetData>
    <row r="3" spans="2:27" ht="15" x14ac:dyDescent="0.2">
      <c r="B3" s="19" t="s">
        <v>238</v>
      </c>
      <c r="C3" s="19" t="s">
        <v>237</v>
      </c>
      <c r="D3" s="19" t="s">
        <v>289</v>
      </c>
      <c r="E3" s="20" t="s">
        <v>331</v>
      </c>
      <c r="F3" s="19" t="s">
        <v>332</v>
      </c>
      <c r="G3" s="19" t="s">
        <v>240</v>
      </c>
      <c r="H3" s="19" t="s">
        <v>239</v>
      </c>
      <c r="I3" s="19" t="s">
        <v>374</v>
      </c>
      <c r="J3" s="19" t="s">
        <v>231</v>
      </c>
      <c r="K3" s="21" t="s">
        <v>405</v>
      </c>
      <c r="L3" s="19" t="s">
        <v>310</v>
      </c>
      <c r="M3" s="21" t="s">
        <v>404</v>
      </c>
      <c r="N3" s="19" t="s">
        <v>309</v>
      </c>
      <c r="O3" s="21" t="s">
        <v>307</v>
      </c>
      <c r="P3" s="21" t="s">
        <v>308</v>
      </c>
      <c r="Q3" s="19" t="s">
        <v>291</v>
      </c>
      <c r="R3" s="19" t="s">
        <v>421</v>
      </c>
      <c r="S3" s="19" t="s">
        <v>288</v>
      </c>
      <c r="T3" s="19" t="s">
        <v>290</v>
      </c>
      <c r="U3" s="19" t="s">
        <v>241</v>
      </c>
      <c r="V3" s="34" t="s">
        <v>300</v>
      </c>
      <c r="W3" s="34" t="s">
        <v>197</v>
      </c>
      <c r="X3" s="19" t="s">
        <v>201</v>
      </c>
      <c r="Y3" s="19" t="s">
        <v>202</v>
      </c>
      <c r="Z3" s="154" t="s">
        <v>179</v>
      </c>
      <c r="AA3" s="154" t="s">
        <v>175</v>
      </c>
    </row>
    <row r="4" spans="2:27" ht="15" x14ac:dyDescent="0.2">
      <c r="B4" s="5" t="s">
        <v>311</v>
      </c>
      <c r="C4" s="28">
        <v>41671</v>
      </c>
      <c r="D4" s="9">
        <v>0.52083333333333337</v>
      </c>
      <c r="E4" s="5">
        <v>3.1</v>
      </c>
      <c r="F4" s="5">
        <v>90.6</v>
      </c>
      <c r="G4" s="5" t="s">
        <v>312</v>
      </c>
      <c r="H4" s="5" t="s">
        <v>312</v>
      </c>
      <c r="I4" s="5">
        <v>3.7</v>
      </c>
      <c r="J4" s="5"/>
      <c r="K4" s="5"/>
      <c r="L4" s="5">
        <v>7.64</v>
      </c>
      <c r="M4" s="5" t="s">
        <v>312</v>
      </c>
      <c r="N4" s="5"/>
      <c r="O4" s="5"/>
      <c r="P4" s="5"/>
      <c r="Q4" s="5">
        <v>1.6E-2</v>
      </c>
      <c r="R4" s="5" t="s">
        <v>298</v>
      </c>
      <c r="S4" s="5" t="s">
        <v>346</v>
      </c>
      <c r="T4" s="5" t="s">
        <v>312</v>
      </c>
      <c r="U4" s="5"/>
      <c r="V4" s="17" t="s">
        <v>216</v>
      </c>
      <c r="W4" s="17"/>
      <c r="X4" s="5"/>
      <c r="Y4" s="5"/>
    </row>
    <row r="5" spans="2:27" ht="15" x14ac:dyDescent="0.2">
      <c r="B5" s="5" t="s">
        <v>311</v>
      </c>
      <c r="C5" s="28">
        <v>41684</v>
      </c>
      <c r="D5" s="9">
        <v>0.51388888888888895</v>
      </c>
      <c r="E5" s="5">
        <v>1</v>
      </c>
      <c r="F5" s="5">
        <v>31.3</v>
      </c>
      <c r="G5" s="5">
        <v>8.8000000000000007</v>
      </c>
      <c r="H5" s="5"/>
      <c r="I5" s="5">
        <v>3.7</v>
      </c>
      <c r="J5" s="5"/>
      <c r="K5" s="5"/>
      <c r="L5" s="5">
        <v>7.51</v>
      </c>
      <c r="M5" s="5"/>
      <c r="N5" s="5"/>
      <c r="O5" s="5"/>
      <c r="P5" s="5"/>
      <c r="Q5" s="5">
        <v>5.0000000000000001E-3</v>
      </c>
      <c r="R5" s="5" t="s">
        <v>217</v>
      </c>
      <c r="S5" s="5" t="s">
        <v>346</v>
      </c>
      <c r="T5" s="5">
        <v>2.6</v>
      </c>
      <c r="U5" s="5">
        <v>1.002</v>
      </c>
      <c r="V5" s="17" t="s">
        <v>167</v>
      </c>
      <c r="W5" s="17"/>
      <c r="X5" s="5"/>
      <c r="Y5" s="5"/>
    </row>
    <row r="6" spans="2:27" ht="15" x14ac:dyDescent="0.2">
      <c r="B6" s="5" t="s">
        <v>311</v>
      </c>
      <c r="C6" s="28">
        <v>41698</v>
      </c>
      <c r="D6" s="9">
        <v>0.54166666666666663</v>
      </c>
      <c r="E6" s="5">
        <v>1</v>
      </c>
      <c r="F6" s="5">
        <v>31.7</v>
      </c>
      <c r="G6" s="5">
        <v>13.1</v>
      </c>
      <c r="H6" s="5"/>
      <c r="I6" s="5">
        <v>6</v>
      </c>
      <c r="J6" s="5"/>
      <c r="K6" s="5"/>
      <c r="L6" s="5">
        <v>8.16</v>
      </c>
      <c r="M6" s="5"/>
      <c r="N6" s="5"/>
      <c r="O6" s="5"/>
      <c r="P6" s="5"/>
      <c r="Q6" s="5"/>
      <c r="R6" s="5" t="s">
        <v>298</v>
      </c>
      <c r="S6" s="5" t="s">
        <v>346</v>
      </c>
      <c r="T6" s="5">
        <v>1.3</v>
      </c>
      <c r="U6" s="5">
        <v>1.0009999999999999</v>
      </c>
      <c r="V6" s="17" t="s">
        <v>335</v>
      </c>
      <c r="W6" s="61"/>
      <c r="X6" s="5"/>
      <c r="Y6" s="5"/>
    </row>
    <row r="7" spans="2:27" ht="15" x14ac:dyDescent="0.2">
      <c r="B7" s="5" t="s">
        <v>311</v>
      </c>
      <c r="C7" s="28">
        <v>41712</v>
      </c>
      <c r="D7" s="9">
        <v>0.52083333333333337</v>
      </c>
      <c r="E7" s="5">
        <v>1</v>
      </c>
      <c r="F7" s="5">
        <v>10.6</v>
      </c>
      <c r="G7" s="5">
        <v>13</v>
      </c>
      <c r="H7" s="5"/>
      <c r="I7" s="5">
        <v>6.1</v>
      </c>
      <c r="J7" s="5"/>
      <c r="K7" s="5"/>
      <c r="L7" s="5">
        <v>8.14</v>
      </c>
      <c r="M7" s="5"/>
      <c r="N7" s="5"/>
      <c r="O7" s="5"/>
      <c r="P7" s="5"/>
      <c r="Q7" s="5">
        <v>8.9999999999999993E-3</v>
      </c>
      <c r="R7" s="5" t="s">
        <v>217</v>
      </c>
      <c r="S7" s="5" t="s">
        <v>346</v>
      </c>
      <c r="T7" s="5">
        <v>1.3</v>
      </c>
      <c r="U7" s="5">
        <v>1.0009999999999999</v>
      </c>
      <c r="V7" s="17" t="s">
        <v>263</v>
      </c>
      <c r="W7" s="17"/>
      <c r="X7" s="5"/>
      <c r="Y7" s="5"/>
    </row>
    <row r="8" spans="2:27" ht="15" x14ac:dyDescent="0.2">
      <c r="B8" s="5" t="s">
        <v>311</v>
      </c>
      <c r="C8" s="28">
        <v>41916</v>
      </c>
      <c r="D8" s="8">
        <v>0.59305555555555556</v>
      </c>
      <c r="E8" s="5">
        <v>6.3</v>
      </c>
      <c r="F8" s="5">
        <v>1732.9</v>
      </c>
      <c r="G8" s="5" t="s">
        <v>312</v>
      </c>
      <c r="H8" s="5"/>
      <c r="I8" s="5">
        <v>15.2</v>
      </c>
      <c r="J8" s="5" t="s">
        <v>230</v>
      </c>
      <c r="K8" s="5"/>
      <c r="L8" s="153">
        <v>8.3000000000000007</v>
      </c>
      <c r="M8" s="150">
        <v>6.9</v>
      </c>
      <c r="N8" s="5"/>
      <c r="O8" s="5"/>
      <c r="P8" s="5"/>
      <c r="Q8" s="5"/>
      <c r="R8" s="5"/>
      <c r="S8" s="5" t="s">
        <v>345</v>
      </c>
      <c r="T8" s="5"/>
      <c r="U8" s="8"/>
      <c r="V8" s="17" t="s">
        <v>335</v>
      </c>
      <c r="W8" s="17"/>
      <c r="X8" s="5"/>
      <c r="Y8" s="5"/>
    </row>
    <row r="9" spans="2:27" ht="15" x14ac:dyDescent="0.2">
      <c r="B9" s="5" t="s">
        <v>311</v>
      </c>
      <c r="C9" s="28">
        <v>41930</v>
      </c>
      <c r="D9" s="9">
        <v>0.5708333333333333</v>
      </c>
      <c r="E9" s="5">
        <v>1</v>
      </c>
      <c r="F9" s="5">
        <v>1553.1</v>
      </c>
      <c r="G9" s="153">
        <v>9.2200000000000006</v>
      </c>
      <c r="H9" s="5">
        <v>107.4</v>
      </c>
      <c r="I9" s="153">
        <v>13.21</v>
      </c>
      <c r="J9" s="5" t="s">
        <v>230</v>
      </c>
      <c r="K9" s="5"/>
      <c r="L9" s="153">
        <v>8.49</v>
      </c>
      <c r="M9" s="5">
        <v>4.0999999999999996</v>
      </c>
      <c r="N9" s="150">
        <v>347.6</v>
      </c>
      <c r="O9" s="150"/>
      <c r="P9" s="150"/>
      <c r="Q9" s="5"/>
      <c r="R9" s="5"/>
      <c r="S9" s="5" t="s">
        <v>345</v>
      </c>
      <c r="T9" s="9"/>
      <c r="U9" s="9"/>
      <c r="V9" s="17" t="s">
        <v>335</v>
      </c>
      <c r="W9" s="17"/>
      <c r="X9" s="5"/>
      <c r="Y9" s="5"/>
    </row>
    <row r="10" spans="2:27" ht="15" x14ac:dyDescent="0.2">
      <c r="B10" s="5" t="s">
        <v>311</v>
      </c>
      <c r="C10" s="28">
        <v>41951</v>
      </c>
      <c r="D10" s="9">
        <v>0.58333333333333337</v>
      </c>
      <c r="E10" s="5">
        <v>1</v>
      </c>
      <c r="F10" s="5">
        <v>770.1</v>
      </c>
      <c r="G10" s="5">
        <v>9.42</v>
      </c>
      <c r="H10" s="5" t="s">
        <v>312</v>
      </c>
      <c r="I10" s="5">
        <v>9.91</v>
      </c>
      <c r="J10" s="5" t="s">
        <v>230</v>
      </c>
      <c r="K10" s="5"/>
      <c r="L10" s="5">
        <v>8.36</v>
      </c>
      <c r="M10" s="5">
        <v>3.3</v>
      </c>
      <c r="N10" s="5">
        <v>404</v>
      </c>
      <c r="O10" s="5"/>
      <c r="P10" s="5"/>
      <c r="Q10" s="5"/>
      <c r="R10" s="5"/>
      <c r="S10" s="5" t="s">
        <v>345</v>
      </c>
      <c r="T10" s="9"/>
      <c r="U10" s="9"/>
      <c r="V10" s="17" t="s">
        <v>252</v>
      </c>
      <c r="W10" s="17"/>
      <c r="X10" s="5"/>
      <c r="Y10" s="5"/>
    </row>
    <row r="11" spans="2:27" ht="15" x14ac:dyDescent="0.2">
      <c r="B11" s="5" t="s">
        <v>311</v>
      </c>
      <c r="C11" s="28">
        <v>41965</v>
      </c>
      <c r="D11" s="9">
        <v>0.5708333333333333</v>
      </c>
      <c r="E11" s="150">
        <v>2</v>
      </c>
      <c r="F11" s="150">
        <v>127.4</v>
      </c>
      <c r="G11" s="153">
        <v>10.8</v>
      </c>
      <c r="H11" s="5"/>
      <c r="I11" s="153">
        <v>3.92</v>
      </c>
      <c r="J11" s="5" t="s">
        <v>230</v>
      </c>
      <c r="K11" s="5"/>
      <c r="L11" s="5">
        <v>8.36</v>
      </c>
      <c r="M11" s="150">
        <v>108</v>
      </c>
      <c r="N11" s="5">
        <v>388</v>
      </c>
      <c r="O11" s="5"/>
      <c r="P11" s="5"/>
      <c r="Q11" s="5"/>
      <c r="R11" s="5"/>
      <c r="S11" s="5" t="s">
        <v>345</v>
      </c>
      <c r="T11" s="9"/>
      <c r="U11" s="9"/>
      <c r="V11" s="17" t="s">
        <v>335</v>
      </c>
      <c r="W11" s="17"/>
      <c r="X11" s="5"/>
      <c r="Y11" s="5"/>
    </row>
    <row r="12" spans="2:27" ht="15" x14ac:dyDescent="0.2">
      <c r="B12" s="5" t="s">
        <v>311</v>
      </c>
      <c r="C12" s="28">
        <v>41986</v>
      </c>
      <c r="D12" s="9">
        <v>0.625</v>
      </c>
      <c r="E12" s="150">
        <v>1</v>
      </c>
      <c r="F12" s="150">
        <v>116</v>
      </c>
      <c r="G12" s="153" t="s">
        <v>312</v>
      </c>
      <c r="H12" s="5" t="s">
        <v>312</v>
      </c>
      <c r="I12" s="153">
        <v>3.7</v>
      </c>
      <c r="J12" s="5" t="s">
        <v>233</v>
      </c>
      <c r="K12" s="5"/>
      <c r="L12" s="5">
        <v>8.1080000000000005</v>
      </c>
      <c r="M12" s="150">
        <v>2</v>
      </c>
      <c r="N12" s="13"/>
      <c r="O12" s="13"/>
      <c r="P12" s="13"/>
      <c r="Q12" s="5"/>
      <c r="R12" s="5"/>
      <c r="S12" s="5" t="s">
        <v>345</v>
      </c>
      <c r="T12" s="9"/>
      <c r="U12" s="9"/>
      <c r="V12" s="17" t="s">
        <v>335</v>
      </c>
      <c r="W12" s="17"/>
      <c r="X12" s="5"/>
      <c r="Y12" s="5"/>
      <c r="AA12">
        <f>GEOMEAN(E4:E12)</f>
        <v>1.5026545047769866</v>
      </c>
    </row>
    <row r="13" spans="2:27" ht="15" x14ac:dyDescent="0.2">
      <c r="B13" s="50" t="s">
        <v>311</v>
      </c>
      <c r="C13" s="28">
        <v>42028</v>
      </c>
      <c r="D13" s="9">
        <v>0.59375</v>
      </c>
      <c r="E13" s="5" t="s">
        <v>384</v>
      </c>
      <c r="F13" s="5" t="s">
        <v>384</v>
      </c>
      <c r="G13" s="5">
        <v>11.73</v>
      </c>
      <c r="H13" s="5">
        <v>106.7</v>
      </c>
      <c r="I13" s="153">
        <v>3.01</v>
      </c>
      <c r="J13" s="5" t="s">
        <v>230</v>
      </c>
      <c r="K13" s="5"/>
      <c r="L13" s="153">
        <v>8.2100000000000009</v>
      </c>
      <c r="M13" s="5" t="s">
        <v>312</v>
      </c>
      <c r="N13" s="5">
        <v>429</v>
      </c>
      <c r="O13" s="5"/>
      <c r="P13" s="5"/>
      <c r="Q13" s="5"/>
      <c r="R13" s="5" t="s">
        <v>298</v>
      </c>
      <c r="S13" s="5" t="s">
        <v>345</v>
      </c>
      <c r="T13" s="9"/>
      <c r="U13" s="9"/>
      <c r="V13" s="17" t="s">
        <v>274</v>
      </c>
      <c r="W13" s="17" t="s">
        <v>376</v>
      </c>
      <c r="X13" s="5"/>
      <c r="Y13" s="5"/>
    </row>
    <row r="14" spans="2:27" ht="15" x14ac:dyDescent="0.2">
      <c r="B14" s="50" t="s">
        <v>311</v>
      </c>
      <c r="C14" s="28">
        <v>42049</v>
      </c>
      <c r="D14" s="9">
        <v>0.6118055555555556</v>
      </c>
      <c r="E14" s="5">
        <v>1</v>
      </c>
      <c r="F14" s="5">
        <v>24.9</v>
      </c>
      <c r="G14" s="11">
        <v>10.45</v>
      </c>
      <c r="H14" s="5">
        <v>104.6</v>
      </c>
      <c r="I14" s="153">
        <v>6.77</v>
      </c>
      <c r="J14" s="5" t="s">
        <v>230</v>
      </c>
      <c r="K14" s="5"/>
      <c r="L14" s="153">
        <v>7.96</v>
      </c>
      <c r="M14" s="5">
        <v>1.93</v>
      </c>
      <c r="N14" s="153">
        <v>461.7</v>
      </c>
      <c r="O14" s="153"/>
      <c r="P14" s="153"/>
      <c r="Q14" s="5"/>
      <c r="R14" s="5"/>
      <c r="S14" s="5" t="s">
        <v>345</v>
      </c>
      <c r="T14" s="9"/>
      <c r="U14" s="9"/>
      <c r="V14" s="17" t="s">
        <v>274</v>
      </c>
      <c r="W14" s="17" t="s">
        <v>375</v>
      </c>
      <c r="X14" s="5"/>
      <c r="Y14" s="5"/>
    </row>
    <row r="15" spans="2:27" ht="15" x14ac:dyDescent="0.2">
      <c r="B15" s="50" t="s">
        <v>311</v>
      </c>
      <c r="C15" s="28">
        <v>42063</v>
      </c>
      <c r="D15" s="5" t="s">
        <v>312</v>
      </c>
      <c r="E15" s="5" t="s">
        <v>312</v>
      </c>
      <c r="F15" s="5" t="s">
        <v>312</v>
      </c>
      <c r="G15" s="5" t="s">
        <v>312</v>
      </c>
      <c r="H15" s="5" t="s">
        <v>312</v>
      </c>
      <c r="I15" s="5" t="s">
        <v>312</v>
      </c>
      <c r="J15" s="5" t="s">
        <v>312</v>
      </c>
      <c r="K15" s="5" t="s">
        <v>312</v>
      </c>
      <c r="L15" s="5" t="s">
        <v>312</v>
      </c>
      <c r="M15" s="5" t="s">
        <v>312</v>
      </c>
      <c r="N15" s="5" t="s">
        <v>312</v>
      </c>
      <c r="O15" s="5" t="s">
        <v>312</v>
      </c>
      <c r="P15" s="5" t="s">
        <v>312</v>
      </c>
      <c r="Q15" s="5" t="s">
        <v>312</v>
      </c>
      <c r="R15" s="5" t="s">
        <v>312</v>
      </c>
      <c r="S15" s="5" t="s">
        <v>312</v>
      </c>
      <c r="T15" s="5" t="s">
        <v>312</v>
      </c>
      <c r="U15" s="5" t="s">
        <v>312</v>
      </c>
      <c r="V15" s="17" t="s">
        <v>312</v>
      </c>
      <c r="W15" s="17" t="s">
        <v>301</v>
      </c>
      <c r="X15" s="5"/>
      <c r="Y15" s="5"/>
    </row>
    <row r="16" spans="2:27" ht="15" x14ac:dyDescent="0.2">
      <c r="B16" s="50" t="s">
        <v>311</v>
      </c>
      <c r="C16" s="39">
        <v>42084</v>
      </c>
      <c r="D16" s="16">
        <v>0.66388888888888886</v>
      </c>
      <c r="E16" s="12">
        <v>1</v>
      </c>
      <c r="F16" s="13">
        <v>49.5</v>
      </c>
      <c r="G16" s="14">
        <v>9.7200000000000006</v>
      </c>
      <c r="H16" s="13">
        <v>107.9</v>
      </c>
      <c r="I16" s="15">
        <v>11.01</v>
      </c>
      <c r="J16" s="13" t="s">
        <v>230</v>
      </c>
      <c r="K16" s="13"/>
      <c r="L16" s="15">
        <v>8.16</v>
      </c>
      <c r="M16" s="13">
        <v>5.31</v>
      </c>
      <c r="N16" s="15">
        <v>405.6</v>
      </c>
      <c r="O16" s="15">
        <v>553.29999999999995</v>
      </c>
      <c r="P16" s="12">
        <v>140.19999999999999</v>
      </c>
      <c r="Q16" s="13"/>
      <c r="R16" s="13" t="s">
        <v>298</v>
      </c>
      <c r="S16" s="13" t="s">
        <v>345</v>
      </c>
      <c r="T16" s="13"/>
      <c r="U16" s="13"/>
      <c r="V16" s="17" t="s">
        <v>274</v>
      </c>
      <c r="W16" s="18" t="s">
        <v>302</v>
      </c>
      <c r="X16" s="5"/>
      <c r="Y16" s="5"/>
    </row>
    <row r="17" spans="2:27" ht="15" x14ac:dyDescent="0.2">
      <c r="B17" s="50" t="s">
        <v>311</v>
      </c>
      <c r="C17" s="28">
        <v>42091</v>
      </c>
      <c r="D17" s="9">
        <v>0.61319444444444449</v>
      </c>
      <c r="E17" s="5">
        <v>1</v>
      </c>
      <c r="F17" s="5">
        <v>79.400000000000006</v>
      </c>
      <c r="G17" s="5">
        <v>8.18</v>
      </c>
      <c r="H17" s="5">
        <v>103.7</v>
      </c>
      <c r="I17" s="5">
        <v>14.17</v>
      </c>
      <c r="J17" s="5" t="s">
        <v>230</v>
      </c>
      <c r="K17" s="5" t="s">
        <v>312</v>
      </c>
      <c r="L17" s="13">
        <v>8.07</v>
      </c>
      <c r="M17" s="13">
        <v>4.3499999999999996</v>
      </c>
      <c r="N17" s="12">
        <v>425</v>
      </c>
      <c r="O17" s="12">
        <v>548.9</v>
      </c>
      <c r="P17" s="13">
        <v>145.9</v>
      </c>
      <c r="Q17" s="13" t="s">
        <v>312</v>
      </c>
      <c r="R17" s="13" t="s">
        <v>298</v>
      </c>
      <c r="S17" s="13" t="s">
        <v>345</v>
      </c>
      <c r="T17" s="13" t="s">
        <v>312</v>
      </c>
      <c r="U17" s="13" t="s">
        <v>312</v>
      </c>
      <c r="V17" s="17" t="s">
        <v>274</v>
      </c>
      <c r="W17" s="17" t="s">
        <v>303</v>
      </c>
      <c r="X17" s="5"/>
      <c r="Y17" s="5"/>
    </row>
    <row r="18" spans="2:27" ht="15" x14ac:dyDescent="0.2">
      <c r="B18" s="50" t="s">
        <v>311</v>
      </c>
      <c r="C18" s="28">
        <v>42111</v>
      </c>
      <c r="D18" s="9">
        <v>0.65069444444444446</v>
      </c>
      <c r="E18" s="5">
        <v>5.2</v>
      </c>
      <c r="F18" s="5">
        <v>613.1</v>
      </c>
      <c r="G18" s="5">
        <v>9.77</v>
      </c>
      <c r="H18" s="5">
        <v>106</v>
      </c>
      <c r="I18" s="5">
        <v>9.98</v>
      </c>
      <c r="J18" s="5" t="s">
        <v>371</v>
      </c>
      <c r="K18" s="5" t="s">
        <v>312</v>
      </c>
      <c r="L18" s="13">
        <v>7.86</v>
      </c>
      <c r="M18" s="13" t="s">
        <v>312</v>
      </c>
      <c r="N18" s="13">
        <v>399.3</v>
      </c>
      <c r="O18" s="12">
        <v>561.29999999999995</v>
      </c>
      <c r="P18" s="13">
        <v>124.1</v>
      </c>
      <c r="Q18" s="13" t="s">
        <v>312</v>
      </c>
      <c r="R18" s="13" t="s">
        <v>298</v>
      </c>
      <c r="S18" s="13" t="s">
        <v>345</v>
      </c>
      <c r="T18" s="13" t="s">
        <v>312</v>
      </c>
      <c r="U18" s="13" t="s">
        <v>312</v>
      </c>
      <c r="V18" s="17" t="s">
        <v>195</v>
      </c>
      <c r="W18" s="17" t="s">
        <v>304</v>
      </c>
      <c r="X18" s="5"/>
      <c r="Y18" s="5"/>
    </row>
    <row r="19" spans="2:27" ht="15" x14ac:dyDescent="0.2">
      <c r="B19" s="50" t="s">
        <v>311</v>
      </c>
      <c r="C19" s="28">
        <v>42130</v>
      </c>
      <c r="D19" s="9">
        <v>0.62152777777777779</v>
      </c>
      <c r="E19" s="5">
        <v>272</v>
      </c>
      <c r="F19" s="2"/>
      <c r="G19" s="2"/>
      <c r="H19" s="2"/>
      <c r="I19" s="2"/>
      <c r="J19" s="2"/>
      <c r="K19" s="2"/>
      <c r="L19" s="2"/>
      <c r="M19" s="2"/>
      <c r="N19" s="2"/>
      <c r="O19" s="2"/>
      <c r="P19" s="2"/>
      <c r="Q19" s="2"/>
      <c r="R19" s="2"/>
      <c r="S19" s="2"/>
      <c r="T19" s="2"/>
      <c r="U19" s="2"/>
      <c r="V19" s="2"/>
      <c r="W19" s="17" t="s">
        <v>305</v>
      </c>
      <c r="X19" s="5">
        <v>0.64700000000000002</v>
      </c>
      <c r="Y19" s="5">
        <v>6.4299999999999996E-2</v>
      </c>
    </row>
    <row r="20" spans="2:27" ht="15" x14ac:dyDescent="0.2">
      <c r="B20" s="50" t="s">
        <v>311</v>
      </c>
      <c r="C20" s="28">
        <v>42144</v>
      </c>
      <c r="D20" s="5"/>
      <c r="E20" s="5">
        <v>308</v>
      </c>
      <c r="F20" s="5"/>
      <c r="G20" s="5"/>
      <c r="H20" s="5"/>
      <c r="I20" s="5"/>
      <c r="J20" s="5"/>
      <c r="K20" s="5"/>
      <c r="L20" s="5"/>
      <c r="M20" s="5"/>
      <c r="N20" s="5"/>
      <c r="O20" s="5"/>
      <c r="P20" s="5"/>
      <c r="Q20" s="5"/>
      <c r="R20" s="5"/>
      <c r="S20" s="5"/>
      <c r="T20" s="5"/>
      <c r="U20" s="5"/>
      <c r="V20" s="5"/>
      <c r="W20" s="17" t="s">
        <v>306</v>
      </c>
      <c r="X20" s="5">
        <v>0.58899999999999997</v>
      </c>
      <c r="Y20" s="5">
        <v>3.6200000000000003E-2</v>
      </c>
    </row>
    <row r="21" spans="2:27" ht="15" x14ac:dyDescent="0.2">
      <c r="B21" s="50" t="s">
        <v>311</v>
      </c>
      <c r="C21" s="28">
        <v>42158</v>
      </c>
      <c r="D21" s="9">
        <v>0.54791666666666672</v>
      </c>
      <c r="E21" s="150">
        <v>2</v>
      </c>
      <c r="F21" s="5"/>
      <c r="G21" s="5">
        <v>8.81</v>
      </c>
      <c r="H21" s="5">
        <v>101.3</v>
      </c>
      <c r="I21" s="5">
        <v>12.4</v>
      </c>
      <c r="J21" s="5" t="s">
        <v>371</v>
      </c>
      <c r="K21" s="5" t="s">
        <v>312</v>
      </c>
      <c r="L21" s="13">
        <v>7.63</v>
      </c>
      <c r="M21" s="13" t="s">
        <v>312</v>
      </c>
      <c r="N21" s="13">
        <v>188.3</v>
      </c>
      <c r="O21" s="12">
        <v>251.2</v>
      </c>
      <c r="P21" s="13">
        <v>89.1</v>
      </c>
      <c r="Q21" s="13" t="s">
        <v>312</v>
      </c>
      <c r="R21" s="13" t="s">
        <v>298</v>
      </c>
      <c r="S21" s="13" t="s">
        <v>346</v>
      </c>
      <c r="T21" s="13" t="s">
        <v>312</v>
      </c>
      <c r="U21" s="13" t="s">
        <v>312</v>
      </c>
      <c r="V21" s="17" t="s">
        <v>251</v>
      </c>
      <c r="W21" s="17" t="s">
        <v>422</v>
      </c>
      <c r="X21" s="5">
        <v>0.51100000000000001</v>
      </c>
      <c r="Y21" s="5">
        <v>3.6200000000000003E-2</v>
      </c>
    </row>
    <row r="22" spans="2:27" ht="15" x14ac:dyDescent="0.2">
      <c r="B22" s="50" t="s">
        <v>311</v>
      </c>
      <c r="C22" s="28">
        <v>42172</v>
      </c>
      <c r="D22" s="9">
        <v>0.63541666666666663</v>
      </c>
      <c r="E22" s="5">
        <v>16.100000000000001</v>
      </c>
      <c r="F22" s="5"/>
      <c r="G22" s="5">
        <v>8.9700000000000006</v>
      </c>
      <c r="H22" s="5">
        <v>105.3</v>
      </c>
      <c r="I22" s="5">
        <v>13.66</v>
      </c>
      <c r="J22" s="5" t="s">
        <v>371</v>
      </c>
      <c r="K22" s="5" t="s">
        <v>312</v>
      </c>
      <c r="L22" s="13">
        <v>7.57</v>
      </c>
      <c r="M22" s="13" t="s">
        <v>312</v>
      </c>
      <c r="N22" s="13">
        <v>156.80000000000001</v>
      </c>
      <c r="O22" s="12">
        <v>200.9</v>
      </c>
      <c r="P22" s="13">
        <v>90.2</v>
      </c>
      <c r="Q22" s="13" t="s">
        <v>312</v>
      </c>
      <c r="R22" s="13" t="s">
        <v>298</v>
      </c>
      <c r="S22" s="13" t="s">
        <v>346</v>
      </c>
      <c r="T22" s="13" t="s">
        <v>312</v>
      </c>
      <c r="U22" s="13" t="s">
        <v>312</v>
      </c>
      <c r="V22" s="17" t="s">
        <v>249</v>
      </c>
      <c r="W22" s="17" t="s">
        <v>423</v>
      </c>
      <c r="X22" s="5">
        <v>0.45800000000000002</v>
      </c>
      <c r="Y22" s="5">
        <v>4.3499999999999997E-2</v>
      </c>
      <c r="Z22" s="90" t="s">
        <v>177</v>
      </c>
      <c r="AA22" t="s">
        <v>176</v>
      </c>
    </row>
    <row r="23" spans="2:27" ht="15" x14ac:dyDescent="0.2">
      <c r="B23" s="65" t="s">
        <v>311</v>
      </c>
      <c r="C23" s="28">
        <v>42181</v>
      </c>
      <c r="D23" s="9">
        <v>0.48333333333333334</v>
      </c>
      <c r="E23" s="150">
        <v>1</v>
      </c>
      <c r="F23" s="5" t="s">
        <v>296</v>
      </c>
      <c r="G23" s="5">
        <v>7.42</v>
      </c>
      <c r="H23" s="5">
        <v>74.599999999999994</v>
      </c>
      <c r="I23" s="5">
        <v>15.55</v>
      </c>
      <c r="J23" s="5" t="s">
        <v>371</v>
      </c>
      <c r="K23" s="5" t="s">
        <v>312</v>
      </c>
      <c r="L23" s="13">
        <v>7.53</v>
      </c>
      <c r="M23" s="13" t="s">
        <v>312</v>
      </c>
      <c r="N23" s="13" t="s">
        <v>312</v>
      </c>
      <c r="O23" s="12">
        <v>233</v>
      </c>
      <c r="P23" s="13" t="s">
        <v>312</v>
      </c>
      <c r="Q23" s="13" t="s">
        <v>312</v>
      </c>
      <c r="R23" s="13" t="s">
        <v>298</v>
      </c>
      <c r="S23" s="13" t="s">
        <v>346</v>
      </c>
      <c r="T23" s="13" t="s">
        <v>312</v>
      </c>
      <c r="U23" s="13" t="s">
        <v>312</v>
      </c>
      <c r="V23" s="17" t="s">
        <v>205</v>
      </c>
      <c r="W23" s="17"/>
      <c r="X23" s="5"/>
      <c r="Y23" s="5"/>
      <c r="Z23">
        <f>GEOMEAN(E19:E23)</f>
        <v>19.328364116114376</v>
      </c>
      <c r="AA23">
        <f>GEOMEAN(E14,E16:E23)</f>
        <v>6.2245614616042966</v>
      </c>
    </row>
    <row r="24" spans="2:27" ht="15" x14ac:dyDescent="0.2">
      <c r="B24" s="50" t="s">
        <v>311</v>
      </c>
      <c r="C24" s="28">
        <v>42186</v>
      </c>
      <c r="D24" s="9"/>
      <c r="E24" s="5">
        <v>6.3</v>
      </c>
      <c r="F24" s="5"/>
      <c r="G24" s="5"/>
      <c r="H24" s="5"/>
      <c r="I24" s="5"/>
      <c r="J24" s="5"/>
      <c r="K24" s="5"/>
      <c r="L24" s="13"/>
      <c r="M24" s="13"/>
      <c r="N24" s="13"/>
      <c r="O24" s="12"/>
      <c r="P24" s="13"/>
      <c r="Q24" s="13"/>
      <c r="R24" s="13"/>
      <c r="S24" s="13"/>
      <c r="T24" s="13"/>
      <c r="U24" s="13"/>
      <c r="V24" s="17"/>
      <c r="W24" s="17"/>
      <c r="X24" s="5">
        <v>0.46400000000000002</v>
      </c>
      <c r="Y24" s="5">
        <v>2.5100000000000001E-2</v>
      </c>
    </row>
    <row r="25" spans="2:27" ht="15" x14ac:dyDescent="0.2">
      <c r="B25" s="65" t="s">
        <v>311</v>
      </c>
      <c r="C25" s="28">
        <v>42195</v>
      </c>
      <c r="D25" s="9">
        <v>0.54999999999999993</v>
      </c>
      <c r="E25" s="5">
        <v>47.1</v>
      </c>
      <c r="F25" s="5">
        <v>1119.9000000000001</v>
      </c>
      <c r="G25" s="90">
        <v>8.2100000000000009</v>
      </c>
      <c r="H25" s="90">
        <v>103.7</v>
      </c>
      <c r="I25" s="90">
        <v>16.89</v>
      </c>
      <c r="J25" s="90" t="s">
        <v>312</v>
      </c>
      <c r="K25" s="90" t="s">
        <v>312</v>
      </c>
      <c r="L25" s="90">
        <v>7.72</v>
      </c>
      <c r="M25" s="90">
        <v>14.6</v>
      </c>
      <c r="N25" s="90">
        <v>252.8</v>
      </c>
      <c r="O25" s="91">
        <v>299.60000000000002</v>
      </c>
      <c r="P25" s="90">
        <v>68.400000000000006</v>
      </c>
      <c r="Q25" s="90" t="s">
        <v>312</v>
      </c>
      <c r="R25" s="90" t="s">
        <v>298</v>
      </c>
      <c r="S25" s="90" t="s">
        <v>346</v>
      </c>
      <c r="T25" s="90" t="s">
        <v>312</v>
      </c>
      <c r="U25" s="90" t="s">
        <v>312</v>
      </c>
      <c r="V25" s="17" t="s">
        <v>249</v>
      </c>
      <c r="W25" s="126"/>
      <c r="X25" s="93" t="s">
        <v>312</v>
      </c>
      <c r="Y25" s="93" t="s">
        <v>312</v>
      </c>
    </row>
    <row r="26" spans="2:27" ht="15" x14ac:dyDescent="0.2">
      <c r="B26" s="50" t="s">
        <v>311</v>
      </c>
      <c r="C26" s="28">
        <v>42200</v>
      </c>
      <c r="D26" s="9"/>
      <c r="E26" s="5"/>
      <c r="F26" s="5"/>
      <c r="G26" s="5"/>
      <c r="H26" s="5"/>
      <c r="I26" s="5"/>
      <c r="J26" s="5"/>
      <c r="K26" s="5"/>
      <c r="L26" s="13"/>
      <c r="M26" s="13"/>
      <c r="N26" s="13"/>
      <c r="O26" s="12"/>
      <c r="P26" s="13"/>
      <c r="Q26" s="13"/>
      <c r="R26" s="13"/>
      <c r="S26" s="13"/>
      <c r="T26" s="13"/>
      <c r="U26" s="13"/>
      <c r="V26" s="17"/>
      <c r="W26" s="17"/>
      <c r="X26" s="5"/>
      <c r="Y26" s="5"/>
    </row>
    <row r="27" spans="2:27" ht="15" x14ac:dyDescent="0.2">
      <c r="B27" s="65" t="s">
        <v>311</v>
      </c>
      <c r="C27" s="28">
        <v>42209</v>
      </c>
      <c r="D27" s="9">
        <v>0.51250000000000007</v>
      </c>
      <c r="E27" s="5">
        <v>5.2</v>
      </c>
      <c r="F27" s="5">
        <v>1046.2</v>
      </c>
      <c r="G27" s="5">
        <v>8.06</v>
      </c>
      <c r="H27" s="5">
        <v>104.3</v>
      </c>
      <c r="I27" s="5">
        <v>18.440000000000001</v>
      </c>
      <c r="J27" s="5" t="s">
        <v>371</v>
      </c>
      <c r="K27" s="5" t="s">
        <v>312</v>
      </c>
      <c r="L27" s="13">
        <v>7.9</v>
      </c>
      <c r="M27" s="13" t="s">
        <v>312</v>
      </c>
      <c r="N27" s="13">
        <v>246.1</v>
      </c>
      <c r="O27" s="12">
        <v>282.3</v>
      </c>
      <c r="P27" s="12">
        <v>71</v>
      </c>
      <c r="Q27" s="13" t="s">
        <v>312</v>
      </c>
      <c r="R27" s="13" t="s">
        <v>298</v>
      </c>
      <c r="S27" s="13" t="s">
        <v>346</v>
      </c>
      <c r="T27" s="13" t="s">
        <v>312</v>
      </c>
      <c r="U27" s="13" t="s">
        <v>312</v>
      </c>
      <c r="V27" s="17" t="s">
        <v>249</v>
      </c>
      <c r="W27" s="17"/>
      <c r="X27" s="5" t="s">
        <v>312</v>
      </c>
      <c r="Y27" s="5" t="s">
        <v>312</v>
      </c>
      <c r="Z27" s="90" t="s">
        <v>178</v>
      </c>
    </row>
    <row r="28" spans="2:27" ht="15" x14ac:dyDescent="0.2">
      <c r="B28" s="65" t="s">
        <v>311</v>
      </c>
      <c r="C28" s="28">
        <v>42216</v>
      </c>
      <c r="D28" s="9">
        <v>0.5180555555555556</v>
      </c>
      <c r="E28" s="5">
        <v>4.0999999999999996</v>
      </c>
      <c r="F28" s="5">
        <v>1299.7</v>
      </c>
      <c r="G28" s="5">
        <v>7.98</v>
      </c>
      <c r="H28" s="5">
        <v>106.3</v>
      </c>
      <c r="I28" s="5">
        <v>19.87</v>
      </c>
      <c r="J28" s="5" t="s">
        <v>312</v>
      </c>
      <c r="K28" s="5" t="s">
        <v>312</v>
      </c>
      <c r="L28" s="13">
        <v>8</v>
      </c>
      <c r="M28" s="13" t="s">
        <v>312</v>
      </c>
      <c r="N28" s="13">
        <v>287.60000000000002</v>
      </c>
      <c r="O28" s="12">
        <v>319.2</v>
      </c>
      <c r="P28" s="13">
        <v>58.3</v>
      </c>
      <c r="Q28" s="13" t="s">
        <v>312</v>
      </c>
      <c r="R28" s="13" t="s">
        <v>298</v>
      </c>
      <c r="S28" s="13" t="s">
        <v>346</v>
      </c>
      <c r="T28" s="13" t="s">
        <v>312</v>
      </c>
      <c r="U28" s="13" t="s">
        <v>312</v>
      </c>
      <c r="V28" s="17" t="s">
        <v>249</v>
      </c>
      <c r="W28" s="17"/>
      <c r="X28" s="5"/>
      <c r="Y28" s="5"/>
      <c r="Z28">
        <f>GEOMEAN(E21:E25,E27:E28)</f>
        <v>5.7336241191639044</v>
      </c>
    </row>
    <row r="29" spans="2:27" ht="15" x14ac:dyDescent="0.2">
      <c r="B29" s="67" t="s">
        <v>311</v>
      </c>
      <c r="C29" s="28">
        <v>42221</v>
      </c>
      <c r="D29" s="9">
        <v>0.55277777777777781</v>
      </c>
      <c r="E29" s="5">
        <v>4.0999999999999996</v>
      </c>
      <c r="F29" s="5"/>
      <c r="G29" s="5">
        <v>7.69</v>
      </c>
      <c r="H29" s="5">
        <v>104.4</v>
      </c>
      <c r="I29" s="5">
        <v>20.5</v>
      </c>
      <c r="J29" s="5" t="s">
        <v>312</v>
      </c>
      <c r="K29" s="5" t="s">
        <v>312</v>
      </c>
      <c r="L29" s="13">
        <v>7.78</v>
      </c>
      <c r="M29" s="13" t="s">
        <v>312</v>
      </c>
      <c r="N29" s="13">
        <v>295.10000000000002</v>
      </c>
      <c r="O29" s="12">
        <v>323.5</v>
      </c>
      <c r="P29" s="13" t="s">
        <v>312</v>
      </c>
      <c r="Q29" s="13" t="s">
        <v>312</v>
      </c>
      <c r="R29" s="13" t="s">
        <v>298</v>
      </c>
      <c r="S29" s="13" t="s">
        <v>345</v>
      </c>
      <c r="T29" s="13" t="s">
        <v>312</v>
      </c>
      <c r="U29" s="13" t="s">
        <v>312</v>
      </c>
      <c r="V29" s="17" t="s">
        <v>212</v>
      </c>
      <c r="W29" s="17"/>
      <c r="X29" s="5">
        <v>0.437</v>
      </c>
      <c r="Y29" s="5">
        <v>1.84E-2</v>
      </c>
    </row>
    <row r="30" spans="2:27" ht="15" x14ac:dyDescent="0.2">
      <c r="B30" s="67" t="s">
        <v>311</v>
      </c>
      <c r="C30" s="28">
        <v>42235</v>
      </c>
      <c r="D30" s="9">
        <v>0.55347222222222225</v>
      </c>
      <c r="E30" s="5"/>
      <c r="F30" s="5"/>
      <c r="G30" s="5">
        <v>7.92</v>
      </c>
      <c r="H30" s="5">
        <v>106.2</v>
      </c>
      <c r="I30" s="5">
        <v>19.82</v>
      </c>
      <c r="J30" s="5" t="s">
        <v>230</v>
      </c>
      <c r="K30" s="5" t="s">
        <v>312</v>
      </c>
      <c r="L30" s="13">
        <v>7.96</v>
      </c>
      <c r="M30" s="13" t="s">
        <v>312</v>
      </c>
      <c r="N30" s="13">
        <v>341.7</v>
      </c>
      <c r="O30" s="12">
        <v>379</v>
      </c>
      <c r="P30" s="13">
        <v>67</v>
      </c>
      <c r="Q30" s="13" t="s">
        <v>312</v>
      </c>
      <c r="R30" s="13" t="s">
        <v>298</v>
      </c>
      <c r="S30" s="13" t="s">
        <v>345</v>
      </c>
      <c r="T30" s="13" t="s">
        <v>312</v>
      </c>
      <c r="U30" s="13" t="s">
        <v>312</v>
      </c>
      <c r="V30" s="17" t="s">
        <v>174</v>
      </c>
      <c r="W30" s="17"/>
      <c r="X30" s="5"/>
      <c r="Y30" s="5"/>
    </row>
    <row r="31" spans="2:27" ht="15" x14ac:dyDescent="0.2">
      <c r="B31" s="67" t="s">
        <v>311</v>
      </c>
      <c r="C31" s="28">
        <v>42249</v>
      </c>
      <c r="D31" s="9">
        <v>0.56805555555555554</v>
      </c>
      <c r="E31" s="5"/>
      <c r="F31" s="5"/>
      <c r="G31" s="5">
        <v>7.47</v>
      </c>
      <c r="H31" s="150">
        <v>104</v>
      </c>
      <c r="I31" s="5">
        <v>21.69</v>
      </c>
      <c r="J31" s="5" t="s">
        <v>230</v>
      </c>
      <c r="K31" s="5" t="s">
        <v>312</v>
      </c>
      <c r="L31" s="13">
        <v>7.92</v>
      </c>
      <c r="M31" s="13" t="s">
        <v>312</v>
      </c>
      <c r="N31" s="13">
        <v>395.5</v>
      </c>
      <c r="O31" s="12">
        <v>422.4</v>
      </c>
      <c r="P31" s="13">
        <v>64.5</v>
      </c>
      <c r="Q31" s="13" t="s">
        <v>312</v>
      </c>
      <c r="R31" s="13" t="s">
        <v>298</v>
      </c>
      <c r="S31" s="13" t="s">
        <v>345</v>
      </c>
      <c r="T31" s="13" t="s">
        <v>312</v>
      </c>
      <c r="U31" s="13" t="s">
        <v>312</v>
      </c>
      <c r="V31" s="17" t="s">
        <v>174</v>
      </c>
      <c r="W31" s="17"/>
      <c r="X31" s="5"/>
      <c r="Y31" s="5"/>
    </row>
    <row r="32" spans="2:27" ht="15" x14ac:dyDescent="0.2">
      <c r="B32" s="67" t="s">
        <v>311</v>
      </c>
      <c r="C32" s="28">
        <v>42263</v>
      </c>
      <c r="D32" s="9">
        <v>0.55277777777777781</v>
      </c>
      <c r="E32" s="5"/>
      <c r="F32" s="5"/>
      <c r="G32" s="5">
        <v>7.49</v>
      </c>
      <c r="H32" s="5">
        <v>103.9</v>
      </c>
      <c r="I32" s="5">
        <v>21.11</v>
      </c>
      <c r="J32" s="5" t="s">
        <v>230</v>
      </c>
      <c r="K32" s="5" t="s">
        <v>312</v>
      </c>
      <c r="L32" s="13">
        <v>7.68</v>
      </c>
      <c r="M32" s="13">
        <v>14.8</v>
      </c>
      <c r="N32" s="13">
        <v>437.8</v>
      </c>
      <c r="O32" s="12">
        <v>472.9</v>
      </c>
      <c r="P32" s="13">
        <v>45.2</v>
      </c>
      <c r="Q32" s="13" t="s">
        <v>312</v>
      </c>
      <c r="R32" s="13" t="s">
        <v>217</v>
      </c>
      <c r="S32" s="13" t="s">
        <v>345</v>
      </c>
      <c r="T32" s="13" t="s">
        <v>312</v>
      </c>
      <c r="U32" s="13" t="s">
        <v>312</v>
      </c>
      <c r="V32" s="17" t="s">
        <v>246</v>
      </c>
      <c r="W32" s="17"/>
      <c r="X32" s="5"/>
      <c r="Y32" s="5"/>
    </row>
    <row r="33" spans="2:27" ht="15" x14ac:dyDescent="0.2">
      <c r="B33" s="66" t="s">
        <v>311</v>
      </c>
      <c r="C33" s="28">
        <v>42272</v>
      </c>
      <c r="D33" s="9">
        <v>0.65138888888888891</v>
      </c>
      <c r="E33" s="150">
        <v>1</v>
      </c>
      <c r="F33" s="5" t="s">
        <v>296</v>
      </c>
      <c r="G33" s="5">
        <v>7.62</v>
      </c>
      <c r="H33" s="5">
        <v>103.2</v>
      </c>
      <c r="I33" s="5">
        <v>20.57</v>
      </c>
      <c r="J33" s="100" t="s">
        <v>352</v>
      </c>
      <c r="K33" s="5" t="s">
        <v>312</v>
      </c>
      <c r="L33" s="13">
        <v>7.91</v>
      </c>
      <c r="M33" s="13">
        <v>8.24</v>
      </c>
      <c r="N33" s="13">
        <v>456.6</v>
      </c>
      <c r="O33" s="12">
        <v>499.2</v>
      </c>
      <c r="P33" s="13">
        <v>28.4</v>
      </c>
      <c r="Q33" s="13" t="s">
        <v>312</v>
      </c>
      <c r="R33" s="111" t="s">
        <v>217</v>
      </c>
      <c r="S33" s="111" t="s">
        <v>345</v>
      </c>
      <c r="T33" s="13" t="s">
        <v>312</v>
      </c>
      <c r="U33" s="13" t="s">
        <v>312</v>
      </c>
      <c r="V33" s="17" t="s">
        <v>174</v>
      </c>
      <c r="W33" s="17"/>
      <c r="X33" s="5"/>
      <c r="Y33" s="5"/>
    </row>
    <row r="34" spans="2:27" ht="15" x14ac:dyDescent="0.2">
      <c r="B34" s="66" t="s">
        <v>311</v>
      </c>
      <c r="C34" s="28">
        <v>42286</v>
      </c>
      <c r="D34" s="9">
        <v>0.59097222222222223</v>
      </c>
      <c r="E34" s="5">
        <v>4.0999999999999996</v>
      </c>
      <c r="F34" s="5" t="s">
        <v>296</v>
      </c>
      <c r="G34" s="5">
        <v>8.06</v>
      </c>
      <c r="H34" s="5">
        <v>103.3</v>
      </c>
      <c r="I34" s="5">
        <v>17.920000000000002</v>
      </c>
      <c r="J34" s="5" t="s">
        <v>230</v>
      </c>
      <c r="K34" s="5" t="s">
        <v>312</v>
      </c>
      <c r="L34" s="13">
        <v>7.99</v>
      </c>
      <c r="M34" s="13">
        <v>7.77</v>
      </c>
      <c r="N34" s="13">
        <v>474.8</v>
      </c>
      <c r="O34" s="12">
        <v>548.79999999999995</v>
      </c>
      <c r="P34" s="12">
        <v>24</v>
      </c>
      <c r="Q34" s="13" t="s">
        <v>312</v>
      </c>
      <c r="R34" s="13" t="s">
        <v>421</v>
      </c>
      <c r="S34" s="13" t="s">
        <v>345</v>
      </c>
      <c r="T34" s="13"/>
      <c r="U34" s="13"/>
      <c r="V34" s="17" t="s">
        <v>174</v>
      </c>
      <c r="W34" s="17"/>
      <c r="X34" s="5"/>
      <c r="Y34" s="5"/>
    </row>
    <row r="35" spans="2:27" ht="15" x14ac:dyDescent="0.2">
      <c r="B35" s="50" t="s">
        <v>351</v>
      </c>
      <c r="C35" s="28">
        <v>42307</v>
      </c>
      <c r="D35" s="9">
        <v>0.55833333333333335</v>
      </c>
      <c r="E35" s="5">
        <v>4.0999999999999996</v>
      </c>
      <c r="F35" s="100" t="s">
        <v>348</v>
      </c>
      <c r="G35" s="5">
        <v>9.06</v>
      </c>
      <c r="H35" s="5">
        <v>99.1</v>
      </c>
      <c r="I35" s="5">
        <v>10.62</v>
      </c>
      <c r="J35" s="100" t="s">
        <v>352</v>
      </c>
      <c r="K35" s="5" t="s">
        <v>312</v>
      </c>
      <c r="L35" s="13">
        <v>7.49</v>
      </c>
      <c r="M35" s="13">
        <v>12.8</v>
      </c>
      <c r="N35" s="13">
        <v>474.3</v>
      </c>
      <c r="O35" s="12">
        <v>648</v>
      </c>
      <c r="P35" s="13">
        <v>13.8</v>
      </c>
      <c r="Q35" s="13"/>
      <c r="R35" s="111" t="s">
        <v>353</v>
      </c>
      <c r="S35" s="111" t="s">
        <v>354</v>
      </c>
      <c r="T35" s="13"/>
      <c r="U35" s="13"/>
      <c r="V35" s="17" t="s">
        <v>355</v>
      </c>
      <c r="W35" s="46"/>
      <c r="X35" s="89"/>
      <c r="Y35" s="89"/>
    </row>
    <row r="36" spans="2:27" ht="15" x14ac:dyDescent="0.2">
      <c r="B36" s="50" t="s">
        <v>351</v>
      </c>
      <c r="C36" s="28">
        <v>42321</v>
      </c>
      <c r="D36" s="42"/>
      <c r="E36" s="5"/>
      <c r="F36" s="136"/>
      <c r="G36" s="40"/>
      <c r="H36" s="40"/>
      <c r="I36" s="40"/>
      <c r="J36" s="136"/>
      <c r="K36" s="40"/>
      <c r="L36" s="57"/>
      <c r="M36" s="57"/>
      <c r="N36" s="57"/>
      <c r="O36" s="81"/>
      <c r="P36" s="57"/>
      <c r="Q36" s="57"/>
      <c r="R36" s="155"/>
      <c r="S36" s="155"/>
      <c r="T36" s="57"/>
      <c r="U36" s="57"/>
      <c r="V36" s="46"/>
      <c r="W36" s="46"/>
      <c r="X36" s="40"/>
      <c r="Y36" s="40"/>
    </row>
    <row r="37" spans="2:27" ht="15" x14ac:dyDescent="0.2">
      <c r="B37" s="50" t="s">
        <v>351</v>
      </c>
      <c r="C37" s="28">
        <v>42342</v>
      </c>
      <c r="D37" s="42"/>
      <c r="E37" s="5">
        <v>5.2</v>
      </c>
      <c r="F37" s="136"/>
      <c r="G37" s="40"/>
      <c r="H37" s="40"/>
      <c r="I37" s="40"/>
      <c r="J37" s="136"/>
      <c r="K37" s="40"/>
      <c r="L37" s="57"/>
      <c r="M37" s="57"/>
      <c r="N37" s="57"/>
      <c r="O37" s="81"/>
      <c r="P37" s="57"/>
      <c r="Q37" s="57"/>
      <c r="R37" s="155"/>
      <c r="S37" s="155"/>
      <c r="T37" s="57"/>
      <c r="U37" s="57"/>
      <c r="V37" s="46"/>
      <c r="W37" s="46"/>
      <c r="X37" s="40"/>
      <c r="Y37" s="40"/>
    </row>
    <row r="38" spans="2:27" ht="15" x14ac:dyDescent="0.2">
      <c r="B38" s="50" t="s">
        <v>351</v>
      </c>
      <c r="C38" s="75">
        <v>42356</v>
      </c>
      <c r="D38" s="42"/>
      <c r="E38" s="70">
        <v>1</v>
      </c>
      <c r="F38" s="136"/>
      <c r="G38" s="40"/>
      <c r="H38" s="40"/>
      <c r="I38" s="40"/>
      <c r="J38" s="136"/>
      <c r="K38" s="40"/>
      <c r="L38" s="57"/>
      <c r="M38" s="57"/>
      <c r="N38" s="57"/>
      <c r="O38" s="81"/>
      <c r="P38" s="57"/>
      <c r="Q38" s="57"/>
      <c r="R38" s="155"/>
      <c r="S38" s="155"/>
      <c r="T38" s="57"/>
      <c r="U38" s="57"/>
      <c r="V38" s="46"/>
      <c r="W38" s="46"/>
      <c r="X38" s="40"/>
      <c r="Y38" s="40"/>
    </row>
    <row r="39" spans="2:27" ht="15" x14ac:dyDescent="0.2">
      <c r="B39" s="50" t="s">
        <v>351</v>
      </c>
      <c r="C39" s="28"/>
      <c r="D39" s="9"/>
      <c r="E39" s="5"/>
      <c r="F39" s="136"/>
      <c r="G39" s="40"/>
      <c r="H39" s="40"/>
      <c r="I39" s="40"/>
      <c r="J39" s="136"/>
      <c r="K39" s="40"/>
      <c r="L39" s="57"/>
      <c r="M39" s="57"/>
      <c r="N39" s="57"/>
      <c r="O39" s="81"/>
      <c r="P39" s="57"/>
      <c r="Q39" s="57"/>
      <c r="R39" s="155"/>
      <c r="S39" s="155"/>
      <c r="T39" s="57"/>
      <c r="U39" s="57"/>
      <c r="V39" s="46"/>
      <c r="W39" s="46"/>
      <c r="X39" s="40"/>
      <c r="Y39" s="40"/>
    </row>
    <row r="40" spans="2:27" ht="15" x14ac:dyDescent="0.2">
      <c r="B40" s="50" t="s">
        <v>351</v>
      </c>
      <c r="C40" s="28"/>
      <c r="D40" s="9"/>
      <c r="E40" s="5"/>
      <c r="F40" s="136"/>
      <c r="G40" s="40"/>
      <c r="H40" s="40"/>
      <c r="I40" s="40"/>
      <c r="J40" s="136"/>
      <c r="K40" s="40"/>
      <c r="L40" s="57"/>
      <c r="M40" s="57"/>
      <c r="N40" s="57"/>
      <c r="O40" s="81"/>
      <c r="P40" s="57"/>
      <c r="Q40" s="57"/>
      <c r="R40" s="155"/>
      <c r="S40" s="155"/>
      <c r="T40" s="57"/>
      <c r="U40" s="57"/>
      <c r="V40" s="46"/>
      <c r="W40" s="46"/>
      <c r="X40" s="40"/>
      <c r="Y40" s="40"/>
    </row>
    <row r="41" spans="2:27" ht="15" x14ac:dyDescent="0.2">
      <c r="B41" s="57"/>
      <c r="C41" s="41"/>
      <c r="D41" s="42"/>
      <c r="E41" s="40"/>
      <c r="F41" s="136"/>
      <c r="G41" s="40"/>
      <c r="H41" s="40"/>
      <c r="I41" s="40"/>
      <c r="J41" s="136"/>
      <c r="K41" s="40"/>
      <c r="L41" s="57"/>
      <c r="M41" s="57"/>
      <c r="N41" s="57"/>
      <c r="O41" s="81"/>
      <c r="P41" s="57"/>
      <c r="Q41" s="57"/>
      <c r="R41" s="155"/>
      <c r="S41" s="155"/>
      <c r="T41" s="57"/>
      <c r="U41" s="57"/>
      <c r="V41" s="46"/>
      <c r="W41" s="46"/>
      <c r="X41" s="40"/>
      <c r="Y41" s="40"/>
      <c r="Z41" s="154" t="s">
        <v>179</v>
      </c>
      <c r="AA41" s="154" t="s">
        <v>175</v>
      </c>
    </row>
    <row r="42" spans="2:27" ht="15" x14ac:dyDescent="0.2">
      <c r="B42" s="5" t="s">
        <v>324</v>
      </c>
      <c r="C42" s="28">
        <v>41671</v>
      </c>
      <c r="D42" s="9">
        <v>0.51041666666666663</v>
      </c>
      <c r="E42" s="5">
        <v>11.9</v>
      </c>
      <c r="F42" s="5">
        <v>143.9</v>
      </c>
      <c r="G42" s="5">
        <v>7.6</v>
      </c>
      <c r="H42" s="5"/>
      <c r="I42" s="5">
        <v>4.0999999999999996</v>
      </c>
      <c r="J42" s="5"/>
      <c r="K42" s="5"/>
      <c r="L42" s="5">
        <v>7.42</v>
      </c>
      <c r="M42" s="5" t="s">
        <v>312</v>
      </c>
      <c r="N42" s="5"/>
      <c r="O42" s="5"/>
      <c r="P42" s="5"/>
      <c r="Q42" s="5">
        <v>1.4999999999999999E-2</v>
      </c>
      <c r="R42" s="5" t="s">
        <v>298</v>
      </c>
      <c r="S42" s="5" t="s">
        <v>346</v>
      </c>
      <c r="T42" s="5" t="s">
        <v>312</v>
      </c>
      <c r="U42" s="5"/>
      <c r="V42" s="17" t="s">
        <v>335</v>
      </c>
      <c r="W42" s="17"/>
      <c r="X42" s="25"/>
      <c r="Y42" s="25"/>
    </row>
    <row r="43" spans="2:27" ht="15" x14ac:dyDescent="0.2">
      <c r="B43" s="5" t="s">
        <v>324</v>
      </c>
      <c r="C43" s="28">
        <v>41684</v>
      </c>
      <c r="D43" s="9">
        <v>0.5</v>
      </c>
      <c r="E43" s="5">
        <v>2</v>
      </c>
      <c r="F43" s="5">
        <v>56.5</v>
      </c>
      <c r="G43" s="5">
        <v>8.5</v>
      </c>
      <c r="H43" s="5"/>
      <c r="I43" s="5">
        <v>4.8</v>
      </c>
      <c r="J43" s="5"/>
      <c r="K43" s="5"/>
      <c r="L43" s="5">
        <v>7.37</v>
      </c>
      <c r="M43" s="5"/>
      <c r="N43" s="5"/>
      <c r="O43" s="5"/>
      <c r="P43" s="5"/>
      <c r="Q43" s="5">
        <v>4.0000000000000001E-3</v>
      </c>
      <c r="R43" s="5" t="s">
        <v>421</v>
      </c>
      <c r="S43" s="5" t="s">
        <v>346</v>
      </c>
      <c r="T43" s="5">
        <v>1.3</v>
      </c>
      <c r="U43" s="5">
        <v>1.0009999999999999</v>
      </c>
      <c r="V43" s="17" t="s">
        <v>335</v>
      </c>
      <c r="W43" s="61"/>
      <c r="X43" s="25"/>
      <c r="Y43" s="25"/>
    </row>
    <row r="44" spans="2:27" ht="15" x14ac:dyDescent="0.2">
      <c r="B44" s="5" t="s">
        <v>324</v>
      </c>
      <c r="C44" s="28">
        <v>41698</v>
      </c>
      <c r="D44" s="9">
        <v>0.52083333333333337</v>
      </c>
      <c r="E44" s="5">
        <v>2</v>
      </c>
      <c r="F44" s="5">
        <v>46.4</v>
      </c>
      <c r="G44" s="5">
        <v>13.1</v>
      </c>
      <c r="H44" s="5"/>
      <c r="I44" s="5">
        <v>7.7</v>
      </c>
      <c r="J44" s="5"/>
      <c r="K44" s="5"/>
      <c r="L44" s="5">
        <v>8.01</v>
      </c>
      <c r="M44" s="5"/>
      <c r="N44" s="5"/>
      <c r="O44" s="5"/>
      <c r="P44" s="5"/>
      <c r="Q44" s="5"/>
      <c r="R44" s="5" t="s">
        <v>421</v>
      </c>
      <c r="S44" s="5" t="s">
        <v>346</v>
      </c>
      <c r="T44" s="5">
        <v>2.6</v>
      </c>
      <c r="U44" s="5">
        <v>1.002</v>
      </c>
      <c r="V44" s="17" t="s">
        <v>335</v>
      </c>
      <c r="W44" s="61"/>
      <c r="X44" s="25"/>
      <c r="Y44" s="25"/>
    </row>
    <row r="45" spans="2:27" ht="15" x14ac:dyDescent="0.2">
      <c r="B45" s="5" t="s">
        <v>324</v>
      </c>
      <c r="C45" s="28">
        <v>41712</v>
      </c>
      <c r="D45" s="9">
        <v>0.51041666666666663</v>
      </c>
      <c r="E45" s="5">
        <v>1</v>
      </c>
      <c r="F45" s="5">
        <v>10.7</v>
      </c>
      <c r="G45" s="5">
        <v>13</v>
      </c>
      <c r="H45" s="5"/>
      <c r="I45" s="5">
        <v>7.5</v>
      </c>
      <c r="J45" s="5"/>
      <c r="K45" s="5"/>
      <c r="L45" s="5">
        <v>7.94</v>
      </c>
      <c r="M45" s="5"/>
      <c r="N45" s="5"/>
      <c r="O45" s="5"/>
      <c r="P45" s="5"/>
      <c r="Q45" s="5">
        <v>8.9999999999999993E-3</v>
      </c>
      <c r="R45" s="5" t="s">
        <v>217</v>
      </c>
      <c r="S45" s="5" t="s">
        <v>346</v>
      </c>
      <c r="T45" s="5">
        <v>2.6</v>
      </c>
      <c r="U45" s="5">
        <v>1.002</v>
      </c>
      <c r="V45" s="17" t="s">
        <v>335</v>
      </c>
      <c r="W45" s="61"/>
      <c r="X45" s="25"/>
      <c r="Y45" s="25"/>
    </row>
    <row r="46" spans="2:27" ht="15" x14ac:dyDescent="0.2">
      <c r="B46" s="5" t="s">
        <v>324</v>
      </c>
      <c r="C46" s="28">
        <v>41916</v>
      </c>
      <c r="D46" s="8">
        <v>0.57916666666666672</v>
      </c>
      <c r="E46" s="5">
        <v>34.9</v>
      </c>
      <c r="F46" s="5">
        <v>1553.1</v>
      </c>
      <c r="G46" s="5" t="s">
        <v>312</v>
      </c>
      <c r="H46" s="5" t="s">
        <v>312</v>
      </c>
      <c r="I46" s="5">
        <v>16.3</v>
      </c>
      <c r="J46" s="5" t="s">
        <v>230</v>
      </c>
      <c r="K46" s="5"/>
      <c r="L46" s="153">
        <v>8.6</v>
      </c>
      <c r="M46" s="150">
        <v>5.4</v>
      </c>
      <c r="N46" s="5"/>
      <c r="O46" s="5"/>
      <c r="P46" s="5"/>
      <c r="Q46" s="5"/>
      <c r="R46" s="5"/>
      <c r="S46" s="5" t="s">
        <v>345</v>
      </c>
      <c r="T46" s="5"/>
      <c r="U46" s="5"/>
      <c r="V46" s="17" t="s">
        <v>335</v>
      </c>
      <c r="W46" s="61"/>
      <c r="X46" s="25"/>
      <c r="Y46" s="25"/>
    </row>
    <row r="47" spans="2:27" ht="15" x14ac:dyDescent="0.2">
      <c r="B47" s="5" t="s">
        <v>324</v>
      </c>
      <c r="C47" s="28">
        <v>41930</v>
      </c>
      <c r="D47" s="9">
        <v>0.55902777777777779</v>
      </c>
      <c r="E47" s="5">
        <v>7.5</v>
      </c>
      <c r="F47" s="5">
        <v>980.4</v>
      </c>
      <c r="G47" s="153">
        <v>10.47</v>
      </c>
      <c r="H47" s="5">
        <v>122.7</v>
      </c>
      <c r="I47" s="153">
        <v>13.54</v>
      </c>
      <c r="J47" s="5" t="s">
        <v>230</v>
      </c>
      <c r="K47" s="5"/>
      <c r="L47" s="153">
        <v>8.82</v>
      </c>
      <c r="M47" s="5"/>
      <c r="N47" s="150">
        <v>364.7</v>
      </c>
      <c r="O47" s="5"/>
      <c r="P47" s="5"/>
      <c r="Q47" s="5"/>
      <c r="R47" s="5"/>
      <c r="S47" s="5" t="s">
        <v>345</v>
      </c>
      <c r="T47" s="5"/>
      <c r="U47" s="5"/>
      <c r="V47" s="17" t="s">
        <v>275</v>
      </c>
      <c r="W47" s="61"/>
      <c r="X47" s="25"/>
      <c r="Y47" s="25"/>
    </row>
    <row r="48" spans="2:27" ht="15" x14ac:dyDescent="0.2">
      <c r="B48" s="5" t="s">
        <v>324</v>
      </c>
      <c r="C48" s="28">
        <v>41951</v>
      </c>
      <c r="D48" s="9">
        <v>0.57291666666666663</v>
      </c>
      <c r="E48" s="5">
        <v>2</v>
      </c>
      <c r="F48" s="5">
        <v>298.7</v>
      </c>
      <c r="G48" s="5" t="s">
        <v>312</v>
      </c>
      <c r="H48" s="5" t="s">
        <v>312</v>
      </c>
      <c r="I48" s="5">
        <v>10.36</v>
      </c>
      <c r="J48" s="5" t="s">
        <v>230</v>
      </c>
      <c r="K48" s="5"/>
      <c r="L48" s="5">
        <v>8.31</v>
      </c>
      <c r="M48" s="5">
        <v>3.8</v>
      </c>
      <c r="N48" s="5">
        <v>420</v>
      </c>
      <c r="O48" s="5"/>
      <c r="P48" s="5"/>
      <c r="Q48" s="5"/>
      <c r="R48" s="5"/>
      <c r="S48" s="5" t="s">
        <v>345</v>
      </c>
      <c r="T48" s="5"/>
      <c r="U48" s="5"/>
      <c r="V48" s="17" t="s">
        <v>275</v>
      </c>
      <c r="W48" s="61"/>
      <c r="X48" s="25"/>
      <c r="Y48" s="25"/>
    </row>
    <row r="49" spans="2:27" ht="15" x14ac:dyDescent="0.2">
      <c r="B49" s="5" t="s">
        <v>324</v>
      </c>
      <c r="C49" s="28">
        <v>41965</v>
      </c>
      <c r="D49" s="9">
        <v>0.55902777777777779</v>
      </c>
      <c r="E49" s="150">
        <v>3.1</v>
      </c>
      <c r="F49" s="150">
        <v>214.3</v>
      </c>
      <c r="G49" s="5">
        <v>10.56</v>
      </c>
      <c r="H49" s="5"/>
      <c r="I49" s="153">
        <v>4.63</v>
      </c>
      <c r="J49" s="5" t="s">
        <v>230</v>
      </c>
      <c r="K49" s="5"/>
      <c r="L49" s="5">
        <v>8.27</v>
      </c>
      <c r="M49" s="150">
        <v>2</v>
      </c>
      <c r="N49" s="5">
        <v>402</v>
      </c>
      <c r="O49" s="5"/>
      <c r="P49" s="5"/>
      <c r="Q49" s="5"/>
      <c r="R49" s="5"/>
      <c r="S49" s="5" t="s">
        <v>345</v>
      </c>
      <c r="T49" s="5"/>
      <c r="U49" s="5"/>
      <c r="V49" s="17" t="s">
        <v>275</v>
      </c>
      <c r="W49" s="61"/>
      <c r="X49" s="25"/>
      <c r="Y49" s="25"/>
    </row>
    <row r="50" spans="2:27" ht="15" x14ac:dyDescent="0.2">
      <c r="B50" s="5" t="s">
        <v>324</v>
      </c>
      <c r="C50" s="28">
        <v>41986</v>
      </c>
      <c r="D50" s="9">
        <v>0.60763888888888895</v>
      </c>
      <c r="E50" s="150">
        <v>5.2</v>
      </c>
      <c r="F50" s="150">
        <v>160.69999999999999</v>
      </c>
      <c r="G50" s="5" t="s">
        <v>312</v>
      </c>
      <c r="H50" s="5" t="s">
        <v>312</v>
      </c>
      <c r="I50" s="153">
        <v>4.6100000000000003</v>
      </c>
      <c r="J50" s="5" t="s">
        <v>230</v>
      </c>
      <c r="K50" s="5"/>
      <c r="L50" s="5">
        <v>7.97</v>
      </c>
      <c r="M50" s="150">
        <v>2.1</v>
      </c>
      <c r="N50" s="13"/>
      <c r="O50" s="5"/>
      <c r="P50" s="5"/>
      <c r="Q50" s="5"/>
      <c r="R50" s="5"/>
      <c r="S50" s="5" t="s">
        <v>345</v>
      </c>
      <c r="T50" s="5"/>
      <c r="U50" s="5"/>
      <c r="V50" s="17" t="s">
        <v>275</v>
      </c>
      <c r="W50" s="61"/>
      <c r="X50" s="25"/>
      <c r="Y50" s="25"/>
      <c r="AA50">
        <f>GEOMEAN(E42:E50)</f>
        <v>4.1942498469616503</v>
      </c>
    </row>
    <row r="51" spans="2:27" ht="15" x14ac:dyDescent="0.2">
      <c r="B51" s="50" t="s">
        <v>324</v>
      </c>
      <c r="C51" s="28">
        <v>42028</v>
      </c>
      <c r="D51" s="9">
        <v>0.57847222222222217</v>
      </c>
      <c r="E51" s="5" t="s">
        <v>384</v>
      </c>
      <c r="F51" s="5" t="s">
        <v>384</v>
      </c>
      <c r="G51" s="5">
        <v>11.35</v>
      </c>
      <c r="H51" s="5">
        <v>104.5</v>
      </c>
      <c r="I51" s="153">
        <v>3.5</v>
      </c>
      <c r="J51" s="5" t="s">
        <v>230</v>
      </c>
      <c r="K51" s="5"/>
      <c r="L51" s="153">
        <v>7.8</v>
      </c>
      <c r="M51" s="5" t="s">
        <v>312</v>
      </c>
      <c r="N51" s="153">
        <v>432.8</v>
      </c>
      <c r="O51" s="5"/>
      <c r="P51" s="5"/>
      <c r="Q51" s="5"/>
      <c r="R51" s="5" t="s">
        <v>217</v>
      </c>
      <c r="S51" s="5" t="s">
        <v>345</v>
      </c>
      <c r="T51" s="5"/>
      <c r="U51" s="5"/>
      <c r="V51" s="17" t="s">
        <v>274</v>
      </c>
      <c r="W51" s="17" t="s">
        <v>385</v>
      </c>
      <c r="X51" s="25"/>
      <c r="Y51" s="25"/>
    </row>
    <row r="52" spans="2:27" ht="15" x14ac:dyDescent="0.2">
      <c r="B52" s="50" t="s">
        <v>324</v>
      </c>
      <c r="C52" s="28">
        <v>42049</v>
      </c>
      <c r="D52" s="9">
        <v>0.60069444444444442</v>
      </c>
      <c r="E52" s="5">
        <v>1</v>
      </c>
      <c r="F52" s="5">
        <v>69.7</v>
      </c>
      <c r="G52" s="11">
        <v>10.31</v>
      </c>
      <c r="H52" s="5">
        <v>103.6</v>
      </c>
      <c r="I52" s="153">
        <v>6.69</v>
      </c>
      <c r="J52" s="5" t="s">
        <v>230</v>
      </c>
      <c r="K52" s="5"/>
      <c r="L52" s="153">
        <v>7.75</v>
      </c>
      <c r="M52" s="5">
        <v>2.0699999999999998</v>
      </c>
      <c r="N52" s="153">
        <v>437.4</v>
      </c>
      <c r="O52" s="5"/>
      <c r="P52" s="5"/>
      <c r="Q52" s="5"/>
      <c r="R52" s="5"/>
      <c r="S52" s="5" t="s">
        <v>345</v>
      </c>
      <c r="T52" s="5"/>
      <c r="U52" s="5"/>
      <c r="V52" s="17" t="s">
        <v>274</v>
      </c>
      <c r="W52" s="17" t="s">
        <v>375</v>
      </c>
      <c r="X52" s="25"/>
      <c r="Y52" s="25"/>
    </row>
    <row r="53" spans="2:27" ht="15" x14ac:dyDescent="0.2">
      <c r="B53" s="50" t="s">
        <v>324</v>
      </c>
      <c r="C53" s="28">
        <v>42063</v>
      </c>
      <c r="D53" s="5" t="s">
        <v>312</v>
      </c>
      <c r="E53" s="5" t="s">
        <v>312</v>
      </c>
      <c r="F53" s="5" t="s">
        <v>312</v>
      </c>
      <c r="G53" s="11"/>
      <c r="H53" s="5"/>
      <c r="I53" s="153"/>
      <c r="J53" s="5"/>
      <c r="K53" s="5"/>
      <c r="L53" s="153"/>
      <c r="M53" s="5"/>
      <c r="N53" s="153"/>
      <c r="O53" s="5"/>
      <c r="P53" s="5"/>
      <c r="Q53" s="5"/>
      <c r="R53" s="5"/>
      <c r="S53" s="5"/>
      <c r="T53" s="5"/>
      <c r="U53" s="5"/>
      <c r="V53" s="17" t="s">
        <v>274</v>
      </c>
      <c r="W53" s="17" t="s">
        <v>301</v>
      </c>
      <c r="X53" s="25"/>
      <c r="Y53" s="25"/>
    </row>
    <row r="54" spans="2:27" ht="15" x14ac:dyDescent="0.2">
      <c r="B54" s="50" t="s">
        <v>324</v>
      </c>
      <c r="C54" s="28">
        <v>42084</v>
      </c>
      <c r="D54" s="9">
        <v>0.65208333333333335</v>
      </c>
      <c r="E54" s="150">
        <v>1</v>
      </c>
      <c r="F54" s="5">
        <v>167</v>
      </c>
      <c r="G54" s="11">
        <v>9.14</v>
      </c>
      <c r="H54" s="5">
        <v>105.3</v>
      </c>
      <c r="I54" s="153">
        <v>12.54</v>
      </c>
      <c r="J54" s="5" t="s">
        <v>230</v>
      </c>
      <c r="K54" s="5"/>
      <c r="L54" s="153">
        <v>7.94</v>
      </c>
      <c r="M54" s="5">
        <v>4.62</v>
      </c>
      <c r="N54" s="153">
        <v>431.2</v>
      </c>
      <c r="O54" s="153">
        <v>565.29999999999995</v>
      </c>
      <c r="P54" s="150">
        <v>131.1</v>
      </c>
      <c r="Q54" s="5"/>
      <c r="R54" s="5" t="s">
        <v>217</v>
      </c>
      <c r="S54" s="5" t="s">
        <v>345</v>
      </c>
      <c r="T54" s="5"/>
      <c r="U54" s="5"/>
      <c r="V54" s="17" t="s">
        <v>274</v>
      </c>
      <c r="W54" s="18" t="s">
        <v>302</v>
      </c>
      <c r="X54" s="25"/>
      <c r="Y54" s="25"/>
    </row>
    <row r="55" spans="2:27" ht="15" x14ac:dyDescent="0.25">
      <c r="B55" s="50" t="s">
        <v>324</v>
      </c>
      <c r="C55" s="28">
        <v>42091</v>
      </c>
      <c r="D55" s="9" t="s">
        <v>312</v>
      </c>
      <c r="E55" s="150"/>
      <c r="F55" s="5"/>
      <c r="G55" s="11"/>
      <c r="H55" s="5"/>
      <c r="I55" s="153"/>
      <c r="J55" s="5"/>
      <c r="K55" s="5"/>
      <c r="L55" s="2"/>
      <c r="M55" s="2"/>
      <c r="N55" s="2"/>
      <c r="O55" s="2"/>
      <c r="P55" s="2"/>
      <c r="Q55" s="2"/>
      <c r="R55" s="2"/>
      <c r="S55" s="2"/>
      <c r="T55" s="2"/>
      <c r="U55" s="2"/>
      <c r="V55" s="36" t="s">
        <v>407</v>
      </c>
      <c r="W55" s="17" t="s">
        <v>303</v>
      </c>
      <c r="X55" s="25"/>
      <c r="Y55" s="25"/>
    </row>
    <row r="56" spans="2:27" ht="15" x14ac:dyDescent="0.2">
      <c r="B56" s="50" t="s">
        <v>324</v>
      </c>
      <c r="C56" s="28">
        <v>42111</v>
      </c>
      <c r="D56" s="9">
        <v>0.6381944444444444</v>
      </c>
      <c r="E56" s="150">
        <v>18.5</v>
      </c>
      <c r="F56" s="5">
        <v>629.4</v>
      </c>
      <c r="G56" s="11">
        <v>9.5399999999999991</v>
      </c>
      <c r="H56" s="5">
        <v>104.3</v>
      </c>
      <c r="I56" s="153">
        <v>10.36</v>
      </c>
      <c r="J56" s="5" t="s">
        <v>371</v>
      </c>
      <c r="K56" s="5">
        <v>104</v>
      </c>
      <c r="L56" s="153">
        <v>7.9</v>
      </c>
      <c r="M56" s="5" t="s">
        <v>312</v>
      </c>
      <c r="N56" s="153">
        <v>436.1</v>
      </c>
      <c r="O56" s="153">
        <v>607</v>
      </c>
      <c r="P56" s="150">
        <v>116.9</v>
      </c>
      <c r="Q56" s="5" t="s">
        <v>312</v>
      </c>
      <c r="R56" s="5" t="s">
        <v>217</v>
      </c>
      <c r="S56" s="5" t="s">
        <v>346</v>
      </c>
      <c r="T56" s="5" t="s">
        <v>312</v>
      </c>
      <c r="U56" s="5" t="s">
        <v>312</v>
      </c>
      <c r="V56" s="17" t="s">
        <v>195</v>
      </c>
      <c r="W56" s="17" t="s">
        <v>304</v>
      </c>
      <c r="X56" s="25"/>
      <c r="Y56" s="25"/>
    </row>
    <row r="57" spans="2:27" ht="15" x14ac:dyDescent="0.25">
      <c r="B57" s="66" t="s">
        <v>324</v>
      </c>
      <c r="C57" s="28">
        <v>42130</v>
      </c>
      <c r="D57" s="9">
        <v>0.61111111111111105</v>
      </c>
      <c r="E57" s="150">
        <v>539</v>
      </c>
      <c r="F57" s="5"/>
      <c r="G57" s="11"/>
      <c r="H57" s="5"/>
      <c r="I57" s="153"/>
      <c r="J57" s="4"/>
      <c r="K57" s="4"/>
      <c r="L57" s="153"/>
      <c r="M57" s="5"/>
      <c r="N57" s="153"/>
      <c r="O57" s="153"/>
      <c r="P57" s="150"/>
      <c r="Q57" s="4"/>
      <c r="R57" s="4"/>
      <c r="S57" s="4"/>
      <c r="T57" s="4"/>
      <c r="U57" s="4"/>
      <c r="V57" s="36"/>
      <c r="W57" s="17" t="s">
        <v>305</v>
      </c>
      <c r="X57" s="25"/>
      <c r="Y57" s="25"/>
    </row>
    <row r="58" spans="2:27" ht="15" x14ac:dyDescent="0.25">
      <c r="B58" s="66" t="s">
        <v>324</v>
      </c>
      <c r="C58" s="28">
        <v>42144</v>
      </c>
      <c r="D58" s="9"/>
      <c r="E58" s="83">
        <v>249</v>
      </c>
      <c r="F58" s="5"/>
      <c r="G58" s="11"/>
      <c r="H58" s="5"/>
      <c r="I58" s="153"/>
      <c r="J58" s="4"/>
      <c r="K58" s="4"/>
      <c r="L58" s="153"/>
      <c r="M58" s="5"/>
      <c r="N58" s="153"/>
      <c r="O58" s="153"/>
      <c r="P58" s="150"/>
      <c r="Q58" s="4"/>
      <c r="R58" s="4"/>
      <c r="S58" s="4"/>
      <c r="T58" s="4"/>
      <c r="U58" s="4"/>
      <c r="V58" s="36"/>
      <c r="W58" s="17" t="s">
        <v>306</v>
      </c>
      <c r="X58" s="25"/>
      <c r="Y58" s="25"/>
    </row>
    <row r="59" spans="2:27" ht="15" x14ac:dyDescent="0.2">
      <c r="B59" s="66" t="s">
        <v>324</v>
      </c>
      <c r="C59" s="28">
        <v>42158</v>
      </c>
      <c r="D59" s="9">
        <v>0.53472222222222221</v>
      </c>
      <c r="E59" s="150">
        <v>3.1</v>
      </c>
      <c r="F59" s="5"/>
      <c r="G59" s="11">
        <v>9.18</v>
      </c>
      <c r="H59" s="5">
        <v>103.6</v>
      </c>
      <c r="I59" s="153">
        <v>11.82</v>
      </c>
      <c r="J59" s="5" t="s">
        <v>371</v>
      </c>
      <c r="K59" s="5" t="s">
        <v>312</v>
      </c>
      <c r="L59" s="153">
        <v>7.62</v>
      </c>
      <c r="M59" s="5" t="s">
        <v>312</v>
      </c>
      <c r="N59" s="153">
        <v>191.1</v>
      </c>
      <c r="O59" s="153">
        <v>256.39999999999998</v>
      </c>
      <c r="P59" s="150">
        <v>71.900000000000006</v>
      </c>
      <c r="Q59" s="5" t="s">
        <v>312</v>
      </c>
      <c r="R59" s="5" t="s">
        <v>298</v>
      </c>
      <c r="S59" s="5" t="s">
        <v>346</v>
      </c>
      <c r="T59" s="5" t="s">
        <v>312</v>
      </c>
      <c r="U59" s="5" t="s">
        <v>312</v>
      </c>
      <c r="V59" s="17" t="s">
        <v>251</v>
      </c>
      <c r="W59" s="17" t="s">
        <v>422</v>
      </c>
      <c r="X59" s="25"/>
      <c r="Y59" s="25"/>
      <c r="Z59" s="57" t="s">
        <v>177</v>
      </c>
    </row>
    <row r="60" spans="2:27" ht="15" x14ac:dyDescent="0.2">
      <c r="B60" s="66" t="s">
        <v>324</v>
      </c>
      <c r="C60" s="28">
        <v>42172</v>
      </c>
      <c r="D60" s="9">
        <v>0.62013888888888891</v>
      </c>
      <c r="E60" s="150">
        <v>41.4</v>
      </c>
      <c r="F60" s="5"/>
      <c r="G60" s="11">
        <v>8.57</v>
      </c>
      <c r="H60" s="5">
        <v>103.5</v>
      </c>
      <c r="I60" s="153">
        <v>14.84</v>
      </c>
      <c r="J60" s="5" t="s">
        <v>371</v>
      </c>
      <c r="K60" s="5" t="s">
        <v>312</v>
      </c>
      <c r="L60" s="153">
        <v>7.74</v>
      </c>
      <c r="M60" s="5" t="s">
        <v>312</v>
      </c>
      <c r="N60" s="153">
        <v>163.5</v>
      </c>
      <c r="O60" s="153">
        <v>205.5</v>
      </c>
      <c r="P60" s="150">
        <v>81.7</v>
      </c>
      <c r="Q60" s="5" t="s">
        <v>312</v>
      </c>
      <c r="R60" s="5" t="s">
        <v>298</v>
      </c>
      <c r="S60" s="5" t="s">
        <v>346</v>
      </c>
      <c r="T60" s="5" t="s">
        <v>312</v>
      </c>
      <c r="U60" s="5" t="s">
        <v>312</v>
      </c>
      <c r="V60" s="17" t="s">
        <v>249</v>
      </c>
      <c r="W60" s="17" t="s">
        <v>423</v>
      </c>
      <c r="X60" s="25"/>
      <c r="Y60" s="25"/>
      <c r="Z60">
        <f>GEOMEAN(E57:E60)</f>
        <v>64.42249445646425</v>
      </c>
    </row>
    <row r="61" spans="2:27" ht="15" x14ac:dyDescent="0.25">
      <c r="B61" s="67" t="s">
        <v>324</v>
      </c>
      <c r="C61" s="28">
        <v>42181</v>
      </c>
      <c r="D61" s="9" t="s">
        <v>312</v>
      </c>
      <c r="E61" s="150" t="s">
        <v>312</v>
      </c>
      <c r="F61" s="5"/>
      <c r="G61" s="11"/>
      <c r="H61" s="5"/>
      <c r="I61" s="153"/>
      <c r="J61" s="4"/>
      <c r="K61" s="4"/>
      <c r="L61" s="153"/>
      <c r="M61" s="5"/>
      <c r="N61" s="153"/>
      <c r="O61" s="153"/>
      <c r="P61" s="150"/>
      <c r="Q61" s="4"/>
      <c r="R61" s="4"/>
      <c r="S61" s="4"/>
      <c r="T61" s="4"/>
      <c r="U61" s="4"/>
      <c r="V61" s="36"/>
      <c r="W61" s="61"/>
      <c r="X61" s="25"/>
      <c r="Y61" s="25"/>
    </row>
    <row r="62" spans="2:27" ht="15" x14ac:dyDescent="0.25">
      <c r="B62" s="66" t="s">
        <v>324</v>
      </c>
      <c r="C62" s="28">
        <v>42186</v>
      </c>
      <c r="D62" s="9"/>
      <c r="E62" s="91">
        <v>16.899999999999999</v>
      </c>
      <c r="F62" s="5"/>
      <c r="G62" s="11"/>
      <c r="H62" s="5"/>
      <c r="I62" s="153"/>
      <c r="J62" s="4"/>
      <c r="K62" s="4"/>
      <c r="L62" s="153"/>
      <c r="M62" s="5"/>
      <c r="N62" s="153"/>
      <c r="O62" s="153"/>
      <c r="P62" s="150"/>
      <c r="Q62" s="4"/>
      <c r="R62" s="4"/>
      <c r="S62" s="4"/>
      <c r="T62" s="4"/>
      <c r="U62" s="4"/>
      <c r="V62" s="36"/>
      <c r="W62" s="61"/>
      <c r="X62" s="25"/>
      <c r="Y62" s="25"/>
    </row>
    <row r="63" spans="2:27" ht="15" x14ac:dyDescent="0.2">
      <c r="B63" s="67" t="s">
        <v>324</v>
      </c>
      <c r="C63" s="28">
        <v>42195</v>
      </c>
      <c r="D63" s="9">
        <v>0.54027777777777775</v>
      </c>
      <c r="E63" s="150">
        <v>46.4</v>
      </c>
      <c r="F63" s="5" t="s">
        <v>296</v>
      </c>
      <c r="G63" s="11">
        <v>7.98</v>
      </c>
      <c r="H63" s="150">
        <v>102</v>
      </c>
      <c r="I63" s="153">
        <v>17.52</v>
      </c>
      <c r="J63" s="5" t="s">
        <v>312</v>
      </c>
      <c r="K63" s="5" t="s">
        <v>312</v>
      </c>
      <c r="L63" s="153">
        <v>7.77</v>
      </c>
      <c r="M63" s="5">
        <v>14.1</v>
      </c>
      <c r="N63" s="153">
        <v>262.89999999999998</v>
      </c>
      <c r="O63" s="153">
        <v>310.8</v>
      </c>
      <c r="P63" s="150">
        <v>66.900000000000006</v>
      </c>
      <c r="Q63" s="5" t="s">
        <v>312</v>
      </c>
      <c r="R63" s="5" t="s">
        <v>298</v>
      </c>
      <c r="S63" s="5" t="s">
        <v>346</v>
      </c>
      <c r="T63" s="5" t="s">
        <v>312</v>
      </c>
      <c r="U63" s="5" t="s">
        <v>312</v>
      </c>
      <c r="V63" s="17" t="s">
        <v>249</v>
      </c>
      <c r="W63" s="61"/>
      <c r="X63" s="90" t="s">
        <v>312</v>
      </c>
      <c r="Y63" s="90" t="s">
        <v>312</v>
      </c>
    </row>
    <row r="64" spans="2:27" ht="15" x14ac:dyDescent="0.25">
      <c r="B64" s="66" t="s">
        <v>324</v>
      </c>
      <c r="C64" s="28">
        <v>42200</v>
      </c>
      <c r="D64" s="9"/>
      <c r="E64" s="150"/>
      <c r="F64" s="5"/>
      <c r="G64" s="11"/>
      <c r="H64" s="5"/>
      <c r="I64" s="153"/>
      <c r="J64" s="4"/>
      <c r="K64" s="4"/>
      <c r="L64" s="153"/>
      <c r="M64" s="5"/>
      <c r="N64" s="153"/>
      <c r="O64" s="153"/>
      <c r="P64" s="150"/>
      <c r="Q64" s="4"/>
      <c r="R64" s="4"/>
      <c r="S64" s="4"/>
      <c r="T64" s="4"/>
      <c r="U64" s="4"/>
      <c r="V64" s="36"/>
      <c r="W64" s="61"/>
      <c r="X64" s="25"/>
      <c r="Y64" s="25"/>
    </row>
    <row r="65" spans="2:27" ht="15" x14ac:dyDescent="0.2">
      <c r="B65" s="67" t="s">
        <v>324</v>
      </c>
      <c r="C65" s="28">
        <v>42209</v>
      </c>
      <c r="D65" s="9">
        <v>0.50416666666666665</v>
      </c>
      <c r="E65" s="150">
        <v>6.3</v>
      </c>
      <c r="F65" s="5">
        <v>1203.3</v>
      </c>
      <c r="G65" s="11">
        <v>7.81</v>
      </c>
      <c r="H65" s="5">
        <v>101.4</v>
      </c>
      <c r="I65" s="153">
        <v>18.45</v>
      </c>
      <c r="J65" s="5" t="s">
        <v>371</v>
      </c>
      <c r="K65" s="5" t="s">
        <v>312</v>
      </c>
      <c r="L65" s="153">
        <v>7.86</v>
      </c>
      <c r="M65" s="5" t="s">
        <v>312</v>
      </c>
      <c r="N65" s="153">
        <v>250.5</v>
      </c>
      <c r="O65" s="153">
        <v>287.3</v>
      </c>
      <c r="P65" s="150">
        <v>71.900000000000006</v>
      </c>
      <c r="Q65" s="5" t="s">
        <v>312</v>
      </c>
      <c r="R65" s="5" t="s">
        <v>217</v>
      </c>
      <c r="S65" s="5" t="s">
        <v>346</v>
      </c>
      <c r="T65" s="5" t="s">
        <v>312</v>
      </c>
      <c r="U65" s="5" t="s">
        <v>312</v>
      </c>
      <c r="V65" s="17" t="s">
        <v>249</v>
      </c>
      <c r="W65" s="61"/>
      <c r="X65" s="25" t="s">
        <v>312</v>
      </c>
      <c r="Y65" s="25" t="s">
        <v>312</v>
      </c>
      <c r="Z65" s="57" t="s">
        <v>178</v>
      </c>
    </row>
    <row r="66" spans="2:27" ht="15" x14ac:dyDescent="0.2">
      <c r="B66" s="67" t="s">
        <v>324</v>
      </c>
      <c r="C66" s="28">
        <v>42216</v>
      </c>
      <c r="D66" s="9">
        <v>0.51041666666666663</v>
      </c>
      <c r="E66" s="150">
        <v>7.5</v>
      </c>
      <c r="F66" s="5" t="s">
        <v>296</v>
      </c>
      <c r="G66" s="11">
        <v>7.63</v>
      </c>
      <c r="H66" s="5">
        <v>102.5</v>
      </c>
      <c r="I66" s="153">
        <v>20.41</v>
      </c>
      <c r="J66" s="5" t="s">
        <v>312</v>
      </c>
      <c r="K66" s="5" t="s">
        <v>312</v>
      </c>
      <c r="L66" s="153">
        <v>7.88</v>
      </c>
      <c r="M66" s="5" t="s">
        <v>312</v>
      </c>
      <c r="N66" s="153">
        <v>308.89999999999998</v>
      </c>
      <c r="O66" s="153">
        <v>339.3</v>
      </c>
      <c r="P66" s="150">
        <v>67.900000000000006</v>
      </c>
      <c r="Q66" s="5" t="s">
        <v>312</v>
      </c>
      <c r="R66" s="5" t="s">
        <v>298</v>
      </c>
      <c r="S66" s="5" t="s">
        <v>346</v>
      </c>
      <c r="T66" s="5" t="s">
        <v>312</v>
      </c>
      <c r="U66" s="5" t="s">
        <v>312</v>
      </c>
      <c r="V66" s="17" t="s">
        <v>249</v>
      </c>
      <c r="W66" s="61"/>
      <c r="X66" s="25"/>
      <c r="Y66" s="25"/>
      <c r="Z66">
        <f>GEOMEAN(E59:E60,E62,E63,E65,E66)</f>
        <v>12.967654236281948</v>
      </c>
    </row>
    <row r="67" spans="2:27" ht="15" x14ac:dyDescent="0.2">
      <c r="B67" s="67" t="s">
        <v>324</v>
      </c>
      <c r="C67" s="28">
        <v>42221</v>
      </c>
      <c r="D67" s="9">
        <v>0.54305555555555551</v>
      </c>
      <c r="E67" s="150">
        <v>36.799999999999997</v>
      </c>
      <c r="F67" s="5"/>
      <c r="G67" s="11">
        <v>7.91</v>
      </c>
      <c r="H67" s="5">
        <v>108.7</v>
      </c>
      <c r="I67" s="153">
        <v>21.11</v>
      </c>
      <c r="J67" s="5" t="s">
        <v>312</v>
      </c>
      <c r="K67" s="5" t="s">
        <v>312</v>
      </c>
      <c r="L67" s="153">
        <v>7.81</v>
      </c>
      <c r="M67" s="5" t="s">
        <v>312</v>
      </c>
      <c r="N67" s="153">
        <v>319.3</v>
      </c>
      <c r="O67" s="153">
        <v>345.5</v>
      </c>
      <c r="P67" s="150" t="s">
        <v>312</v>
      </c>
      <c r="Q67" s="5" t="s">
        <v>312</v>
      </c>
      <c r="R67" s="5" t="s">
        <v>217</v>
      </c>
      <c r="S67" s="5" t="s">
        <v>345</v>
      </c>
      <c r="T67" s="5" t="s">
        <v>312</v>
      </c>
      <c r="U67" s="5" t="s">
        <v>312</v>
      </c>
      <c r="V67" s="17" t="s">
        <v>170</v>
      </c>
      <c r="W67" s="61"/>
      <c r="X67" s="25"/>
      <c r="Y67" s="25"/>
    </row>
    <row r="68" spans="2:27" ht="15" x14ac:dyDescent="0.2">
      <c r="B68" s="67" t="s">
        <v>324</v>
      </c>
      <c r="C68" s="28">
        <v>42235</v>
      </c>
      <c r="D68" s="9">
        <v>0.54236111111111118</v>
      </c>
      <c r="E68" s="150"/>
      <c r="F68" s="5"/>
      <c r="G68" s="11">
        <v>8.0399999999999991</v>
      </c>
      <c r="H68" s="5">
        <v>88.8</v>
      </c>
      <c r="I68" s="153">
        <v>20.12</v>
      </c>
      <c r="J68" s="5" t="s">
        <v>230</v>
      </c>
      <c r="K68" s="5" t="s">
        <v>312</v>
      </c>
      <c r="L68" s="153">
        <v>7.94</v>
      </c>
      <c r="M68" s="5" t="s">
        <v>312</v>
      </c>
      <c r="N68" s="153">
        <v>367.7</v>
      </c>
      <c r="O68" s="153">
        <v>405.2</v>
      </c>
      <c r="P68" s="150">
        <v>59</v>
      </c>
      <c r="Q68" s="5" t="s">
        <v>312</v>
      </c>
      <c r="R68" s="5" t="s">
        <v>421</v>
      </c>
      <c r="S68" s="5" t="s">
        <v>345</v>
      </c>
      <c r="T68" s="5" t="s">
        <v>312</v>
      </c>
      <c r="U68" s="5" t="s">
        <v>312</v>
      </c>
      <c r="V68" s="17" t="s">
        <v>174</v>
      </c>
      <c r="W68" s="61"/>
      <c r="X68" s="25"/>
      <c r="Y68" s="25"/>
    </row>
    <row r="69" spans="2:27" ht="15" x14ac:dyDescent="0.2">
      <c r="B69" s="67" t="s">
        <v>324</v>
      </c>
      <c r="C69" s="28">
        <v>42249</v>
      </c>
      <c r="D69" s="9">
        <v>0.56041666666666667</v>
      </c>
      <c r="E69" s="150"/>
      <c r="F69" s="5"/>
      <c r="G69" s="11">
        <v>7.04</v>
      </c>
      <c r="H69" s="5">
        <v>98.8</v>
      </c>
      <c r="I69" s="153">
        <v>22.16</v>
      </c>
      <c r="J69" s="5" t="s">
        <v>230</v>
      </c>
      <c r="K69" s="5" t="s">
        <v>312</v>
      </c>
      <c r="L69" s="153">
        <v>7.76</v>
      </c>
      <c r="M69" s="5" t="s">
        <v>312</v>
      </c>
      <c r="N69" s="153">
        <v>428.2</v>
      </c>
      <c r="O69" s="153">
        <v>452.7</v>
      </c>
      <c r="P69" s="150">
        <v>70.8</v>
      </c>
      <c r="Q69" s="5" t="s">
        <v>312</v>
      </c>
      <c r="R69" s="5" t="s">
        <v>421</v>
      </c>
      <c r="S69" s="5" t="s">
        <v>345</v>
      </c>
      <c r="T69" s="5" t="s">
        <v>312</v>
      </c>
      <c r="U69" s="5" t="s">
        <v>312</v>
      </c>
      <c r="V69" s="17" t="s">
        <v>174</v>
      </c>
      <c r="W69" s="61"/>
      <c r="X69" s="25"/>
      <c r="Y69" s="25"/>
    </row>
    <row r="70" spans="2:27" ht="15" x14ac:dyDescent="0.2">
      <c r="B70" s="67" t="s">
        <v>324</v>
      </c>
      <c r="C70" s="28">
        <v>42263</v>
      </c>
      <c r="D70" s="9">
        <v>0.5444444444444444</v>
      </c>
      <c r="E70" s="150"/>
      <c r="F70" s="5"/>
      <c r="G70" s="11">
        <v>7.39</v>
      </c>
      <c r="H70" s="5">
        <v>102.1</v>
      </c>
      <c r="I70" s="153">
        <v>21.01</v>
      </c>
      <c r="J70" s="5" t="s">
        <v>230</v>
      </c>
      <c r="K70" s="5" t="s">
        <v>312</v>
      </c>
      <c r="L70" s="153">
        <v>7.74</v>
      </c>
      <c r="M70" s="5">
        <v>8.42</v>
      </c>
      <c r="N70" s="153">
        <v>494.7</v>
      </c>
      <c r="O70" s="153">
        <v>536.20000000000005</v>
      </c>
      <c r="P70" s="150">
        <v>46.5</v>
      </c>
      <c r="Q70" s="5" t="s">
        <v>312</v>
      </c>
      <c r="R70" s="5" t="s">
        <v>298</v>
      </c>
      <c r="S70" s="5" t="s">
        <v>345</v>
      </c>
      <c r="T70" s="5" t="s">
        <v>312</v>
      </c>
      <c r="U70" s="5" t="s">
        <v>312</v>
      </c>
      <c r="V70" s="17" t="s">
        <v>246</v>
      </c>
      <c r="W70" s="61"/>
      <c r="X70" s="25"/>
      <c r="Y70" s="25"/>
    </row>
    <row r="71" spans="2:27" ht="15" x14ac:dyDescent="0.2">
      <c r="B71" s="66" t="s">
        <v>324</v>
      </c>
      <c r="C71" s="28">
        <v>42272</v>
      </c>
      <c r="D71" s="9">
        <v>0.6430555555555556</v>
      </c>
      <c r="E71" s="150">
        <v>68.900000000000006</v>
      </c>
      <c r="F71" s="5" t="s">
        <v>296</v>
      </c>
      <c r="G71" s="11">
        <v>7.31</v>
      </c>
      <c r="H71" s="5">
        <v>100.2</v>
      </c>
      <c r="I71" s="153">
        <v>21.18</v>
      </c>
      <c r="J71" s="100" t="s">
        <v>352</v>
      </c>
      <c r="K71" s="5" t="s">
        <v>312</v>
      </c>
      <c r="L71" s="153">
        <v>7.76</v>
      </c>
      <c r="M71" s="5">
        <v>4.03</v>
      </c>
      <c r="N71" s="153">
        <v>540.5</v>
      </c>
      <c r="O71" s="153">
        <v>582.5</v>
      </c>
      <c r="P71" s="150">
        <v>35</v>
      </c>
      <c r="Q71" s="5" t="s">
        <v>312</v>
      </c>
      <c r="R71" s="100" t="s">
        <v>298</v>
      </c>
      <c r="S71" s="5" t="s">
        <v>345</v>
      </c>
      <c r="T71" s="5" t="s">
        <v>312</v>
      </c>
      <c r="U71" s="5" t="s">
        <v>312</v>
      </c>
      <c r="V71" s="17" t="s">
        <v>174</v>
      </c>
      <c r="W71" s="61"/>
      <c r="X71" s="25"/>
      <c r="Y71" s="25"/>
    </row>
    <row r="72" spans="2:27" ht="15" x14ac:dyDescent="0.2">
      <c r="B72" s="66" t="s">
        <v>324</v>
      </c>
      <c r="C72" s="28">
        <v>42286</v>
      </c>
      <c r="D72" s="9">
        <v>0.5805555555555556</v>
      </c>
      <c r="E72" s="150">
        <v>38.9</v>
      </c>
      <c r="F72" s="5">
        <v>1732.9</v>
      </c>
      <c r="G72" s="11">
        <v>7.98</v>
      </c>
      <c r="H72" s="5">
        <v>102.6</v>
      </c>
      <c r="I72" s="153">
        <v>18.170000000000002</v>
      </c>
      <c r="J72" s="5" t="s">
        <v>230</v>
      </c>
      <c r="K72" s="5" t="s">
        <v>312</v>
      </c>
      <c r="L72" s="153">
        <v>7.81</v>
      </c>
      <c r="M72" s="5">
        <v>6.56</v>
      </c>
      <c r="N72" s="153">
        <v>507.8</v>
      </c>
      <c r="O72" s="153">
        <v>584.1</v>
      </c>
      <c r="P72" s="150">
        <v>21.9</v>
      </c>
      <c r="Q72" s="5" t="s">
        <v>312</v>
      </c>
      <c r="R72" s="5" t="s">
        <v>298</v>
      </c>
      <c r="S72" s="5" t="s">
        <v>345</v>
      </c>
      <c r="T72" s="5" t="s">
        <v>312</v>
      </c>
      <c r="U72" s="5" t="s">
        <v>312</v>
      </c>
      <c r="V72" s="17" t="s">
        <v>174</v>
      </c>
      <c r="W72" s="61"/>
      <c r="X72" s="25"/>
      <c r="Y72" s="25"/>
    </row>
    <row r="73" spans="2:27" ht="15" x14ac:dyDescent="0.2">
      <c r="B73" s="66" t="s">
        <v>356</v>
      </c>
      <c r="C73" s="28">
        <v>42307</v>
      </c>
      <c r="D73" s="9">
        <v>0.5493055555555556</v>
      </c>
      <c r="E73" s="150">
        <v>54.6</v>
      </c>
      <c r="F73" s="40">
        <v>1553.1</v>
      </c>
      <c r="G73" s="44">
        <v>8.91</v>
      </c>
      <c r="H73" s="141">
        <v>98</v>
      </c>
      <c r="I73" s="143">
        <v>10.71</v>
      </c>
      <c r="J73" s="136" t="s">
        <v>352</v>
      </c>
      <c r="K73" s="5" t="s">
        <v>312</v>
      </c>
      <c r="L73" s="143">
        <v>7.49</v>
      </c>
      <c r="M73" s="40">
        <v>8.11</v>
      </c>
      <c r="N73" s="143">
        <v>473</v>
      </c>
      <c r="O73" s="143">
        <v>649.5</v>
      </c>
      <c r="P73" s="141">
        <v>12.5</v>
      </c>
      <c r="Q73" s="40"/>
      <c r="R73" s="136" t="s">
        <v>357</v>
      </c>
      <c r="S73" s="136" t="s">
        <v>354</v>
      </c>
      <c r="T73" s="40"/>
      <c r="U73" s="40"/>
      <c r="V73" s="17" t="s">
        <v>355</v>
      </c>
      <c r="W73" s="132"/>
      <c r="X73" s="25"/>
      <c r="Y73" s="25"/>
    </row>
    <row r="74" spans="2:27" ht="15" x14ac:dyDescent="0.2">
      <c r="B74" s="66" t="s">
        <v>356</v>
      </c>
      <c r="C74" s="28">
        <v>42321</v>
      </c>
      <c r="D74" s="9"/>
      <c r="E74" s="150">
        <v>7.5</v>
      </c>
      <c r="F74" s="40"/>
      <c r="G74" s="44"/>
      <c r="H74" s="141"/>
      <c r="I74" s="143"/>
      <c r="J74" s="136"/>
      <c r="K74" s="40"/>
      <c r="L74" s="143"/>
      <c r="M74" s="40"/>
      <c r="N74" s="143"/>
      <c r="O74" s="143"/>
      <c r="P74" s="141"/>
      <c r="Q74" s="40"/>
      <c r="R74" s="136"/>
      <c r="S74" s="136"/>
      <c r="T74" s="40"/>
      <c r="U74" s="40"/>
      <c r="V74" s="46"/>
      <c r="W74" s="132"/>
      <c r="X74" s="25"/>
      <c r="Y74" s="25"/>
    </row>
    <row r="75" spans="2:27" ht="15" x14ac:dyDescent="0.2">
      <c r="B75" s="66" t="s">
        <v>356</v>
      </c>
      <c r="C75" s="28">
        <v>42342</v>
      </c>
      <c r="D75" s="9"/>
      <c r="E75" s="9" t="s">
        <v>312</v>
      </c>
      <c r="F75" s="40"/>
      <c r="G75" s="44"/>
      <c r="H75" s="141"/>
      <c r="I75" s="143"/>
      <c r="J75" s="136"/>
      <c r="K75" s="40"/>
      <c r="L75" s="143"/>
      <c r="M75" s="40"/>
      <c r="N75" s="143"/>
      <c r="O75" s="143"/>
      <c r="P75" s="141"/>
      <c r="Q75" s="40"/>
      <c r="R75" s="136"/>
      <c r="S75" s="136"/>
      <c r="T75" s="40"/>
      <c r="U75" s="40"/>
      <c r="V75" s="46"/>
      <c r="W75" s="132"/>
      <c r="X75" s="25"/>
      <c r="Y75" s="25"/>
    </row>
    <row r="76" spans="2:27" ht="15" x14ac:dyDescent="0.2">
      <c r="B76" s="66" t="s">
        <v>356</v>
      </c>
      <c r="C76" s="28">
        <v>42356</v>
      </c>
      <c r="D76" s="9"/>
      <c r="E76" s="150"/>
      <c r="F76" s="40"/>
      <c r="G76" s="44"/>
      <c r="H76" s="141"/>
      <c r="I76" s="143"/>
      <c r="J76" s="136"/>
      <c r="K76" s="40"/>
      <c r="L76" s="143"/>
      <c r="M76" s="40"/>
      <c r="N76" s="143"/>
      <c r="O76" s="143"/>
      <c r="P76" s="141"/>
      <c r="Q76" s="40"/>
      <c r="R76" s="136"/>
      <c r="S76" s="136"/>
      <c r="T76" s="40"/>
      <c r="U76" s="40"/>
      <c r="V76" s="46"/>
      <c r="W76" s="132"/>
      <c r="X76" s="25"/>
      <c r="Y76" s="25"/>
    </row>
    <row r="77" spans="2:27" ht="15" x14ac:dyDescent="0.2">
      <c r="Z77" s="154" t="s">
        <v>179</v>
      </c>
      <c r="AA77" s="154" t="s">
        <v>175</v>
      </c>
    </row>
    <row r="78" spans="2:27" ht="15" x14ac:dyDescent="0.2">
      <c r="B78" s="5" t="s">
        <v>323</v>
      </c>
      <c r="C78" s="28">
        <v>41671</v>
      </c>
      <c r="D78" s="9">
        <v>0.48958333333333331</v>
      </c>
      <c r="E78" s="5">
        <v>4.0999999999999996</v>
      </c>
      <c r="F78" s="5">
        <v>79.400000000000006</v>
      </c>
      <c r="G78" s="5">
        <v>8.1999999999999993</v>
      </c>
      <c r="H78" s="5"/>
      <c r="I78" s="5">
        <v>3.8</v>
      </c>
      <c r="J78" s="5"/>
      <c r="K78" s="5"/>
      <c r="L78" s="5">
        <v>7.42</v>
      </c>
      <c r="M78" s="5" t="s">
        <v>312</v>
      </c>
      <c r="N78" s="5"/>
      <c r="O78" s="5"/>
      <c r="P78" s="5"/>
      <c r="Q78" s="5">
        <v>1.4999999999999999E-2</v>
      </c>
      <c r="R78" s="5" t="s">
        <v>298</v>
      </c>
      <c r="S78" s="5" t="s">
        <v>346</v>
      </c>
      <c r="T78" s="5" t="s">
        <v>312</v>
      </c>
      <c r="U78" s="5"/>
      <c r="V78" s="17" t="s">
        <v>335</v>
      </c>
      <c r="W78" s="17"/>
      <c r="X78" s="25"/>
      <c r="Y78" s="25"/>
    </row>
    <row r="79" spans="2:27" ht="15" x14ac:dyDescent="0.2">
      <c r="B79" s="5" t="s">
        <v>323</v>
      </c>
      <c r="C79" s="28">
        <v>41684</v>
      </c>
      <c r="D79" s="9">
        <v>0.47916666666666669</v>
      </c>
      <c r="E79" s="5">
        <v>1</v>
      </c>
      <c r="F79" s="5">
        <v>32.299999999999997</v>
      </c>
      <c r="G79" s="5">
        <v>8.3000000000000007</v>
      </c>
      <c r="H79" s="5"/>
      <c r="I79" s="5">
        <v>4</v>
      </c>
      <c r="J79" s="5"/>
      <c r="K79" s="5"/>
      <c r="L79" s="5">
        <v>7.42</v>
      </c>
      <c r="M79" s="5"/>
      <c r="N79" s="5"/>
      <c r="O79" s="5"/>
      <c r="P79" s="5"/>
      <c r="Q79" s="5">
        <v>4.0000000000000001E-3</v>
      </c>
      <c r="R79" s="5" t="s">
        <v>217</v>
      </c>
      <c r="S79" s="5" t="s">
        <v>346</v>
      </c>
      <c r="T79" s="5">
        <v>2.6</v>
      </c>
      <c r="U79" s="5">
        <v>1.002</v>
      </c>
      <c r="V79" s="17" t="s">
        <v>335</v>
      </c>
      <c r="W79" s="61"/>
      <c r="X79" s="25"/>
      <c r="Y79" s="25"/>
    </row>
    <row r="80" spans="2:27" ht="15" x14ac:dyDescent="0.2">
      <c r="B80" s="5" t="s">
        <v>323</v>
      </c>
      <c r="C80" s="28">
        <v>41698</v>
      </c>
      <c r="D80" s="9">
        <v>0.48958333333333331</v>
      </c>
      <c r="E80" s="5">
        <v>1</v>
      </c>
      <c r="F80" s="5">
        <v>31.7</v>
      </c>
      <c r="G80" s="5">
        <v>11.5</v>
      </c>
      <c r="H80" s="5"/>
      <c r="I80" s="5">
        <v>9.3000000000000007</v>
      </c>
      <c r="J80" s="5"/>
      <c r="K80" s="5"/>
      <c r="L80" s="5">
        <v>8.01</v>
      </c>
      <c r="M80" s="5"/>
      <c r="N80" s="5"/>
      <c r="O80" s="5"/>
      <c r="P80" s="5"/>
      <c r="Q80" s="5"/>
      <c r="R80" s="5" t="s">
        <v>421</v>
      </c>
      <c r="S80" s="5" t="s">
        <v>346</v>
      </c>
      <c r="T80" s="5">
        <v>0</v>
      </c>
      <c r="U80" s="5">
        <v>1</v>
      </c>
      <c r="V80" s="17" t="s">
        <v>168</v>
      </c>
      <c r="W80" s="61"/>
      <c r="X80" s="25"/>
      <c r="Y80" s="25"/>
    </row>
    <row r="81" spans="2:27" ht="15" x14ac:dyDescent="0.2">
      <c r="B81" s="5" t="s">
        <v>323</v>
      </c>
      <c r="C81" s="28">
        <v>41712</v>
      </c>
      <c r="D81" s="9">
        <v>0.48958333333333331</v>
      </c>
      <c r="E81" s="5">
        <v>1</v>
      </c>
      <c r="F81" s="5">
        <v>45.4</v>
      </c>
      <c r="G81" s="5">
        <v>13.1</v>
      </c>
      <c r="H81" s="5"/>
      <c r="I81" s="5">
        <v>6.2</v>
      </c>
      <c r="J81" s="5"/>
      <c r="K81" s="5"/>
      <c r="L81" s="5">
        <v>7.97</v>
      </c>
      <c r="M81" s="5"/>
      <c r="N81" s="5"/>
      <c r="O81" s="5"/>
      <c r="P81" s="5"/>
      <c r="Q81" s="5">
        <v>5.0000000000000001E-3</v>
      </c>
      <c r="R81" s="5" t="s">
        <v>217</v>
      </c>
      <c r="S81" s="5" t="s">
        <v>346</v>
      </c>
      <c r="T81" s="5">
        <v>0</v>
      </c>
      <c r="U81" s="5">
        <v>1</v>
      </c>
      <c r="V81" s="17" t="s">
        <v>335</v>
      </c>
      <c r="W81" s="61"/>
      <c r="X81" s="25"/>
      <c r="Y81" s="25"/>
    </row>
    <row r="82" spans="2:27" ht="15" x14ac:dyDescent="0.2">
      <c r="B82" s="5" t="s">
        <v>323</v>
      </c>
      <c r="C82" s="28">
        <v>41916</v>
      </c>
      <c r="D82" s="8">
        <v>0.55347222222222225</v>
      </c>
      <c r="E82" s="5">
        <v>27.5</v>
      </c>
      <c r="F82" s="5">
        <v>2199.6999999999998</v>
      </c>
      <c r="G82" s="5" t="s">
        <v>312</v>
      </c>
      <c r="H82" s="5" t="s">
        <v>312</v>
      </c>
      <c r="I82" s="5">
        <v>16.2</v>
      </c>
      <c r="J82" s="5" t="s">
        <v>230</v>
      </c>
      <c r="K82" s="5"/>
      <c r="L82" s="153">
        <v>8.35</v>
      </c>
      <c r="M82" s="150">
        <v>5.4</v>
      </c>
      <c r="N82" s="5"/>
      <c r="O82" s="5"/>
      <c r="P82" s="5"/>
      <c r="Q82" s="5"/>
      <c r="R82" s="5"/>
      <c r="S82" s="5" t="s">
        <v>345</v>
      </c>
      <c r="T82" s="5"/>
      <c r="U82" s="5"/>
      <c r="V82" s="17" t="s">
        <v>335</v>
      </c>
      <c r="W82" s="61"/>
      <c r="X82" s="25"/>
      <c r="Y82" s="25"/>
    </row>
    <row r="83" spans="2:27" ht="15" x14ac:dyDescent="0.2">
      <c r="B83" s="5" t="s">
        <v>323</v>
      </c>
      <c r="C83" s="28">
        <v>41930</v>
      </c>
      <c r="D83" s="9">
        <v>0.54027777777777775</v>
      </c>
      <c r="E83" s="5">
        <v>13.4</v>
      </c>
      <c r="F83" s="5">
        <v>829.7</v>
      </c>
      <c r="G83" s="153">
        <v>10.35</v>
      </c>
      <c r="H83" s="5">
        <v>120.7</v>
      </c>
      <c r="I83" s="153">
        <v>13.39</v>
      </c>
      <c r="J83" s="5" t="s">
        <v>230</v>
      </c>
      <c r="K83" s="5"/>
      <c r="L83" s="153">
        <v>8.77</v>
      </c>
      <c r="M83" s="5"/>
      <c r="N83" s="150">
        <v>358.6</v>
      </c>
      <c r="O83" s="5"/>
      <c r="P83" s="5"/>
      <c r="Q83" s="5"/>
      <c r="R83" s="5"/>
      <c r="S83" s="5" t="s">
        <v>345</v>
      </c>
      <c r="T83" s="5"/>
      <c r="U83" s="5"/>
      <c r="V83" s="17" t="s">
        <v>275</v>
      </c>
      <c r="W83" s="61"/>
      <c r="X83" s="25"/>
      <c r="Y83" s="25"/>
    </row>
    <row r="84" spans="2:27" ht="15" x14ac:dyDescent="0.2">
      <c r="B84" s="5" t="s">
        <v>323</v>
      </c>
      <c r="C84" s="28">
        <v>41951</v>
      </c>
      <c r="D84" s="9">
        <v>0.54999999999999993</v>
      </c>
      <c r="E84" s="5">
        <v>7.4</v>
      </c>
      <c r="F84" s="5">
        <v>488.4</v>
      </c>
      <c r="G84" s="5">
        <v>5.59</v>
      </c>
      <c r="H84" s="5" t="s">
        <v>312</v>
      </c>
      <c r="I84" s="153">
        <v>10.5</v>
      </c>
      <c r="J84" s="5" t="s">
        <v>230</v>
      </c>
      <c r="K84" s="5"/>
      <c r="L84" s="5">
        <v>8.2200000000000006</v>
      </c>
      <c r="M84" s="5">
        <v>3.4</v>
      </c>
      <c r="N84" s="5">
        <v>429</v>
      </c>
      <c r="O84" s="5"/>
      <c r="P84" s="5"/>
      <c r="Q84" s="5"/>
      <c r="R84" s="5"/>
      <c r="S84" s="5" t="s">
        <v>345</v>
      </c>
      <c r="T84" s="5"/>
      <c r="U84" s="5"/>
      <c r="V84" s="17" t="s">
        <v>275</v>
      </c>
      <c r="W84" s="61"/>
      <c r="X84" s="25"/>
      <c r="Y84" s="25"/>
    </row>
    <row r="85" spans="2:27" ht="15" x14ac:dyDescent="0.2">
      <c r="B85" s="5" t="s">
        <v>323</v>
      </c>
      <c r="C85" s="28">
        <v>41965</v>
      </c>
      <c r="D85" s="9">
        <v>0.5395833333333333</v>
      </c>
      <c r="E85" s="150">
        <v>7.4</v>
      </c>
      <c r="F85" s="150">
        <v>275.5</v>
      </c>
      <c r="G85" s="153">
        <v>10.3</v>
      </c>
      <c r="H85" s="5"/>
      <c r="I85" s="153">
        <v>5.0599999999999996</v>
      </c>
      <c r="J85" s="5" t="s">
        <v>230</v>
      </c>
      <c r="K85" s="5"/>
      <c r="L85" s="5">
        <v>7.75</v>
      </c>
      <c r="M85" s="150">
        <v>2</v>
      </c>
      <c r="N85" s="5">
        <v>408</v>
      </c>
      <c r="O85" s="5"/>
      <c r="P85" s="5"/>
      <c r="Q85" s="5"/>
      <c r="R85" s="5"/>
      <c r="S85" s="5" t="s">
        <v>345</v>
      </c>
      <c r="T85" s="5"/>
      <c r="U85" s="5"/>
      <c r="V85" s="17" t="s">
        <v>275</v>
      </c>
      <c r="W85" s="61"/>
      <c r="X85" s="25"/>
      <c r="Y85" s="25"/>
    </row>
    <row r="86" spans="2:27" ht="15" x14ac:dyDescent="0.2">
      <c r="B86" s="5" t="s">
        <v>323</v>
      </c>
      <c r="C86" s="28">
        <v>41986</v>
      </c>
      <c r="D86" s="9">
        <v>0.5805555555555556</v>
      </c>
      <c r="E86" s="150">
        <v>5.2</v>
      </c>
      <c r="F86" s="150">
        <v>261.3</v>
      </c>
      <c r="G86" s="153" t="s">
        <v>312</v>
      </c>
      <c r="H86" s="5" t="s">
        <v>312</v>
      </c>
      <c r="I86" s="153">
        <v>4.88</v>
      </c>
      <c r="J86" s="5" t="s">
        <v>230</v>
      </c>
      <c r="K86" s="5"/>
      <c r="L86" s="5">
        <v>7.82</v>
      </c>
      <c r="M86" s="150">
        <v>2</v>
      </c>
      <c r="N86" s="13"/>
      <c r="O86" s="5"/>
      <c r="P86" s="5"/>
      <c r="Q86" s="5"/>
      <c r="R86" s="5"/>
      <c r="S86" s="5" t="s">
        <v>345</v>
      </c>
      <c r="T86" s="5"/>
      <c r="U86" s="5"/>
      <c r="V86" s="17" t="s">
        <v>275</v>
      </c>
      <c r="W86" s="61"/>
      <c r="X86" s="25"/>
      <c r="Y86" s="25"/>
      <c r="AA86">
        <f>GEOMEAN(E78:E86)</f>
        <v>4.22634891230667</v>
      </c>
    </row>
    <row r="87" spans="2:27" ht="15" x14ac:dyDescent="0.2">
      <c r="B87" s="50" t="s">
        <v>323</v>
      </c>
      <c r="C87" s="28">
        <v>42028</v>
      </c>
      <c r="D87" s="9">
        <v>0.54999999999999993</v>
      </c>
      <c r="E87" s="5">
        <v>4.0999999999999996</v>
      </c>
      <c r="F87" s="5">
        <v>90.9</v>
      </c>
      <c r="G87" s="153">
        <v>11.2</v>
      </c>
      <c r="H87" s="5">
        <v>103.1</v>
      </c>
      <c r="I87" s="153">
        <v>3.51</v>
      </c>
      <c r="J87" s="5" t="s">
        <v>230</v>
      </c>
      <c r="K87" s="5"/>
      <c r="L87" s="153">
        <v>7.6</v>
      </c>
      <c r="M87" s="150">
        <v>2.7</v>
      </c>
      <c r="N87" s="153">
        <v>449.2</v>
      </c>
      <c r="O87" s="5"/>
      <c r="P87" s="5"/>
      <c r="Q87" s="5"/>
      <c r="R87" s="5" t="s">
        <v>298</v>
      </c>
      <c r="S87" s="5" t="s">
        <v>345</v>
      </c>
      <c r="T87" s="5"/>
      <c r="U87" s="5"/>
      <c r="V87" s="17" t="s">
        <v>274</v>
      </c>
      <c r="W87" s="17" t="s">
        <v>385</v>
      </c>
      <c r="X87" s="25"/>
      <c r="Y87" s="25"/>
    </row>
    <row r="88" spans="2:27" ht="15" x14ac:dyDescent="0.2">
      <c r="B88" s="50" t="s">
        <v>323</v>
      </c>
      <c r="C88" s="28">
        <v>42049</v>
      </c>
      <c r="D88" s="9">
        <v>0.58124999999999993</v>
      </c>
      <c r="E88" s="5">
        <v>4.0999999999999996</v>
      </c>
      <c r="F88" s="5">
        <v>67</v>
      </c>
      <c r="G88" s="11">
        <v>10.41</v>
      </c>
      <c r="H88" s="5">
        <v>102.5</v>
      </c>
      <c r="I88" s="153">
        <v>6.19</v>
      </c>
      <c r="J88" s="5" t="s">
        <v>230</v>
      </c>
      <c r="K88" s="5"/>
      <c r="L88" s="153">
        <v>7.68</v>
      </c>
      <c r="M88" s="150">
        <v>1.63</v>
      </c>
      <c r="N88" s="153">
        <v>480.1</v>
      </c>
      <c r="O88" s="5"/>
      <c r="P88" s="5"/>
      <c r="Q88" s="5"/>
      <c r="R88" s="5"/>
      <c r="S88" s="5" t="s">
        <v>345</v>
      </c>
      <c r="T88" s="5"/>
      <c r="U88" s="5"/>
      <c r="V88" s="17" t="s">
        <v>274</v>
      </c>
      <c r="W88" s="17" t="s">
        <v>375</v>
      </c>
      <c r="X88" s="25"/>
      <c r="Y88" s="25"/>
    </row>
    <row r="89" spans="2:27" ht="15" x14ac:dyDescent="0.2">
      <c r="B89" s="50" t="s">
        <v>323</v>
      </c>
      <c r="C89" s="28">
        <v>42063</v>
      </c>
      <c r="D89" s="5" t="s">
        <v>312</v>
      </c>
      <c r="E89" s="5" t="s">
        <v>312</v>
      </c>
      <c r="F89" s="5" t="s">
        <v>312</v>
      </c>
      <c r="G89" s="11"/>
      <c r="H89" s="5"/>
      <c r="I89" s="153"/>
      <c r="J89" s="5"/>
      <c r="K89" s="5"/>
      <c r="L89" s="153"/>
      <c r="M89" s="150"/>
      <c r="N89" s="153"/>
      <c r="O89" s="5"/>
      <c r="P89" s="5"/>
      <c r="Q89" s="5"/>
      <c r="R89" s="5"/>
      <c r="S89" s="5"/>
      <c r="T89" s="5"/>
      <c r="U89" s="5"/>
      <c r="V89" s="17" t="s">
        <v>274</v>
      </c>
      <c r="W89" s="17" t="s">
        <v>301</v>
      </c>
      <c r="X89" s="25"/>
      <c r="Y89" s="25"/>
    </row>
    <row r="90" spans="2:27" ht="15" x14ac:dyDescent="0.2">
      <c r="B90" s="50" t="s">
        <v>323</v>
      </c>
      <c r="C90" s="28">
        <v>42084</v>
      </c>
      <c r="D90" s="9">
        <v>0.63263888888888886</v>
      </c>
      <c r="E90" s="150">
        <v>1</v>
      </c>
      <c r="F90" s="5">
        <v>128.1</v>
      </c>
      <c r="G90" s="11">
        <v>8.94</v>
      </c>
      <c r="H90" s="5">
        <v>104.5</v>
      </c>
      <c r="I90" s="153">
        <v>13.31</v>
      </c>
      <c r="J90" s="5" t="s">
        <v>230</v>
      </c>
      <c r="K90" s="5"/>
      <c r="L90" s="153">
        <v>7.84</v>
      </c>
      <c r="M90" s="150">
        <v>5.05</v>
      </c>
      <c r="N90" s="153">
        <v>454.8</v>
      </c>
      <c r="O90" s="153">
        <v>586.70000000000005</v>
      </c>
      <c r="P90" s="150">
        <v>113.1</v>
      </c>
      <c r="Q90" s="5"/>
      <c r="R90" s="5" t="s">
        <v>421</v>
      </c>
      <c r="S90" s="5" t="s">
        <v>345</v>
      </c>
      <c r="T90" s="5"/>
      <c r="U90" s="5"/>
      <c r="V90" s="17" t="s">
        <v>274</v>
      </c>
      <c r="W90" s="18" t="s">
        <v>302</v>
      </c>
      <c r="X90" s="25"/>
      <c r="Y90" s="25"/>
    </row>
    <row r="91" spans="2:27" ht="15" x14ac:dyDescent="0.25">
      <c r="B91" s="50" t="s">
        <v>323</v>
      </c>
      <c r="C91" s="28">
        <v>42091</v>
      </c>
      <c r="D91" s="9" t="s">
        <v>312</v>
      </c>
      <c r="E91" s="150"/>
      <c r="F91" s="5"/>
      <c r="G91" s="11"/>
      <c r="H91" s="5"/>
      <c r="I91" s="153"/>
      <c r="J91" s="5"/>
      <c r="K91" s="5"/>
      <c r="L91" s="153"/>
      <c r="M91" s="150"/>
      <c r="N91" s="153"/>
      <c r="O91" s="153"/>
      <c r="P91" s="150"/>
      <c r="Q91" s="5"/>
      <c r="R91" s="5"/>
      <c r="S91" s="5"/>
      <c r="T91" s="5"/>
      <c r="U91" s="1"/>
      <c r="V91" s="36" t="s">
        <v>418</v>
      </c>
      <c r="W91" s="17" t="s">
        <v>303</v>
      </c>
      <c r="X91" s="25"/>
      <c r="Y91" s="25"/>
    </row>
    <row r="92" spans="2:27" ht="15" x14ac:dyDescent="0.2">
      <c r="B92" s="50" t="s">
        <v>323</v>
      </c>
      <c r="C92" s="28">
        <v>42111</v>
      </c>
      <c r="D92" s="9">
        <v>0.62361111111111112</v>
      </c>
      <c r="E92" s="150">
        <v>42</v>
      </c>
      <c r="F92" s="5">
        <v>1299.7</v>
      </c>
      <c r="G92" s="11">
        <v>9.86</v>
      </c>
      <c r="H92" s="5">
        <v>105.7</v>
      </c>
      <c r="I92" s="153">
        <v>9.4499999999999993</v>
      </c>
      <c r="J92" s="5" t="s">
        <v>371</v>
      </c>
      <c r="K92" s="153">
        <v>102</v>
      </c>
      <c r="L92" s="153">
        <v>7.7</v>
      </c>
      <c r="M92" s="150" t="s">
        <v>312</v>
      </c>
      <c r="N92" s="153">
        <v>435.3</v>
      </c>
      <c r="O92" s="153">
        <v>612</v>
      </c>
      <c r="P92" s="150">
        <v>102.7</v>
      </c>
      <c r="Q92" s="5" t="s">
        <v>312</v>
      </c>
      <c r="R92" s="5" t="s">
        <v>421</v>
      </c>
      <c r="S92" s="5" t="s">
        <v>346</v>
      </c>
      <c r="T92" s="5" t="s">
        <v>312</v>
      </c>
      <c r="U92" s="5" t="s">
        <v>312</v>
      </c>
      <c r="V92" s="17" t="s">
        <v>196</v>
      </c>
      <c r="W92" s="17" t="s">
        <v>304</v>
      </c>
      <c r="X92" s="25"/>
      <c r="Y92" s="25"/>
    </row>
    <row r="93" spans="2:27" ht="15" x14ac:dyDescent="0.2">
      <c r="B93" s="50" t="s">
        <v>323</v>
      </c>
      <c r="C93" s="28">
        <v>42130</v>
      </c>
      <c r="D93" s="9">
        <v>0.59791666666666665</v>
      </c>
      <c r="E93" s="150">
        <v>488</v>
      </c>
      <c r="F93" s="5"/>
      <c r="G93" s="11"/>
      <c r="H93" s="5"/>
      <c r="I93" s="153"/>
      <c r="J93" s="5"/>
      <c r="K93" s="5"/>
      <c r="L93" s="153"/>
      <c r="M93" s="150"/>
      <c r="N93" s="153"/>
      <c r="O93" s="153"/>
      <c r="P93" s="150"/>
      <c r="Q93" s="5"/>
      <c r="R93" s="5"/>
      <c r="S93" s="5"/>
      <c r="T93" s="5"/>
      <c r="U93" s="5"/>
      <c r="V93" s="17"/>
      <c r="W93" s="17" t="s">
        <v>305</v>
      </c>
      <c r="X93" s="25"/>
      <c r="Y93" s="25"/>
    </row>
    <row r="94" spans="2:27" ht="15" x14ac:dyDescent="0.2">
      <c r="B94" s="50" t="s">
        <v>323</v>
      </c>
      <c r="C94" s="28">
        <v>42144</v>
      </c>
      <c r="D94" s="9"/>
      <c r="E94" s="83">
        <v>236</v>
      </c>
      <c r="F94" s="5"/>
      <c r="G94" s="11"/>
      <c r="H94" s="5"/>
      <c r="I94" s="153"/>
      <c r="J94" s="5"/>
      <c r="K94" s="5"/>
      <c r="L94" s="153"/>
      <c r="M94" s="150"/>
      <c r="N94" s="153"/>
      <c r="O94" s="153"/>
      <c r="P94" s="150"/>
      <c r="Q94" s="5"/>
      <c r="R94" s="5"/>
      <c r="S94" s="5"/>
      <c r="T94" s="5"/>
      <c r="U94" s="5"/>
      <c r="V94" s="17"/>
      <c r="W94" s="17" t="s">
        <v>306</v>
      </c>
      <c r="X94" s="25"/>
      <c r="Y94" s="25"/>
    </row>
    <row r="95" spans="2:27" ht="15" x14ac:dyDescent="0.2">
      <c r="B95" s="50" t="s">
        <v>323</v>
      </c>
      <c r="C95" s="28">
        <v>42158</v>
      </c>
      <c r="D95" s="9">
        <v>0.52083333333333337</v>
      </c>
      <c r="E95" s="150">
        <v>3</v>
      </c>
      <c r="F95" s="5"/>
      <c r="G95" s="11">
        <v>9.4</v>
      </c>
      <c r="H95" s="5">
        <v>104.5</v>
      </c>
      <c r="I95" s="153">
        <v>11.29</v>
      </c>
      <c r="J95" s="5" t="s">
        <v>371</v>
      </c>
      <c r="K95" s="5" t="s">
        <v>312</v>
      </c>
      <c r="L95" s="153">
        <v>7.66</v>
      </c>
      <c r="M95" s="150" t="s">
        <v>312</v>
      </c>
      <c r="N95" s="153">
        <v>104.5</v>
      </c>
      <c r="O95" s="153">
        <v>262.2</v>
      </c>
      <c r="P95" s="150">
        <v>81.3</v>
      </c>
      <c r="Q95" s="5" t="s">
        <v>312</v>
      </c>
      <c r="R95" s="5" t="s">
        <v>421</v>
      </c>
      <c r="S95" s="5" t="s">
        <v>346</v>
      </c>
      <c r="T95" s="5" t="s">
        <v>312</v>
      </c>
      <c r="U95" s="5" t="s">
        <v>312</v>
      </c>
      <c r="V95" s="17" t="s">
        <v>251</v>
      </c>
      <c r="W95" s="17" t="s">
        <v>422</v>
      </c>
      <c r="X95" s="25"/>
      <c r="Y95" s="25"/>
    </row>
    <row r="96" spans="2:27" ht="15" x14ac:dyDescent="0.2">
      <c r="B96" s="50" t="s">
        <v>323</v>
      </c>
      <c r="C96" s="28">
        <v>42172</v>
      </c>
      <c r="D96" s="9">
        <v>0.60763888888888895</v>
      </c>
      <c r="E96" s="150">
        <v>38.799999999999997</v>
      </c>
      <c r="F96" s="5"/>
      <c r="G96" s="11">
        <v>8.2200000000000006</v>
      </c>
      <c r="H96" s="5">
        <v>100.6</v>
      </c>
      <c r="I96" s="153">
        <v>15.66</v>
      </c>
      <c r="J96" s="5" t="s">
        <v>371</v>
      </c>
      <c r="K96" s="5" t="s">
        <v>312</v>
      </c>
      <c r="L96" s="153">
        <v>8.14</v>
      </c>
      <c r="M96" s="150" t="s">
        <v>312</v>
      </c>
      <c r="N96" s="153">
        <v>167.4</v>
      </c>
      <c r="O96" s="153">
        <v>206.1</v>
      </c>
      <c r="P96" s="150">
        <v>90.4</v>
      </c>
      <c r="Q96" s="5" t="s">
        <v>312</v>
      </c>
      <c r="R96" s="5" t="s">
        <v>421</v>
      </c>
      <c r="S96" s="5" t="s">
        <v>346</v>
      </c>
      <c r="T96" s="5" t="s">
        <v>312</v>
      </c>
      <c r="U96" s="5" t="s">
        <v>312</v>
      </c>
      <c r="V96" s="17" t="s">
        <v>249</v>
      </c>
      <c r="W96" s="17"/>
      <c r="X96" s="25"/>
      <c r="Y96" s="25"/>
      <c r="Z96" t="s">
        <v>177</v>
      </c>
    </row>
    <row r="97" spans="2:26" ht="15" x14ac:dyDescent="0.2">
      <c r="B97" s="65" t="s">
        <v>323</v>
      </c>
      <c r="C97" s="28">
        <v>42181</v>
      </c>
      <c r="D97" s="9">
        <v>0.45833333333333331</v>
      </c>
      <c r="E97" s="150">
        <v>365.4</v>
      </c>
      <c r="F97" s="5" t="s">
        <v>209</v>
      </c>
      <c r="G97" s="11">
        <v>7.32</v>
      </c>
      <c r="H97" s="5">
        <v>74.099999999999994</v>
      </c>
      <c r="I97" s="153">
        <v>15.66</v>
      </c>
      <c r="J97" s="5" t="s">
        <v>371</v>
      </c>
      <c r="K97" s="5" t="s">
        <v>312</v>
      </c>
      <c r="L97" s="153">
        <v>7.85</v>
      </c>
      <c r="M97" s="150" t="s">
        <v>312</v>
      </c>
      <c r="N97" s="153"/>
      <c r="O97" s="153">
        <v>240</v>
      </c>
      <c r="P97" s="150" t="s">
        <v>312</v>
      </c>
      <c r="Q97" s="5" t="s">
        <v>312</v>
      </c>
      <c r="R97" s="5" t="s">
        <v>298</v>
      </c>
      <c r="S97" s="5" t="s">
        <v>346</v>
      </c>
      <c r="T97" s="5" t="s">
        <v>312</v>
      </c>
      <c r="U97" s="5" t="s">
        <v>312</v>
      </c>
      <c r="V97" s="17" t="s">
        <v>205</v>
      </c>
      <c r="W97" s="17" t="s">
        <v>423</v>
      </c>
      <c r="X97" s="25"/>
      <c r="Y97" s="25"/>
      <c r="Z97">
        <f>GEOMEAN(E93:E97)</f>
        <v>86.698317536716388</v>
      </c>
    </row>
    <row r="98" spans="2:26" ht="15" x14ac:dyDescent="0.2">
      <c r="B98" s="50" t="s">
        <v>323</v>
      </c>
      <c r="C98" s="28">
        <v>42186</v>
      </c>
      <c r="D98" s="9"/>
      <c r="E98" s="150">
        <v>11</v>
      </c>
      <c r="F98" s="5"/>
      <c r="G98" s="11"/>
      <c r="H98" s="5"/>
      <c r="I98" s="153"/>
      <c r="J98" s="5"/>
      <c r="K98" s="5"/>
      <c r="L98" s="153"/>
      <c r="M98" s="150"/>
      <c r="N98" s="153"/>
      <c r="O98" s="153"/>
      <c r="P98" s="150"/>
      <c r="Q98" s="5"/>
      <c r="R98" s="5"/>
      <c r="S98" s="5"/>
      <c r="T98" s="5"/>
      <c r="U98" s="5"/>
      <c r="V98" s="17"/>
      <c r="W98" s="17"/>
      <c r="X98" s="25"/>
      <c r="Y98" s="25"/>
    </row>
    <row r="99" spans="2:26" ht="15" x14ac:dyDescent="0.2">
      <c r="B99" s="65" t="s">
        <v>323</v>
      </c>
      <c r="C99" s="28">
        <v>42195</v>
      </c>
      <c r="D99" s="9">
        <v>0.52847222222222223</v>
      </c>
      <c r="E99" s="150">
        <v>63.1</v>
      </c>
      <c r="F99" s="5">
        <v>1986.3</v>
      </c>
      <c r="G99" s="11">
        <v>7.99</v>
      </c>
      <c r="H99" s="5">
        <v>101.9</v>
      </c>
      <c r="I99" s="153">
        <v>17.37</v>
      </c>
      <c r="J99" s="5" t="s">
        <v>312</v>
      </c>
      <c r="K99" s="5" t="s">
        <v>312</v>
      </c>
      <c r="L99" s="153">
        <v>7.79</v>
      </c>
      <c r="M99" s="150">
        <v>14.2</v>
      </c>
      <c r="N99" s="153">
        <v>269.39999999999998</v>
      </c>
      <c r="O99" s="153">
        <v>315.60000000000002</v>
      </c>
      <c r="P99" s="150">
        <v>64.599999999999994</v>
      </c>
      <c r="Q99" s="5" t="s">
        <v>312</v>
      </c>
      <c r="R99" s="5" t="s">
        <v>298</v>
      </c>
      <c r="S99" s="5" t="s">
        <v>346</v>
      </c>
      <c r="T99" s="5" t="s">
        <v>312</v>
      </c>
      <c r="U99" s="5" t="s">
        <v>312</v>
      </c>
      <c r="V99" s="17" t="s">
        <v>249</v>
      </c>
      <c r="W99" s="17"/>
      <c r="X99" s="90" t="s">
        <v>312</v>
      </c>
      <c r="Y99" s="90" t="s">
        <v>312</v>
      </c>
    </row>
    <row r="100" spans="2:26" ht="15" x14ac:dyDescent="0.2">
      <c r="B100" s="50" t="s">
        <v>323</v>
      </c>
      <c r="C100" s="28">
        <v>42200</v>
      </c>
      <c r="D100" s="9"/>
      <c r="E100" s="150"/>
      <c r="F100" s="5"/>
      <c r="G100" s="11"/>
      <c r="H100" s="5"/>
      <c r="I100" s="153"/>
      <c r="J100" s="5"/>
      <c r="K100" s="5"/>
      <c r="L100" s="153"/>
      <c r="M100" s="150"/>
      <c r="N100" s="153"/>
      <c r="O100" s="153"/>
      <c r="P100" s="150"/>
      <c r="Q100" s="5"/>
      <c r="R100" s="5"/>
      <c r="S100" s="5"/>
      <c r="T100" s="5"/>
      <c r="U100" s="5"/>
      <c r="V100" s="17"/>
      <c r="W100" s="17"/>
      <c r="X100" s="25"/>
      <c r="Y100" s="25"/>
    </row>
    <row r="101" spans="2:26" ht="15" x14ac:dyDescent="0.2">
      <c r="B101" s="65" t="s">
        <v>323</v>
      </c>
      <c r="C101" s="28">
        <v>42209</v>
      </c>
      <c r="D101" s="9">
        <v>0.48749999999999999</v>
      </c>
      <c r="E101" s="150">
        <v>10.9</v>
      </c>
      <c r="F101" s="5">
        <v>2419.6</v>
      </c>
      <c r="G101" s="11">
        <v>7.62</v>
      </c>
      <c r="H101" s="5">
        <v>99.6</v>
      </c>
      <c r="I101" s="153">
        <v>18.899999999999999</v>
      </c>
      <c r="J101" s="5" t="s">
        <v>371</v>
      </c>
      <c r="K101" s="5" t="s">
        <v>312</v>
      </c>
      <c r="L101" s="153">
        <v>7.8</v>
      </c>
      <c r="M101" s="150" t="s">
        <v>312</v>
      </c>
      <c r="N101" s="153" t="s">
        <v>210</v>
      </c>
      <c r="O101" s="153">
        <v>327.60000000000002</v>
      </c>
      <c r="P101" s="150">
        <v>71.8</v>
      </c>
      <c r="Q101" s="5" t="s">
        <v>312</v>
      </c>
      <c r="R101" s="5" t="s">
        <v>421</v>
      </c>
      <c r="S101" s="5" t="s">
        <v>346</v>
      </c>
      <c r="T101" s="5" t="s">
        <v>312</v>
      </c>
      <c r="U101" s="5" t="s">
        <v>312</v>
      </c>
      <c r="V101" s="17" t="s">
        <v>249</v>
      </c>
      <c r="W101" s="17"/>
      <c r="X101" s="90" t="s">
        <v>312</v>
      </c>
      <c r="Y101" s="90" t="s">
        <v>312</v>
      </c>
      <c r="Z101" s="90" t="s">
        <v>178</v>
      </c>
    </row>
    <row r="102" spans="2:26" ht="15" x14ac:dyDescent="0.2">
      <c r="B102" s="65" t="s">
        <v>323</v>
      </c>
      <c r="C102" s="28">
        <v>42216</v>
      </c>
      <c r="D102" s="9">
        <v>0.5</v>
      </c>
      <c r="E102" s="150">
        <v>17.5</v>
      </c>
      <c r="F102" s="5" t="s">
        <v>296</v>
      </c>
      <c r="G102" s="11">
        <v>7.73</v>
      </c>
      <c r="H102" s="5">
        <v>102.7</v>
      </c>
      <c r="I102" s="153">
        <v>19.829999999999998</v>
      </c>
      <c r="J102" s="5" t="s">
        <v>312</v>
      </c>
      <c r="K102" s="5" t="s">
        <v>312</v>
      </c>
      <c r="L102" s="153">
        <v>7.94</v>
      </c>
      <c r="M102" s="150" t="s">
        <v>312</v>
      </c>
      <c r="N102" s="153">
        <v>312.2</v>
      </c>
      <c r="O102" s="153">
        <v>345.6</v>
      </c>
      <c r="P102" s="150">
        <v>57.4</v>
      </c>
      <c r="Q102" s="5" t="s">
        <v>312</v>
      </c>
      <c r="R102" s="5" t="s">
        <v>421</v>
      </c>
      <c r="S102" s="5" t="s">
        <v>346</v>
      </c>
      <c r="T102" s="5" t="s">
        <v>312</v>
      </c>
      <c r="U102" s="5" t="s">
        <v>312</v>
      </c>
      <c r="V102" s="17" t="s">
        <v>249</v>
      </c>
      <c r="W102" s="17"/>
      <c r="X102" s="25"/>
      <c r="Y102" s="25"/>
      <c r="Z102">
        <f>GEOMEAN(E95:E99,E101:E102)</f>
        <v>24.714055426423066</v>
      </c>
    </row>
    <row r="103" spans="2:26" ht="15" x14ac:dyDescent="0.2">
      <c r="B103" s="65" t="s">
        <v>323</v>
      </c>
      <c r="C103" s="28">
        <v>42221</v>
      </c>
      <c r="D103" s="9">
        <v>0.53194444444444444</v>
      </c>
      <c r="E103" s="150">
        <v>31.8</v>
      </c>
      <c r="F103" s="5"/>
      <c r="G103" s="11">
        <v>8.14</v>
      </c>
      <c r="H103" s="5">
        <v>109.9</v>
      </c>
      <c r="I103" s="153">
        <v>20.22</v>
      </c>
      <c r="J103" s="5" t="s">
        <v>312</v>
      </c>
      <c r="K103" s="5" t="s">
        <v>312</v>
      </c>
      <c r="L103" s="153">
        <v>7.83</v>
      </c>
      <c r="M103" s="150" t="s">
        <v>312</v>
      </c>
      <c r="N103" s="153">
        <v>322.3</v>
      </c>
      <c r="O103" s="153">
        <v>353.4</v>
      </c>
      <c r="P103" s="150" t="s">
        <v>312</v>
      </c>
      <c r="Q103" s="5" t="s">
        <v>312</v>
      </c>
      <c r="R103" s="5" t="s">
        <v>421</v>
      </c>
      <c r="S103" s="5" t="s">
        <v>345</v>
      </c>
      <c r="T103" s="5" t="s">
        <v>312</v>
      </c>
      <c r="U103" s="5" t="s">
        <v>312</v>
      </c>
      <c r="V103" s="17" t="s">
        <v>171</v>
      </c>
      <c r="W103" s="17"/>
      <c r="X103" s="25"/>
      <c r="Y103" s="25"/>
    </row>
    <row r="104" spans="2:26" ht="15" x14ac:dyDescent="0.2">
      <c r="B104" s="65" t="s">
        <v>323</v>
      </c>
      <c r="C104" s="28">
        <v>42235</v>
      </c>
      <c r="D104" s="9">
        <v>0.53125</v>
      </c>
      <c r="E104" s="150"/>
      <c r="F104" s="5"/>
      <c r="G104" s="11">
        <v>8.24</v>
      </c>
      <c r="H104" s="5">
        <v>110.2</v>
      </c>
      <c r="I104" s="153">
        <v>19.8</v>
      </c>
      <c r="J104" s="5" t="s">
        <v>230</v>
      </c>
      <c r="K104" s="5" t="s">
        <v>312</v>
      </c>
      <c r="L104" s="153">
        <v>7.94</v>
      </c>
      <c r="M104" s="150" t="s">
        <v>312</v>
      </c>
      <c r="N104" s="153">
        <v>371</v>
      </c>
      <c r="O104" s="153">
        <v>411.7</v>
      </c>
      <c r="P104" s="150">
        <v>57.7</v>
      </c>
      <c r="Q104" s="5" t="s">
        <v>312</v>
      </c>
      <c r="R104" s="5" t="s">
        <v>312</v>
      </c>
      <c r="S104" s="5" t="s">
        <v>345</v>
      </c>
      <c r="T104" s="5" t="s">
        <v>312</v>
      </c>
      <c r="U104" s="5" t="s">
        <v>312</v>
      </c>
      <c r="V104" s="17" t="s">
        <v>174</v>
      </c>
      <c r="W104" s="17"/>
      <c r="X104" s="25"/>
      <c r="Y104" s="25"/>
    </row>
    <row r="105" spans="2:26" ht="15" x14ac:dyDescent="0.2">
      <c r="B105" s="67" t="s">
        <v>323</v>
      </c>
      <c r="C105" s="28">
        <v>42249</v>
      </c>
      <c r="D105" s="9">
        <v>0.54791666666666672</v>
      </c>
      <c r="E105" s="150"/>
      <c r="F105" s="5"/>
      <c r="G105" s="11">
        <v>7.33</v>
      </c>
      <c r="H105" s="5">
        <v>82.8</v>
      </c>
      <c r="I105" s="153">
        <v>21.06</v>
      </c>
      <c r="J105" s="5" t="s">
        <v>230</v>
      </c>
      <c r="K105" s="5" t="s">
        <v>312</v>
      </c>
      <c r="L105" s="153">
        <v>7.76</v>
      </c>
      <c r="M105" s="150" t="s">
        <v>312</v>
      </c>
      <c r="N105" s="153">
        <v>435.4</v>
      </c>
      <c r="O105" s="153">
        <v>469.1</v>
      </c>
      <c r="P105" s="150">
        <v>58.7</v>
      </c>
      <c r="Q105" s="5" t="s">
        <v>312</v>
      </c>
      <c r="R105" s="5" t="s">
        <v>298</v>
      </c>
      <c r="S105" s="5" t="s">
        <v>345</v>
      </c>
      <c r="T105" s="5" t="s">
        <v>312</v>
      </c>
      <c r="U105" s="5" t="s">
        <v>312</v>
      </c>
      <c r="V105" s="17" t="s">
        <v>174</v>
      </c>
      <c r="W105" s="46"/>
      <c r="X105" s="25"/>
      <c r="Y105" s="25"/>
    </row>
    <row r="106" spans="2:26" ht="15" x14ac:dyDescent="0.2">
      <c r="B106" s="67" t="s">
        <v>323</v>
      </c>
      <c r="C106" s="28">
        <v>42263</v>
      </c>
      <c r="D106" s="9">
        <v>0.53333333333333333</v>
      </c>
      <c r="E106" s="150"/>
      <c r="F106" s="5"/>
      <c r="G106" s="11">
        <v>7.72</v>
      </c>
      <c r="H106" s="5">
        <v>109.1</v>
      </c>
      <c r="I106" s="153">
        <v>17.87</v>
      </c>
      <c r="J106" s="5" t="s">
        <v>230</v>
      </c>
      <c r="K106" s="5" t="s">
        <v>312</v>
      </c>
      <c r="L106" s="153">
        <v>7.27</v>
      </c>
      <c r="M106" s="153">
        <v>6.84</v>
      </c>
      <c r="N106" s="153">
        <v>503.4</v>
      </c>
      <c r="O106" s="153">
        <v>565.6</v>
      </c>
      <c r="P106" s="150">
        <v>41.2</v>
      </c>
      <c r="Q106" s="5" t="s">
        <v>312</v>
      </c>
      <c r="R106" s="5" t="s">
        <v>421</v>
      </c>
      <c r="S106" s="5" t="s">
        <v>345</v>
      </c>
      <c r="T106" s="5" t="s">
        <v>312</v>
      </c>
      <c r="U106" s="5" t="s">
        <v>312</v>
      </c>
      <c r="V106" s="17" t="s">
        <v>246</v>
      </c>
      <c r="W106" s="46"/>
      <c r="X106" s="25"/>
      <c r="Y106" s="25"/>
    </row>
    <row r="107" spans="2:26" ht="15" x14ac:dyDescent="0.2">
      <c r="B107" s="133" t="s">
        <v>323</v>
      </c>
      <c r="C107" s="75">
        <v>42272</v>
      </c>
      <c r="D107" s="68">
        <v>0.63055555555555554</v>
      </c>
      <c r="E107" s="69">
        <v>57.1</v>
      </c>
      <c r="F107" s="70" t="s">
        <v>296</v>
      </c>
      <c r="G107" s="72">
        <v>8</v>
      </c>
      <c r="H107" s="70">
        <v>107.3</v>
      </c>
      <c r="I107" s="72">
        <v>19.86</v>
      </c>
      <c r="J107" s="134" t="s">
        <v>352</v>
      </c>
      <c r="K107" s="70" t="s">
        <v>312</v>
      </c>
      <c r="L107" s="72">
        <v>7.8</v>
      </c>
      <c r="M107" s="69">
        <v>3.49</v>
      </c>
      <c r="N107" s="72">
        <v>555.1</v>
      </c>
      <c r="O107" s="72">
        <v>612.1</v>
      </c>
      <c r="P107" s="69">
        <v>27.5</v>
      </c>
      <c r="Q107" s="70" t="s">
        <v>312</v>
      </c>
      <c r="R107" s="134" t="s">
        <v>298</v>
      </c>
      <c r="S107" s="134" t="s">
        <v>345</v>
      </c>
      <c r="T107" s="70" t="s">
        <v>312</v>
      </c>
      <c r="U107" s="70" t="s">
        <v>312</v>
      </c>
      <c r="V107" s="97" t="s">
        <v>174</v>
      </c>
      <c r="W107" s="46"/>
      <c r="X107" s="25"/>
      <c r="Y107" s="25"/>
    </row>
    <row r="108" spans="2:26" ht="15" x14ac:dyDescent="0.2">
      <c r="B108" s="50" t="s">
        <v>323</v>
      </c>
      <c r="C108" s="28">
        <v>42286</v>
      </c>
      <c r="D108" s="9">
        <v>0.56944444444444442</v>
      </c>
      <c r="E108" s="150">
        <v>83.3</v>
      </c>
      <c r="F108" s="5" t="s">
        <v>296</v>
      </c>
      <c r="G108" s="11">
        <v>8.34</v>
      </c>
      <c r="H108" s="5">
        <v>105.3</v>
      </c>
      <c r="I108" s="153">
        <v>17.23</v>
      </c>
      <c r="J108" s="5" t="s">
        <v>230</v>
      </c>
      <c r="K108" s="5" t="s">
        <v>312</v>
      </c>
      <c r="L108" s="153">
        <v>7.77</v>
      </c>
      <c r="M108" s="153">
        <v>5.3</v>
      </c>
      <c r="N108" s="153">
        <v>511.3</v>
      </c>
      <c r="O108" s="153">
        <v>598</v>
      </c>
      <c r="P108" s="150">
        <v>16.5</v>
      </c>
      <c r="Q108" s="5"/>
      <c r="R108" s="5" t="s">
        <v>421</v>
      </c>
      <c r="S108" s="5" t="s">
        <v>345</v>
      </c>
      <c r="T108" s="5"/>
      <c r="U108" s="5"/>
      <c r="V108" s="17" t="s">
        <v>174</v>
      </c>
      <c r="W108" s="46"/>
      <c r="X108" s="25"/>
      <c r="Y108" s="25"/>
    </row>
    <row r="109" spans="2:26" ht="15" x14ac:dyDescent="0.2">
      <c r="B109" s="146" t="s">
        <v>358</v>
      </c>
      <c r="C109" s="28">
        <v>42307</v>
      </c>
      <c r="D109" s="9">
        <v>0.53680555555555554</v>
      </c>
      <c r="E109" s="150">
        <v>69.099999999999994</v>
      </c>
      <c r="F109" s="5">
        <v>2419.6</v>
      </c>
      <c r="G109" s="11">
        <v>9.1300000000000008</v>
      </c>
      <c r="H109" s="5">
        <v>100.7</v>
      </c>
      <c r="I109" s="153">
        <v>10.5</v>
      </c>
      <c r="J109" s="100" t="s">
        <v>352</v>
      </c>
      <c r="K109" s="5" t="s">
        <v>312</v>
      </c>
      <c r="L109" s="153">
        <v>7.53</v>
      </c>
      <c r="M109" s="150">
        <v>5.74</v>
      </c>
      <c r="N109" s="153">
        <v>487.8</v>
      </c>
      <c r="O109" s="153">
        <v>672.4</v>
      </c>
      <c r="P109" s="150">
        <v>15.1</v>
      </c>
      <c r="Q109" s="5"/>
      <c r="R109" s="100" t="s">
        <v>353</v>
      </c>
      <c r="S109" s="100" t="s">
        <v>354</v>
      </c>
      <c r="T109" s="40"/>
      <c r="U109" s="40"/>
      <c r="V109" s="142" t="s">
        <v>359</v>
      </c>
      <c r="W109" s="46"/>
      <c r="X109" s="25"/>
      <c r="Y109" s="25"/>
    </row>
    <row r="110" spans="2:26" ht="15" x14ac:dyDescent="0.2">
      <c r="B110" s="146" t="s">
        <v>358</v>
      </c>
      <c r="C110" s="28">
        <v>42321</v>
      </c>
      <c r="D110" s="42"/>
      <c r="E110" s="150">
        <v>6.3</v>
      </c>
      <c r="F110" s="40"/>
      <c r="G110" s="44"/>
      <c r="H110" s="40"/>
      <c r="I110" s="143"/>
      <c r="J110" s="136"/>
      <c r="K110" s="40"/>
      <c r="L110" s="143"/>
      <c r="M110" s="141"/>
      <c r="N110" s="143"/>
      <c r="O110" s="143"/>
      <c r="P110" s="141"/>
      <c r="Q110" s="40"/>
      <c r="R110" s="136"/>
      <c r="S110" s="136"/>
      <c r="T110" s="40"/>
      <c r="U110" s="40"/>
      <c r="V110" s="174"/>
      <c r="W110" s="46"/>
      <c r="X110" s="25"/>
      <c r="Y110" s="25"/>
    </row>
    <row r="111" spans="2:26" ht="15" x14ac:dyDescent="0.2">
      <c r="B111" s="146" t="s">
        <v>358</v>
      </c>
      <c r="C111" s="28">
        <v>42342</v>
      </c>
      <c r="D111" s="42"/>
      <c r="E111" s="150">
        <v>2</v>
      </c>
      <c r="F111" s="40"/>
      <c r="G111" s="44"/>
      <c r="H111" s="40"/>
      <c r="I111" s="143"/>
      <c r="J111" s="136"/>
      <c r="K111" s="40"/>
      <c r="L111" s="143"/>
      <c r="M111" s="141"/>
      <c r="N111" s="143"/>
      <c r="O111" s="143"/>
      <c r="P111" s="141"/>
      <c r="Q111" s="40"/>
      <c r="R111" s="136"/>
      <c r="S111" s="136"/>
      <c r="T111" s="40"/>
      <c r="U111" s="40"/>
      <c r="V111" s="174"/>
      <c r="W111" s="46"/>
      <c r="X111" s="25"/>
      <c r="Y111" s="25"/>
    </row>
    <row r="112" spans="2:26" ht="15" x14ac:dyDescent="0.2">
      <c r="B112" s="146" t="s">
        <v>358</v>
      </c>
      <c r="C112" s="28">
        <v>42356</v>
      </c>
      <c r="D112" s="42"/>
      <c r="E112" s="150"/>
      <c r="F112" s="40"/>
      <c r="G112" s="44"/>
      <c r="H112" s="40"/>
      <c r="I112" s="143"/>
      <c r="J112" s="136"/>
      <c r="K112" s="40"/>
      <c r="L112" s="143"/>
      <c r="M112" s="141"/>
      <c r="N112" s="143"/>
      <c r="O112" s="143"/>
      <c r="P112" s="141"/>
      <c r="Q112" s="40"/>
      <c r="R112" s="136"/>
      <c r="S112" s="136"/>
      <c r="T112" s="40"/>
      <c r="U112" s="40"/>
      <c r="V112" s="174"/>
      <c r="W112" s="46"/>
      <c r="X112" s="25"/>
      <c r="Y112" s="25"/>
    </row>
    <row r="113" spans="2:27" ht="15" x14ac:dyDescent="0.2">
      <c r="Z113" s="154" t="s">
        <v>179</v>
      </c>
      <c r="AA113" s="154" t="s">
        <v>175</v>
      </c>
    </row>
    <row r="114" spans="2:27" ht="15" x14ac:dyDescent="0.2">
      <c r="B114" s="5" t="s">
        <v>321</v>
      </c>
      <c r="C114" s="28">
        <v>41671</v>
      </c>
      <c r="D114" s="9">
        <v>0.47916666666666669</v>
      </c>
      <c r="E114" s="5">
        <v>3.1</v>
      </c>
      <c r="F114" s="5">
        <v>99.1</v>
      </c>
      <c r="G114" s="5">
        <v>7.9</v>
      </c>
      <c r="H114" s="5"/>
      <c r="I114" s="5">
        <v>3.1</v>
      </c>
      <c r="J114" s="5"/>
      <c r="K114" s="5"/>
      <c r="L114" s="5">
        <v>7.28</v>
      </c>
      <c r="M114" s="5" t="s">
        <v>312</v>
      </c>
      <c r="N114" s="5"/>
      <c r="O114" s="5"/>
      <c r="P114" s="5"/>
      <c r="Q114" s="5">
        <v>1.2999999999999999E-2</v>
      </c>
      <c r="R114" s="5" t="s">
        <v>298</v>
      </c>
      <c r="S114" s="5" t="s">
        <v>346</v>
      </c>
      <c r="T114" s="5" t="s">
        <v>312</v>
      </c>
      <c r="U114" s="5"/>
      <c r="V114" s="17" t="s">
        <v>335</v>
      </c>
      <c r="W114" s="17"/>
      <c r="X114" s="25"/>
      <c r="Y114" s="25"/>
    </row>
    <row r="115" spans="2:27" ht="15" x14ac:dyDescent="0.2">
      <c r="B115" s="5" t="s">
        <v>321</v>
      </c>
      <c r="C115" s="28">
        <v>41684</v>
      </c>
      <c r="D115" s="9">
        <v>0.46875</v>
      </c>
      <c r="E115" s="5">
        <v>1</v>
      </c>
      <c r="F115" s="5">
        <v>28.2</v>
      </c>
      <c r="G115" s="5">
        <v>8.4</v>
      </c>
      <c r="H115" s="5"/>
      <c r="I115" s="5">
        <v>4</v>
      </c>
      <c r="J115" s="5"/>
      <c r="K115" s="5"/>
      <c r="L115" s="5">
        <v>7.35</v>
      </c>
      <c r="M115" s="5"/>
      <c r="N115" s="5"/>
      <c r="O115" s="5"/>
      <c r="P115" s="5"/>
      <c r="Q115" s="5">
        <v>7.0000000000000001E-3</v>
      </c>
      <c r="R115" s="5" t="s">
        <v>217</v>
      </c>
      <c r="S115" s="5" t="s">
        <v>346</v>
      </c>
      <c r="T115" s="5">
        <v>2.6</v>
      </c>
      <c r="U115" s="5">
        <v>1.002</v>
      </c>
      <c r="V115" s="17" t="s">
        <v>335</v>
      </c>
      <c r="W115" s="17"/>
      <c r="X115" s="25"/>
      <c r="Y115" s="25"/>
    </row>
    <row r="116" spans="2:27" ht="15" x14ac:dyDescent="0.2">
      <c r="B116" s="5" t="s">
        <v>321</v>
      </c>
      <c r="C116" s="28">
        <v>41698</v>
      </c>
      <c r="D116" s="9">
        <v>0.47916666666666669</v>
      </c>
      <c r="E116" s="5">
        <v>1</v>
      </c>
      <c r="F116" s="5">
        <v>45.5</v>
      </c>
      <c r="G116" s="5">
        <v>13</v>
      </c>
      <c r="H116" s="5"/>
      <c r="I116" s="5">
        <v>7.6</v>
      </c>
      <c r="J116" s="5"/>
      <c r="K116" s="5"/>
      <c r="L116" s="5">
        <v>7.83</v>
      </c>
      <c r="M116" s="5"/>
      <c r="N116" s="5"/>
      <c r="O116" s="5"/>
      <c r="P116" s="5"/>
      <c r="Q116" s="5"/>
      <c r="R116" s="5" t="s">
        <v>379</v>
      </c>
      <c r="S116" s="5" t="s">
        <v>346</v>
      </c>
      <c r="T116" s="5">
        <v>2.6</v>
      </c>
      <c r="U116" s="5">
        <v>1.002</v>
      </c>
      <c r="V116" s="17" t="s">
        <v>335</v>
      </c>
      <c r="W116" s="17"/>
      <c r="X116" s="25"/>
      <c r="Y116" s="25"/>
    </row>
    <row r="117" spans="2:27" ht="15" x14ac:dyDescent="0.2">
      <c r="B117" s="5" t="s">
        <v>321</v>
      </c>
      <c r="C117" s="28">
        <v>41712</v>
      </c>
      <c r="D117" s="9">
        <v>0.47916666666666669</v>
      </c>
      <c r="E117" s="5">
        <v>1</v>
      </c>
      <c r="F117" s="5">
        <v>32</v>
      </c>
      <c r="G117" s="5">
        <v>13.1</v>
      </c>
      <c r="H117" s="5"/>
      <c r="I117" s="5">
        <v>6.5</v>
      </c>
      <c r="J117" s="5"/>
      <c r="K117" s="5"/>
      <c r="L117" s="5">
        <v>7.81</v>
      </c>
      <c r="M117" s="5"/>
      <c r="N117" s="5"/>
      <c r="O117" s="5"/>
      <c r="P117" s="5"/>
      <c r="Q117" s="5">
        <v>1.7999999999999999E-2</v>
      </c>
      <c r="R117" s="5" t="s">
        <v>217</v>
      </c>
      <c r="S117" s="5" t="s">
        <v>346</v>
      </c>
      <c r="T117" s="5">
        <v>1.3</v>
      </c>
      <c r="U117" s="5">
        <v>1.0009999999999999</v>
      </c>
      <c r="V117" s="17" t="s">
        <v>335</v>
      </c>
      <c r="W117" s="17"/>
      <c r="X117" s="25"/>
      <c r="Y117" s="25"/>
    </row>
    <row r="118" spans="2:27" ht="15" x14ac:dyDescent="0.2">
      <c r="B118" s="5" t="s">
        <v>321</v>
      </c>
      <c r="C118" s="28">
        <v>41916</v>
      </c>
      <c r="D118" s="8">
        <v>0.54722222222222217</v>
      </c>
      <c r="E118" s="5">
        <v>30.9</v>
      </c>
      <c r="F118" s="5">
        <v>1413.6</v>
      </c>
      <c r="G118" s="5" t="s">
        <v>312</v>
      </c>
      <c r="H118" s="5" t="s">
        <v>312</v>
      </c>
      <c r="I118" s="5">
        <v>16.100000000000001</v>
      </c>
      <c r="J118" s="5" t="s">
        <v>230</v>
      </c>
      <c r="K118" s="5"/>
      <c r="L118" s="153">
        <v>8.33</v>
      </c>
      <c r="M118" s="150">
        <v>5.3</v>
      </c>
      <c r="N118" s="5"/>
      <c r="O118" s="5"/>
      <c r="P118" s="5"/>
      <c r="Q118" s="5"/>
      <c r="R118" s="5"/>
      <c r="S118" s="5" t="s">
        <v>345</v>
      </c>
      <c r="T118" s="5"/>
      <c r="U118" s="5"/>
      <c r="V118" s="17" t="s">
        <v>335</v>
      </c>
      <c r="W118" s="17"/>
      <c r="X118" s="25"/>
      <c r="Y118" s="25"/>
    </row>
    <row r="119" spans="2:27" ht="15" x14ac:dyDescent="0.2">
      <c r="B119" s="5" t="s">
        <v>321</v>
      </c>
      <c r="C119" s="28">
        <v>41930</v>
      </c>
      <c r="D119" s="9">
        <v>0.53472222222222221</v>
      </c>
      <c r="E119" s="5">
        <v>27.5</v>
      </c>
      <c r="F119" s="5">
        <v>866.4</v>
      </c>
      <c r="G119" s="153">
        <v>10.24</v>
      </c>
      <c r="H119" s="5">
        <v>119.9</v>
      </c>
      <c r="I119" s="153">
        <v>13.58</v>
      </c>
      <c r="J119" s="5" t="s">
        <v>312</v>
      </c>
      <c r="K119" s="5"/>
      <c r="L119" s="153">
        <v>8.6199999999999992</v>
      </c>
      <c r="M119" s="5"/>
      <c r="N119" s="150">
        <v>370</v>
      </c>
      <c r="O119" s="5"/>
      <c r="P119" s="5"/>
      <c r="Q119" s="5"/>
      <c r="R119" s="5"/>
      <c r="S119" s="5" t="s">
        <v>345</v>
      </c>
      <c r="T119" s="5"/>
      <c r="U119" s="5"/>
      <c r="V119" s="17" t="s">
        <v>275</v>
      </c>
      <c r="W119" s="17"/>
      <c r="X119" s="25"/>
      <c r="Y119" s="25"/>
    </row>
    <row r="120" spans="2:27" ht="15" x14ac:dyDescent="0.2">
      <c r="B120" s="5" t="s">
        <v>321</v>
      </c>
      <c r="C120" s="28">
        <v>41951</v>
      </c>
      <c r="D120" s="9">
        <v>0.54305555555555551</v>
      </c>
      <c r="E120" s="5">
        <v>6.3</v>
      </c>
      <c r="F120" s="5">
        <v>866.4</v>
      </c>
      <c r="G120" s="5">
        <v>9.68</v>
      </c>
      <c r="H120" s="5" t="s">
        <v>312</v>
      </c>
      <c r="I120" s="5">
        <v>10.51</v>
      </c>
      <c r="J120" s="5" t="s">
        <v>230</v>
      </c>
      <c r="K120" s="5"/>
      <c r="L120" s="5">
        <v>8.26</v>
      </c>
      <c r="M120" s="5">
        <v>3.4</v>
      </c>
      <c r="N120" s="5">
        <v>432</v>
      </c>
      <c r="O120" s="5"/>
      <c r="P120" s="5"/>
      <c r="Q120" s="5"/>
      <c r="R120" s="5"/>
      <c r="S120" s="5" t="s">
        <v>345</v>
      </c>
      <c r="T120" s="5"/>
      <c r="U120" s="5"/>
      <c r="V120" s="17" t="s">
        <v>275</v>
      </c>
      <c r="W120" s="17"/>
      <c r="X120" s="25"/>
      <c r="Y120" s="25"/>
    </row>
    <row r="121" spans="2:27" ht="15" x14ac:dyDescent="0.2">
      <c r="B121" s="5" t="s">
        <v>321</v>
      </c>
      <c r="C121" s="28">
        <v>41965</v>
      </c>
      <c r="D121" s="9">
        <v>0.53125</v>
      </c>
      <c r="E121" s="150">
        <v>5.2</v>
      </c>
      <c r="F121" s="150">
        <v>159.69999999999999</v>
      </c>
      <c r="G121" s="5">
        <v>10.42</v>
      </c>
      <c r="H121" s="5"/>
      <c r="I121" s="153">
        <v>5.13</v>
      </c>
      <c r="J121" s="5" t="s">
        <v>230</v>
      </c>
      <c r="K121" s="5"/>
      <c r="L121" s="5">
        <v>8.0500000000000007</v>
      </c>
      <c r="M121" s="150">
        <v>2.5</v>
      </c>
      <c r="N121" s="5">
        <v>412</v>
      </c>
      <c r="O121" s="5"/>
      <c r="P121" s="5"/>
      <c r="Q121" s="5"/>
      <c r="R121" s="5"/>
      <c r="S121" s="5" t="s">
        <v>345</v>
      </c>
      <c r="T121" s="5"/>
      <c r="U121" s="5"/>
      <c r="V121" s="17" t="s">
        <v>275</v>
      </c>
      <c r="W121" s="17"/>
      <c r="X121" s="25"/>
      <c r="Y121" s="25"/>
    </row>
    <row r="122" spans="2:27" ht="15" x14ac:dyDescent="0.2">
      <c r="B122" s="5" t="s">
        <v>321</v>
      </c>
      <c r="C122" s="28">
        <v>41986</v>
      </c>
      <c r="D122" s="9">
        <v>0.5708333333333333</v>
      </c>
      <c r="E122" s="150">
        <v>3.1</v>
      </c>
      <c r="F122" s="150">
        <v>198.9</v>
      </c>
      <c r="G122" s="5" t="s">
        <v>312</v>
      </c>
      <c r="H122" s="5" t="s">
        <v>312</v>
      </c>
      <c r="I122" s="153">
        <v>4.96</v>
      </c>
      <c r="J122" s="5" t="s">
        <v>230</v>
      </c>
      <c r="K122" s="5"/>
      <c r="L122" s="5">
        <v>7.9</v>
      </c>
      <c r="M122" s="150">
        <v>2.1</v>
      </c>
      <c r="N122" s="64"/>
      <c r="O122" s="5"/>
      <c r="P122" s="5"/>
      <c r="Q122" s="5"/>
      <c r="R122" s="5"/>
      <c r="S122" s="5" t="s">
        <v>345</v>
      </c>
      <c r="T122" s="5"/>
      <c r="U122" s="5"/>
      <c r="V122" s="17" t="s">
        <v>275</v>
      </c>
      <c r="W122" s="17"/>
      <c r="X122" s="25"/>
      <c r="Y122" s="25"/>
      <c r="AA122">
        <f>GEOMEAN(E114:E122)</f>
        <v>4.0090348194743486</v>
      </c>
    </row>
    <row r="123" spans="2:27" ht="15" x14ac:dyDescent="0.2">
      <c r="B123" s="50" t="s">
        <v>321</v>
      </c>
      <c r="C123" s="28">
        <v>42028</v>
      </c>
      <c r="D123" s="9">
        <v>0.54375000000000007</v>
      </c>
      <c r="E123" s="5">
        <v>6.3</v>
      </c>
      <c r="F123" s="5">
        <v>77.599999999999994</v>
      </c>
      <c r="G123" s="153">
        <v>11.17</v>
      </c>
      <c r="H123" s="5">
        <v>103</v>
      </c>
      <c r="I123" s="153">
        <v>3.55</v>
      </c>
      <c r="J123" s="5" t="s">
        <v>230</v>
      </c>
      <c r="K123" s="5"/>
      <c r="L123" s="153">
        <v>7.54</v>
      </c>
      <c r="M123" s="150">
        <v>2.2999999999999998</v>
      </c>
      <c r="N123" s="153">
        <v>448.2</v>
      </c>
      <c r="O123" s="5"/>
      <c r="P123" s="5"/>
      <c r="Q123" s="5"/>
      <c r="R123" s="5" t="s">
        <v>421</v>
      </c>
      <c r="S123" s="5" t="s">
        <v>345</v>
      </c>
      <c r="T123" s="5"/>
      <c r="U123" s="5"/>
      <c r="V123" s="17" t="s">
        <v>274</v>
      </c>
      <c r="W123" s="17" t="s">
        <v>385</v>
      </c>
      <c r="X123" s="25"/>
      <c r="Y123" s="25"/>
    </row>
    <row r="124" spans="2:27" ht="15" x14ac:dyDescent="0.2">
      <c r="B124" s="50" t="s">
        <v>321</v>
      </c>
      <c r="C124" s="28">
        <v>42049</v>
      </c>
      <c r="D124" s="9">
        <v>0.57638888888888895</v>
      </c>
      <c r="E124" s="5">
        <v>3</v>
      </c>
      <c r="F124" s="5">
        <v>74.900000000000006</v>
      </c>
      <c r="G124" s="11">
        <v>10.199999999999999</v>
      </c>
      <c r="H124" s="5">
        <v>101.9</v>
      </c>
      <c r="I124" s="153">
        <v>6.51</v>
      </c>
      <c r="J124" s="5" t="s">
        <v>230</v>
      </c>
      <c r="K124" s="5"/>
      <c r="L124" s="153">
        <v>7.88</v>
      </c>
      <c r="M124" s="150">
        <v>1.85</v>
      </c>
      <c r="N124" s="153">
        <v>475.8</v>
      </c>
      <c r="O124" s="5"/>
      <c r="P124" s="5"/>
      <c r="Q124" s="5"/>
      <c r="R124" s="5"/>
      <c r="S124" s="5" t="s">
        <v>345</v>
      </c>
      <c r="T124" s="5"/>
      <c r="U124" s="5"/>
      <c r="V124" s="17" t="s">
        <v>274</v>
      </c>
      <c r="W124" s="17" t="s">
        <v>375</v>
      </c>
      <c r="X124" s="25"/>
      <c r="Y124" s="25"/>
    </row>
    <row r="125" spans="2:27" ht="15" x14ac:dyDescent="0.2">
      <c r="B125" s="50" t="s">
        <v>321</v>
      </c>
      <c r="C125" s="28">
        <v>42063</v>
      </c>
      <c r="D125" s="9">
        <v>0.44722222222222219</v>
      </c>
      <c r="E125" s="5">
        <v>6.3</v>
      </c>
      <c r="F125" s="5">
        <v>90.6</v>
      </c>
      <c r="G125" s="11">
        <v>11.31</v>
      </c>
      <c r="H125" s="5">
        <v>102.9</v>
      </c>
      <c r="I125" s="153">
        <v>2.97</v>
      </c>
      <c r="J125" s="5" t="s">
        <v>230</v>
      </c>
      <c r="K125" s="5"/>
      <c r="L125" s="153">
        <v>7.59</v>
      </c>
      <c r="M125" s="150">
        <v>2.76</v>
      </c>
      <c r="N125" s="153">
        <v>394.5</v>
      </c>
      <c r="O125" s="5"/>
      <c r="P125" s="5"/>
      <c r="Q125" s="5"/>
      <c r="R125" s="5" t="s">
        <v>421</v>
      </c>
      <c r="S125" s="5" t="s">
        <v>346</v>
      </c>
      <c r="T125" s="5"/>
      <c r="U125" s="5"/>
      <c r="V125" s="17" t="s">
        <v>274</v>
      </c>
      <c r="W125" s="17" t="s">
        <v>301</v>
      </c>
      <c r="X125" s="25"/>
      <c r="Y125" s="25"/>
    </row>
    <row r="126" spans="2:27" ht="15" x14ac:dyDescent="0.2">
      <c r="B126" s="50" t="s">
        <v>321</v>
      </c>
      <c r="C126" s="28">
        <v>42084</v>
      </c>
      <c r="D126" s="9">
        <v>0.62569444444444444</v>
      </c>
      <c r="E126" s="150">
        <v>2</v>
      </c>
      <c r="F126" s="5">
        <v>135.4</v>
      </c>
      <c r="G126" s="11">
        <v>8.61</v>
      </c>
      <c r="H126" s="5">
        <v>103.4</v>
      </c>
      <c r="I126" s="153">
        <v>14.31</v>
      </c>
      <c r="J126" s="5" t="s">
        <v>230</v>
      </c>
      <c r="K126" s="5"/>
      <c r="L126" s="153">
        <v>7.74</v>
      </c>
      <c r="M126" s="150">
        <v>4.49</v>
      </c>
      <c r="N126" s="153">
        <v>452.5</v>
      </c>
      <c r="O126" s="153">
        <v>569.79999999999995</v>
      </c>
      <c r="P126" s="150">
        <v>124.6</v>
      </c>
      <c r="Q126" s="5"/>
      <c r="R126" s="5" t="s">
        <v>217</v>
      </c>
      <c r="S126" s="5" t="s">
        <v>345</v>
      </c>
      <c r="T126" s="5"/>
      <c r="U126" s="5"/>
      <c r="V126" s="17" t="s">
        <v>274</v>
      </c>
      <c r="W126" s="18" t="s">
        <v>302</v>
      </c>
      <c r="X126" s="25"/>
      <c r="Y126" s="25"/>
    </row>
    <row r="127" spans="2:27" ht="15" x14ac:dyDescent="0.25">
      <c r="B127" s="50" t="s">
        <v>321</v>
      </c>
      <c r="C127" s="28">
        <v>42091</v>
      </c>
      <c r="D127" s="9" t="s">
        <v>312</v>
      </c>
      <c r="E127" s="150"/>
      <c r="F127" s="5"/>
      <c r="G127" s="11"/>
      <c r="H127" s="5"/>
      <c r="I127" s="153"/>
      <c r="J127" s="5"/>
      <c r="K127" s="5"/>
      <c r="L127" s="153"/>
      <c r="M127" s="150"/>
      <c r="N127" s="153"/>
      <c r="O127" s="153"/>
      <c r="P127" s="150"/>
      <c r="Q127" s="5"/>
      <c r="R127" s="5"/>
      <c r="S127" s="5"/>
      <c r="T127" s="5"/>
      <c r="U127" s="1"/>
      <c r="V127" s="36" t="s">
        <v>418</v>
      </c>
      <c r="W127" s="17" t="s">
        <v>303</v>
      </c>
      <c r="X127" s="25"/>
      <c r="Y127" s="25"/>
    </row>
    <row r="128" spans="2:27" ht="15" x14ac:dyDescent="0.25">
      <c r="B128" s="50" t="s">
        <v>321</v>
      </c>
      <c r="C128" s="28">
        <v>42111</v>
      </c>
      <c r="D128" s="9" t="s">
        <v>312</v>
      </c>
      <c r="E128" s="150"/>
      <c r="F128" s="5"/>
      <c r="G128" s="11"/>
      <c r="H128" s="5"/>
      <c r="I128" s="153"/>
      <c r="J128" s="5"/>
      <c r="K128" s="5"/>
      <c r="L128" s="153"/>
      <c r="M128" s="150"/>
      <c r="N128" s="153"/>
      <c r="O128" s="153"/>
      <c r="P128" s="150"/>
      <c r="Q128" s="5"/>
      <c r="R128" s="5"/>
      <c r="S128" s="5"/>
      <c r="T128" s="5"/>
      <c r="U128" s="1"/>
      <c r="V128" s="36" t="s">
        <v>198</v>
      </c>
      <c r="W128" s="17" t="s">
        <v>304</v>
      </c>
      <c r="X128" s="25"/>
      <c r="Y128" s="25"/>
    </row>
    <row r="129" spans="2:26" ht="15" x14ac:dyDescent="0.25">
      <c r="B129" s="50" t="s">
        <v>321</v>
      </c>
      <c r="C129" s="28">
        <v>42130</v>
      </c>
      <c r="D129" s="9">
        <v>0.58750000000000002</v>
      </c>
      <c r="E129" s="150">
        <v>276</v>
      </c>
      <c r="F129" s="5"/>
      <c r="G129" s="11"/>
      <c r="H129" s="5"/>
      <c r="I129" s="153"/>
      <c r="J129" s="5"/>
      <c r="K129" s="5"/>
      <c r="L129" s="153"/>
      <c r="M129" s="150"/>
      <c r="N129" s="153"/>
      <c r="O129" s="153"/>
      <c r="P129" s="150"/>
      <c r="Q129" s="5"/>
      <c r="R129" s="5"/>
      <c r="S129" s="5"/>
      <c r="T129" s="5"/>
      <c r="U129" s="1"/>
      <c r="V129" s="36"/>
      <c r="W129" s="17" t="s">
        <v>305</v>
      </c>
      <c r="X129" s="25"/>
      <c r="Y129" s="25"/>
    </row>
    <row r="130" spans="2:26" ht="15" x14ac:dyDescent="0.25">
      <c r="B130" s="50" t="s">
        <v>321</v>
      </c>
      <c r="C130" s="28">
        <v>42144</v>
      </c>
      <c r="D130" s="9"/>
      <c r="E130" s="83">
        <v>365</v>
      </c>
      <c r="F130" s="5"/>
      <c r="G130" s="11"/>
      <c r="H130" s="5"/>
      <c r="I130" s="153"/>
      <c r="J130" s="5"/>
      <c r="K130" s="5"/>
      <c r="L130" s="153"/>
      <c r="M130" s="150"/>
      <c r="N130" s="153"/>
      <c r="O130" s="153"/>
      <c r="P130" s="150"/>
      <c r="Q130" s="5"/>
      <c r="R130" s="5"/>
      <c r="S130" s="5"/>
      <c r="T130" s="5"/>
      <c r="U130" s="1"/>
      <c r="V130" s="36"/>
      <c r="W130" s="17" t="s">
        <v>306</v>
      </c>
      <c r="X130" s="25"/>
      <c r="Y130" s="25"/>
    </row>
    <row r="131" spans="2:26" ht="15" x14ac:dyDescent="0.2">
      <c r="B131" s="50" t="s">
        <v>321</v>
      </c>
      <c r="C131" s="28">
        <v>42158</v>
      </c>
      <c r="D131" s="9">
        <v>0.51180555555555551</v>
      </c>
      <c r="E131" s="150">
        <v>3.1</v>
      </c>
      <c r="F131" s="5"/>
      <c r="G131" s="11">
        <v>9.3000000000000007</v>
      </c>
      <c r="H131" s="5">
        <v>104</v>
      </c>
      <c r="I131" s="153">
        <v>11.94</v>
      </c>
      <c r="J131" s="5" t="s">
        <v>371</v>
      </c>
      <c r="K131" s="5" t="s">
        <v>312</v>
      </c>
      <c r="L131" s="153">
        <v>7.5</v>
      </c>
      <c r="M131" s="150" t="s">
        <v>312</v>
      </c>
      <c r="N131" s="153">
        <v>205.3</v>
      </c>
      <c r="O131" s="153">
        <v>277.10000000000002</v>
      </c>
      <c r="P131" s="150">
        <v>74.5</v>
      </c>
      <c r="Q131" s="5" t="s">
        <v>312</v>
      </c>
      <c r="R131" s="5" t="s">
        <v>421</v>
      </c>
      <c r="S131" s="5" t="s">
        <v>346</v>
      </c>
      <c r="T131" s="5" t="s">
        <v>312</v>
      </c>
      <c r="U131" s="2" t="s">
        <v>312</v>
      </c>
      <c r="V131" s="17" t="s">
        <v>251</v>
      </c>
      <c r="W131" s="17" t="s">
        <v>422</v>
      </c>
      <c r="X131" s="25"/>
      <c r="Y131" s="25"/>
    </row>
    <row r="132" spans="2:26" ht="15" x14ac:dyDescent="0.2">
      <c r="B132" s="50" t="s">
        <v>321</v>
      </c>
      <c r="C132" s="28">
        <v>42172</v>
      </c>
      <c r="D132" s="9">
        <v>0.59861111111111109</v>
      </c>
      <c r="E132" s="150">
        <v>38.799999999999997</v>
      </c>
      <c r="F132" s="5"/>
      <c r="G132" s="11">
        <v>8.35</v>
      </c>
      <c r="H132" s="5">
        <v>102.8</v>
      </c>
      <c r="I132" s="153">
        <v>16.66</v>
      </c>
      <c r="J132" s="5" t="s">
        <v>371</v>
      </c>
      <c r="K132" s="5" t="s">
        <v>312</v>
      </c>
      <c r="L132" s="153">
        <v>7.62</v>
      </c>
      <c r="M132" s="150" t="s">
        <v>312</v>
      </c>
      <c r="N132" s="153">
        <v>207</v>
      </c>
      <c r="O132" s="153">
        <v>255.7</v>
      </c>
      <c r="P132" s="150">
        <v>105.6</v>
      </c>
      <c r="Q132" s="5" t="s">
        <v>312</v>
      </c>
      <c r="R132" s="5" t="s">
        <v>421</v>
      </c>
      <c r="S132" s="5" t="s">
        <v>346</v>
      </c>
      <c r="T132" s="5" t="s">
        <v>312</v>
      </c>
      <c r="U132" s="2" t="s">
        <v>312</v>
      </c>
      <c r="V132" s="17" t="s">
        <v>249</v>
      </c>
      <c r="W132" s="17"/>
      <c r="X132" s="25"/>
      <c r="Y132" s="25"/>
      <c r="Z132" t="s">
        <v>177</v>
      </c>
    </row>
    <row r="133" spans="2:26" ht="15" x14ac:dyDescent="0.2">
      <c r="B133" s="65" t="s">
        <v>321</v>
      </c>
      <c r="C133" s="28">
        <v>42181</v>
      </c>
      <c r="D133" s="9">
        <v>0.44791666666666669</v>
      </c>
      <c r="E133" s="150">
        <v>9.6999999999999993</v>
      </c>
      <c r="F133" s="5">
        <v>325.7</v>
      </c>
      <c r="G133" s="11">
        <v>7.55</v>
      </c>
      <c r="H133" s="123">
        <v>76.400000000000006</v>
      </c>
      <c r="I133" s="153">
        <v>15.71</v>
      </c>
      <c r="J133" s="5" t="s">
        <v>371</v>
      </c>
      <c r="K133" s="5" t="s">
        <v>312</v>
      </c>
      <c r="L133" s="153">
        <v>7.7</v>
      </c>
      <c r="M133" s="150" t="s">
        <v>312</v>
      </c>
      <c r="N133" s="153"/>
      <c r="O133" s="153">
        <v>277</v>
      </c>
      <c r="P133" s="150" t="s">
        <v>419</v>
      </c>
      <c r="Q133" s="5" t="s">
        <v>312</v>
      </c>
      <c r="R133" s="5" t="s">
        <v>421</v>
      </c>
      <c r="S133" s="5" t="s">
        <v>346</v>
      </c>
      <c r="T133" s="5" t="s">
        <v>312</v>
      </c>
      <c r="U133" s="94" t="s">
        <v>312</v>
      </c>
      <c r="V133" s="17" t="s">
        <v>205</v>
      </c>
      <c r="W133" s="17"/>
      <c r="X133" s="25"/>
      <c r="Y133" s="25"/>
      <c r="Z133">
        <f>GEOMEAN(E129:E133)</f>
        <v>41.118136131813245</v>
      </c>
    </row>
    <row r="134" spans="2:26" ht="15" x14ac:dyDescent="0.25">
      <c r="B134" s="50" t="s">
        <v>321</v>
      </c>
      <c r="C134" s="28">
        <v>42186</v>
      </c>
      <c r="D134" s="9"/>
      <c r="E134" s="150">
        <v>20.3</v>
      </c>
      <c r="F134" s="5"/>
      <c r="G134" s="11"/>
      <c r="H134" s="5"/>
      <c r="I134" s="153"/>
      <c r="J134" s="5"/>
      <c r="K134" s="5"/>
      <c r="L134" s="153"/>
      <c r="M134" s="150"/>
      <c r="N134" s="153"/>
      <c r="O134" s="153"/>
      <c r="P134" s="150"/>
      <c r="Q134" s="5"/>
      <c r="R134" s="5"/>
      <c r="S134" s="5"/>
      <c r="T134" s="5"/>
      <c r="U134" s="2"/>
      <c r="V134" s="36"/>
      <c r="W134" s="17"/>
      <c r="X134" s="25"/>
      <c r="Y134" s="25"/>
    </row>
    <row r="135" spans="2:26" ht="15" x14ac:dyDescent="0.2">
      <c r="B135" s="65" t="s">
        <v>321</v>
      </c>
      <c r="C135" s="28">
        <v>42195</v>
      </c>
      <c r="D135" s="9">
        <v>0.52152777777777781</v>
      </c>
      <c r="E135" s="150">
        <v>101.4</v>
      </c>
      <c r="F135" s="5" t="s">
        <v>296</v>
      </c>
      <c r="G135" s="11">
        <v>7.64</v>
      </c>
      <c r="H135" s="5">
        <v>100.1</v>
      </c>
      <c r="I135" s="153">
        <v>18.82</v>
      </c>
      <c r="J135" s="5" t="s">
        <v>312</v>
      </c>
      <c r="K135" s="5" t="s">
        <v>312</v>
      </c>
      <c r="L135" s="153">
        <v>18.82</v>
      </c>
      <c r="M135" s="150">
        <v>19.899999999999999</v>
      </c>
      <c r="N135" s="153">
        <v>326.5</v>
      </c>
      <c r="O135" s="153">
        <v>372.9</v>
      </c>
      <c r="P135" s="150">
        <v>67.3</v>
      </c>
      <c r="Q135" s="5" t="s">
        <v>312</v>
      </c>
      <c r="R135" s="5" t="s">
        <v>298</v>
      </c>
      <c r="S135" s="5" t="s">
        <v>346</v>
      </c>
      <c r="T135" s="5" t="s">
        <v>312</v>
      </c>
      <c r="U135" s="2" t="s">
        <v>312</v>
      </c>
      <c r="V135" s="17" t="s">
        <v>249</v>
      </c>
      <c r="W135" s="17"/>
      <c r="X135" s="25" t="s">
        <v>312</v>
      </c>
      <c r="Y135" s="25" t="s">
        <v>312</v>
      </c>
    </row>
    <row r="136" spans="2:26" ht="15" x14ac:dyDescent="0.25">
      <c r="B136" s="50" t="s">
        <v>321</v>
      </c>
      <c r="C136" s="28">
        <v>42200</v>
      </c>
      <c r="D136" s="9"/>
      <c r="E136" s="150"/>
      <c r="F136" s="5"/>
      <c r="G136" s="11"/>
      <c r="H136" s="5"/>
      <c r="I136" s="153"/>
      <c r="J136" s="5"/>
      <c r="K136" s="5"/>
      <c r="L136" s="153"/>
      <c r="M136" s="150"/>
      <c r="N136" s="153"/>
      <c r="O136" s="153"/>
      <c r="P136" s="150"/>
      <c r="Q136" s="5"/>
      <c r="R136" s="5"/>
      <c r="S136" s="5"/>
      <c r="T136" s="5"/>
      <c r="U136" s="2"/>
      <c r="V136" s="36"/>
      <c r="W136" s="17"/>
      <c r="X136" s="25"/>
      <c r="Y136" s="25"/>
    </row>
    <row r="137" spans="2:26" ht="15" x14ac:dyDescent="0.2">
      <c r="B137" s="65" t="s">
        <v>321</v>
      </c>
      <c r="C137" s="28">
        <v>42209</v>
      </c>
      <c r="D137" s="9">
        <v>0.4916666666666667</v>
      </c>
      <c r="E137" s="150">
        <v>10.9</v>
      </c>
      <c r="F137" s="5">
        <v>1413.6</v>
      </c>
      <c r="G137" s="11">
        <v>7.65</v>
      </c>
      <c r="H137" s="5">
        <v>101.3</v>
      </c>
      <c r="I137" s="153">
        <v>18</v>
      </c>
      <c r="J137" s="5" t="s">
        <v>371</v>
      </c>
      <c r="K137" s="5" t="s">
        <v>312</v>
      </c>
      <c r="L137" s="153">
        <v>7.71</v>
      </c>
      <c r="M137" s="150" t="s">
        <v>312</v>
      </c>
      <c r="N137" s="15">
        <v>281.89999999999998</v>
      </c>
      <c r="O137" s="153">
        <v>318</v>
      </c>
      <c r="P137" s="150">
        <v>70.5</v>
      </c>
      <c r="Q137" s="5" t="s">
        <v>312</v>
      </c>
      <c r="R137" s="5" t="s">
        <v>298</v>
      </c>
      <c r="S137" s="5" t="s">
        <v>346</v>
      </c>
      <c r="T137" s="5" t="s">
        <v>312</v>
      </c>
      <c r="U137" s="2" t="s">
        <v>312</v>
      </c>
      <c r="V137" s="17" t="s">
        <v>249</v>
      </c>
      <c r="W137" s="17"/>
      <c r="X137" s="25" t="s">
        <v>312</v>
      </c>
      <c r="Y137" s="25" t="s">
        <v>312</v>
      </c>
      <c r="Z137" t="s">
        <v>178</v>
      </c>
    </row>
    <row r="138" spans="2:26" ht="15" x14ac:dyDescent="0.2">
      <c r="B138" s="95" t="s">
        <v>321</v>
      </c>
      <c r="C138" s="75">
        <v>42216</v>
      </c>
      <c r="D138" s="68">
        <v>0.49513888888888885</v>
      </c>
      <c r="E138" s="69">
        <v>25.9</v>
      </c>
      <c r="F138" s="70" t="s">
        <v>296</v>
      </c>
      <c r="G138" s="71">
        <v>7.54</v>
      </c>
      <c r="H138" s="70">
        <v>102</v>
      </c>
      <c r="I138" s="72">
        <v>20.84</v>
      </c>
      <c r="J138" s="70" t="s">
        <v>312</v>
      </c>
      <c r="K138" s="70" t="s">
        <v>312</v>
      </c>
      <c r="L138" s="72">
        <v>7.46</v>
      </c>
      <c r="M138" s="69" t="s">
        <v>312</v>
      </c>
      <c r="N138" s="72">
        <v>340.3</v>
      </c>
      <c r="O138" s="72">
        <v>370.7</v>
      </c>
      <c r="P138" s="69">
        <v>62.3</v>
      </c>
      <c r="Q138" s="70" t="s">
        <v>312</v>
      </c>
      <c r="R138" s="70" t="s">
        <v>421</v>
      </c>
      <c r="S138" s="70" t="s">
        <v>346</v>
      </c>
      <c r="T138" s="70" t="s">
        <v>312</v>
      </c>
      <c r="U138" s="96" t="s">
        <v>312</v>
      </c>
      <c r="V138" s="97" t="s">
        <v>249</v>
      </c>
      <c r="W138" s="97"/>
      <c r="X138" s="25"/>
      <c r="Y138" s="25"/>
      <c r="Z138">
        <f>GEOMEAN(E131:E135,E137:E138)</f>
        <v>18.264325139098538</v>
      </c>
    </row>
    <row r="139" spans="2:26" ht="15" x14ac:dyDescent="0.25">
      <c r="B139" s="65" t="s">
        <v>321</v>
      </c>
      <c r="C139" s="28">
        <v>42221</v>
      </c>
      <c r="D139" s="9">
        <v>0.52500000000000002</v>
      </c>
      <c r="E139" s="150">
        <v>25.6</v>
      </c>
      <c r="F139" s="5"/>
      <c r="G139" s="11">
        <v>7.87</v>
      </c>
      <c r="H139" s="5">
        <v>108.3</v>
      </c>
      <c r="I139" s="153">
        <v>21.29</v>
      </c>
      <c r="J139" s="5" t="s">
        <v>312</v>
      </c>
      <c r="K139" s="5" t="s">
        <v>312</v>
      </c>
      <c r="L139" s="153">
        <v>7.83</v>
      </c>
      <c r="M139" s="150" t="s">
        <v>312</v>
      </c>
      <c r="N139" s="153">
        <v>341.8</v>
      </c>
      <c r="O139" s="153">
        <v>368.6</v>
      </c>
      <c r="P139" s="150" t="s">
        <v>312</v>
      </c>
      <c r="Q139" s="5" t="s">
        <v>312</v>
      </c>
      <c r="R139" s="5" t="s">
        <v>421</v>
      </c>
      <c r="S139" s="5" t="s">
        <v>345</v>
      </c>
      <c r="T139" s="5" t="s">
        <v>312</v>
      </c>
      <c r="U139" s="2" t="s">
        <v>312</v>
      </c>
      <c r="V139" s="36" t="s">
        <v>172</v>
      </c>
      <c r="W139" s="17"/>
      <c r="X139" s="5"/>
      <c r="Y139" s="5"/>
    </row>
    <row r="140" spans="2:26" ht="15" x14ac:dyDescent="0.2">
      <c r="B140" s="65" t="s">
        <v>321</v>
      </c>
      <c r="C140" s="28">
        <v>42235</v>
      </c>
      <c r="D140" s="9">
        <v>0.52222222222222225</v>
      </c>
      <c r="E140" s="150"/>
      <c r="F140" s="5"/>
      <c r="G140" s="11">
        <v>8.08</v>
      </c>
      <c r="H140" s="5">
        <v>108.4</v>
      </c>
      <c r="I140" s="153">
        <v>20.04</v>
      </c>
      <c r="J140" s="5" t="s">
        <v>230</v>
      </c>
      <c r="K140" s="5" t="s">
        <v>312</v>
      </c>
      <c r="L140" s="153">
        <v>7.87</v>
      </c>
      <c r="M140" s="150" t="s">
        <v>312</v>
      </c>
      <c r="N140" s="153">
        <v>414.3</v>
      </c>
      <c r="O140" s="153">
        <v>457.7</v>
      </c>
      <c r="P140" s="150">
        <v>60.2</v>
      </c>
      <c r="Q140" s="5" t="s">
        <v>312</v>
      </c>
      <c r="R140" s="5" t="s">
        <v>312</v>
      </c>
      <c r="S140" s="5" t="s">
        <v>345</v>
      </c>
      <c r="T140" s="5" t="s">
        <v>312</v>
      </c>
      <c r="U140" s="2" t="s">
        <v>312</v>
      </c>
      <c r="V140" s="17" t="s">
        <v>174</v>
      </c>
      <c r="W140" s="61"/>
      <c r="X140" s="5"/>
      <c r="Y140" s="5"/>
    </row>
    <row r="141" spans="2:26" ht="15" x14ac:dyDescent="0.2">
      <c r="B141" s="65" t="s">
        <v>321</v>
      </c>
      <c r="C141" s="28">
        <v>42249</v>
      </c>
      <c r="D141" s="9">
        <v>0.54097222222222219</v>
      </c>
      <c r="E141" s="150"/>
      <c r="F141" s="5"/>
      <c r="G141" s="11">
        <v>7.04</v>
      </c>
      <c r="H141" s="5">
        <v>98.6</v>
      </c>
      <c r="I141" s="153">
        <v>22.67</v>
      </c>
      <c r="J141" s="5" t="s">
        <v>230</v>
      </c>
      <c r="K141" s="5" t="s">
        <v>312</v>
      </c>
      <c r="L141" s="153">
        <v>7.79</v>
      </c>
      <c r="M141" s="150" t="s">
        <v>312</v>
      </c>
      <c r="N141" s="153">
        <v>473.5</v>
      </c>
      <c r="O141" s="153">
        <v>502.2</v>
      </c>
      <c r="P141" s="150">
        <v>67.599999999999994</v>
      </c>
      <c r="Q141" s="5" t="s">
        <v>419</v>
      </c>
      <c r="R141" s="5" t="s">
        <v>421</v>
      </c>
      <c r="S141" s="5" t="s">
        <v>345</v>
      </c>
      <c r="T141" s="5" t="s">
        <v>312</v>
      </c>
      <c r="U141" s="5" t="s">
        <v>312</v>
      </c>
      <c r="V141" s="17" t="s">
        <v>174</v>
      </c>
      <c r="W141" s="61"/>
      <c r="X141" s="5"/>
      <c r="Y141" s="5"/>
    </row>
    <row r="142" spans="2:26" ht="15" x14ac:dyDescent="0.2">
      <c r="B142" s="95" t="s">
        <v>321</v>
      </c>
      <c r="C142" s="75">
        <v>42263</v>
      </c>
      <c r="D142" s="68">
        <v>0.51944444444444449</v>
      </c>
      <c r="E142" s="69"/>
      <c r="F142" s="70"/>
      <c r="G142" s="71">
        <v>8.0399999999999991</v>
      </c>
      <c r="H142" s="70">
        <v>87.1</v>
      </c>
      <c r="I142" s="72">
        <v>19.149999999999999</v>
      </c>
      <c r="J142" s="70" t="s">
        <v>230</v>
      </c>
      <c r="K142" s="70" t="s">
        <v>312</v>
      </c>
      <c r="L142" s="72">
        <v>7.51</v>
      </c>
      <c r="M142" s="72">
        <v>6.01</v>
      </c>
      <c r="N142" s="72">
        <v>576.4</v>
      </c>
      <c r="O142" s="72">
        <v>648.9</v>
      </c>
      <c r="P142" s="69">
        <v>51.5</v>
      </c>
      <c r="Q142" s="70" t="s">
        <v>312</v>
      </c>
      <c r="R142" s="70" t="s">
        <v>298</v>
      </c>
      <c r="S142" s="70" t="s">
        <v>345</v>
      </c>
      <c r="T142" s="5" t="s">
        <v>312</v>
      </c>
      <c r="U142" s="5" t="s">
        <v>312</v>
      </c>
      <c r="V142" s="17" t="s">
        <v>246</v>
      </c>
      <c r="W142" s="61"/>
      <c r="X142" s="5"/>
      <c r="Y142" s="5"/>
    </row>
    <row r="143" spans="2:26" ht="15" x14ac:dyDescent="0.2">
      <c r="B143" s="50" t="s">
        <v>321</v>
      </c>
      <c r="C143" s="28">
        <v>42272</v>
      </c>
      <c r="D143" s="9">
        <v>0.61527777777777781</v>
      </c>
      <c r="E143" s="150">
        <v>186</v>
      </c>
      <c r="F143" s="5" t="s">
        <v>296</v>
      </c>
      <c r="G143" s="11">
        <v>7.65</v>
      </c>
      <c r="H143" s="5">
        <v>104.4</v>
      </c>
      <c r="I143" s="153">
        <v>21.01</v>
      </c>
      <c r="J143" s="100" t="s">
        <v>352</v>
      </c>
      <c r="K143" s="100" t="s">
        <v>312</v>
      </c>
      <c r="L143" s="153">
        <v>7.78</v>
      </c>
      <c r="M143" s="153">
        <v>4.1900000000000004</v>
      </c>
      <c r="N143" s="153">
        <v>693.6</v>
      </c>
      <c r="O143" s="153">
        <v>759.5</v>
      </c>
      <c r="P143" s="150">
        <v>40.4</v>
      </c>
      <c r="Q143" s="5" t="s">
        <v>312</v>
      </c>
      <c r="R143" s="100" t="s">
        <v>298</v>
      </c>
      <c r="S143" s="100" t="s">
        <v>345</v>
      </c>
      <c r="T143" s="135" t="s">
        <v>312</v>
      </c>
      <c r="U143" s="5" t="s">
        <v>312</v>
      </c>
      <c r="V143" s="17" t="s">
        <v>174</v>
      </c>
      <c r="W143" s="61"/>
      <c r="X143" s="5"/>
      <c r="Y143" s="5"/>
    </row>
    <row r="144" spans="2:26" ht="15" x14ac:dyDescent="0.2">
      <c r="B144" s="50" t="s">
        <v>321</v>
      </c>
      <c r="C144" s="28">
        <v>42286</v>
      </c>
      <c r="D144" s="9">
        <v>0.55694444444444446</v>
      </c>
      <c r="E144" s="150">
        <v>47.1</v>
      </c>
      <c r="F144" s="5" t="s">
        <v>296</v>
      </c>
      <c r="G144" s="11">
        <v>8.14</v>
      </c>
      <c r="H144" s="5">
        <v>103.8</v>
      </c>
      <c r="I144" s="153">
        <v>17.899999999999999</v>
      </c>
      <c r="J144" s="5" t="s">
        <v>230</v>
      </c>
      <c r="K144" s="100" t="s">
        <v>312</v>
      </c>
      <c r="L144" s="153">
        <v>7.85</v>
      </c>
      <c r="M144" s="150">
        <v>6.42</v>
      </c>
      <c r="N144" s="153">
        <v>541.79999999999995</v>
      </c>
      <c r="O144" s="153">
        <v>629.29999999999995</v>
      </c>
      <c r="P144" s="150">
        <v>24</v>
      </c>
      <c r="Q144" s="5"/>
      <c r="R144" s="5" t="s">
        <v>298</v>
      </c>
      <c r="S144" s="5" t="s">
        <v>345</v>
      </c>
      <c r="T144" s="40"/>
      <c r="U144" s="59"/>
      <c r="V144" s="17" t="s">
        <v>174</v>
      </c>
      <c r="W144" s="126"/>
      <c r="X144" s="25"/>
      <c r="Y144" s="25"/>
    </row>
    <row r="145" spans="2:28" ht="15" x14ac:dyDescent="0.2">
      <c r="B145" s="50" t="s">
        <v>321</v>
      </c>
      <c r="C145" s="28">
        <v>42307</v>
      </c>
      <c r="D145" s="9">
        <v>0.52777777777777779</v>
      </c>
      <c r="E145" s="150">
        <v>129.6</v>
      </c>
      <c r="F145" s="5">
        <v>1986.3</v>
      </c>
      <c r="G145" s="11">
        <v>9.0399999999999991</v>
      </c>
      <c r="H145" s="5">
        <v>99.7</v>
      </c>
      <c r="I145" s="153">
        <v>10.73</v>
      </c>
      <c r="J145" s="100" t="s">
        <v>352</v>
      </c>
      <c r="K145" s="5" t="s">
        <v>312</v>
      </c>
      <c r="L145" s="143">
        <v>7.51</v>
      </c>
      <c r="M145" s="143">
        <v>6.94</v>
      </c>
      <c r="N145" s="143">
        <v>510.8</v>
      </c>
      <c r="O145" s="143">
        <v>647.6</v>
      </c>
      <c r="P145" s="141">
        <v>15.9</v>
      </c>
      <c r="Q145" s="40"/>
      <c r="R145" s="136" t="s">
        <v>357</v>
      </c>
      <c r="S145" s="136" t="s">
        <v>354</v>
      </c>
      <c r="T145" s="40"/>
      <c r="U145" s="59"/>
      <c r="V145" s="142" t="s">
        <v>359</v>
      </c>
      <c r="W145" s="126"/>
      <c r="X145" s="25"/>
      <c r="Y145" s="25"/>
    </row>
    <row r="146" spans="2:28" ht="15" x14ac:dyDescent="0.2">
      <c r="B146" s="50" t="s">
        <v>321</v>
      </c>
      <c r="C146" s="28">
        <v>42321</v>
      </c>
      <c r="D146" s="42"/>
      <c r="E146" s="150">
        <v>116</v>
      </c>
      <c r="F146" s="40"/>
      <c r="G146" s="44"/>
      <c r="H146" s="40"/>
      <c r="I146" s="143"/>
      <c r="J146" s="136"/>
      <c r="K146" s="40"/>
      <c r="L146" s="143"/>
      <c r="M146" s="143"/>
      <c r="N146" s="143"/>
      <c r="O146" s="143"/>
      <c r="P146" s="141"/>
      <c r="Q146" s="40"/>
      <c r="R146" s="136"/>
      <c r="S146" s="136"/>
      <c r="T146" s="40"/>
      <c r="U146" s="59"/>
      <c r="V146" s="174"/>
      <c r="W146" s="126"/>
      <c r="X146" s="25"/>
      <c r="Y146" s="25"/>
    </row>
    <row r="147" spans="2:28" ht="15" x14ac:dyDescent="0.2">
      <c r="B147" s="50" t="s">
        <v>321</v>
      </c>
      <c r="C147" s="28">
        <v>42342</v>
      </c>
      <c r="D147" s="42"/>
      <c r="E147" s="150">
        <v>4.0999999999999996</v>
      </c>
      <c r="F147" s="40"/>
      <c r="G147" s="44"/>
      <c r="H147" s="40"/>
      <c r="I147" s="143"/>
      <c r="J147" s="136"/>
      <c r="K147" s="40"/>
      <c r="L147" s="143"/>
      <c r="M147" s="143"/>
      <c r="N147" s="143"/>
      <c r="O147" s="143"/>
      <c r="P147" s="141"/>
      <c r="Q147" s="40"/>
      <c r="R147" s="136"/>
      <c r="S147" s="136"/>
      <c r="T147" s="40"/>
      <c r="U147" s="59"/>
      <c r="V147" s="174"/>
      <c r="W147" s="126"/>
      <c r="X147" s="25"/>
      <c r="Y147" s="25"/>
    </row>
    <row r="148" spans="2:28" ht="15" x14ac:dyDescent="0.2">
      <c r="B148" s="50" t="s">
        <v>321</v>
      </c>
      <c r="C148" s="28">
        <v>42356</v>
      </c>
      <c r="D148" s="42"/>
      <c r="E148" s="150"/>
      <c r="F148" s="40"/>
      <c r="G148" s="44"/>
      <c r="H148" s="40"/>
      <c r="I148" s="143"/>
      <c r="J148" s="136"/>
      <c r="K148" s="40"/>
      <c r="L148" s="143"/>
      <c r="M148" s="143"/>
      <c r="N148" s="143"/>
      <c r="O148" s="143"/>
      <c r="P148" s="141"/>
      <c r="Q148" s="40"/>
      <c r="R148" s="136"/>
      <c r="S148" s="136"/>
      <c r="T148" s="40"/>
      <c r="U148" s="59"/>
      <c r="V148" s="174"/>
      <c r="W148" s="126"/>
      <c r="X148" s="25"/>
      <c r="Y148" s="25"/>
    </row>
    <row r="149" spans="2:28" ht="15" x14ac:dyDescent="0.2">
      <c r="Z149" s="154" t="s">
        <v>179</v>
      </c>
      <c r="AA149" s="154" t="s">
        <v>175</v>
      </c>
    </row>
    <row r="150" spans="2:28" ht="15" x14ac:dyDescent="0.2">
      <c r="B150" s="5" t="s">
        <v>229</v>
      </c>
      <c r="C150" s="28">
        <v>41916</v>
      </c>
      <c r="D150" s="8">
        <v>0.52777777777777779</v>
      </c>
      <c r="E150" s="5">
        <v>39.299999999999997</v>
      </c>
      <c r="F150" s="5">
        <v>1732.9</v>
      </c>
      <c r="G150" s="5" t="s">
        <v>312</v>
      </c>
      <c r="H150" s="5" t="s">
        <v>312</v>
      </c>
      <c r="I150" s="5">
        <v>15.5</v>
      </c>
      <c r="J150" s="5" t="s">
        <v>230</v>
      </c>
      <c r="K150" s="5"/>
      <c r="L150" s="153">
        <v>8.18</v>
      </c>
      <c r="M150" s="150">
        <v>4.8</v>
      </c>
      <c r="N150" s="5"/>
      <c r="O150" s="5"/>
      <c r="P150" s="5"/>
      <c r="Q150" s="5"/>
      <c r="R150" s="5"/>
      <c r="S150" s="5" t="s">
        <v>345</v>
      </c>
      <c r="T150" s="5"/>
      <c r="U150" s="5"/>
      <c r="V150" s="17" t="s">
        <v>335</v>
      </c>
      <c r="W150" s="126"/>
      <c r="X150" s="25"/>
      <c r="Y150" s="25"/>
    </row>
    <row r="151" spans="2:28" ht="15" x14ac:dyDescent="0.2">
      <c r="B151" s="5" t="s">
        <v>224</v>
      </c>
      <c r="C151" s="28">
        <v>41930</v>
      </c>
      <c r="D151" s="9">
        <v>0.51666666666666672</v>
      </c>
      <c r="E151" s="5">
        <v>23.3</v>
      </c>
      <c r="F151" s="5">
        <v>1413.6</v>
      </c>
      <c r="G151" s="153">
        <v>10.029999999999999</v>
      </c>
      <c r="H151" s="5">
        <v>114.9</v>
      </c>
      <c r="I151" s="153">
        <v>12.72</v>
      </c>
      <c r="J151" s="5" t="s">
        <v>230</v>
      </c>
      <c r="K151" s="5"/>
      <c r="L151" s="153">
        <v>8.5500000000000007</v>
      </c>
      <c r="M151" s="5"/>
      <c r="N151" s="150">
        <v>413</v>
      </c>
      <c r="O151" s="5"/>
      <c r="P151" s="5"/>
      <c r="Q151" s="5"/>
      <c r="R151" s="5"/>
      <c r="S151" s="5" t="s">
        <v>345</v>
      </c>
      <c r="T151" s="5"/>
      <c r="U151" s="5"/>
      <c r="V151" s="17" t="s">
        <v>335</v>
      </c>
      <c r="W151" s="126"/>
      <c r="X151" s="25"/>
      <c r="Y151" s="25"/>
    </row>
    <row r="152" spans="2:28" ht="15" x14ac:dyDescent="0.2">
      <c r="B152" s="5" t="s">
        <v>224</v>
      </c>
      <c r="C152" s="28">
        <v>41951</v>
      </c>
      <c r="D152" s="9">
        <v>0.52500000000000002</v>
      </c>
      <c r="E152" s="5">
        <v>118.7</v>
      </c>
      <c r="F152" s="5">
        <v>1203.3</v>
      </c>
      <c r="G152" s="5">
        <v>9.7899999999999991</v>
      </c>
      <c r="H152" s="5" t="s">
        <v>312</v>
      </c>
      <c r="I152" s="153">
        <v>10.1</v>
      </c>
      <c r="J152" s="5" t="s">
        <v>230</v>
      </c>
      <c r="K152" s="5"/>
      <c r="L152" s="5">
        <v>8.43</v>
      </c>
      <c r="M152" s="5">
        <v>2.9</v>
      </c>
      <c r="N152" s="5">
        <v>473</v>
      </c>
      <c r="O152" s="5"/>
      <c r="P152" s="5"/>
      <c r="Q152" s="5"/>
      <c r="R152" s="5"/>
      <c r="S152" s="5" t="s">
        <v>345</v>
      </c>
      <c r="T152" s="5"/>
      <c r="U152" s="5"/>
      <c r="V152" s="17" t="s">
        <v>335</v>
      </c>
      <c r="W152" s="126"/>
      <c r="X152" s="25"/>
      <c r="Y152" s="25"/>
      <c r="AA152" t="s">
        <v>180</v>
      </c>
    </row>
    <row r="153" spans="2:28" ht="15" x14ac:dyDescent="0.2">
      <c r="B153" s="5" t="s">
        <v>224</v>
      </c>
      <c r="C153" s="28">
        <v>41965</v>
      </c>
      <c r="D153" s="9">
        <v>0.51527777777777783</v>
      </c>
      <c r="E153" s="150">
        <v>5.2</v>
      </c>
      <c r="F153" s="150">
        <v>435.2</v>
      </c>
      <c r="G153" s="5">
        <v>10.64</v>
      </c>
      <c r="H153" s="5"/>
      <c r="I153" s="153">
        <v>5.0599999999999996</v>
      </c>
      <c r="J153" s="5" t="s">
        <v>230</v>
      </c>
      <c r="K153" s="5"/>
      <c r="L153" s="5">
        <v>8.23</v>
      </c>
      <c r="M153" s="150">
        <v>2.6</v>
      </c>
      <c r="N153" s="5">
        <v>455</v>
      </c>
      <c r="O153" s="5"/>
      <c r="P153" s="5"/>
      <c r="Q153" s="5"/>
      <c r="R153" s="5"/>
      <c r="S153" s="5" t="s">
        <v>345</v>
      </c>
      <c r="T153" s="5"/>
      <c r="U153" s="5"/>
      <c r="V153" s="17" t="s">
        <v>335</v>
      </c>
      <c r="W153" s="126"/>
      <c r="X153" s="25"/>
      <c r="Y153" s="25"/>
      <c r="AA153">
        <f>GEOMEAN(E150:E153)</f>
        <v>27.418938250382912</v>
      </c>
    </row>
    <row r="154" spans="2:28" ht="15" x14ac:dyDescent="0.2">
      <c r="B154" s="5" t="s">
        <v>224</v>
      </c>
      <c r="C154" s="28">
        <v>41986</v>
      </c>
      <c r="D154" s="9">
        <v>0.55277777777777781</v>
      </c>
      <c r="E154" s="150">
        <v>8.6</v>
      </c>
      <c r="F154" s="150">
        <v>648.79999999999995</v>
      </c>
      <c r="G154" s="5" t="s">
        <v>312</v>
      </c>
      <c r="H154" s="5" t="s">
        <v>312</v>
      </c>
      <c r="I154" s="153">
        <v>5.16</v>
      </c>
      <c r="J154" s="5" t="s">
        <v>230</v>
      </c>
      <c r="K154" s="5"/>
      <c r="L154" s="5">
        <v>7.97</v>
      </c>
      <c r="M154" s="150">
        <v>1.3</v>
      </c>
      <c r="N154" s="13"/>
      <c r="O154" s="5"/>
      <c r="P154" s="5"/>
      <c r="Q154" s="5"/>
      <c r="R154" s="5"/>
      <c r="S154" s="5" t="s">
        <v>345</v>
      </c>
      <c r="T154" s="5"/>
      <c r="U154" s="5"/>
      <c r="V154" s="17" t="s">
        <v>335</v>
      </c>
      <c r="W154" s="126"/>
      <c r="X154" s="25"/>
      <c r="Y154" s="25"/>
      <c r="AA154">
        <f>GEOMEAN(E152:E154)</f>
        <v>17.444191190316634</v>
      </c>
      <c r="AB154" t="s">
        <v>181</v>
      </c>
    </row>
    <row r="155" spans="2:28" ht="15" x14ac:dyDescent="0.2">
      <c r="B155" s="50" t="s">
        <v>224</v>
      </c>
      <c r="C155" s="28">
        <v>42028</v>
      </c>
      <c r="D155" s="9">
        <v>0.52569444444444446</v>
      </c>
      <c r="E155" s="5">
        <v>18.3</v>
      </c>
      <c r="F155" s="5">
        <v>214.2</v>
      </c>
      <c r="G155" s="153">
        <v>11.26</v>
      </c>
      <c r="H155" s="5">
        <v>103.1</v>
      </c>
      <c r="I155" s="153">
        <v>3.44</v>
      </c>
      <c r="J155" s="5" t="s">
        <v>230</v>
      </c>
      <c r="K155" s="5"/>
      <c r="L155" s="153">
        <v>7.55</v>
      </c>
      <c r="M155" s="150">
        <v>4.2</v>
      </c>
      <c r="N155" s="153">
        <v>528.79999999999995</v>
      </c>
      <c r="O155" s="5"/>
      <c r="P155" s="5"/>
      <c r="Q155" s="5"/>
      <c r="R155" s="5" t="s">
        <v>217</v>
      </c>
      <c r="S155" s="5" t="s">
        <v>345</v>
      </c>
      <c r="T155" s="5"/>
      <c r="U155" s="5"/>
      <c r="V155" s="18" t="s">
        <v>283</v>
      </c>
      <c r="W155" s="17" t="s">
        <v>385</v>
      </c>
      <c r="X155" s="25"/>
      <c r="Y155" s="25"/>
    </row>
    <row r="156" spans="2:28" ht="15" x14ac:dyDescent="0.2">
      <c r="B156" s="50" t="s">
        <v>224</v>
      </c>
      <c r="C156" s="28">
        <v>42049</v>
      </c>
      <c r="D156" s="9">
        <v>0.55486111111111114</v>
      </c>
      <c r="E156" s="5">
        <v>7.5</v>
      </c>
      <c r="F156" s="5">
        <v>119.8</v>
      </c>
      <c r="G156" s="11">
        <v>10.27</v>
      </c>
      <c r="H156" s="5">
        <v>101.7</v>
      </c>
      <c r="I156" s="153">
        <v>6.49</v>
      </c>
      <c r="J156" s="5" t="s">
        <v>230</v>
      </c>
      <c r="K156" s="5"/>
      <c r="L156" s="153">
        <v>7.63</v>
      </c>
      <c r="M156" s="153">
        <v>1.93</v>
      </c>
      <c r="N156" s="153">
        <v>509.9</v>
      </c>
      <c r="O156" s="5"/>
      <c r="P156" s="5"/>
      <c r="Q156" s="5"/>
      <c r="R156" s="5"/>
      <c r="S156" s="5" t="s">
        <v>345</v>
      </c>
      <c r="T156" s="5"/>
      <c r="U156" s="5"/>
      <c r="V156" s="18" t="s">
        <v>283</v>
      </c>
      <c r="W156" s="17" t="s">
        <v>375</v>
      </c>
      <c r="X156" s="25"/>
      <c r="Y156" s="25"/>
    </row>
    <row r="157" spans="2:28" ht="15" x14ac:dyDescent="0.2">
      <c r="B157" s="50" t="s">
        <v>224</v>
      </c>
      <c r="C157" s="28">
        <v>42063</v>
      </c>
      <c r="D157" s="9">
        <v>0.42499999999999999</v>
      </c>
      <c r="E157" s="5">
        <v>12.1</v>
      </c>
      <c r="F157" s="5">
        <v>201.4</v>
      </c>
      <c r="G157" s="11">
        <v>11.8</v>
      </c>
      <c r="H157" s="5">
        <v>102.8</v>
      </c>
      <c r="I157" s="153">
        <v>1.49</v>
      </c>
      <c r="J157" s="5" t="s">
        <v>230</v>
      </c>
      <c r="K157" s="5"/>
      <c r="L157" s="153">
        <v>7.13</v>
      </c>
      <c r="M157" s="153">
        <v>6.58</v>
      </c>
      <c r="N157" s="153">
        <v>393.1</v>
      </c>
      <c r="O157" s="5"/>
      <c r="P157" s="5"/>
      <c r="Q157" s="5"/>
      <c r="R157" s="5" t="s">
        <v>217</v>
      </c>
      <c r="S157" s="5" t="s">
        <v>346</v>
      </c>
      <c r="T157" s="5"/>
      <c r="U157" s="5"/>
      <c r="V157" s="18" t="s">
        <v>283</v>
      </c>
      <c r="W157" s="17" t="s">
        <v>301</v>
      </c>
      <c r="X157" s="25"/>
      <c r="Y157" s="25"/>
    </row>
    <row r="158" spans="2:28" ht="15" x14ac:dyDescent="0.2">
      <c r="B158" s="50" t="s">
        <v>224</v>
      </c>
      <c r="C158" s="28">
        <v>42084</v>
      </c>
      <c r="D158" s="9">
        <v>0.6069444444444444</v>
      </c>
      <c r="E158" s="150">
        <v>1</v>
      </c>
      <c r="F158" s="5">
        <v>387.3</v>
      </c>
      <c r="G158" s="11">
        <v>8.75</v>
      </c>
      <c r="H158" s="5">
        <v>104.5</v>
      </c>
      <c r="I158" s="153">
        <v>14.04</v>
      </c>
      <c r="J158" s="5" t="s">
        <v>230</v>
      </c>
      <c r="K158" s="5"/>
      <c r="L158" s="153">
        <v>7.73</v>
      </c>
      <c r="M158" s="153">
        <v>5.31</v>
      </c>
      <c r="N158" s="153">
        <v>478.1</v>
      </c>
      <c r="O158" s="153">
        <v>599.29999999999995</v>
      </c>
      <c r="P158" s="150">
        <v>127.1</v>
      </c>
      <c r="Q158" s="5"/>
      <c r="R158" s="5" t="s">
        <v>217</v>
      </c>
      <c r="S158" s="5" t="s">
        <v>345</v>
      </c>
      <c r="T158" s="5"/>
      <c r="U158" s="5"/>
      <c r="V158" s="18" t="s">
        <v>283</v>
      </c>
      <c r="W158" s="18" t="s">
        <v>302</v>
      </c>
      <c r="X158" s="25"/>
      <c r="Y158" s="25"/>
    </row>
    <row r="159" spans="2:28" ht="15" x14ac:dyDescent="0.25">
      <c r="B159" s="50" t="s">
        <v>224</v>
      </c>
      <c r="C159" s="28">
        <v>42091</v>
      </c>
      <c r="D159" s="9" t="s">
        <v>312</v>
      </c>
      <c r="E159" s="150"/>
      <c r="F159" s="5"/>
      <c r="G159" s="11"/>
      <c r="H159" s="5"/>
      <c r="I159" s="153"/>
      <c r="J159" s="5"/>
      <c r="K159" s="5"/>
      <c r="L159" s="153"/>
      <c r="M159" s="150"/>
      <c r="N159" s="153"/>
      <c r="O159" s="153"/>
      <c r="P159" s="150"/>
      <c r="Q159" s="5"/>
      <c r="R159" s="5"/>
      <c r="S159" s="5"/>
      <c r="T159" s="5"/>
      <c r="U159" s="1"/>
      <c r="V159" s="36" t="s">
        <v>420</v>
      </c>
      <c r="W159" s="17" t="s">
        <v>303</v>
      </c>
      <c r="X159" s="25"/>
      <c r="Y159" s="25"/>
    </row>
    <row r="160" spans="2:28" ht="15" x14ac:dyDescent="0.25">
      <c r="B160" s="50" t="s">
        <v>224</v>
      </c>
      <c r="C160" s="28">
        <v>42111</v>
      </c>
      <c r="D160" s="68">
        <v>0.60416666666666663</v>
      </c>
      <c r="E160" s="69">
        <v>1203.3</v>
      </c>
      <c r="F160" s="70" t="s">
        <v>296</v>
      </c>
      <c r="G160" s="71">
        <v>9.52</v>
      </c>
      <c r="H160" s="70">
        <v>102.5</v>
      </c>
      <c r="I160" s="72">
        <v>9.6999999999999993</v>
      </c>
      <c r="J160" s="70" t="s">
        <v>371</v>
      </c>
      <c r="K160" s="72">
        <v>102</v>
      </c>
      <c r="L160" s="72">
        <v>7.77</v>
      </c>
      <c r="M160" s="69" t="s">
        <v>312</v>
      </c>
      <c r="N160" s="72">
        <v>397.4</v>
      </c>
      <c r="O160" s="72">
        <v>562.6</v>
      </c>
      <c r="P160" s="69">
        <v>111.7</v>
      </c>
      <c r="Q160" s="70" t="s">
        <v>312</v>
      </c>
      <c r="R160" s="70" t="s">
        <v>217</v>
      </c>
      <c r="S160" s="70" t="s">
        <v>346</v>
      </c>
      <c r="T160" s="70" t="s">
        <v>312</v>
      </c>
      <c r="U160" s="73" t="s">
        <v>312</v>
      </c>
      <c r="V160" s="74" t="s">
        <v>195</v>
      </c>
      <c r="W160" s="17" t="s">
        <v>304</v>
      </c>
      <c r="X160" s="25"/>
      <c r="Y160" s="25"/>
    </row>
    <row r="161" spans="2:26" ht="15" x14ac:dyDescent="0.25">
      <c r="B161" s="50" t="s">
        <v>224</v>
      </c>
      <c r="C161" s="28">
        <v>42130</v>
      </c>
      <c r="D161" s="9">
        <v>0.57291666666666663</v>
      </c>
      <c r="E161" s="150">
        <v>214</v>
      </c>
      <c r="F161" s="5"/>
      <c r="G161" s="11"/>
      <c r="H161" s="5"/>
      <c r="I161" s="153"/>
      <c r="J161" s="5"/>
      <c r="K161" s="5"/>
      <c r="L161" s="153"/>
      <c r="M161" s="150"/>
      <c r="N161" s="153"/>
      <c r="O161" s="153"/>
      <c r="P161" s="150"/>
      <c r="Q161" s="5"/>
      <c r="R161" s="5"/>
      <c r="S161" s="5"/>
      <c r="T161" s="5"/>
      <c r="U161" s="13"/>
      <c r="V161" s="60"/>
      <c r="W161" s="17" t="s">
        <v>305</v>
      </c>
      <c r="X161" s="25"/>
      <c r="Y161" s="25"/>
    </row>
    <row r="162" spans="2:26" ht="15" x14ac:dyDescent="0.25">
      <c r="B162" s="50" t="s">
        <v>224</v>
      </c>
      <c r="C162" s="28">
        <v>42144</v>
      </c>
      <c r="D162" s="9"/>
      <c r="E162" s="83">
        <v>219</v>
      </c>
      <c r="F162" s="5"/>
      <c r="G162" s="11"/>
      <c r="H162" s="5"/>
      <c r="I162" s="153"/>
      <c r="J162" s="5"/>
      <c r="K162" s="5"/>
      <c r="L162" s="153"/>
      <c r="M162" s="150"/>
      <c r="N162" s="153"/>
      <c r="O162" s="153"/>
      <c r="P162" s="150"/>
      <c r="Q162" s="5"/>
      <c r="R162" s="5"/>
      <c r="S162" s="5"/>
      <c r="T162" s="5"/>
      <c r="U162" s="13"/>
      <c r="V162" s="60"/>
      <c r="W162" s="17" t="s">
        <v>306</v>
      </c>
      <c r="X162" s="25"/>
      <c r="Y162" s="25"/>
    </row>
    <row r="163" spans="2:26" ht="15" x14ac:dyDescent="0.2">
      <c r="B163" s="50" t="s">
        <v>224</v>
      </c>
      <c r="C163" s="28">
        <v>42158</v>
      </c>
      <c r="D163" s="9">
        <v>0.49305555555555558</v>
      </c>
      <c r="E163" s="150">
        <v>10.9</v>
      </c>
      <c r="F163" s="5"/>
      <c r="G163" s="11">
        <v>9.35</v>
      </c>
      <c r="H163" s="5">
        <v>104.5</v>
      </c>
      <c r="I163" s="153">
        <v>11.52</v>
      </c>
      <c r="J163" s="5" t="s">
        <v>371</v>
      </c>
      <c r="K163" s="5" t="s">
        <v>312</v>
      </c>
      <c r="L163" s="153">
        <v>7.55</v>
      </c>
      <c r="M163" s="150" t="s">
        <v>312</v>
      </c>
      <c r="N163" s="153">
        <v>202.5</v>
      </c>
      <c r="O163" s="153">
        <v>272.8</v>
      </c>
      <c r="P163" s="150">
        <v>73.900000000000006</v>
      </c>
      <c r="Q163" s="5" t="s">
        <v>312</v>
      </c>
      <c r="R163" s="5" t="s">
        <v>217</v>
      </c>
      <c r="S163" s="5" t="s">
        <v>346</v>
      </c>
      <c r="T163" s="5" t="s">
        <v>312</v>
      </c>
      <c r="U163" s="13" t="s">
        <v>312</v>
      </c>
      <c r="V163" s="17" t="s">
        <v>251</v>
      </c>
      <c r="W163" s="17" t="s">
        <v>422</v>
      </c>
      <c r="X163" s="25"/>
      <c r="Y163" s="25"/>
    </row>
    <row r="164" spans="2:26" ht="15" x14ac:dyDescent="0.2">
      <c r="B164" s="50" t="s">
        <v>224</v>
      </c>
      <c r="C164" s="28">
        <v>42172</v>
      </c>
      <c r="D164" s="9">
        <v>0.57847222222222217</v>
      </c>
      <c r="E164" s="150">
        <v>23.3</v>
      </c>
      <c r="F164" s="5"/>
      <c r="G164" s="11">
        <v>8.7899999999999991</v>
      </c>
      <c r="H164" s="5">
        <v>103.9</v>
      </c>
      <c r="I164" s="153">
        <v>14.09</v>
      </c>
      <c r="J164" s="5" t="s">
        <v>371</v>
      </c>
      <c r="K164" s="5" t="s">
        <v>312</v>
      </c>
      <c r="L164" s="153">
        <v>7.47</v>
      </c>
      <c r="M164" s="150" t="s">
        <v>312</v>
      </c>
      <c r="N164" s="153">
        <v>103.9</v>
      </c>
      <c r="O164" s="153">
        <v>179.9</v>
      </c>
      <c r="P164" s="150">
        <v>85.5</v>
      </c>
      <c r="Q164" s="5" t="s">
        <v>312</v>
      </c>
      <c r="R164" s="5" t="s">
        <v>217</v>
      </c>
      <c r="S164" s="5" t="s">
        <v>346</v>
      </c>
      <c r="T164" s="5" t="s">
        <v>312</v>
      </c>
      <c r="U164" s="13" t="s">
        <v>312</v>
      </c>
      <c r="V164" s="17" t="s">
        <v>249</v>
      </c>
      <c r="W164" s="61"/>
      <c r="X164" s="25"/>
      <c r="Y164" s="25"/>
      <c r="Z164" t="s">
        <v>177</v>
      </c>
    </row>
    <row r="165" spans="2:26" ht="15" x14ac:dyDescent="0.2">
      <c r="B165" s="65" t="s">
        <v>224</v>
      </c>
      <c r="C165" s="28">
        <v>42181</v>
      </c>
      <c r="D165" s="9">
        <v>0.43124999999999997</v>
      </c>
      <c r="E165" s="150">
        <v>14.6</v>
      </c>
      <c r="F165" s="5">
        <v>437.4</v>
      </c>
      <c r="G165" s="153">
        <v>8</v>
      </c>
      <c r="H165" s="5">
        <v>73.8</v>
      </c>
      <c r="I165" s="153">
        <v>15.69</v>
      </c>
      <c r="J165" s="5" t="s">
        <v>371</v>
      </c>
      <c r="K165" s="5" t="s">
        <v>312</v>
      </c>
      <c r="L165" s="153">
        <v>8</v>
      </c>
      <c r="M165" s="150" t="s">
        <v>312</v>
      </c>
      <c r="N165" s="153"/>
      <c r="O165" s="153">
        <v>256</v>
      </c>
      <c r="P165" s="150" t="s">
        <v>312</v>
      </c>
      <c r="Q165" s="5" t="s">
        <v>312</v>
      </c>
      <c r="R165" s="5" t="s">
        <v>298</v>
      </c>
      <c r="S165" s="5" t="s">
        <v>346</v>
      </c>
      <c r="T165" s="5" t="s">
        <v>312</v>
      </c>
      <c r="U165" s="13" t="s">
        <v>312</v>
      </c>
      <c r="V165" s="17" t="s">
        <v>205</v>
      </c>
      <c r="W165" s="61"/>
      <c r="X165" s="25"/>
      <c r="Y165" s="25"/>
      <c r="Z165">
        <f>GEOMEAN(E161:E165)</f>
        <v>44.462986751317025</v>
      </c>
    </row>
    <row r="166" spans="2:26" ht="15" x14ac:dyDescent="0.25">
      <c r="B166" s="50" t="s">
        <v>224</v>
      </c>
      <c r="C166" s="28">
        <v>42186</v>
      </c>
      <c r="D166" s="9"/>
      <c r="E166" s="150">
        <v>17.100000000000001</v>
      </c>
      <c r="F166" s="5"/>
      <c r="G166" s="11"/>
      <c r="H166" s="5"/>
      <c r="I166" s="153"/>
      <c r="J166" s="5"/>
      <c r="K166" s="5"/>
      <c r="L166" s="153"/>
      <c r="M166" s="150"/>
      <c r="N166" s="153"/>
      <c r="O166" s="153"/>
      <c r="P166" s="150"/>
      <c r="Q166" s="5"/>
      <c r="R166" s="5"/>
      <c r="S166" s="5"/>
      <c r="T166" s="5"/>
      <c r="U166" s="13"/>
      <c r="V166" s="60"/>
      <c r="W166" s="61"/>
      <c r="X166" s="25"/>
      <c r="Y166" s="25"/>
    </row>
    <row r="167" spans="2:26" ht="15" x14ac:dyDescent="0.2">
      <c r="B167" s="65" t="s">
        <v>224</v>
      </c>
      <c r="C167" s="28">
        <v>42195</v>
      </c>
      <c r="D167" s="9">
        <v>0.50763888888888886</v>
      </c>
      <c r="E167" s="150">
        <v>71.7</v>
      </c>
      <c r="F167" s="5">
        <v>1413.6</v>
      </c>
      <c r="G167" s="11">
        <v>7.91</v>
      </c>
      <c r="H167" s="5">
        <v>102.1</v>
      </c>
      <c r="I167" s="153">
        <v>18.010000000000002</v>
      </c>
      <c r="J167" s="5" t="s">
        <v>312</v>
      </c>
      <c r="K167" s="5" t="s">
        <v>312</v>
      </c>
      <c r="L167" s="153">
        <v>7.78</v>
      </c>
      <c r="M167" s="150">
        <v>20.100000000000001</v>
      </c>
      <c r="N167" s="153">
        <v>285.5</v>
      </c>
      <c r="O167" s="153">
        <v>330.9</v>
      </c>
      <c r="P167" s="150">
        <v>65.2</v>
      </c>
      <c r="Q167" s="5" t="s">
        <v>312</v>
      </c>
      <c r="R167" s="5" t="s">
        <v>217</v>
      </c>
      <c r="S167" s="5" t="s">
        <v>346</v>
      </c>
      <c r="T167" s="5" t="s">
        <v>312</v>
      </c>
      <c r="U167" s="13" t="s">
        <v>312</v>
      </c>
      <c r="V167" s="17" t="s">
        <v>249</v>
      </c>
      <c r="W167" s="61"/>
      <c r="X167" s="90" t="s">
        <v>312</v>
      </c>
      <c r="Y167" s="90" t="s">
        <v>312</v>
      </c>
    </row>
    <row r="168" spans="2:26" ht="15" x14ac:dyDescent="0.25">
      <c r="B168" s="50" t="s">
        <v>224</v>
      </c>
      <c r="C168" s="28">
        <v>42200</v>
      </c>
      <c r="D168" s="9"/>
      <c r="E168" s="150"/>
      <c r="F168" s="5"/>
      <c r="G168" s="11"/>
      <c r="H168" s="5"/>
      <c r="I168" s="153"/>
      <c r="J168" s="5"/>
      <c r="K168" s="5"/>
      <c r="L168" s="153"/>
      <c r="M168" s="150"/>
      <c r="N168" s="153"/>
      <c r="O168" s="153"/>
      <c r="P168" s="150"/>
      <c r="Q168" s="5"/>
      <c r="R168" s="5"/>
      <c r="S168" s="5"/>
      <c r="T168" s="5"/>
      <c r="U168" s="13"/>
      <c r="V168" s="60"/>
      <c r="W168" s="61"/>
      <c r="X168" s="25"/>
      <c r="Y168" s="25"/>
    </row>
    <row r="169" spans="2:26" ht="15" x14ac:dyDescent="0.2">
      <c r="B169" s="65" t="s">
        <v>224</v>
      </c>
      <c r="C169" s="28">
        <v>42209</v>
      </c>
      <c r="D169" s="9">
        <v>0.47430555555555554</v>
      </c>
      <c r="E169" s="150">
        <v>22.1</v>
      </c>
      <c r="F169" s="5" t="s">
        <v>296</v>
      </c>
      <c r="G169" s="11">
        <v>7.76</v>
      </c>
      <c r="H169" s="5">
        <v>100.9</v>
      </c>
      <c r="I169" s="153">
        <v>18.72</v>
      </c>
      <c r="J169" s="5" t="s">
        <v>371</v>
      </c>
      <c r="K169" s="5" t="s">
        <v>312</v>
      </c>
      <c r="L169" s="153">
        <v>7.72</v>
      </c>
      <c r="M169" s="150" t="s">
        <v>312</v>
      </c>
      <c r="N169" s="153">
        <v>264.60000000000002</v>
      </c>
      <c r="O169" s="153">
        <v>301.39999999999998</v>
      </c>
      <c r="P169" s="150">
        <v>63.5</v>
      </c>
      <c r="Q169" s="5" t="s">
        <v>312</v>
      </c>
      <c r="R169" s="5" t="s">
        <v>217</v>
      </c>
      <c r="S169" s="5" t="s">
        <v>346</v>
      </c>
      <c r="T169" s="5" t="s">
        <v>312</v>
      </c>
      <c r="U169" s="13" t="s">
        <v>312</v>
      </c>
      <c r="V169" s="17" t="s">
        <v>249</v>
      </c>
      <c r="W169" s="61"/>
      <c r="X169" s="25"/>
      <c r="Y169" s="25"/>
      <c r="Z169" t="s">
        <v>178</v>
      </c>
    </row>
    <row r="170" spans="2:26" ht="15" x14ac:dyDescent="0.2">
      <c r="B170" s="95" t="s">
        <v>224</v>
      </c>
      <c r="C170" s="75">
        <v>42216</v>
      </c>
      <c r="D170" s="68">
        <v>0.48055555555555557</v>
      </c>
      <c r="E170" s="69">
        <v>19.899999999999999</v>
      </c>
      <c r="F170" s="70" t="s">
        <v>296</v>
      </c>
      <c r="G170" s="72">
        <v>7.7</v>
      </c>
      <c r="H170" s="70">
        <v>104.5</v>
      </c>
      <c r="I170" s="72">
        <v>21.02</v>
      </c>
      <c r="J170" s="70" t="s">
        <v>312</v>
      </c>
      <c r="K170" s="70" t="s">
        <v>312</v>
      </c>
      <c r="L170" s="72">
        <v>8.0299999999999994</v>
      </c>
      <c r="M170" s="69" t="s">
        <v>312</v>
      </c>
      <c r="N170" s="72">
        <v>336.1</v>
      </c>
      <c r="O170" s="72">
        <v>365.2</v>
      </c>
      <c r="P170" s="69">
        <v>49.9</v>
      </c>
      <c r="Q170" s="70" t="s">
        <v>312</v>
      </c>
      <c r="R170" s="70" t="s">
        <v>217</v>
      </c>
      <c r="S170" s="70" t="s">
        <v>346</v>
      </c>
      <c r="T170" s="70" t="s">
        <v>312</v>
      </c>
      <c r="U170" s="73" t="s">
        <v>312</v>
      </c>
      <c r="V170" s="97" t="s">
        <v>249</v>
      </c>
      <c r="W170" s="127"/>
      <c r="X170" s="25"/>
      <c r="Y170" s="25"/>
      <c r="Z170">
        <f>GEOMEAN(E163:E167,E169:E170)</f>
        <v>21.315690855829796</v>
      </c>
    </row>
    <row r="171" spans="2:26" ht="15" x14ac:dyDescent="0.25">
      <c r="B171" s="65" t="s">
        <v>224</v>
      </c>
      <c r="C171" s="28">
        <v>42221</v>
      </c>
      <c r="D171" s="9">
        <v>0.5083333333333333</v>
      </c>
      <c r="E171" s="150">
        <v>48.7</v>
      </c>
      <c r="F171" s="5"/>
      <c r="G171" s="11">
        <v>8.42</v>
      </c>
      <c r="H171" s="5">
        <v>115.4</v>
      </c>
      <c r="I171" s="153">
        <v>21.11</v>
      </c>
      <c r="J171" s="5" t="s">
        <v>312</v>
      </c>
      <c r="K171" s="5" t="s">
        <v>312</v>
      </c>
      <c r="L171" s="153">
        <v>7.89</v>
      </c>
      <c r="M171" s="150" t="s">
        <v>312</v>
      </c>
      <c r="N171" s="153">
        <v>355.5</v>
      </c>
      <c r="O171" s="153">
        <v>384.6</v>
      </c>
      <c r="P171" s="150" t="s">
        <v>312</v>
      </c>
      <c r="Q171" s="5" t="s">
        <v>312</v>
      </c>
      <c r="R171" s="5" t="s">
        <v>217</v>
      </c>
      <c r="S171" s="5" t="s">
        <v>345</v>
      </c>
      <c r="T171" s="5" t="s">
        <v>312</v>
      </c>
      <c r="U171" s="13" t="s">
        <v>312</v>
      </c>
      <c r="V171" s="36" t="s">
        <v>172</v>
      </c>
      <c r="W171" s="61"/>
      <c r="X171" s="5"/>
      <c r="Y171" s="5"/>
    </row>
    <row r="172" spans="2:26" ht="15" x14ac:dyDescent="0.2">
      <c r="B172" s="65" t="s">
        <v>224</v>
      </c>
      <c r="C172" s="28">
        <v>42235</v>
      </c>
      <c r="D172" s="9">
        <v>0.50486111111111109</v>
      </c>
      <c r="E172" s="150"/>
      <c r="F172" s="5"/>
      <c r="G172" s="11">
        <v>8.1199999999999992</v>
      </c>
      <c r="H172" s="5">
        <v>107.8</v>
      </c>
      <c r="I172" s="153">
        <v>19.52</v>
      </c>
      <c r="J172" s="5" t="s">
        <v>230</v>
      </c>
      <c r="K172" s="5" t="s">
        <v>312</v>
      </c>
      <c r="L172" s="153">
        <v>7.89</v>
      </c>
      <c r="M172" s="150" t="s">
        <v>312</v>
      </c>
      <c r="N172" s="153">
        <v>410.5</v>
      </c>
      <c r="O172" s="153">
        <v>457.4</v>
      </c>
      <c r="P172" s="150">
        <v>60.8</v>
      </c>
      <c r="Q172" s="5" t="s">
        <v>312</v>
      </c>
      <c r="R172" s="5" t="s">
        <v>312</v>
      </c>
      <c r="S172" s="5" t="s">
        <v>345</v>
      </c>
      <c r="T172" s="5" t="s">
        <v>312</v>
      </c>
      <c r="U172" s="13" t="s">
        <v>312</v>
      </c>
      <c r="V172" s="17" t="s">
        <v>174</v>
      </c>
      <c r="W172" s="61"/>
      <c r="X172" s="5"/>
      <c r="Y172" s="5"/>
    </row>
    <row r="173" spans="2:26" ht="15" x14ac:dyDescent="0.2">
      <c r="B173" s="65" t="s">
        <v>224</v>
      </c>
      <c r="C173" s="28">
        <v>42249</v>
      </c>
      <c r="D173" s="9">
        <v>0.52708333333333335</v>
      </c>
      <c r="E173" s="150"/>
      <c r="F173" s="5"/>
      <c r="G173" s="11">
        <v>7.62</v>
      </c>
      <c r="H173" s="5">
        <v>106.1</v>
      </c>
      <c r="I173" s="153">
        <v>21.88</v>
      </c>
      <c r="J173" s="5" t="s">
        <v>230</v>
      </c>
      <c r="K173" s="5" t="s">
        <v>312</v>
      </c>
      <c r="L173" s="153">
        <v>7.83</v>
      </c>
      <c r="M173" s="150" t="s">
        <v>312</v>
      </c>
      <c r="N173" s="153">
        <v>497</v>
      </c>
      <c r="O173" s="153">
        <v>528.70000000000005</v>
      </c>
      <c r="P173" s="150">
        <v>66.900000000000006</v>
      </c>
      <c r="Q173" s="5" t="s">
        <v>312</v>
      </c>
      <c r="R173" s="5" t="s">
        <v>217</v>
      </c>
      <c r="S173" s="5" t="s">
        <v>345</v>
      </c>
      <c r="T173" s="5" t="s">
        <v>312</v>
      </c>
      <c r="U173" s="5" t="s">
        <v>312</v>
      </c>
      <c r="V173" s="17" t="s">
        <v>174</v>
      </c>
      <c r="W173" s="61"/>
      <c r="X173" s="5"/>
      <c r="Y173" s="5"/>
    </row>
    <row r="174" spans="2:26" ht="15" x14ac:dyDescent="0.2">
      <c r="B174" s="65" t="s">
        <v>224</v>
      </c>
      <c r="C174" s="28">
        <v>42263</v>
      </c>
      <c r="D174" s="9">
        <v>0.50416666666666665</v>
      </c>
      <c r="E174" s="150"/>
      <c r="F174" s="5"/>
      <c r="G174" s="11">
        <v>9.02</v>
      </c>
      <c r="H174" s="5">
        <v>119.1</v>
      </c>
      <c r="I174" s="153">
        <v>18.93</v>
      </c>
      <c r="J174" s="5" t="s">
        <v>230</v>
      </c>
      <c r="K174" s="5" t="s">
        <v>312</v>
      </c>
      <c r="L174" s="153">
        <v>7.65</v>
      </c>
      <c r="M174" s="153">
        <v>3.65</v>
      </c>
      <c r="N174" s="153">
        <v>640.79999999999995</v>
      </c>
      <c r="O174" s="153">
        <v>726.3</v>
      </c>
      <c r="P174" s="150">
        <v>46.3</v>
      </c>
      <c r="Q174" s="5" t="s">
        <v>312</v>
      </c>
      <c r="R174" s="5" t="s">
        <v>217</v>
      </c>
      <c r="S174" s="5" t="s">
        <v>345</v>
      </c>
      <c r="T174" s="5" t="s">
        <v>312</v>
      </c>
      <c r="U174" s="5" t="s">
        <v>312</v>
      </c>
      <c r="V174" s="17" t="s">
        <v>246</v>
      </c>
      <c r="W174" s="61"/>
      <c r="X174" s="5"/>
      <c r="Y174" s="5"/>
    </row>
    <row r="175" spans="2:26" ht="15" x14ac:dyDescent="0.2">
      <c r="B175" s="50" t="s">
        <v>224</v>
      </c>
      <c r="C175" s="28">
        <v>42272</v>
      </c>
      <c r="D175" s="9">
        <v>0.59861111111111109</v>
      </c>
      <c r="E175" s="150">
        <v>95.9</v>
      </c>
      <c r="F175" s="5" t="s">
        <v>296</v>
      </c>
      <c r="G175" s="11">
        <v>8.5299999999999994</v>
      </c>
      <c r="H175" s="150">
        <v>113</v>
      </c>
      <c r="I175" s="153">
        <v>19.68</v>
      </c>
      <c r="J175" s="100" t="s">
        <v>352</v>
      </c>
      <c r="K175" s="5" t="s">
        <v>312</v>
      </c>
      <c r="L175" s="153">
        <v>7.86</v>
      </c>
      <c r="M175" s="153">
        <v>1.82</v>
      </c>
      <c r="N175" s="153">
        <v>690.3</v>
      </c>
      <c r="O175" s="153">
        <v>771.2</v>
      </c>
      <c r="P175" s="150">
        <v>41.9</v>
      </c>
      <c r="Q175" s="5" t="s">
        <v>312</v>
      </c>
      <c r="R175" s="100" t="s">
        <v>217</v>
      </c>
      <c r="S175" s="100" t="s">
        <v>345</v>
      </c>
      <c r="T175" s="5" t="s">
        <v>312</v>
      </c>
      <c r="U175" s="5" t="s">
        <v>312</v>
      </c>
      <c r="V175" s="17" t="s">
        <v>174</v>
      </c>
      <c r="W175" s="61"/>
      <c r="X175" s="5"/>
      <c r="Y175" s="5"/>
    </row>
    <row r="176" spans="2:26" ht="15" x14ac:dyDescent="0.2">
      <c r="B176" s="50" t="s">
        <v>224</v>
      </c>
      <c r="C176" s="28">
        <v>42286</v>
      </c>
      <c r="D176" s="9">
        <v>0.53611111111111109</v>
      </c>
      <c r="E176" s="150">
        <v>78.900000000000006</v>
      </c>
      <c r="F176" s="5">
        <v>2419.6</v>
      </c>
      <c r="G176" s="11">
        <v>8.61</v>
      </c>
      <c r="H176" s="5">
        <v>106.5</v>
      </c>
      <c r="I176" s="153">
        <v>16.399999999999999</v>
      </c>
      <c r="J176" s="5" t="s">
        <v>230</v>
      </c>
      <c r="K176" s="5" t="s">
        <v>312</v>
      </c>
      <c r="L176" s="153">
        <v>7.75</v>
      </c>
      <c r="M176" s="150">
        <v>4.16</v>
      </c>
      <c r="N176" s="153">
        <v>587.1</v>
      </c>
      <c r="O176" s="153">
        <v>702.5</v>
      </c>
      <c r="P176" s="150">
        <v>19.600000000000001</v>
      </c>
      <c r="Q176" s="5"/>
      <c r="R176" s="5" t="s">
        <v>217</v>
      </c>
      <c r="S176" s="5" t="s">
        <v>345</v>
      </c>
      <c r="T176" s="5" t="s">
        <v>312</v>
      </c>
      <c r="U176" s="5" t="s">
        <v>312</v>
      </c>
      <c r="V176" s="17" t="s">
        <v>174</v>
      </c>
      <c r="W176" s="61"/>
      <c r="X176" s="5"/>
      <c r="Y176" s="5"/>
    </row>
    <row r="177" spans="1:27" ht="15" x14ac:dyDescent="0.25">
      <c r="B177" s="50" t="s">
        <v>224</v>
      </c>
      <c r="C177" s="28">
        <v>42307</v>
      </c>
      <c r="D177" s="9">
        <v>0.50694444444444442</v>
      </c>
      <c r="E177" s="150">
        <v>298.7</v>
      </c>
      <c r="F177" s="100" t="s">
        <v>388</v>
      </c>
      <c r="G177" s="11">
        <v>9.43</v>
      </c>
      <c r="H177" s="5">
        <v>103.6</v>
      </c>
      <c r="I177" s="153">
        <v>10.54</v>
      </c>
      <c r="J177" s="140" t="s">
        <v>390</v>
      </c>
      <c r="K177" s="140" t="s">
        <v>389</v>
      </c>
      <c r="L177" s="153">
        <v>7.5</v>
      </c>
      <c r="M177" s="5">
        <v>5.73</v>
      </c>
      <c r="N177" s="153">
        <v>569.20000000000005</v>
      </c>
      <c r="O177" s="153">
        <v>786.2</v>
      </c>
      <c r="P177" s="150">
        <v>12.8</v>
      </c>
      <c r="Q177" s="4"/>
      <c r="R177" s="140" t="s">
        <v>391</v>
      </c>
      <c r="S177" s="140" t="s">
        <v>392</v>
      </c>
      <c r="T177" s="4"/>
      <c r="U177" s="4"/>
      <c r="V177" s="142" t="s">
        <v>359</v>
      </c>
      <c r="W177" s="61"/>
      <c r="X177" s="5"/>
      <c r="Y177" s="5"/>
    </row>
    <row r="178" spans="1:27" ht="15" x14ac:dyDescent="0.25">
      <c r="B178" s="50" t="s">
        <v>224</v>
      </c>
      <c r="C178" s="28">
        <v>42321</v>
      </c>
      <c r="D178" s="42"/>
      <c r="E178" s="150">
        <v>52</v>
      </c>
      <c r="F178" s="136"/>
      <c r="G178" s="44"/>
      <c r="H178" s="40"/>
      <c r="I178" s="143"/>
      <c r="J178" s="175"/>
      <c r="K178" s="175"/>
      <c r="L178" s="143"/>
      <c r="M178" s="40"/>
      <c r="N178" s="143"/>
      <c r="O178" s="143"/>
      <c r="P178" s="141"/>
      <c r="Q178" s="176"/>
      <c r="R178" s="175"/>
      <c r="S178" s="175"/>
      <c r="T178" s="176"/>
      <c r="U178" s="176"/>
      <c r="V178" s="174"/>
      <c r="W178" s="132"/>
      <c r="X178" s="40"/>
      <c r="Y178" s="40"/>
    </row>
    <row r="179" spans="1:27" ht="15" x14ac:dyDescent="0.25">
      <c r="B179" s="50" t="s">
        <v>224</v>
      </c>
      <c r="C179" s="28">
        <v>42342</v>
      </c>
      <c r="D179" s="42"/>
      <c r="E179" s="150">
        <v>27.2</v>
      </c>
      <c r="F179" s="136"/>
      <c r="G179" s="44"/>
      <c r="H179" s="40"/>
      <c r="I179" s="143"/>
      <c r="J179" s="175"/>
      <c r="K179" s="175"/>
      <c r="L179" s="143"/>
      <c r="M179" s="40"/>
      <c r="N179" s="143"/>
      <c r="O179" s="143"/>
      <c r="P179" s="141"/>
      <c r="Q179" s="176"/>
      <c r="R179" s="175"/>
      <c r="S179" s="175"/>
      <c r="T179" s="176"/>
      <c r="U179" s="176"/>
      <c r="V179" s="174"/>
      <c r="W179" s="132"/>
      <c r="X179" s="40"/>
      <c r="Y179" s="40"/>
    </row>
    <row r="180" spans="1:27" ht="15" x14ac:dyDescent="0.25">
      <c r="B180" s="50" t="s">
        <v>224</v>
      </c>
      <c r="C180" s="28">
        <v>42356</v>
      </c>
      <c r="D180" s="42"/>
      <c r="E180" s="150"/>
      <c r="F180" s="136"/>
      <c r="G180" s="44"/>
      <c r="H180" s="40"/>
      <c r="I180" s="143"/>
      <c r="J180" s="175"/>
      <c r="K180" s="175"/>
      <c r="L180" s="143"/>
      <c r="M180" s="40"/>
      <c r="N180" s="143"/>
      <c r="O180" s="143"/>
      <c r="P180" s="141"/>
      <c r="Q180" s="176"/>
      <c r="R180" s="175"/>
      <c r="S180" s="175"/>
      <c r="T180" s="176"/>
      <c r="U180" s="176"/>
      <c r="V180" s="174"/>
      <c r="W180" s="132"/>
      <c r="X180" s="40"/>
      <c r="Y180" s="40"/>
    </row>
    <row r="181" spans="1:27" ht="15" x14ac:dyDescent="0.2">
      <c r="Z181" s="154" t="s">
        <v>179</v>
      </c>
      <c r="AA181" s="154" t="s">
        <v>175</v>
      </c>
    </row>
    <row r="182" spans="1:27" ht="15" x14ac:dyDescent="0.2">
      <c r="A182" s="157"/>
      <c r="B182" s="158" t="s">
        <v>182</v>
      </c>
      <c r="Z182" s="156"/>
      <c r="AA182" s="156"/>
    </row>
    <row r="183" spans="1:27" ht="15" x14ac:dyDescent="0.2">
      <c r="B183" s="50" t="s">
        <v>222</v>
      </c>
      <c r="C183" s="28">
        <v>42028</v>
      </c>
      <c r="D183" s="9">
        <v>0.5131944444444444</v>
      </c>
      <c r="E183" s="5">
        <v>7.5</v>
      </c>
      <c r="F183" s="5">
        <v>307.60000000000002</v>
      </c>
      <c r="G183" s="153">
        <v>11.5</v>
      </c>
      <c r="H183" s="5">
        <v>104</v>
      </c>
      <c r="I183" s="153">
        <v>2.99</v>
      </c>
      <c r="J183" s="5" t="s">
        <v>230</v>
      </c>
      <c r="K183" s="5"/>
      <c r="L183" s="153">
        <v>8.0299999999999994</v>
      </c>
      <c r="M183" s="150">
        <v>3.7</v>
      </c>
      <c r="N183" s="153">
        <v>518.5</v>
      </c>
      <c r="O183" s="5"/>
      <c r="P183" s="5"/>
      <c r="Q183" s="5"/>
      <c r="R183" s="5" t="s">
        <v>421</v>
      </c>
      <c r="S183" s="5" t="s">
        <v>345</v>
      </c>
      <c r="T183" s="5"/>
      <c r="U183" s="5"/>
      <c r="V183" s="17" t="s">
        <v>274</v>
      </c>
      <c r="W183" s="17" t="s">
        <v>385</v>
      </c>
      <c r="X183" s="5"/>
      <c r="Y183" s="5"/>
    </row>
    <row r="184" spans="1:27" ht="15" x14ac:dyDescent="0.2">
      <c r="B184" s="50" t="s">
        <v>222</v>
      </c>
      <c r="C184" s="28">
        <v>42049</v>
      </c>
      <c r="D184" s="9">
        <v>0.54236111111111118</v>
      </c>
      <c r="E184" s="5">
        <v>3.1</v>
      </c>
      <c r="F184" s="5">
        <v>261.3</v>
      </c>
      <c r="G184" s="11">
        <v>10.41</v>
      </c>
      <c r="H184" s="5">
        <v>102.7</v>
      </c>
      <c r="I184" s="153">
        <v>6.35</v>
      </c>
      <c r="J184" s="5" t="s">
        <v>230</v>
      </c>
      <c r="K184" s="5"/>
      <c r="L184" s="153">
        <v>7.69</v>
      </c>
      <c r="M184" s="153">
        <v>1.96</v>
      </c>
      <c r="N184" s="153">
        <v>557.5</v>
      </c>
      <c r="O184" s="5"/>
      <c r="P184" s="5"/>
      <c r="Q184" s="5"/>
      <c r="R184" s="5"/>
      <c r="S184" s="5" t="s">
        <v>345</v>
      </c>
      <c r="T184" s="5"/>
      <c r="U184" s="5"/>
      <c r="V184" s="17" t="s">
        <v>274</v>
      </c>
      <c r="W184" s="17" t="s">
        <v>375</v>
      </c>
      <c r="X184" s="5"/>
      <c r="Y184" s="5"/>
    </row>
    <row r="185" spans="1:27" ht="15" x14ac:dyDescent="0.2">
      <c r="B185" s="50" t="s">
        <v>222</v>
      </c>
      <c r="C185" s="28">
        <v>42063</v>
      </c>
      <c r="D185" s="5" t="s">
        <v>312</v>
      </c>
      <c r="E185" s="5" t="s">
        <v>312</v>
      </c>
      <c r="F185" s="5" t="s">
        <v>312</v>
      </c>
      <c r="G185" s="11"/>
      <c r="H185" s="5"/>
      <c r="I185" s="153"/>
      <c r="J185" s="5"/>
      <c r="K185" s="5"/>
      <c r="L185" s="153"/>
      <c r="M185" s="153"/>
      <c r="N185" s="153"/>
      <c r="O185" s="5"/>
      <c r="P185" s="5"/>
      <c r="Q185" s="5"/>
      <c r="R185" s="5"/>
      <c r="S185" s="5"/>
      <c r="T185" s="5"/>
      <c r="U185" s="5"/>
      <c r="V185" s="17" t="s">
        <v>274</v>
      </c>
      <c r="W185" s="17" t="s">
        <v>301</v>
      </c>
      <c r="X185" s="5"/>
      <c r="Y185" s="5"/>
    </row>
    <row r="186" spans="1:27" ht="15" x14ac:dyDescent="0.2">
      <c r="B186" s="50" t="s">
        <v>222</v>
      </c>
      <c r="C186" s="28">
        <v>42084</v>
      </c>
      <c r="D186" s="9">
        <v>0.59097222222222223</v>
      </c>
      <c r="E186" s="150">
        <v>5.0999999999999996</v>
      </c>
      <c r="F186" s="5">
        <v>1299.7</v>
      </c>
      <c r="G186" s="11">
        <v>9.42</v>
      </c>
      <c r="H186" s="5">
        <v>109.6</v>
      </c>
      <c r="I186" s="153">
        <v>13.22</v>
      </c>
      <c r="J186" s="5" t="s">
        <v>230</v>
      </c>
      <c r="K186" s="5"/>
      <c r="L186" s="153">
        <v>7.97</v>
      </c>
      <c r="M186" s="153">
        <v>3.68</v>
      </c>
      <c r="N186" s="153">
        <v>518.20000000000005</v>
      </c>
      <c r="O186" s="153">
        <v>670.1</v>
      </c>
      <c r="P186" s="150">
        <v>140.30000000000001</v>
      </c>
      <c r="Q186" s="5"/>
      <c r="R186" s="5" t="s">
        <v>421</v>
      </c>
      <c r="S186" s="5" t="s">
        <v>345</v>
      </c>
      <c r="T186" s="5"/>
      <c r="U186" s="5"/>
      <c r="V186" s="17" t="s">
        <v>274</v>
      </c>
      <c r="W186" s="18" t="s">
        <v>302</v>
      </c>
      <c r="X186" s="5"/>
      <c r="Y186" s="5"/>
    </row>
    <row r="187" spans="1:27" ht="15" x14ac:dyDescent="0.25">
      <c r="B187" s="50" t="s">
        <v>222</v>
      </c>
      <c r="C187" s="28">
        <v>42091</v>
      </c>
      <c r="D187" s="9" t="s">
        <v>312</v>
      </c>
      <c r="E187" s="150"/>
      <c r="F187" s="5"/>
      <c r="G187" s="11"/>
      <c r="H187" s="5"/>
      <c r="I187" s="153"/>
      <c r="J187" s="5"/>
      <c r="K187" s="5"/>
      <c r="L187" s="153"/>
      <c r="M187" s="150"/>
      <c r="N187" s="153"/>
      <c r="O187" s="153"/>
      <c r="P187" s="150"/>
      <c r="Q187" s="5"/>
      <c r="R187" s="5"/>
      <c r="S187" s="5"/>
      <c r="T187" s="5"/>
      <c r="U187" s="1"/>
      <c r="V187" s="36" t="s">
        <v>418</v>
      </c>
      <c r="W187" s="17" t="s">
        <v>303</v>
      </c>
      <c r="X187" s="5"/>
      <c r="Y187" s="5"/>
    </row>
    <row r="188" spans="1:27" ht="15" x14ac:dyDescent="0.25">
      <c r="B188" s="50" t="s">
        <v>222</v>
      </c>
      <c r="C188" s="75">
        <v>42111</v>
      </c>
      <c r="D188" s="68">
        <v>0.58888888888888891</v>
      </c>
      <c r="E188" s="69">
        <v>980.4</v>
      </c>
      <c r="F188" s="70" t="s">
        <v>296</v>
      </c>
      <c r="G188" s="71">
        <v>9.52</v>
      </c>
      <c r="H188" s="70">
        <v>100.8</v>
      </c>
      <c r="I188" s="72">
        <v>9.09</v>
      </c>
      <c r="J188" s="70" t="s">
        <v>371</v>
      </c>
      <c r="K188" s="72">
        <v>100</v>
      </c>
      <c r="L188" s="72">
        <v>7.77</v>
      </c>
      <c r="M188" s="69" t="s">
        <v>312</v>
      </c>
      <c r="N188" s="72">
        <v>395.6</v>
      </c>
      <c r="O188" s="72">
        <v>567.9</v>
      </c>
      <c r="P188" s="69">
        <v>105.4</v>
      </c>
      <c r="Q188" s="70" t="s">
        <v>312</v>
      </c>
      <c r="R188" s="70" t="s">
        <v>421</v>
      </c>
      <c r="S188" s="70" t="s">
        <v>346</v>
      </c>
      <c r="T188" s="70" t="s">
        <v>312</v>
      </c>
      <c r="U188" s="73" t="s">
        <v>312</v>
      </c>
      <c r="V188" s="74" t="s">
        <v>195</v>
      </c>
      <c r="W188" s="17" t="s">
        <v>304</v>
      </c>
      <c r="X188" s="5"/>
      <c r="Y188" s="5"/>
    </row>
    <row r="189" spans="1:27" ht="15" x14ac:dyDescent="0.25">
      <c r="B189" s="50" t="s">
        <v>222</v>
      </c>
      <c r="C189" s="28">
        <v>42130</v>
      </c>
      <c r="D189" s="9">
        <v>0.56041666666666667</v>
      </c>
      <c r="E189" s="150">
        <v>194</v>
      </c>
      <c r="F189" s="5"/>
      <c r="G189" s="11"/>
      <c r="H189" s="5"/>
      <c r="I189" s="153"/>
      <c r="J189" s="5"/>
      <c r="K189" s="5"/>
      <c r="L189" s="153"/>
      <c r="M189" s="150"/>
      <c r="N189" s="153"/>
      <c r="O189" s="153"/>
      <c r="P189" s="150"/>
      <c r="Q189" s="5"/>
      <c r="R189" s="5"/>
      <c r="S189" s="5"/>
      <c r="T189" s="5"/>
      <c r="U189" s="13"/>
      <c r="V189" s="60"/>
      <c r="W189" s="17" t="s">
        <v>305</v>
      </c>
      <c r="X189" s="5"/>
      <c r="Y189" s="5"/>
    </row>
    <row r="190" spans="1:27" ht="15" x14ac:dyDescent="0.25">
      <c r="B190" s="50" t="s">
        <v>222</v>
      </c>
      <c r="C190" s="28">
        <v>42144</v>
      </c>
      <c r="D190" s="9"/>
      <c r="E190" s="83">
        <v>178</v>
      </c>
      <c r="F190" s="5"/>
      <c r="G190" s="11"/>
      <c r="H190" s="5"/>
      <c r="I190" s="153"/>
      <c r="J190" s="5"/>
      <c r="K190" s="5"/>
      <c r="L190" s="153"/>
      <c r="M190" s="150"/>
      <c r="N190" s="153"/>
      <c r="O190" s="153"/>
      <c r="P190" s="150"/>
      <c r="Q190" s="5"/>
      <c r="R190" s="5"/>
      <c r="S190" s="5"/>
      <c r="T190" s="5"/>
      <c r="U190" s="13"/>
      <c r="V190" s="60"/>
      <c r="W190" s="17" t="s">
        <v>306</v>
      </c>
      <c r="X190" s="5"/>
      <c r="Y190" s="5"/>
    </row>
    <row r="191" spans="1:27" ht="15" x14ac:dyDescent="0.2">
      <c r="B191" s="50" t="s">
        <v>222</v>
      </c>
      <c r="C191" s="28">
        <v>42158</v>
      </c>
      <c r="D191" s="9">
        <v>0.4770833333333333</v>
      </c>
      <c r="E191" s="150">
        <v>10.9</v>
      </c>
      <c r="F191" s="5"/>
      <c r="G191" s="11">
        <v>9.3000000000000007</v>
      </c>
      <c r="H191" s="5">
        <v>103.9</v>
      </c>
      <c r="I191" s="153">
        <v>11.66</v>
      </c>
      <c r="J191" s="5" t="s">
        <v>371</v>
      </c>
      <c r="K191" s="5" t="s">
        <v>312</v>
      </c>
      <c r="L191" s="153">
        <v>7.59</v>
      </c>
      <c r="M191" s="150" t="s">
        <v>312</v>
      </c>
      <c r="N191" s="153">
        <v>204.5</v>
      </c>
      <c r="O191" s="153">
        <v>275.10000000000002</v>
      </c>
      <c r="P191" s="150">
        <v>68.7</v>
      </c>
      <c r="Q191" s="5" t="s">
        <v>312</v>
      </c>
      <c r="R191" s="5" t="s">
        <v>298</v>
      </c>
      <c r="S191" s="5" t="s">
        <v>346</v>
      </c>
      <c r="T191" s="5" t="s">
        <v>312</v>
      </c>
      <c r="U191" s="13" t="s">
        <v>312</v>
      </c>
      <c r="V191" s="17" t="s">
        <v>251</v>
      </c>
      <c r="W191" s="17" t="s">
        <v>422</v>
      </c>
      <c r="X191" s="5"/>
      <c r="Y191" s="5"/>
    </row>
    <row r="192" spans="1:27" ht="15" x14ac:dyDescent="0.2">
      <c r="B192" s="50" t="s">
        <v>222</v>
      </c>
      <c r="C192" s="28">
        <v>42172</v>
      </c>
      <c r="D192" s="9">
        <v>0.56736111111111109</v>
      </c>
      <c r="E192" s="150">
        <v>37.9</v>
      </c>
      <c r="F192" s="5"/>
      <c r="G192" s="11">
        <v>8.68</v>
      </c>
      <c r="H192" s="5">
        <v>103.6</v>
      </c>
      <c r="I192" s="153">
        <v>14.54</v>
      </c>
      <c r="J192" s="5" t="s">
        <v>371</v>
      </c>
      <c r="K192" s="5" t="s">
        <v>312</v>
      </c>
      <c r="L192" s="153">
        <v>7.51</v>
      </c>
      <c r="M192" s="150" t="s">
        <v>312</v>
      </c>
      <c r="N192" s="153">
        <v>184.3</v>
      </c>
      <c r="O192" s="153">
        <v>230.7</v>
      </c>
      <c r="P192" s="150">
        <v>80.7</v>
      </c>
      <c r="Q192" s="5" t="s">
        <v>312</v>
      </c>
      <c r="R192" s="5" t="s">
        <v>298</v>
      </c>
      <c r="S192" s="5" t="s">
        <v>346</v>
      </c>
      <c r="T192" s="5" t="s">
        <v>312</v>
      </c>
      <c r="U192" s="13" t="s">
        <v>312</v>
      </c>
      <c r="V192" s="17" t="s">
        <v>249</v>
      </c>
      <c r="W192" s="61"/>
      <c r="X192" s="5"/>
      <c r="Y192" s="5"/>
      <c r="Z192" t="s">
        <v>177</v>
      </c>
    </row>
    <row r="193" spans="2:26" ht="15" x14ac:dyDescent="0.2">
      <c r="B193" s="65" t="s">
        <v>222</v>
      </c>
      <c r="C193" s="28">
        <v>42181</v>
      </c>
      <c r="D193" s="9">
        <v>0.41319444444444442</v>
      </c>
      <c r="E193" s="150">
        <v>24.9</v>
      </c>
      <c r="F193" s="5">
        <v>263.10000000000002</v>
      </c>
      <c r="G193" s="11">
        <v>7</v>
      </c>
      <c r="H193" s="5">
        <v>70.599999999999994</v>
      </c>
      <c r="I193" s="153">
        <v>15.84</v>
      </c>
      <c r="J193" s="5" t="s">
        <v>371</v>
      </c>
      <c r="K193" s="5" t="s">
        <v>312</v>
      </c>
      <c r="L193" s="153">
        <v>7.95</v>
      </c>
      <c r="M193" s="150" t="s">
        <v>312</v>
      </c>
      <c r="N193" s="153"/>
      <c r="O193" s="153">
        <v>259</v>
      </c>
      <c r="P193" s="150" t="s">
        <v>312</v>
      </c>
      <c r="Q193" s="5" t="s">
        <v>312</v>
      </c>
      <c r="R193" s="5" t="s">
        <v>298</v>
      </c>
      <c r="S193" s="5" t="s">
        <v>346</v>
      </c>
      <c r="T193" s="5" t="s">
        <v>312</v>
      </c>
      <c r="U193" s="13" t="s">
        <v>312</v>
      </c>
      <c r="V193" s="17" t="s">
        <v>205</v>
      </c>
      <c r="W193" s="61"/>
      <c r="X193" s="5"/>
      <c r="Y193" s="5"/>
      <c r="Z193">
        <f>GEOMEAN(E189:E193)</f>
        <v>51.297636696946824</v>
      </c>
    </row>
    <row r="194" spans="2:26" ht="15" x14ac:dyDescent="0.25">
      <c r="B194" s="50" t="s">
        <v>222</v>
      </c>
      <c r="C194" s="28">
        <v>42186</v>
      </c>
      <c r="D194" s="9"/>
      <c r="E194" s="150">
        <v>22.6</v>
      </c>
      <c r="F194" s="5"/>
      <c r="G194" s="11"/>
      <c r="H194" s="5"/>
      <c r="I194" s="153"/>
      <c r="J194" s="5"/>
      <c r="K194" s="5"/>
      <c r="L194" s="153"/>
      <c r="M194" s="150"/>
      <c r="N194" s="153"/>
      <c r="O194" s="153"/>
      <c r="P194" s="150"/>
      <c r="Q194" s="5"/>
      <c r="R194" s="5"/>
      <c r="S194" s="5"/>
      <c r="T194" s="5"/>
      <c r="U194" s="13"/>
      <c r="V194" s="60"/>
      <c r="W194" s="61"/>
      <c r="X194" s="5"/>
      <c r="Y194" s="5"/>
    </row>
    <row r="195" spans="2:26" ht="15" x14ac:dyDescent="0.2">
      <c r="B195" s="65" t="s">
        <v>222</v>
      </c>
      <c r="C195" s="28">
        <v>42195</v>
      </c>
      <c r="D195" s="9">
        <v>0.49583333333333335</v>
      </c>
      <c r="E195" s="150">
        <v>48.7</v>
      </c>
      <c r="F195" s="5" t="s">
        <v>296</v>
      </c>
      <c r="G195" s="11">
        <v>7.89</v>
      </c>
      <c r="H195" s="5">
        <v>101.2</v>
      </c>
      <c r="I195" s="153">
        <v>17.84</v>
      </c>
      <c r="J195" s="5" t="s">
        <v>312</v>
      </c>
      <c r="K195" s="5" t="s">
        <v>312</v>
      </c>
      <c r="L195" s="153">
        <v>7.73</v>
      </c>
      <c r="M195" s="150">
        <v>13.6</v>
      </c>
      <c r="N195" s="153">
        <v>290.60000000000002</v>
      </c>
      <c r="O195" s="153">
        <v>336.9</v>
      </c>
      <c r="P195" s="150">
        <v>71</v>
      </c>
      <c r="Q195" s="5" t="s">
        <v>312</v>
      </c>
      <c r="R195" s="5" t="s">
        <v>421</v>
      </c>
      <c r="S195" s="5" t="s">
        <v>346</v>
      </c>
      <c r="T195" s="5" t="s">
        <v>312</v>
      </c>
      <c r="U195" s="13" t="s">
        <v>312</v>
      </c>
      <c r="V195" s="17" t="s">
        <v>249</v>
      </c>
      <c r="W195" s="61"/>
      <c r="X195" s="13" t="s">
        <v>312</v>
      </c>
      <c r="Y195" s="13" t="s">
        <v>312</v>
      </c>
    </row>
    <row r="196" spans="2:26" ht="15" x14ac:dyDescent="0.25">
      <c r="B196" s="50" t="s">
        <v>222</v>
      </c>
      <c r="C196" s="28">
        <v>42200</v>
      </c>
      <c r="D196" s="9"/>
      <c r="E196" s="150"/>
      <c r="F196" s="5"/>
      <c r="G196" s="11"/>
      <c r="H196" s="5"/>
      <c r="I196" s="153"/>
      <c r="J196" s="5"/>
      <c r="K196" s="5"/>
      <c r="L196" s="153"/>
      <c r="M196" s="150"/>
      <c r="N196" s="153"/>
      <c r="O196" s="153"/>
      <c r="P196" s="150"/>
      <c r="Q196" s="5"/>
      <c r="R196" s="5"/>
      <c r="S196" s="5"/>
      <c r="T196" s="5"/>
      <c r="U196" s="13"/>
      <c r="V196" s="60"/>
      <c r="W196" s="61"/>
      <c r="X196" s="5"/>
      <c r="Y196" s="5"/>
    </row>
    <row r="197" spans="2:26" ht="15" x14ac:dyDescent="0.2">
      <c r="B197" s="65" t="s">
        <v>222</v>
      </c>
      <c r="C197" s="28">
        <v>42209</v>
      </c>
      <c r="D197" s="9">
        <v>0.46319444444444446</v>
      </c>
      <c r="E197" s="150">
        <v>11</v>
      </c>
      <c r="F197" s="5" t="s">
        <v>296</v>
      </c>
      <c r="G197" s="11">
        <v>7.71</v>
      </c>
      <c r="H197" s="5">
        <v>100.5</v>
      </c>
      <c r="I197" s="153">
        <v>18.78</v>
      </c>
      <c r="J197" s="5" t="s">
        <v>371</v>
      </c>
      <c r="K197" s="5" t="s">
        <v>312</v>
      </c>
      <c r="L197" s="153">
        <v>7.74</v>
      </c>
      <c r="M197" s="150" t="s">
        <v>312</v>
      </c>
      <c r="N197" s="153">
        <v>268.60000000000002</v>
      </c>
      <c r="O197" s="153">
        <v>305.39999999999998</v>
      </c>
      <c r="P197" s="150">
        <v>75</v>
      </c>
      <c r="Q197" s="5" t="s">
        <v>312</v>
      </c>
      <c r="R197" s="5" t="s">
        <v>421</v>
      </c>
      <c r="S197" s="5" t="s">
        <v>346</v>
      </c>
      <c r="T197" s="5" t="s">
        <v>312</v>
      </c>
      <c r="U197" s="13" t="s">
        <v>312</v>
      </c>
      <c r="V197" s="17" t="s">
        <v>249</v>
      </c>
      <c r="W197" s="61"/>
      <c r="X197" s="13" t="s">
        <v>312</v>
      </c>
      <c r="Y197" s="13" t="s">
        <v>312</v>
      </c>
      <c r="Z197" s="90" t="s">
        <v>178</v>
      </c>
    </row>
    <row r="198" spans="2:26" ht="15" x14ac:dyDescent="0.2">
      <c r="B198" s="65" t="s">
        <v>222</v>
      </c>
      <c r="C198" s="28">
        <v>42216</v>
      </c>
      <c r="D198" s="9">
        <v>0.4694444444444445</v>
      </c>
      <c r="E198" s="150">
        <v>13.4</v>
      </c>
      <c r="F198" s="5">
        <v>2419.6</v>
      </c>
      <c r="G198" s="11">
        <v>7.75</v>
      </c>
      <c r="H198" s="5">
        <v>104.1</v>
      </c>
      <c r="I198" s="153">
        <v>20.53</v>
      </c>
      <c r="J198" s="5" t="s">
        <v>312</v>
      </c>
      <c r="K198" s="5" t="s">
        <v>312</v>
      </c>
      <c r="L198" s="153">
        <v>7.92</v>
      </c>
      <c r="M198" s="150" t="s">
        <v>312</v>
      </c>
      <c r="N198" s="153">
        <v>345.3</v>
      </c>
      <c r="O198" s="153">
        <v>377.8</v>
      </c>
      <c r="P198" s="150">
        <v>50.5</v>
      </c>
      <c r="Q198" s="5" t="s">
        <v>312</v>
      </c>
      <c r="R198" s="5" t="s">
        <v>421</v>
      </c>
      <c r="S198" s="5" t="s">
        <v>346</v>
      </c>
      <c r="T198" s="5" t="s">
        <v>312</v>
      </c>
      <c r="U198" s="13" t="s">
        <v>312</v>
      </c>
      <c r="V198" s="17" t="s">
        <v>249</v>
      </c>
      <c r="W198" s="61"/>
      <c r="X198" s="5"/>
      <c r="Y198" s="5"/>
      <c r="Z198">
        <f>GEOMEAN(E191:E195,E197:E198)</f>
        <v>20.772353539604765</v>
      </c>
    </row>
    <row r="199" spans="2:26" ht="15" x14ac:dyDescent="0.25">
      <c r="B199" s="65" t="s">
        <v>222</v>
      </c>
      <c r="C199" s="28">
        <v>42221</v>
      </c>
      <c r="D199" s="9">
        <v>0.49583333333333335</v>
      </c>
      <c r="E199" s="150">
        <v>291</v>
      </c>
      <c r="F199" s="5"/>
      <c r="G199" s="11">
        <v>8.68</v>
      </c>
      <c r="H199" s="5">
        <v>118.3</v>
      </c>
      <c r="I199" s="153">
        <v>20.88</v>
      </c>
      <c r="J199" s="5" t="s">
        <v>312</v>
      </c>
      <c r="K199" s="5" t="s">
        <v>312</v>
      </c>
      <c r="L199" s="153">
        <v>7.88</v>
      </c>
      <c r="M199" s="150" t="s">
        <v>312</v>
      </c>
      <c r="N199" s="153">
        <v>368.5</v>
      </c>
      <c r="O199" s="153">
        <v>400.3</v>
      </c>
      <c r="P199" s="150" t="s">
        <v>312</v>
      </c>
      <c r="Q199" s="5" t="s">
        <v>312</v>
      </c>
      <c r="R199" s="5" t="s">
        <v>421</v>
      </c>
      <c r="S199" s="5" t="s">
        <v>345</v>
      </c>
      <c r="T199" s="5" t="s">
        <v>312</v>
      </c>
      <c r="U199" s="13" t="s">
        <v>312</v>
      </c>
      <c r="V199" s="36" t="s">
        <v>172</v>
      </c>
      <c r="W199" s="61"/>
      <c r="X199" s="5"/>
      <c r="Y199" s="5"/>
    </row>
    <row r="200" spans="2:26" ht="15" x14ac:dyDescent="0.2">
      <c r="B200" s="65" t="s">
        <v>222</v>
      </c>
      <c r="C200" s="28">
        <v>42235</v>
      </c>
      <c r="D200" s="9">
        <v>0.4909722222222222</v>
      </c>
      <c r="E200" s="150"/>
      <c r="F200" s="5"/>
      <c r="G200" s="11">
        <v>8.1999999999999993</v>
      </c>
      <c r="H200" s="5">
        <v>107.9</v>
      </c>
      <c r="I200" s="153">
        <v>19.32</v>
      </c>
      <c r="J200" s="5" t="s">
        <v>230</v>
      </c>
      <c r="K200" s="5" t="s">
        <v>312</v>
      </c>
      <c r="L200" s="153">
        <v>7.87</v>
      </c>
      <c r="M200" s="150" t="s">
        <v>312</v>
      </c>
      <c r="N200" s="153">
        <v>422.7</v>
      </c>
      <c r="O200" s="153">
        <v>473.5</v>
      </c>
      <c r="P200" s="150">
        <v>64.599999999999994</v>
      </c>
      <c r="Q200" s="5" t="s">
        <v>312</v>
      </c>
      <c r="R200" s="5" t="s">
        <v>312</v>
      </c>
      <c r="S200" s="5" t="s">
        <v>345</v>
      </c>
      <c r="T200" s="5" t="s">
        <v>312</v>
      </c>
      <c r="U200" s="13" t="s">
        <v>312</v>
      </c>
      <c r="V200" s="17" t="s">
        <v>174</v>
      </c>
      <c r="W200" s="61"/>
      <c r="X200" s="5"/>
      <c r="Y200" s="5"/>
    </row>
    <row r="201" spans="2:26" ht="15" x14ac:dyDescent="0.2">
      <c r="B201" s="65" t="s">
        <v>222</v>
      </c>
      <c r="C201" s="28">
        <v>42249</v>
      </c>
      <c r="D201" s="9">
        <v>0.51250000000000007</v>
      </c>
      <c r="E201" s="150"/>
      <c r="F201" s="5"/>
      <c r="G201" s="11">
        <v>8.11</v>
      </c>
      <c r="H201" s="5">
        <v>111.4</v>
      </c>
      <c r="I201" s="153">
        <v>21.26</v>
      </c>
      <c r="J201" s="5" t="s">
        <v>230</v>
      </c>
      <c r="K201" s="5" t="s">
        <v>312</v>
      </c>
      <c r="L201" s="153">
        <v>7.8</v>
      </c>
      <c r="M201" s="150" t="s">
        <v>312</v>
      </c>
      <c r="N201" s="153">
        <v>517.29999999999995</v>
      </c>
      <c r="O201" s="153">
        <v>557.70000000000005</v>
      </c>
      <c r="P201" s="150">
        <v>67.2</v>
      </c>
      <c r="Q201" s="5" t="s">
        <v>312</v>
      </c>
      <c r="R201" s="5" t="s">
        <v>379</v>
      </c>
      <c r="S201" s="5" t="s">
        <v>345</v>
      </c>
      <c r="T201" s="5" t="s">
        <v>312</v>
      </c>
      <c r="U201" s="5" t="s">
        <v>312</v>
      </c>
      <c r="V201" s="17" t="s">
        <v>174</v>
      </c>
      <c r="W201" s="61"/>
      <c r="X201" s="5"/>
      <c r="Y201" s="5"/>
    </row>
    <row r="202" spans="2:26" ht="15" x14ac:dyDescent="0.2">
      <c r="B202" s="65" t="s">
        <v>222</v>
      </c>
      <c r="C202" s="28">
        <v>42263</v>
      </c>
      <c r="D202" s="9">
        <v>0.4916666666666667</v>
      </c>
      <c r="E202" s="150"/>
      <c r="F202" s="5"/>
      <c r="G202" s="11">
        <v>9.24</v>
      </c>
      <c r="H202" s="5">
        <v>121.5</v>
      </c>
      <c r="I202" s="153">
        <v>18.7</v>
      </c>
      <c r="J202" s="5" t="s">
        <v>230</v>
      </c>
      <c r="K202" s="5" t="s">
        <v>312</v>
      </c>
      <c r="L202" s="153">
        <v>7.71</v>
      </c>
      <c r="M202" s="153">
        <v>4.5199999999999996</v>
      </c>
      <c r="N202" s="153">
        <v>677.2</v>
      </c>
      <c r="O202" s="153">
        <v>768.4</v>
      </c>
      <c r="P202" s="150">
        <v>44.6</v>
      </c>
      <c r="Q202" s="5" t="s">
        <v>312</v>
      </c>
      <c r="R202" s="5" t="s">
        <v>217</v>
      </c>
      <c r="S202" s="5" t="s">
        <v>345</v>
      </c>
      <c r="T202" s="5" t="s">
        <v>312</v>
      </c>
      <c r="U202" s="5" t="s">
        <v>312</v>
      </c>
      <c r="V202" s="17" t="s">
        <v>246</v>
      </c>
      <c r="W202" s="61"/>
      <c r="X202" s="5"/>
      <c r="Y202" s="5"/>
    </row>
    <row r="203" spans="2:26" ht="15" x14ac:dyDescent="0.2">
      <c r="B203" s="50" t="s">
        <v>222</v>
      </c>
      <c r="C203" s="28">
        <v>42272</v>
      </c>
      <c r="D203" s="9">
        <v>0.58263888888888882</v>
      </c>
      <c r="E203" s="150">
        <v>770.1</v>
      </c>
      <c r="F203" s="5" t="s">
        <v>296</v>
      </c>
      <c r="G203" s="11">
        <v>9.1300000000000008</v>
      </c>
      <c r="H203" s="5">
        <v>119.3</v>
      </c>
      <c r="I203" s="153">
        <v>19.100000000000001</v>
      </c>
      <c r="J203" s="100" t="s">
        <v>352</v>
      </c>
      <c r="K203" s="5" t="s">
        <v>312</v>
      </c>
      <c r="L203" s="153">
        <v>7.86</v>
      </c>
      <c r="M203" s="153">
        <v>1.5</v>
      </c>
      <c r="N203" s="153">
        <v>726.7</v>
      </c>
      <c r="O203" s="153">
        <v>821.4</v>
      </c>
      <c r="P203" s="150">
        <v>37.1</v>
      </c>
      <c r="Q203" s="5" t="s">
        <v>312</v>
      </c>
      <c r="R203" s="100" t="s">
        <v>298</v>
      </c>
      <c r="S203" s="100" t="s">
        <v>345</v>
      </c>
      <c r="T203" s="5" t="s">
        <v>312</v>
      </c>
      <c r="U203" s="5" t="s">
        <v>312</v>
      </c>
      <c r="V203" s="17" t="s">
        <v>174</v>
      </c>
      <c r="W203" s="61"/>
      <c r="X203" s="5"/>
      <c r="Y203" s="5"/>
    </row>
    <row r="204" spans="2:26" ht="15" x14ac:dyDescent="0.2">
      <c r="B204" s="50" t="s">
        <v>222</v>
      </c>
      <c r="C204" s="28">
        <v>42286</v>
      </c>
      <c r="D204" s="9">
        <v>0.52013888888888882</v>
      </c>
      <c r="E204" s="150">
        <v>613.1</v>
      </c>
      <c r="F204" s="5" t="s">
        <v>296</v>
      </c>
      <c r="G204" s="11">
        <v>8.82</v>
      </c>
      <c r="H204" s="5">
        <v>108.9</v>
      </c>
      <c r="I204" s="153">
        <v>16.38</v>
      </c>
      <c r="J204" s="5" t="s">
        <v>230</v>
      </c>
      <c r="K204" s="5" t="s">
        <v>312</v>
      </c>
      <c r="L204" s="153">
        <v>7.81</v>
      </c>
      <c r="M204" s="150">
        <v>5.01</v>
      </c>
      <c r="N204" s="153">
        <v>602.5</v>
      </c>
      <c r="O204" s="153">
        <v>721.3</v>
      </c>
      <c r="P204" s="150">
        <v>22.4</v>
      </c>
      <c r="Q204" s="5" t="s">
        <v>312</v>
      </c>
      <c r="R204" s="5" t="s">
        <v>421</v>
      </c>
      <c r="S204" s="5" t="s">
        <v>345</v>
      </c>
      <c r="T204" s="5"/>
      <c r="U204" s="13"/>
      <c r="V204" s="17" t="s">
        <v>174</v>
      </c>
      <c r="W204" s="61"/>
      <c r="X204" s="5"/>
      <c r="Y204" s="5"/>
    </row>
    <row r="205" spans="2:26" ht="15" x14ac:dyDescent="0.2">
      <c r="B205" s="50" t="s">
        <v>222</v>
      </c>
      <c r="C205" s="28">
        <v>42307</v>
      </c>
      <c r="D205" s="9">
        <v>0.49583333333333335</v>
      </c>
      <c r="E205" s="150">
        <v>344.8</v>
      </c>
      <c r="F205" s="100" t="s">
        <v>388</v>
      </c>
      <c r="G205" s="11">
        <v>9.49</v>
      </c>
      <c r="H205" s="5">
        <v>103.9</v>
      </c>
      <c r="I205" s="153">
        <v>9.94</v>
      </c>
      <c r="J205" s="100" t="s">
        <v>393</v>
      </c>
      <c r="K205" s="100" t="s">
        <v>389</v>
      </c>
      <c r="L205" s="153">
        <v>7.5</v>
      </c>
      <c r="M205" s="150">
        <v>3.98</v>
      </c>
      <c r="N205" s="153">
        <v>595.20000000000005</v>
      </c>
      <c r="O205" s="153">
        <v>826.8</v>
      </c>
      <c r="P205" s="150">
        <v>15.8</v>
      </c>
      <c r="Q205" s="5" t="s">
        <v>312</v>
      </c>
      <c r="R205" s="100" t="s">
        <v>394</v>
      </c>
      <c r="S205" s="100" t="s">
        <v>392</v>
      </c>
      <c r="T205" s="5"/>
      <c r="U205" s="13"/>
      <c r="V205" s="142" t="s">
        <v>359</v>
      </c>
      <c r="W205" s="61"/>
      <c r="X205" s="5"/>
      <c r="Y205" s="5"/>
    </row>
    <row r="206" spans="2:26" ht="15" x14ac:dyDescent="0.2">
      <c r="B206" s="50" t="s">
        <v>222</v>
      </c>
      <c r="C206" s="28">
        <v>42321</v>
      </c>
      <c r="D206" s="42"/>
      <c r="E206" s="150">
        <v>2419.6</v>
      </c>
      <c r="F206" s="136"/>
      <c r="G206" s="44"/>
      <c r="H206" s="40"/>
      <c r="I206" s="143"/>
      <c r="J206" s="136"/>
      <c r="K206" s="136"/>
      <c r="L206" s="143"/>
      <c r="M206" s="141"/>
      <c r="N206" s="143"/>
      <c r="O206" s="143"/>
      <c r="P206" s="141"/>
      <c r="Q206" s="40"/>
      <c r="R206" s="136"/>
      <c r="S206" s="136"/>
      <c r="T206" s="40"/>
      <c r="U206" s="57"/>
      <c r="V206" s="174"/>
      <c r="W206" s="132"/>
      <c r="X206" s="40"/>
      <c r="Y206" s="40"/>
    </row>
    <row r="207" spans="2:26" ht="15" x14ac:dyDescent="0.2">
      <c r="B207" s="50" t="s">
        <v>222</v>
      </c>
      <c r="C207" s="28">
        <v>42342</v>
      </c>
      <c r="D207" s="42"/>
      <c r="E207" s="150">
        <v>63.1</v>
      </c>
      <c r="F207" s="136"/>
      <c r="G207" s="44"/>
      <c r="H207" s="40"/>
      <c r="I207" s="143"/>
      <c r="J207" s="136"/>
      <c r="K207" s="136"/>
      <c r="L207" s="143"/>
      <c r="M207" s="141"/>
      <c r="N207" s="143"/>
      <c r="O207" s="143"/>
      <c r="P207" s="141"/>
      <c r="Q207" s="40"/>
      <c r="R207" s="136"/>
      <c r="S207" s="136"/>
      <c r="T207" s="40"/>
      <c r="U207" s="57"/>
      <c r="V207" s="174"/>
      <c r="W207" s="132"/>
      <c r="X207" s="40"/>
      <c r="Y207" s="40"/>
    </row>
    <row r="208" spans="2:26" ht="15" x14ac:dyDescent="0.2">
      <c r="B208" s="50" t="s">
        <v>222</v>
      </c>
      <c r="C208" s="28">
        <v>42356</v>
      </c>
      <c r="D208" s="42"/>
      <c r="E208" s="150"/>
      <c r="F208" s="136"/>
      <c r="G208" s="44"/>
      <c r="H208" s="40"/>
      <c r="I208" s="143"/>
      <c r="J208" s="136"/>
      <c r="K208" s="136"/>
      <c r="L208" s="143"/>
      <c r="M208" s="141"/>
      <c r="N208" s="143"/>
      <c r="O208" s="143"/>
      <c r="P208" s="141"/>
      <c r="Q208" s="40"/>
      <c r="R208" s="136"/>
      <c r="S208" s="136"/>
      <c r="T208" s="40"/>
      <c r="U208" s="57"/>
      <c r="V208" s="174"/>
      <c r="W208" s="132"/>
      <c r="X208" s="40"/>
      <c r="Y208" s="40"/>
    </row>
    <row r="209" spans="2:27" ht="15" x14ac:dyDescent="0.2">
      <c r="Z209" s="154" t="s">
        <v>179</v>
      </c>
      <c r="AA209" s="154" t="s">
        <v>175</v>
      </c>
    </row>
    <row r="210" spans="2:27" ht="15" x14ac:dyDescent="0.2">
      <c r="B210" s="5" t="s">
        <v>320</v>
      </c>
      <c r="C210" s="28">
        <v>41671</v>
      </c>
      <c r="D210" s="9">
        <v>0.45833333333333331</v>
      </c>
      <c r="E210" s="5">
        <v>14.8</v>
      </c>
      <c r="F210" s="5">
        <v>128.1</v>
      </c>
      <c r="G210" s="5">
        <v>8.48</v>
      </c>
      <c r="H210" s="5"/>
      <c r="I210" s="5">
        <v>2.8</v>
      </c>
      <c r="J210" s="5"/>
      <c r="K210" s="5"/>
      <c r="L210" s="5">
        <v>7.51</v>
      </c>
      <c r="M210" s="5" t="s">
        <v>312</v>
      </c>
      <c r="N210" s="5"/>
      <c r="O210" s="5"/>
      <c r="P210" s="5"/>
      <c r="Q210" s="5">
        <v>1.2E-2</v>
      </c>
      <c r="R210" s="5" t="s">
        <v>298</v>
      </c>
      <c r="S210" s="5" t="s">
        <v>346</v>
      </c>
      <c r="T210" s="5" t="s">
        <v>312</v>
      </c>
      <c r="U210" s="5"/>
      <c r="V210" s="17" t="s">
        <v>260</v>
      </c>
      <c r="W210" s="17"/>
      <c r="X210" s="25"/>
      <c r="Y210" s="25"/>
    </row>
    <row r="211" spans="2:27" ht="15" x14ac:dyDescent="0.2">
      <c r="B211" s="5" t="s">
        <v>320</v>
      </c>
      <c r="C211" s="28">
        <v>41684</v>
      </c>
      <c r="D211" s="9">
        <v>0.44791666666666669</v>
      </c>
      <c r="E211" s="5">
        <v>4.0999999999999996</v>
      </c>
      <c r="F211" s="5">
        <v>50.4</v>
      </c>
      <c r="G211" s="5">
        <v>8.3000000000000007</v>
      </c>
      <c r="H211" s="5"/>
      <c r="I211" s="5">
        <v>2.8</v>
      </c>
      <c r="J211" s="5"/>
      <c r="K211" s="5"/>
      <c r="L211" s="5">
        <v>7.51</v>
      </c>
      <c r="M211" s="5"/>
      <c r="N211" s="5"/>
      <c r="O211" s="5"/>
      <c r="P211" s="5"/>
      <c r="Q211" s="5">
        <v>6.0000000000000001E-3</v>
      </c>
      <c r="R211" s="5" t="s">
        <v>421</v>
      </c>
      <c r="S211" s="5" t="s">
        <v>346</v>
      </c>
      <c r="T211" s="5">
        <v>2.6</v>
      </c>
      <c r="U211" s="5">
        <v>1.002</v>
      </c>
      <c r="V211" s="17" t="s">
        <v>335</v>
      </c>
      <c r="W211" s="61"/>
      <c r="X211" s="25"/>
      <c r="Y211" s="25"/>
    </row>
    <row r="212" spans="2:27" ht="15" x14ac:dyDescent="0.2">
      <c r="B212" s="5" t="s">
        <v>320</v>
      </c>
      <c r="C212" s="28">
        <v>41698</v>
      </c>
      <c r="D212" s="9">
        <v>0.45833333333333331</v>
      </c>
      <c r="E212" s="5">
        <v>1</v>
      </c>
      <c r="F212" s="5">
        <v>85.5</v>
      </c>
      <c r="G212" s="5">
        <v>13.1</v>
      </c>
      <c r="H212" s="5"/>
      <c r="I212" s="5">
        <v>6.1</v>
      </c>
      <c r="J212" s="5"/>
      <c r="K212" s="5"/>
      <c r="L212" s="5">
        <v>7.93</v>
      </c>
      <c r="M212" s="5"/>
      <c r="N212" s="5"/>
      <c r="O212" s="5"/>
      <c r="P212" s="5"/>
      <c r="Q212" s="5"/>
      <c r="R212" s="5" t="s">
        <v>217</v>
      </c>
      <c r="S212" s="5" t="s">
        <v>346</v>
      </c>
      <c r="T212" s="5">
        <v>1.3</v>
      </c>
      <c r="U212" s="5">
        <v>1.0009999999999999</v>
      </c>
      <c r="V212" s="17" t="s">
        <v>335</v>
      </c>
      <c r="W212" s="61"/>
      <c r="X212" s="25"/>
      <c r="Y212" s="25"/>
    </row>
    <row r="213" spans="2:27" ht="15" x14ac:dyDescent="0.2">
      <c r="B213" s="5" t="s">
        <v>320</v>
      </c>
      <c r="C213" s="28">
        <v>41712</v>
      </c>
      <c r="D213" s="9">
        <v>0.4513888888888889</v>
      </c>
      <c r="E213" s="5">
        <v>6.3</v>
      </c>
      <c r="F213" s="5">
        <v>372.5</v>
      </c>
      <c r="G213" s="5">
        <v>13.1</v>
      </c>
      <c r="H213" s="5"/>
      <c r="I213" s="5">
        <v>5.2</v>
      </c>
      <c r="J213" s="5"/>
      <c r="K213" s="5"/>
      <c r="L213" s="5">
        <v>8.0399999999999991</v>
      </c>
      <c r="M213" s="5"/>
      <c r="N213" s="5"/>
      <c r="O213" s="5"/>
      <c r="P213" s="5"/>
      <c r="Q213" s="5">
        <v>7.0000000000000001E-3</v>
      </c>
      <c r="R213" s="5" t="s">
        <v>217</v>
      </c>
      <c r="S213" s="5" t="s">
        <v>346</v>
      </c>
      <c r="T213" s="5">
        <v>2.6</v>
      </c>
      <c r="U213" s="5">
        <v>1.002</v>
      </c>
      <c r="V213" s="17" t="s">
        <v>333</v>
      </c>
      <c r="W213" s="61"/>
      <c r="X213" s="25"/>
      <c r="Y213" s="25"/>
    </row>
    <row r="214" spans="2:27" ht="15" x14ac:dyDescent="0.2">
      <c r="B214" s="5" t="s">
        <v>320</v>
      </c>
      <c r="C214" s="28">
        <v>41916</v>
      </c>
      <c r="D214" s="8">
        <v>0.50069444444444444</v>
      </c>
      <c r="E214" s="5">
        <v>30.9</v>
      </c>
      <c r="F214" s="5">
        <v>1732.9</v>
      </c>
      <c r="G214" s="5" t="s">
        <v>312</v>
      </c>
      <c r="H214" s="5" t="s">
        <v>312</v>
      </c>
      <c r="I214" s="5">
        <v>14.6</v>
      </c>
      <c r="J214" s="5" t="s">
        <v>312</v>
      </c>
      <c r="K214" s="5"/>
      <c r="L214" s="153">
        <v>8.32</v>
      </c>
      <c r="M214" s="150">
        <v>4.5999999999999996</v>
      </c>
      <c r="N214" s="5"/>
      <c r="O214" s="5"/>
      <c r="P214" s="5"/>
      <c r="Q214" s="5"/>
      <c r="R214" s="5"/>
      <c r="S214" s="5" t="s">
        <v>345</v>
      </c>
      <c r="T214" s="5"/>
      <c r="U214" s="5"/>
      <c r="V214" s="17" t="s">
        <v>335</v>
      </c>
      <c r="W214" s="61"/>
      <c r="X214" s="25"/>
      <c r="Y214" s="25"/>
    </row>
    <row r="215" spans="2:27" ht="15" x14ac:dyDescent="0.2">
      <c r="B215" s="5" t="s">
        <v>320</v>
      </c>
      <c r="C215" s="28">
        <v>41930</v>
      </c>
      <c r="D215" s="9">
        <v>0.4909722222222222</v>
      </c>
      <c r="E215" s="5">
        <v>90.6</v>
      </c>
      <c r="F215" s="5">
        <v>1986.3</v>
      </c>
      <c r="G215" s="153">
        <v>10.66</v>
      </c>
      <c r="H215" s="5">
        <v>118.9</v>
      </c>
      <c r="I215" s="153">
        <v>11.62</v>
      </c>
      <c r="J215" s="5" t="s">
        <v>312</v>
      </c>
      <c r="K215" s="5"/>
      <c r="L215" s="153">
        <v>8.43</v>
      </c>
      <c r="M215" s="5"/>
      <c r="N215" s="150">
        <v>457.1</v>
      </c>
      <c r="O215" s="5"/>
      <c r="P215" s="5"/>
      <c r="Q215" s="5"/>
      <c r="R215" s="5"/>
      <c r="S215" s="5" t="s">
        <v>345</v>
      </c>
      <c r="T215" s="5"/>
      <c r="U215" s="5"/>
      <c r="V215" s="17" t="s">
        <v>275</v>
      </c>
      <c r="W215" s="61"/>
      <c r="X215" s="25"/>
      <c r="Y215" s="25"/>
    </row>
    <row r="216" spans="2:27" ht="15" x14ac:dyDescent="0.2">
      <c r="B216" s="5" t="s">
        <v>320</v>
      </c>
      <c r="C216" s="28">
        <v>41951</v>
      </c>
      <c r="D216" s="9">
        <v>0.4993055555555555</v>
      </c>
      <c r="E216" s="5">
        <v>193.5</v>
      </c>
      <c r="F216" s="5">
        <v>1553.1</v>
      </c>
      <c r="G216" s="5">
        <v>10.050000000000001</v>
      </c>
      <c r="H216" s="5" t="s">
        <v>312</v>
      </c>
      <c r="I216" s="5">
        <v>9.31</v>
      </c>
      <c r="J216" s="5" t="s">
        <v>230</v>
      </c>
      <c r="K216" s="5"/>
      <c r="L216" s="5">
        <v>8.31</v>
      </c>
      <c r="M216" s="5">
        <v>2.8</v>
      </c>
      <c r="N216" s="5">
        <v>520</v>
      </c>
      <c r="O216" s="5"/>
      <c r="P216" s="5"/>
      <c r="Q216" s="5"/>
      <c r="R216" s="5"/>
      <c r="S216" s="5" t="s">
        <v>345</v>
      </c>
      <c r="T216" s="5"/>
      <c r="U216" s="5"/>
      <c r="V216" s="17" t="s">
        <v>275</v>
      </c>
      <c r="W216" s="61"/>
      <c r="X216" s="25"/>
      <c r="Y216" s="25"/>
    </row>
    <row r="217" spans="2:27" ht="15" x14ac:dyDescent="0.2">
      <c r="B217" s="5" t="s">
        <v>320</v>
      </c>
      <c r="C217" s="28">
        <v>41965</v>
      </c>
      <c r="D217" s="9">
        <v>0.48333333333333334</v>
      </c>
      <c r="E217" s="150">
        <v>6.3</v>
      </c>
      <c r="F217" s="150">
        <v>1732.9</v>
      </c>
      <c r="G217" s="5">
        <v>11.03</v>
      </c>
      <c r="H217" s="5"/>
      <c r="I217" s="153">
        <v>4.47</v>
      </c>
      <c r="J217" s="5" t="s">
        <v>230</v>
      </c>
      <c r="K217" s="5"/>
      <c r="L217" s="5">
        <v>7.96</v>
      </c>
      <c r="M217" s="150">
        <v>2.4</v>
      </c>
      <c r="N217" s="5">
        <v>491</v>
      </c>
      <c r="O217" s="5"/>
      <c r="P217" s="5"/>
      <c r="Q217" s="5"/>
      <c r="R217" s="5"/>
      <c r="S217" s="5" t="s">
        <v>345</v>
      </c>
      <c r="T217" s="5"/>
      <c r="U217" s="5"/>
      <c r="V217" s="17" t="s">
        <v>275</v>
      </c>
      <c r="W217" s="61"/>
      <c r="X217" s="25"/>
      <c r="Y217" s="25"/>
    </row>
    <row r="218" spans="2:27" ht="15" x14ac:dyDescent="0.2">
      <c r="B218" s="5" t="s">
        <v>320</v>
      </c>
      <c r="C218" s="28">
        <v>41986</v>
      </c>
      <c r="D218" s="9">
        <v>0.52638888888888891</v>
      </c>
      <c r="E218" s="150">
        <v>21.1</v>
      </c>
      <c r="F218" s="150">
        <v>920.8</v>
      </c>
      <c r="G218" s="5" t="s">
        <v>312</v>
      </c>
      <c r="H218" s="5" t="s">
        <v>312</v>
      </c>
      <c r="I218" s="153">
        <v>5.21</v>
      </c>
      <c r="J218" s="5" t="s">
        <v>232</v>
      </c>
      <c r="K218" s="5"/>
      <c r="L218" s="5">
        <v>8.15</v>
      </c>
      <c r="M218" s="150">
        <v>1.3</v>
      </c>
      <c r="N218" s="13"/>
      <c r="O218" s="5"/>
      <c r="P218" s="5"/>
      <c r="Q218" s="5"/>
      <c r="R218" s="5"/>
      <c r="S218" s="5" t="s">
        <v>345</v>
      </c>
      <c r="T218" s="5"/>
      <c r="U218" s="5"/>
      <c r="V218" s="17" t="s">
        <v>275</v>
      </c>
      <c r="W218" s="61"/>
      <c r="X218" s="25"/>
      <c r="Y218" s="25"/>
      <c r="AA218">
        <f>GEOMEAN(E210:E218)</f>
        <v>14.453572224835165</v>
      </c>
    </row>
    <row r="219" spans="2:27" ht="15" x14ac:dyDescent="0.2">
      <c r="B219" s="50" t="s">
        <v>320</v>
      </c>
      <c r="C219" s="28">
        <v>42028</v>
      </c>
      <c r="D219" s="9">
        <v>0.50138888888888888</v>
      </c>
      <c r="E219" s="5">
        <v>34.5</v>
      </c>
      <c r="F219" s="5">
        <v>579.4</v>
      </c>
      <c r="G219" s="153">
        <v>11.59</v>
      </c>
      <c r="H219" s="5">
        <v>104.1</v>
      </c>
      <c r="I219" s="153">
        <v>2.74</v>
      </c>
      <c r="J219" s="5" t="s">
        <v>230</v>
      </c>
      <c r="K219" s="5"/>
      <c r="L219" s="153">
        <v>7.59</v>
      </c>
      <c r="M219" s="150">
        <v>6.6</v>
      </c>
      <c r="N219" s="153">
        <v>554.5</v>
      </c>
      <c r="O219" s="5"/>
      <c r="P219" s="5"/>
      <c r="Q219" s="5"/>
      <c r="R219" s="5" t="s">
        <v>421</v>
      </c>
      <c r="S219" s="5" t="s">
        <v>345</v>
      </c>
      <c r="T219" s="5"/>
      <c r="U219" s="5"/>
      <c r="V219" s="17" t="s">
        <v>274</v>
      </c>
      <c r="W219" s="17" t="s">
        <v>385</v>
      </c>
      <c r="X219" s="25"/>
      <c r="Y219" s="25"/>
    </row>
    <row r="220" spans="2:27" ht="15" x14ac:dyDescent="0.2">
      <c r="B220" s="50" t="s">
        <v>320</v>
      </c>
      <c r="C220" s="28">
        <v>42049</v>
      </c>
      <c r="D220" s="9">
        <v>0.53333333333333333</v>
      </c>
      <c r="E220" s="5" t="s">
        <v>236</v>
      </c>
      <c r="F220" s="5" t="s">
        <v>236</v>
      </c>
      <c r="G220" s="11">
        <v>10.58</v>
      </c>
      <c r="H220" s="5">
        <v>104</v>
      </c>
      <c r="I220" s="153">
        <v>6.23</v>
      </c>
      <c r="J220" s="5" t="s">
        <v>230</v>
      </c>
      <c r="K220" s="5"/>
      <c r="L220" s="153">
        <v>7.71</v>
      </c>
      <c r="M220" s="153">
        <v>4.17</v>
      </c>
      <c r="N220" s="153">
        <v>588.1</v>
      </c>
      <c r="O220" s="5"/>
      <c r="P220" s="5"/>
      <c r="Q220" s="5"/>
      <c r="R220" s="5"/>
      <c r="S220" s="5" t="s">
        <v>345</v>
      </c>
      <c r="T220" s="5"/>
      <c r="U220" s="5"/>
      <c r="V220" s="17" t="s">
        <v>274</v>
      </c>
      <c r="W220" s="17" t="s">
        <v>375</v>
      </c>
      <c r="X220" s="25"/>
      <c r="Y220" s="25"/>
    </row>
    <row r="221" spans="2:27" ht="15" x14ac:dyDescent="0.2">
      <c r="B221" s="50" t="s">
        <v>320</v>
      </c>
      <c r="C221" s="28">
        <v>42063</v>
      </c>
      <c r="D221" s="9">
        <v>0.41111111111111115</v>
      </c>
      <c r="E221" s="5">
        <v>4.0999999999999996</v>
      </c>
      <c r="F221" s="5">
        <v>344.8</v>
      </c>
      <c r="G221" s="11">
        <v>12.04</v>
      </c>
      <c r="H221" s="5">
        <v>102.2</v>
      </c>
      <c r="I221" s="153">
        <v>0.54</v>
      </c>
      <c r="J221" s="5" t="s">
        <v>230</v>
      </c>
      <c r="K221" s="5"/>
      <c r="L221" s="153">
        <v>7.42</v>
      </c>
      <c r="M221" s="153">
        <v>4.79</v>
      </c>
      <c r="N221" s="153">
        <v>407</v>
      </c>
      <c r="O221" s="5"/>
      <c r="P221" s="5"/>
      <c r="Q221" s="5"/>
      <c r="R221" s="5" t="s">
        <v>421</v>
      </c>
      <c r="S221" s="5" t="s">
        <v>346</v>
      </c>
      <c r="T221" s="5"/>
      <c r="U221" s="5"/>
      <c r="V221" s="17" t="s">
        <v>274</v>
      </c>
      <c r="W221" s="17" t="s">
        <v>301</v>
      </c>
      <c r="X221" s="25"/>
      <c r="Y221" s="25"/>
    </row>
    <row r="222" spans="2:27" ht="15" x14ac:dyDescent="0.2">
      <c r="B222" s="50" t="s">
        <v>320</v>
      </c>
      <c r="C222" s="28">
        <v>42084</v>
      </c>
      <c r="D222" s="9">
        <v>0.56666666666666665</v>
      </c>
      <c r="E222" s="150">
        <v>4.0999999999999996</v>
      </c>
      <c r="F222" s="5">
        <v>1413.6</v>
      </c>
      <c r="G222" s="11">
        <v>10.08</v>
      </c>
      <c r="H222" s="5">
        <v>114.9</v>
      </c>
      <c r="I222" s="153">
        <v>12.35</v>
      </c>
      <c r="J222" s="5" t="s">
        <v>230</v>
      </c>
      <c r="K222" s="5"/>
      <c r="L222" s="153">
        <v>7.99</v>
      </c>
      <c r="M222" s="153">
        <v>3.05</v>
      </c>
      <c r="N222" s="153">
        <v>525.29999999999995</v>
      </c>
      <c r="O222" s="153">
        <v>692.8</v>
      </c>
      <c r="P222" s="150">
        <v>161.69999999999999</v>
      </c>
      <c r="Q222" s="5"/>
      <c r="R222" s="5" t="s">
        <v>217</v>
      </c>
      <c r="S222" s="5" t="s">
        <v>345</v>
      </c>
      <c r="T222" s="5"/>
      <c r="U222" s="5"/>
      <c r="V222" s="17" t="s">
        <v>274</v>
      </c>
      <c r="W222" s="18" t="s">
        <v>302</v>
      </c>
      <c r="X222" s="25"/>
      <c r="Y222" s="25"/>
    </row>
    <row r="223" spans="2:27" ht="15" x14ac:dyDescent="0.2">
      <c r="B223" s="50" t="s">
        <v>320</v>
      </c>
      <c r="C223" s="28">
        <v>42091</v>
      </c>
      <c r="D223" s="9">
        <v>0.59236111111111112</v>
      </c>
      <c r="E223" s="150">
        <v>14.6</v>
      </c>
      <c r="F223" s="5">
        <v>1986.3</v>
      </c>
      <c r="G223" s="11">
        <v>9.43</v>
      </c>
      <c r="H223" s="5">
        <v>112.6</v>
      </c>
      <c r="I223" s="153">
        <v>14.38</v>
      </c>
      <c r="J223" s="5" t="s">
        <v>230</v>
      </c>
      <c r="K223" s="5"/>
      <c r="L223" s="153">
        <v>8.0399999999999991</v>
      </c>
      <c r="M223" s="5">
        <v>5.35</v>
      </c>
      <c r="N223" s="153">
        <v>518.20000000000005</v>
      </c>
      <c r="O223" s="153">
        <v>650.6</v>
      </c>
      <c r="P223" s="150">
        <v>131.69999999999999</v>
      </c>
      <c r="Q223" s="5"/>
      <c r="R223" s="5" t="s">
        <v>421</v>
      </c>
      <c r="S223" s="5" t="s">
        <v>345</v>
      </c>
      <c r="T223" s="5"/>
      <c r="U223" s="5"/>
      <c r="V223" s="17" t="s">
        <v>274</v>
      </c>
      <c r="W223" s="17" t="s">
        <v>303</v>
      </c>
      <c r="X223" s="25"/>
      <c r="Y223" s="25"/>
    </row>
    <row r="224" spans="2:27" ht="15" x14ac:dyDescent="0.25">
      <c r="B224" s="50" t="s">
        <v>320</v>
      </c>
      <c r="C224" s="28">
        <v>42111</v>
      </c>
      <c r="D224" s="9">
        <v>0.57777777777777783</v>
      </c>
      <c r="E224" s="150">
        <v>1299.7</v>
      </c>
      <c r="F224" s="5" t="s">
        <v>296</v>
      </c>
      <c r="G224" s="11">
        <v>9.5</v>
      </c>
      <c r="H224" s="5">
        <v>99.9</v>
      </c>
      <c r="I224" s="153">
        <v>8.82</v>
      </c>
      <c r="J224" s="5" t="s">
        <v>371</v>
      </c>
      <c r="K224" s="153">
        <v>100</v>
      </c>
      <c r="L224" s="153">
        <v>7.73</v>
      </c>
      <c r="M224" s="5" t="s">
        <v>312</v>
      </c>
      <c r="N224" s="153">
        <v>389.9</v>
      </c>
      <c r="O224" s="153">
        <v>564.5</v>
      </c>
      <c r="P224" s="150">
        <v>121.5</v>
      </c>
      <c r="Q224" s="5" t="s">
        <v>312</v>
      </c>
      <c r="R224" s="5" t="s">
        <v>421</v>
      </c>
      <c r="S224" s="5" t="s">
        <v>346</v>
      </c>
      <c r="T224" s="5" t="s">
        <v>312</v>
      </c>
      <c r="U224" s="5" t="s">
        <v>312</v>
      </c>
      <c r="V224" s="60" t="s">
        <v>195</v>
      </c>
      <c r="W224" s="17" t="s">
        <v>304</v>
      </c>
      <c r="X224" s="25"/>
      <c r="Y224" s="25"/>
    </row>
    <row r="225" spans="2:26" ht="15" x14ac:dyDescent="0.25">
      <c r="B225" s="50" t="s">
        <v>320</v>
      </c>
      <c r="C225" s="28">
        <v>42130</v>
      </c>
      <c r="D225" s="9">
        <v>0.55069444444444449</v>
      </c>
      <c r="E225" s="150">
        <v>231</v>
      </c>
      <c r="F225" s="5"/>
      <c r="G225" s="11"/>
      <c r="H225" s="5"/>
      <c r="I225" s="153"/>
      <c r="J225" s="5"/>
      <c r="K225" s="5"/>
      <c r="L225" s="153"/>
      <c r="M225" s="5"/>
      <c r="N225" s="153"/>
      <c r="O225" s="153"/>
      <c r="P225" s="150"/>
      <c r="Q225" s="5"/>
      <c r="R225" s="5"/>
      <c r="S225" s="5"/>
      <c r="T225" s="5"/>
      <c r="U225" s="5"/>
      <c r="V225" s="60"/>
      <c r="W225" s="17" t="s">
        <v>305</v>
      </c>
      <c r="X225" s="25"/>
      <c r="Y225" s="25"/>
    </row>
    <row r="226" spans="2:26" ht="15" x14ac:dyDescent="0.25">
      <c r="B226" s="50" t="s">
        <v>320</v>
      </c>
      <c r="C226" s="28">
        <v>42144</v>
      </c>
      <c r="D226" s="9"/>
      <c r="E226" s="83">
        <v>184</v>
      </c>
      <c r="F226" s="5"/>
      <c r="G226" s="11"/>
      <c r="H226" s="5"/>
      <c r="I226" s="153"/>
      <c r="J226" s="5"/>
      <c r="K226" s="5"/>
      <c r="L226" s="153"/>
      <c r="M226" s="5"/>
      <c r="N226" s="153"/>
      <c r="O226" s="153"/>
      <c r="P226" s="150"/>
      <c r="Q226" s="5"/>
      <c r="R226" s="5"/>
      <c r="S226" s="5"/>
      <c r="T226" s="5"/>
      <c r="U226" s="5"/>
      <c r="V226" s="60"/>
      <c r="W226" s="17" t="s">
        <v>306</v>
      </c>
      <c r="X226" s="25"/>
      <c r="Y226" s="25"/>
    </row>
    <row r="227" spans="2:26" ht="15" x14ac:dyDescent="0.2">
      <c r="B227" s="50" t="s">
        <v>320</v>
      </c>
      <c r="C227" s="28">
        <v>42158</v>
      </c>
      <c r="D227" s="9">
        <v>0.4680555555555555</v>
      </c>
      <c r="E227" s="150">
        <v>47.9</v>
      </c>
      <c r="F227" s="5"/>
      <c r="G227" s="11">
        <v>9.39</v>
      </c>
      <c r="H227" s="5">
        <v>105.8</v>
      </c>
      <c r="I227" s="153">
        <v>12.01</v>
      </c>
      <c r="J227" s="5" t="s">
        <v>371</v>
      </c>
      <c r="K227" s="5" t="s">
        <v>312</v>
      </c>
      <c r="L227" s="153">
        <v>7.65</v>
      </c>
      <c r="M227" s="5" t="s">
        <v>312</v>
      </c>
      <c r="N227" s="153">
        <v>207.6</v>
      </c>
      <c r="O227" s="153">
        <v>276.39999999999998</v>
      </c>
      <c r="P227" s="150">
        <v>84.4</v>
      </c>
      <c r="Q227" s="5" t="s">
        <v>312</v>
      </c>
      <c r="R227" s="5" t="s">
        <v>421</v>
      </c>
      <c r="S227" s="5" t="s">
        <v>346</v>
      </c>
      <c r="T227" s="5" t="s">
        <v>312</v>
      </c>
      <c r="U227" s="5" t="s">
        <v>312</v>
      </c>
      <c r="V227" s="17" t="s">
        <v>251</v>
      </c>
      <c r="W227" s="17" t="s">
        <v>422</v>
      </c>
      <c r="X227" s="25"/>
      <c r="Y227" s="25"/>
    </row>
    <row r="228" spans="2:26" ht="15" x14ac:dyDescent="0.2">
      <c r="B228" s="50" t="s">
        <v>320</v>
      </c>
      <c r="C228" s="28">
        <v>42172</v>
      </c>
      <c r="D228" s="9">
        <v>0.55833333333333335</v>
      </c>
      <c r="E228" s="150">
        <v>57.3</v>
      </c>
      <c r="F228" s="5"/>
      <c r="G228" s="11">
        <v>8.52</v>
      </c>
      <c r="H228" s="5">
        <v>103.5</v>
      </c>
      <c r="I228" s="153">
        <v>15.48</v>
      </c>
      <c r="J228" s="5" t="s">
        <v>371</v>
      </c>
      <c r="K228" s="5" t="s">
        <v>312</v>
      </c>
      <c r="L228" s="153">
        <v>7.58</v>
      </c>
      <c r="M228" s="5" t="s">
        <v>312</v>
      </c>
      <c r="N228" s="153">
        <v>190.6</v>
      </c>
      <c r="O228" s="153">
        <v>233.9</v>
      </c>
      <c r="P228" s="150">
        <v>90.2</v>
      </c>
      <c r="Q228" s="5" t="s">
        <v>312</v>
      </c>
      <c r="R228" s="5" t="s">
        <v>421</v>
      </c>
      <c r="S228" s="5" t="s">
        <v>346</v>
      </c>
      <c r="T228" s="5" t="s">
        <v>312</v>
      </c>
      <c r="U228" s="5" t="s">
        <v>312</v>
      </c>
      <c r="V228" s="17" t="s">
        <v>249</v>
      </c>
      <c r="W228" s="61"/>
      <c r="X228" s="25"/>
      <c r="Y228" s="25"/>
      <c r="Z228" t="s">
        <v>177</v>
      </c>
    </row>
    <row r="229" spans="2:26" ht="15" x14ac:dyDescent="0.2">
      <c r="B229" s="65" t="s">
        <v>320</v>
      </c>
      <c r="C229" s="28">
        <v>42181</v>
      </c>
      <c r="D229" s="9">
        <v>0.4055555555555555</v>
      </c>
      <c r="E229" s="150">
        <v>44.3</v>
      </c>
      <c r="F229" s="5">
        <v>372.4</v>
      </c>
      <c r="G229" s="11">
        <v>6.87</v>
      </c>
      <c r="H229" s="5">
        <v>69.599999999999994</v>
      </c>
      <c r="I229" s="153">
        <v>15.83</v>
      </c>
      <c r="J229" s="5" t="s">
        <v>371</v>
      </c>
      <c r="K229" s="5" t="s">
        <v>312</v>
      </c>
      <c r="L229" s="153">
        <v>7.56</v>
      </c>
      <c r="M229" s="5" t="s">
        <v>312</v>
      </c>
      <c r="N229" s="153"/>
      <c r="O229" s="153">
        <v>269</v>
      </c>
      <c r="P229" s="150" t="s">
        <v>312</v>
      </c>
      <c r="Q229" s="5" t="s">
        <v>312</v>
      </c>
      <c r="R229" s="5" t="s">
        <v>421</v>
      </c>
      <c r="S229" s="5" t="s">
        <v>346</v>
      </c>
      <c r="T229" s="5" t="s">
        <v>312</v>
      </c>
      <c r="U229" s="5" t="s">
        <v>312</v>
      </c>
      <c r="V229" s="17" t="s">
        <v>205</v>
      </c>
      <c r="W229" s="61"/>
      <c r="X229" s="25"/>
      <c r="Y229" s="25"/>
      <c r="Z229">
        <f>GEOMEAN(E225:E229)</f>
        <v>87.632405441122671</v>
      </c>
    </row>
    <row r="230" spans="2:26" ht="15" x14ac:dyDescent="0.25">
      <c r="B230" s="50" t="s">
        <v>320</v>
      </c>
      <c r="C230" s="28">
        <v>42186</v>
      </c>
      <c r="D230" s="9"/>
      <c r="E230" s="83">
        <v>114</v>
      </c>
      <c r="F230" s="5"/>
      <c r="G230" s="11"/>
      <c r="H230" s="5"/>
      <c r="I230" s="153"/>
      <c r="J230" s="5"/>
      <c r="K230" s="5"/>
      <c r="L230" s="153"/>
      <c r="M230" s="5"/>
      <c r="N230" s="153"/>
      <c r="O230" s="153"/>
      <c r="P230" s="150"/>
      <c r="Q230" s="5"/>
      <c r="R230" s="5"/>
      <c r="S230" s="5"/>
      <c r="T230" s="5"/>
      <c r="U230" s="5"/>
      <c r="V230" s="60"/>
      <c r="W230" s="61"/>
      <c r="X230" s="25"/>
      <c r="Y230" s="25"/>
    </row>
    <row r="231" spans="2:26" ht="15" x14ac:dyDescent="0.2">
      <c r="B231" s="65" t="s">
        <v>320</v>
      </c>
      <c r="C231" s="28">
        <v>42195</v>
      </c>
      <c r="D231" s="9">
        <v>0.48888888888888887</v>
      </c>
      <c r="E231" s="150">
        <v>275.5</v>
      </c>
      <c r="F231" s="5">
        <v>2419.6</v>
      </c>
      <c r="G231" s="11">
        <v>7.89</v>
      </c>
      <c r="H231" s="5">
        <v>101.4</v>
      </c>
      <c r="I231" s="153">
        <v>17.96</v>
      </c>
      <c r="J231" s="5" t="s">
        <v>312</v>
      </c>
      <c r="K231" s="5" t="s">
        <v>312</v>
      </c>
      <c r="L231" s="153">
        <v>7.73</v>
      </c>
      <c r="M231" s="5">
        <v>14.6</v>
      </c>
      <c r="N231" s="153">
        <v>298.3</v>
      </c>
      <c r="O231" s="153">
        <v>344.9</v>
      </c>
      <c r="P231" s="150">
        <v>67</v>
      </c>
      <c r="Q231" s="5" t="s">
        <v>312</v>
      </c>
      <c r="R231" s="5" t="s">
        <v>298</v>
      </c>
      <c r="S231" s="5" t="s">
        <v>346</v>
      </c>
      <c r="T231" s="5" t="s">
        <v>312</v>
      </c>
      <c r="U231" s="5" t="s">
        <v>312</v>
      </c>
      <c r="V231" s="17" t="s">
        <v>249</v>
      </c>
      <c r="W231" s="61"/>
      <c r="X231" s="90" t="s">
        <v>312</v>
      </c>
      <c r="Y231" s="90" t="s">
        <v>312</v>
      </c>
    </row>
    <row r="232" spans="2:26" ht="15" x14ac:dyDescent="0.25">
      <c r="B232" s="50" t="s">
        <v>320</v>
      </c>
      <c r="C232" s="28">
        <v>42200</v>
      </c>
      <c r="D232" s="9"/>
      <c r="E232" s="150"/>
      <c r="F232" s="5"/>
      <c r="G232" s="11"/>
      <c r="H232" s="5"/>
      <c r="I232" s="153"/>
      <c r="J232" s="5"/>
      <c r="K232" s="5"/>
      <c r="L232" s="153"/>
      <c r="M232" s="5"/>
      <c r="N232" s="153"/>
      <c r="O232" s="153"/>
      <c r="P232" s="150"/>
      <c r="Q232" s="5"/>
      <c r="R232" s="5"/>
      <c r="S232" s="5"/>
      <c r="T232" s="5"/>
      <c r="U232" s="5"/>
      <c r="V232" s="60"/>
      <c r="W232" s="61"/>
      <c r="X232" s="25"/>
      <c r="Y232" s="25"/>
    </row>
    <row r="233" spans="2:26" ht="15" x14ac:dyDescent="0.2">
      <c r="B233" s="65" t="s">
        <v>320</v>
      </c>
      <c r="C233" s="28">
        <v>42209</v>
      </c>
      <c r="D233" s="9">
        <v>0.45694444444444443</v>
      </c>
      <c r="E233" s="150">
        <v>74.3</v>
      </c>
      <c r="F233" s="5" t="s">
        <v>296</v>
      </c>
      <c r="G233" s="11">
        <v>7.68</v>
      </c>
      <c r="H233" s="5">
        <v>100.2</v>
      </c>
      <c r="I233" s="153">
        <v>19.05</v>
      </c>
      <c r="J233" s="5" t="s">
        <v>371</v>
      </c>
      <c r="K233" s="5" t="s">
        <v>312</v>
      </c>
      <c r="L233" s="153">
        <v>7.75</v>
      </c>
      <c r="M233" s="5" t="s">
        <v>312</v>
      </c>
      <c r="N233" s="153">
        <v>275.89999999999998</v>
      </c>
      <c r="O233" s="153">
        <v>312</v>
      </c>
      <c r="P233" s="150">
        <v>71.3</v>
      </c>
      <c r="Q233" s="5" t="s">
        <v>312</v>
      </c>
      <c r="R233" s="5" t="s">
        <v>421</v>
      </c>
      <c r="S233" s="5" t="s">
        <v>346</v>
      </c>
      <c r="T233" s="5" t="s">
        <v>312</v>
      </c>
      <c r="U233" s="5" t="s">
        <v>312</v>
      </c>
      <c r="V233" s="17" t="s">
        <v>249</v>
      </c>
      <c r="W233" s="61"/>
      <c r="X233" s="90" t="s">
        <v>312</v>
      </c>
      <c r="Y233" s="90" t="s">
        <v>312</v>
      </c>
      <c r="Z233" s="90" t="s">
        <v>178</v>
      </c>
    </row>
    <row r="234" spans="2:26" ht="15" x14ac:dyDescent="0.2">
      <c r="B234" s="65" t="s">
        <v>320</v>
      </c>
      <c r="C234" s="28">
        <v>42216</v>
      </c>
      <c r="D234" s="9">
        <v>0.46319444444444446</v>
      </c>
      <c r="E234" s="150">
        <v>52</v>
      </c>
      <c r="F234" s="5">
        <v>2419.6</v>
      </c>
      <c r="G234" s="11">
        <v>7.78</v>
      </c>
      <c r="H234" s="5">
        <v>104.3</v>
      </c>
      <c r="I234" s="153">
        <v>20.52</v>
      </c>
      <c r="J234" s="5" t="s">
        <v>312</v>
      </c>
      <c r="K234" s="5" t="s">
        <v>312</v>
      </c>
      <c r="L234" s="153">
        <v>7.88</v>
      </c>
      <c r="M234" s="5" t="s">
        <v>312</v>
      </c>
      <c r="N234" s="153">
        <v>358.5</v>
      </c>
      <c r="O234" s="153">
        <v>392</v>
      </c>
      <c r="P234" s="150">
        <v>75.8</v>
      </c>
      <c r="Q234" s="5" t="s">
        <v>312</v>
      </c>
      <c r="R234" s="5" t="s">
        <v>217</v>
      </c>
      <c r="S234" s="5" t="s">
        <v>346</v>
      </c>
      <c r="T234" s="5" t="s">
        <v>312</v>
      </c>
      <c r="U234" s="5" t="s">
        <v>312</v>
      </c>
      <c r="V234" s="17" t="s">
        <v>249</v>
      </c>
      <c r="W234" s="61"/>
      <c r="X234" s="25"/>
      <c r="Y234" s="25"/>
      <c r="Z234">
        <f>GEOMEAN(E227:E231,E233:E234)</f>
        <v>76.080474140963958</v>
      </c>
    </row>
    <row r="235" spans="2:26" ht="15" x14ac:dyDescent="0.25">
      <c r="B235" s="65" t="s">
        <v>320</v>
      </c>
      <c r="C235" s="28">
        <v>42221</v>
      </c>
      <c r="D235" s="9">
        <v>0.4861111111111111</v>
      </c>
      <c r="E235" s="150">
        <v>365</v>
      </c>
      <c r="F235" s="5"/>
      <c r="G235" s="11">
        <v>8.43</v>
      </c>
      <c r="H235" s="5">
        <v>114.1</v>
      </c>
      <c r="I235" s="153">
        <v>20.62</v>
      </c>
      <c r="J235" s="5" t="s">
        <v>312</v>
      </c>
      <c r="K235" s="5" t="s">
        <v>312</v>
      </c>
      <c r="L235" s="153">
        <v>7.81</v>
      </c>
      <c r="M235" s="5" t="s">
        <v>312</v>
      </c>
      <c r="N235" s="153">
        <v>377.8</v>
      </c>
      <c r="O235" s="153">
        <v>412.6</v>
      </c>
      <c r="P235" s="150" t="s">
        <v>312</v>
      </c>
      <c r="Q235" s="5" t="s">
        <v>312</v>
      </c>
      <c r="R235" s="5" t="s">
        <v>217</v>
      </c>
      <c r="S235" s="5" t="s">
        <v>345</v>
      </c>
      <c r="T235" s="5" t="s">
        <v>312</v>
      </c>
      <c r="U235" s="5" t="s">
        <v>312</v>
      </c>
      <c r="V235" s="36" t="s">
        <v>172</v>
      </c>
      <c r="W235" s="61"/>
      <c r="X235" s="25"/>
      <c r="Y235" s="25"/>
    </row>
    <row r="236" spans="2:26" ht="15" x14ac:dyDescent="0.2">
      <c r="B236" s="65" t="s">
        <v>320</v>
      </c>
      <c r="C236" s="28">
        <v>42235</v>
      </c>
      <c r="D236" s="9">
        <v>0.4826388888888889</v>
      </c>
      <c r="E236" s="150"/>
      <c r="F236" s="5"/>
      <c r="G236" s="153">
        <v>8.1300000000000008</v>
      </c>
      <c r="H236" s="5">
        <v>106.5</v>
      </c>
      <c r="I236" s="153">
        <v>18.98</v>
      </c>
      <c r="J236" s="5" t="s">
        <v>230</v>
      </c>
      <c r="K236" s="5" t="s">
        <v>312</v>
      </c>
      <c r="L236" s="153">
        <v>7.81</v>
      </c>
      <c r="M236" s="5" t="s">
        <v>312</v>
      </c>
      <c r="N236" s="153">
        <v>431.5</v>
      </c>
      <c r="O236" s="153">
        <v>486.9</v>
      </c>
      <c r="P236" s="150">
        <v>66.3</v>
      </c>
      <c r="Q236" s="5" t="s">
        <v>312</v>
      </c>
      <c r="R236" s="5" t="s">
        <v>312</v>
      </c>
      <c r="S236" s="5" t="s">
        <v>345</v>
      </c>
      <c r="T236" s="5" t="s">
        <v>312</v>
      </c>
      <c r="U236" s="5" t="s">
        <v>312</v>
      </c>
      <c r="V236" s="17" t="s">
        <v>174</v>
      </c>
      <c r="W236" s="61"/>
      <c r="X236" s="25"/>
      <c r="Y236" s="25"/>
    </row>
    <row r="237" spans="2:26" ht="15" x14ac:dyDescent="0.2">
      <c r="B237" s="65" t="s">
        <v>320</v>
      </c>
      <c r="C237" s="28">
        <v>42249</v>
      </c>
      <c r="D237" s="9">
        <v>0.50138888888888888</v>
      </c>
      <c r="E237" s="150"/>
      <c r="F237" s="5"/>
      <c r="G237" s="11">
        <v>8.24</v>
      </c>
      <c r="H237" s="5">
        <v>112</v>
      </c>
      <c r="I237" s="153">
        <v>20.7</v>
      </c>
      <c r="J237" s="5" t="s">
        <v>230</v>
      </c>
      <c r="K237" s="5" t="s">
        <v>312</v>
      </c>
      <c r="L237" s="153">
        <v>7.76</v>
      </c>
      <c r="M237" s="150" t="s">
        <v>312</v>
      </c>
      <c r="N237" s="153">
        <v>535.29999999999995</v>
      </c>
      <c r="O237" s="153">
        <v>582.6</v>
      </c>
      <c r="P237" s="150">
        <v>74</v>
      </c>
      <c r="Q237" s="5" t="s">
        <v>312</v>
      </c>
      <c r="R237" s="5" t="s">
        <v>421</v>
      </c>
      <c r="S237" s="5" t="s">
        <v>345</v>
      </c>
      <c r="T237" s="5" t="s">
        <v>312</v>
      </c>
      <c r="U237" s="5" t="s">
        <v>312</v>
      </c>
      <c r="V237" s="17" t="s">
        <v>174</v>
      </c>
      <c r="W237" s="61"/>
      <c r="X237" s="25"/>
      <c r="Y237" s="25"/>
    </row>
    <row r="238" spans="2:26" ht="15" x14ac:dyDescent="0.2">
      <c r="B238" s="65" t="s">
        <v>320</v>
      </c>
      <c r="C238" s="28">
        <v>42263</v>
      </c>
      <c r="D238" s="9">
        <v>0.48333333333333334</v>
      </c>
      <c r="E238" s="150"/>
      <c r="F238" s="5"/>
      <c r="G238" s="11">
        <v>9.2899999999999991</v>
      </c>
      <c r="H238" s="5">
        <v>97.8</v>
      </c>
      <c r="I238" s="153">
        <v>17.72</v>
      </c>
      <c r="J238" s="5" t="s">
        <v>230</v>
      </c>
      <c r="K238" s="5" t="s">
        <v>312</v>
      </c>
      <c r="L238" s="153">
        <v>7.62</v>
      </c>
      <c r="M238" s="153">
        <v>3.14</v>
      </c>
      <c r="N238" s="153">
        <v>738.5</v>
      </c>
      <c r="O238" s="153">
        <v>858.6</v>
      </c>
      <c r="P238" s="150">
        <v>50.2</v>
      </c>
      <c r="Q238" s="5" t="s">
        <v>312</v>
      </c>
      <c r="R238" s="5" t="s">
        <v>298</v>
      </c>
      <c r="S238" s="5" t="s">
        <v>345</v>
      </c>
      <c r="T238" s="5" t="s">
        <v>312</v>
      </c>
      <c r="U238" s="5" t="s">
        <v>312</v>
      </c>
      <c r="V238" s="17" t="s">
        <v>246</v>
      </c>
      <c r="W238" s="61"/>
      <c r="X238" s="25"/>
      <c r="Y238" s="25"/>
    </row>
    <row r="239" spans="2:26" ht="15" x14ac:dyDescent="0.2">
      <c r="B239" s="50" t="s">
        <v>320</v>
      </c>
      <c r="C239" s="28">
        <v>42272</v>
      </c>
      <c r="D239" s="9">
        <v>0.57361111111111118</v>
      </c>
      <c r="E239" s="150">
        <v>1299.7</v>
      </c>
      <c r="F239" s="5" t="s">
        <v>296</v>
      </c>
      <c r="G239" s="11">
        <v>9.32</v>
      </c>
      <c r="H239" s="5">
        <v>121.5</v>
      </c>
      <c r="I239" s="153">
        <v>18.72</v>
      </c>
      <c r="J239" s="100" t="s">
        <v>352</v>
      </c>
      <c r="K239" s="5" t="s">
        <v>312</v>
      </c>
      <c r="L239" s="153">
        <v>7.79</v>
      </c>
      <c r="M239" s="153">
        <v>1.48</v>
      </c>
      <c r="N239" s="153">
        <v>755.9</v>
      </c>
      <c r="O239" s="153">
        <v>859.4</v>
      </c>
      <c r="P239" s="150">
        <v>36.299999999999997</v>
      </c>
      <c r="Q239" s="5" t="s">
        <v>312</v>
      </c>
      <c r="R239" s="100" t="s">
        <v>217</v>
      </c>
      <c r="S239" s="100" t="s">
        <v>345</v>
      </c>
      <c r="T239" s="5" t="s">
        <v>312</v>
      </c>
      <c r="U239" s="5" t="s">
        <v>312</v>
      </c>
      <c r="V239" s="17" t="s">
        <v>174</v>
      </c>
      <c r="W239" s="61"/>
      <c r="X239" s="25"/>
      <c r="Y239" s="25"/>
    </row>
    <row r="240" spans="2:26" ht="15" x14ac:dyDescent="0.2">
      <c r="B240" s="50" t="s">
        <v>320</v>
      </c>
      <c r="C240" s="28">
        <v>42286</v>
      </c>
      <c r="D240" s="9">
        <v>0.50972222222222219</v>
      </c>
      <c r="E240" s="150">
        <v>686.7</v>
      </c>
      <c r="F240" s="100" t="s">
        <v>348</v>
      </c>
      <c r="G240" s="11">
        <v>8.82</v>
      </c>
      <c r="H240" s="5">
        <v>107.8</v>
      </c>
      <c r="I240" s="153">
        <v>16.25</v>
      </c>
      <c r="J240" s="5" t="s">
        <v>230</v>
      </c>
      <c r="K240" s="5" t="s">
        <v>312</v>
      </c>
      <c r="L240" s="153">
        <v>7.8</v>
      </c>
      <c r="M240" s="153">
        <v>3.23</v>
      </c>
      <c r="N240" s="153">
        <v>626.9</v>
      </c>
      <c r="O240" s="153">
        <v>757</v>
      </c>
      <c r="P240" s="150">
        <v>24.8</v>
      </c>
      <c r="Q240" s="5" t="s">
        <v>312</v>
      </c>
      <c r="R240" s="5" t="s">
        <v>421</v>
      </c>
      <c r="S240" s="5" t="s">
        <v>345</v>
      </c>
      <c r="T240" s="5" t="s">
        <v>312</v>
      </c>
      <c r="U240" s="5" t="s">
        <v>312</v>
      </c>
      <c r="V240" s="17" t="s">
        <v>174</v>
      </c>
      <c r="W240" s="61"/>
      <c r="X240" s="25"/>
      <c r="Y240" s="25"/>
    </row>
    <row r="241" spans="2:27" ht="15" x14ac:dyDescent="0.2">
      <c r="B241" s="50" t="s">
        <v>320</v>
      </c>
      <c r="C241" s="28">
        <v>42307</v>
      </c>
      <c r="D241" s="9">
        <v>0.48819444444444443</v>
      </c>
      <c r="E241" s="150">
        <v>980.4</v>
      </c>
      <c r="F241" s="100" t="s">
        <v>388</v>
      </c>
      <c r="G241" s="11">
        <v>9.4600000000000009</v>
      </c>
      <c r="H241" s="5">
        <v>102.8</v>
      </c>
      <c r="I241" s="153">
        <v>10.11</v>
      </c>
      <c r="J241" s="100" t="s">
        <v>393</v>
      </c>
      <c r="K241" s="5" t="s">
        <v>312</v>
      </c>
      <c r="L241" s="153">
        <v>7.48</v>
      </c>
      <c r="M241" s="5">
        <v>4.34</v>
      </c>
      <c r="N241" s="153">
        <v>633.5</v>
      </c>
      <c r="O241" s="153">
        <v>884.7</v>
      </c>
      <c r="P241" s="150">
        <v>13.1</v>
      </c>
      <c r="Q241" s="5"/>
      <c r="R241" s="100" t="s">
        <v>398</v>
      </c>
      <c r="S241" s="100" t="s">
        <v>392</v>
      </c>
      <c r="T241" s="5"/>
      <c r="U241" s="5"/>
      <c r="V241" s="142" t="s">
        <v>359</v>
      </c>
      <c r="W241" s="126"/>
      <c r="X241" s="25"/>
      <c r="Y241" s="25"/>
    </row>
    <row r="242" spans="2:27" ht="15" x14ac:dyDescent="0.2">
      <c r="B242" s="50" t="s">
        <v>320</v>
      </c>
      <c r="C242" s="28">
        <v>42321</v>
      </c>
      <c r="D242" s="42"/>
      <c r="E242" s="150">
        <v>1413.6</v>
      </c>
      <c r="F242" s="136"/>
      <c r="G242" s="44"/>
      <c r="H242" s="40"/>
      <c r="I242" s="143"/>
      <c r="J242" s="136"/>
      <c r="K242" s="40"/>
      <c r="L242" s="143"/>
      <c r="M242" s="40"/>
      <c r="N242" s="143"/>
      <c r="O242" s="143"/>
      <c r="P242" s="141"/>
      <c r="Q242" s="40"/>
      <c r="R242" s="136"/>
      <c r="S242" s="136"/>
      <c r="T242" s="40"/>
      <c r="U242" s="40"/>
      <c r="V242" s="174"/>
      <c r="W242" s="126"/>
      <c r="X242" s="25"/>
      <c r="Y242" s="25"/>
    </row>
    <row r="243" spans="2:27" ht="15" x14ac:dyDescent="0.2">
      <c r="B243" s="50" t="s">
        <v>320</v>
      </c>
      <c r="C243" s="28">
        <v>42342</v>
      </c>
      <c r="D243" s="42"/>
      <c r="E243" s="150">
        <v>579.4</v>
      </c>
      <c r="F243" s="136"/>
      <c r="G243" s="44"/>
      <c r="H243" s="40"/>
      <c r="I243" s="143"/>
      <c r="J243" s="136"/>
      <c r="K243" s="40"/>
      <c r="L243" s="143"/>
      <c r="M243" s="40"/>
      <c r="N243" s="143"/>
      <c r="O243" s="143"/>
      <c r="P243" s="141"/>
      <c r="Q243" s="40"/>
      <c r="R243" s="136"/>
      <c r="S243" s="136"/>
      <c r="T243" s="40"/>
      <c r="U243" s="40"/>
      <c r="V243" s="174"/>
      <c r="W243" s="126"/>
      <c r="X243" s="25"/>
      <c r="Y243" s="25"/>
    </row>
    <row r="244" spans="2:27" ht="15" x14ac:dyDescent="0.2">
      <c r="B244" s="50" t="s">
        <v>320</v>
      </c>
      <c r="C244" s="28">
        <v>42356</v>
      </c>
      <c r="D244" s="42"/>
      <c r="E244" s="150"/>
      <c r="F244" s="136"/>
      <c r="G244" s="44"/>
      <c r="H244" s="40"/>
      <c r="I244" s="143"/>
      <c r="J244" s="136"/>
      <c r="K244" s="40"/>
      <c r="L244" s="143"/>
      <c r="M244" s="40"/>
      <c r="N244" s="143"/>
      <c r="O244" s="143"/>
      <c r="P244" s="141"/>
      <c r="Q244" s="40"/>
      <c r="R244" s="136"/>
      <c r="S244" s="136"/>
      <c r="T244" s="40"/>
      <c r="U244" s="40"/>
      <c r="V244" s="174"/>
      <c r="W244" s="126"/>
      <c r="X244" s="25"/>
      <c r="Y244" s="25"/>
    </row>
    <row r="245" spans="2:27" ht="15" x14ac:dyDescent="0.2">
      <c r="Z245" s="154" t="s">
        <v>179</v>
      </c>
      <c r="AA245" s="154" t="s">
        <v>175</v>
      </c>
    </row>
    <row r="246" spans="2:27" ht="15" x14ac:dyDescent="0.2">
      <c r="B246" s="5" t="s">
        <v>223</v>
      </c>
      <c r="C246" s="28">
        <v>41916</v>
      </c>
      <c r="D246" s="8">
        <v>0.48958333333333331</v>
      </c>
      <c r="E246" s="5">
        <v>51.2</v>
      </c>
      <c r="F246" s="5">
        <v>816.4</v>
      </c>
      <c r="G246" s="5" t="s">
        <v>312</v>
      </c>
      <c r="H246" s="5" t="s">
        <v>312</v>
      </c>
      <c r="I246" s="5">
        <v>14.2</v>
      </c>
      <c r="J246" s="5" t="s">
        <v>312</v>
      </c>
      <c r="K246" s="5"/>
      <c r="L246" s="153">
        <v>8.3699999999999992</v>
      </c>
      <c r="M246" s="150">
        <v>6.6</v>
      </c>
      <c r="N246" s="5"/>
      <c r="O246" s="5"/>
      <c r="P246" s="5"/>
      <c r="Q246" s="5"/>
      <c r="R246" s="5"/>
      <c r="S246" s="5" t="s">
        <v>345</v>
      </c>
      <c r="T246" s="5"/>
      <c r="U246" s="5"/>
      <c r="V246" s="17" t="s">
        <v>335</v>
      </c>
      <c r="W246" s="61"/>
      <c r="X246" s="5"/>
      <c r="Y246" s="5"/>
    </row>
    <row r="247" spans="2:27" ht="15" x14ac:dyDescent="0.2">
      <c r="B247" s="5" t="s">
        <v>223</v>
      </c>
      <c r="C247" s="28">
        <v>41930</v>
      </c>
      <c r="D247" s="9">
        <v>0.48194444444444445</v>
      </c>
      <c r="E247" s="5">
        <v>38.4</v>
      </c>
      <c r="F247" s="5" t="s">
        <v>296</v>
      </c>
      <c r="G247" s="153">
        <v>11.11</v>
      </c>
      <c r="H247" s="5">
        <v>123.8</v>
      </c>
      <c r="I247" s="153">
        <v>11.54</v>
      </c>
      <c r="J247" s="5" t="s">
        <v>312</v>
      </c>
      <c r="K247" s="5"/>
      <c r="L247" s="153">
        <v>8.61</v>
      </c>
      <c r="M247" s="5"/>
      <c r="N247" s="150">
        <v>461.2</v>
      </c>
      <c r="O247" s="5"/>
      <c r="P247" s="5"/>
      <c r="Q247" s="5"/>
      <c r="R247" s="5"/>
      <c r="S247" s="5" t="s">
        <v>345</v>
      </c>
      <c r="T247" s="5"/>
      <c r="U247" s="5"/>
      <c r="V247" s="17" t="s">
        <v>275</v>
      </c>
      <c r="W247" s="61"/>
      <c r="X247" s="5"/>
      <c r="Y247" s="5"/>
    </row>
    <row r="248" spans="2:27" ht="15" x14ac:dyDescent="0.2">
      <c r="B248" s="5" t="s">
        <v>223</v>
      </c>
      <c r="C248" s="28">
        <v>41951</v>
      </c>
      <c r="D248" s="9">
        <v>0.49027777777777781</v>
      </c>
      <c r="E248" s="5">
        <v>613.1</v>
      </c>
      <c r="F248" s="5">
        <v>2419.6</v>
      </c>
      <c r="G248" s="5">
        <v>10.42</v>
      </c>
      <c r="H248" s="5" t="s">
        <v>312</v>
      </c>
      <c r="I248" s="5">
        <v>9.2200000000000006</v>
      </c>
      <c r="J248" s="5" t="s">
        <v>230</v>
      </c>
      <c r="K248" s="5"/>
      <c r="L248" s="5">
        <v>8.2899999999999991</v>
      </c>
      <c r="M248" s="5">
        <v>2.6</v>
      </c>
      <c r="N248" s="5">
        <v>532</v>
      </c>
      <c r="O248" s="5"/>
      <c r="P248" s="5"/>
      <c r="Q248" s="5"/>
      <c r="R248" s="5"/>
      <c r="S248" s="5" t="s">
        <v>345</v>
      </c>
      <c r="T248" s="5"/>
      <c r="U248" s="5"/>
      <c r="V248" s="17" t="s">
        <v>275</v>
      </c>
      <c r="W248" s="61"/>
      <c r="X248" s="5"/>
      <c r="Y248" s="5"/>
    </row>
    <row r="249" spans="2:27" ht="15" x14ac:dyDescent="0.2">
      <c r="B249" s="5" t="s">
        <v>223</v>
      </c>
      <c r="C249" s="28">
        <v>41965</v>
      </c>
      <c r="D249" s="9">
        <v>0.47430555555555554</v>
      </c>
      <c r="E249" s="150">
        <v>37.9</v>
      </c>
      <c r="F249" s="150">
        <v>960.9</v>
      </c>
      <c r="G249" s="5">
        <v>11.19</v>
      </c>
      <c r="H249" s="5"/>
      <c r="I249" s="153">
        <v>4.24</v>
      </c>
      <c r="J249" s="5" t="s">
        <v>230</v>
      </c>
      <c r="K249" s="5"/>
      <c r="L249" s="5">
        <v>8.2200000000000006</v>
      </c>
      <c r="M249" s="150">
        <v>1.8</v>
      </c>
      <c r="N249" s="5">
        <v>503</v>
      </c>
      <c r="O249" s="5"/>
      <c r="P249" s="5"/>
      <c r="Q249" s="5"/>
      <c r="R249" s="5"/>
      <c r="S249" s="5" t="s">
        <v>345</v>
      </c>
      <c r="T249" s="5"/>
      <c r="U249" s="5"/>
      <c r="V249" s="17" t="s">
        <v>275</v>
      </c>
      <c r="W249" s="61"/>
      <c r="X249" s="5"/>
      <c r="Y249" s="5"/>
    </row>
    <row r="250" spans="2:27" ht="15" x14ac:dyDescent="0.2">
      <c r="B250" s="5" t="s">
        <v>223</v>
      </c>
      <c r="C250" s="28">
        <v>41986</v>
      </c>
      <c r="D250" s="9">
        <v>0.5180555555555556</v>
      </c>
      <c r="E250" s="150">
        <v>18.3</v>
      </c>
      <c r="F250" s="150">
        <v>1732.9</v>
      </c>
      <c r="G250" s="5" t="s">
        <v>312</v>
      </c>
      <c r="H250" s="5" t="s">
        <v>312</v>
      </c>
      <c r="I250" s="153">
        <v>5.32</v>
      </c>
      <c r="J250" s="5" t="s">
        <v>230</v>
      </c>
      <c r="K250" s="5"/>
      <c r="L250" s="5">
        <v>8.09</v>
      </c>
      <c r="M250" s="150">
        <v>0.9</v>
      </c>
      <c r="N250" s="13"/>
      <c r="O250" s="5"/>
      <c r="P250" s="5"/>
      <c r="Q250" s="5"/>
      <c r="R250" s="5"/>
      <c r="S250" s="5" t="s">
        <v>345</v>
      </c>
      <c r="T250" s="5"/>
      <c r="U250" s="5"/>
      <c r="V250" s="17" t="s">
        <v>275</v>
      </c>
      <c r="W250" s="61"/>
      <c r="X250" s="5"/>
      <c r="Y250" s="5"/>
    </row>
    <row r="251" spans="2:27" ht="15" x14ac:dyDescent="0.2">
      <c r="B251" s="50" t="s">
        <v>223</v>
      </c>
      <c r="C251" s="28">
        <v>42028</v>
      </c>
      <c r="D251" s="9">
        <v>0.49374999999999997</v>
      </c>
      <c r="E251" s="5">
        <v>23.5</v>
      </c>
      <c r="F251" s="5">
        <v>770.1</v>
      </c>
      <c r="G251" s="153">
        <v>11.41</v>
      </c>
      <c r="H251" s="5">
        <v>103.4</v>
      </c>
      <c r="I251" s="153">
        <v>3.07</v>
      </c>
      <c r="J251" s="5" t="s">
        <v>230</v>
      </c>
      <c r="K251" s="5"/>
      <c r="L251" s="153">
        <v>7.75</v>
      </c>
      <c r="M251" s="150">
        <v>4.3</v>
      </c>
      <c r="N251" s="153">
        <v>565</v>
      </c>
      <c r="O251" s="5"/>
      <c r="P251" s="5"/>
      <c r="Q251" s="5"/>
      <c r="R251" s="5" t="s">
        <v>421</v>
      </c>
      <c r="S251" s="5" t="s">
        <v>345</v>
      </c>
      <c r="T251" s="5"/>
      <c r="U251" s="5"/>
      <c r="V251" s="17" t="s">
        <v>274</v>
      </c>
      <c r="W251" s="17" t="s">
        <v>385</v>
      </c>
      <c r="X251" s="5"/>
      <c r="Y251" s="5"/>
    </row>
    <row r="252" spans="2:27" ht="15" x14ac:dyDescent="0.2">
      <c r="B252" s="50" t="s">
        <v>223</v>
      </c>
      <c r="C252" s="28">
        <v>42049</v>
      </c>
      <c r="D252" s="9">
        <v>0.52430555555555558</v>
      </c>
      <c r="E252" s="5">
        <v>16.100000000000001</v>
      </c>
      <c r="F252" s="5">
        <v>613.1</v>
      </c>
      <c r="G252" s="11">
        <v>10.51</v>
      </c>
      <c r="H252" s="5">
        <v>104</v>
      </c>
      <c r="I252" s="153">
        <v>6.62</v>
      </c>
      <c r="J252" s="5" t="s">
        <v>230</v>
      </c>
      <c r="K252" s="5"/>
      <c r="L252" s="153">
        <v>7.9</v>
      </c>
      <c r="M252" s="153">
        <v>4.18</v>
      </c>
      <c r="N252" s="153">
        <v>589.20000000000005</v>
      </c>
      <c r="O252" s="5"/>
      <c r="P252" s="5"/>
      <c r="Q252" s="5"/>
      <c r="R252" s="5"/>
      <c r="S252" s="5" t="s">
        <v>345</v>
      </c>
      <c r="T252" s="5"/>
      <c r="U252" s="5"/>
      <c r="V252" s="17" t="s">
        <v>274</v>
      </c>
      <c r="W252" s="17" t="s">
        <v>375</v>
      </c>
      <c r="X252" s="5"/>
      <c r="Y252" s="5"/>
    </row>
    <row r="253" spans="2:27" ht="15" x14ac:dyDescent="0.2">
      <c r="B253" s="50" t="s">
        <v>223</v>
      </c>
      <c r="C253" s="28">
        <v>42063</v>
      </c>
      <c r="D253" s="5" t="s">
        <v>312</v>
      </c>
      <c r="E253" s="5" t="s">
        <v>312</v>
      </c>
      <c r="F253" s="5" t="s">
        <v>312</v>
      </c>
      <c r="G253" s="11"/>
      <c r="H253" s="5"/>
      <c r="I253" s="153"/>
      <c r="J253" s="5"/>
      <c r="K253" s="5"/>
      <c r="L253" s="153"/>
      <c r="M253" s="153"/>
      <c r="N253" s="153"/>
      <c r="O253" s="5"/>
      <c r="P253" s="5"/>
      <c r="Q253" s="5"/>
      <c r="R253" s="5"/>
      <c r="S253" s="5"/>
      <c r="T253" s="5"/>
      <c r="U253" s="5"/>
      <c r="V253" s="17" t="s">
        <v>274</v>
      </c>
      <c r="W253" s="17" t="s">
        <v>301</v>
      </c>
      <c r="X253" s="5"/>
      <c r="Y253" s="5"/>
    </row>
    <row r="254" spans="2:27" ht="15" x14ac:dyDescent="0.2">
      <c r="B254" s="50" t="s">
        <v>223</v>
      </c>
      <c r="C254" s="28">
        <v>42084</v>
      </c>
      <c r="D254" s="9">
        <v>0.55555555555555558</v>
      </c>
      <c r="E254" s="150">
        <v>11</v>
      </c>
      <c r="F254" s="5" t="s">
        <v>296</v>
      </c>
      <c r="G254" s="11">
        <v>10.06</v>
      </c>
      <c r="H254" s="5">
        <v>97.8</v>
      </c>
      <c r="I254" s="153">
        <v>12.78</v>
      </c>
      <c r="J254" s="5" t="s">
        <v>230</v>
      </c>
      <c r="K254" s="5"/>
      <c r="L254" s="153">
        <v>7.97</v>
      </c>
      <c r="M254" s="153">
        <v>3.02</v>
      </c>
      <c r="N254" s="153">
        <v>532.79999999999995</v>
      </c>
      <c r="O254" s="153">
        <v>693.9</v>
      </c>
      <c r="P254" s="150">
        <v>178.4</v>
      </c>
      <c r="Q254" s="5"/>
      <c r="R254" s="5" t="s">
        <v>421</v>
      </c>
      <c r="S254" s="5" t="s">
        <v>345</v>
      </c>
      <c r="T254" s="5"/>
      <c r="U254" s="5"/>
      <c r="V254" s="17" t="s">
        <v>274</v>
      </c>
      <c r="W254" s="18" t="s">
        <v>302</v>
      </c>
      <c r="X254" s="5"/>
      <c r="Y254" s="5"/>
    </row>
    <row r="255" spans="2:27" ht="15" x14ac:dyDescent="0.25">
      <c r="B255" s="50" t="s">
        <v>223</v>
      </c>
      <c r="C255" s="28">
        <v>42091</v>
      </c>
      <c r="D255" s="9">
        <v>0.57916666666666672</v>
      </c>
      <c r="E255" s="150">
        <v>13.1</v>
      </c>
      <c r="F255" s="5" t="s">
        <v>296</v>
      </c>
      <c r="G255" s="11">
        <v>9.77</v>
      </c>
      <c r="H255" s="5">
        <v>116.2</v>
      </c>
      <c r="I255" s="153">
        <v>14.13</v>
      </c>
      <c r="J255" s="5" t="s">
        <v>230</v>
      </c>
      <c r="K255" s="5"/>
      <c r="L255" s="153">
        <v>8.2200000000000006</v>
      </c>
      <c r="M255" s="5">
        <v>6.28</v>
      </c>
      <c r="N255" s="153">
        <v>519.29999999999995</v>
      </c>
      <c r="O255" s="153">
        <v>655.4</v>
      </c>
      <c r="P255" s="150">
        <v>131.80000000000001</v>
      </c>
      <c r="Q255" s="5"/>
      <c r="R255" s="5" t="s">
        <v>421</v>
      </c>
      <c r="S255" s="5" t="s">
        <v>345</v>
      </c>
      <c r="T255" s="5"/>
      <c r="U255" s="5"/>
      <c r="V255" s="36" t="s">
        <v>326</v>
      </c>
      <c r="W255" s="17" t="s">
        <v>303</v>
      </c>
      <c r="X255" s="5"/>
      <c r="Y255" s="5"/>
    </row>
    <row r="256" spans="2:27" ht="15" x14ac:dyDescent="0.25">
      <c r="B256" s="50" t="s">
        <v>223</v>
      </c>
      <c r="C256" s="28">
        <v>42111</v>
      </c>
      <c r="D256" s="9">
        <v>0.56736111111111109</v>
      </c>
      <c r="E256" s="150">
        <v>1413.6</v>
      </c>
      <c r="F256" s="5" t="s">
        <v>296</v>
      </c>
      <c r="G256" s="11">
        <v>9.57</v>
      </c>
      <c r="H256" s="5">
        <v>99.7</v>
      </c>
      <c r="I256" s="153">
        <v>8.52</v>
      </c>
      <c r="J256" s="5" t="s">
        <v>371</v>
      </c>
      <c r="K256" s="153">
        <v>96.3</v>
      </c>
      <c r="L256" s="153">
        <v>7.73</v>
      </c>
      <c r="M256" s="5" t="s">
        <v>312</v>
      </c>
      <c r="N256" s="153">
        <v>391.1</v>
      </c>
      <c r="O256" s="153">
        <v>572.70000000000005</v>
      </c>
      <c r="P256" s="150">
        <v>116.4</v>
      </c>
      <c r="Q256" s="5" t="s">
        <v>312</v>
      </c>
      <c r="R256" s="5" t="s">
        <v>421</v>
      </c>
      <c r="S256" s="5" t="s">
        <v>346</v>
      </c>
      <c r="T256" s="5" t="s">
        <v>312</v>
      </c>
      <c r="U256" s="5" t="s">
        <v>312</v>
      </c>
      <c r="V256" s="60" t="s">
        <v>195</v>
      </c>
      <c r="W256" s="17" t="s">
        <v>304</v>
      </c>
      <c r="X256" s="5"/>
      <c r="Y256" s="5"/>
    </row>
    <row r="257" spans="2:26" ht="15" x14ac:dyDescent="0.25">
      <c r="B257" s="50" t="s">
        <v>223</v>
      </c>
      <c r="C257" s="28">
        <v>42130</v>
      </c>
      <c r="D257" s="9">
        <v>0.53888888888888886</v>
      </c>
      <c r="E257" s="150">
        <v>326</v>
      </c>
      <c r="F257" s="5"/>
      <c r="G257" s="11"/>
      <c r="H257" s="5"/>
      <c r="I257" s="153"/>
      <c r="J257" s="5"/>
      <c r="K257" s="5"/>
      <c r="L257" s="153"/>
      <c r="M257" s="5"/>
      <c r="N257" s="153"/>
      <c r="O257" s="153"/>
      <c r="P257" s="150"/>
      <c r="Q257" s="5"/>
      <c r="R257" s="5"/>
      <c r="S257" s="5"/>
      <c r="T257" s="5"/>
      <c r="U257" s="5"/>
      <c r="V257" s="60"/>
      <c r="W257" s="17" t="s">
        <v>305</v>
      </c>
      <c r="X257" s="5">
        <v>0.67800000000000005</v>
      </c>
      <c r="Y257" s="5">
        <v>6.7100000000000007E-2</v>
      </c>
    </row>
    <row r="258" spans="2:26" ht="15" x14ac:dyDescent="0.25">
      <c r="B258" s="50" t="s">
        <v>223</v>
      </c>
      <c r="C258" s="28">
        <v>42144</v>
      </c>
      <c r="D258" s="9"/>
      <c r="E258" s="83">
        <v>205</v>
      </c>
      <c r="F258" s="5"/>
      <c r="G258" s="11"/>
      <c r="H258" s="5"/>
      <c r="I258" s="153"/>
      <c r="J258" s="5"/>
      <c r="K258" s="5"/>
      <c r="L258" s="153"/>
      <c r="M258" s="5"/>
      <c r="N258" s="153"/>
      <c r="O258" s="153"/>
      <c r="P258" s="150"/>
      <c r="Q258" s="5"/>
      <c r="R258" s="5"/>
      <c r="S258" s="5"/>
      <c r="T258" s="5"/>
      <c r="U258" s="5"/>
      <c r="V258" s="60"/>
      <c r="W258" s="17" t="s">
        <v>306</v>
      </c>
      <c r="X258" s="5">
        <v>0.63400000000000001</v>
      </c>
      <c r="Y258" s="5">
        <v>3.7999999999999999E-2</v>
      </c>
    </row>
    <row r="259" spans="2:26" ht="15" x14ac:dyDescent="0.2">
      <c r="B259" s="50" t="s">
        <v>223</v>
      </c>
      <c r="C259" s="28">
        <v>42158</v>
      </c>
      <c r="D259" s="9">
        <v>0.45833333333333331</v>
      </c>
      <c r="E259" s="150">
        <v>14.6</v>
      </c>
      <c r="F259" s="5"/>
      <c r="G259" s="11">
        <v>9.1999999999999993</v>
      </c>
      <c r="H259" s="5">
        <v>103.3</v>
      </c>
      <c r="I259" s="153">
        <v>11.94</v>
      </c>
      <c r="J259" s="5" t="s">
        <v>371</v>
      </c>
      <c r="K259" s="5" t="s">
        <v>312</v>
      </c>
      <c r="L259" s="153">
        <v>7.6</v>
      </c>
      <c r="M259" s="5" t="s">
        <v>312</v>
      </c>
      <c r="N259" s="153">
        <v>208.2</v>
      </c>
      <c r="O259" s="153">
        <v>278.2</v>
      </c>
      <c r="P259" s="150">
        <v>74.400000000000006</v>
      </c>
      <c r="Q259" s="5" t="s">
        <v>312</v>
      </c>
      <c r="R259" s="5" t="s">
        <v>421</v>
      </c>
      <c r="S259" s="5" t="s">
        <v>346</v>
      </c>
      <c r="T259" s="5" t="s">
        <v>312</v>
      </c>
      <c r="U259" s="5" t="s">
        <v>312</v>
      </c>
      <c r="V259" s="17" t="s">
        <v>251</v>
      </c>
      <c r="W259" s="17" t="s">
        <v>422</v>
      </c>
      <c r="X259" s="13">
        <v>0.55800000000000005</v>
      </c>
      <c r="Y259" s="5">
        <v>3.95E-2</v>
      </c>
    </row>
    <row r="260" spans="2:26" ht="15" x14ac:dyDescent="0.2">
      <c r="B260" s="50" t="s">
        <v>223</v>
      </c>
      <c r="C260" s="28">
        <v>42172</v>
      </c>
      <c r="D260" s="9">
        <v>0.54652777777777783</v>
      </c>
      <c r="E260" s="150">
        <v>81.3</v>
      </c>
      <c r="F260" s="5"/>
      <c r="G260" s="11">
        <v>8.01</v>
      </c>
      <c r="H260" s="5">
        <v>100.3</v>
      </c>
      <c r="I260" s="153">
        <v>17.37</v>
      </c>
      <c r="J260" s="5" t="s">
        <v>371</v>
      </c>
      <c r="K260" s="5" t="s">
        <v>312</v>
      </c>
      <c r="L260" s="153">
        <v>7.69</v>
      </c>
      <c r="M260" s="5" t="s">
        <v>312</v>
      </c>
      <c r="N260" s="153">
        <v>191.5</v>
      </c>
      <c r="O260" s="153">
        <v>231.1</v>
      </c>
      <c r="P260" s="150">
        <v>106.7</v>
      </c>
      <c r="Q260" s="5" t="s">
        <v>312</v>
      </c>
      <c r="R260" s="5" t="s">
        <v>298</v>
      </c>
      <c r="S260" s="5" t="s">
        <v>346</v>
      </c>
      <c r="T260" s="5" t="s">
        <v>312</v>
      </c>
      <c r="U260" s="5" t="s">
        <v>312</v>
      </c>
      <c r="V260" s="17" t="s">
        <v>249</v>
      </c>
      <c r="W260" s="61"/>
      <c r="X260" s="5">
        <v>0.51700000000000002</v>
      </c>
      <c r="Y260" s="5">
        <v>3.5099999999999999E-2</v>
      </c>
      <c r="Z260" t="s">
        <v>177</v>
      </c>
    </row>
    <row r="261" spans="2:26" ht="15" x14ac:dyDescent="0.2">
      <c r="B261" s="65" t="s">
        <v>223</v>
      </c>
      <c r="C261" s="28">
        <v>42181</v>
      </c>
      <c r="D261" s="9">
        <v>0.3923611111111111</v>
      </c>
      <c r="E261" s="150">
        <v>72.7</v>
      </c>
      <c r="F261" s="5" t="s">
        <v>296</v>
      </c>
      <c r="G261" s="11">
        <v>6.79</v>
      </c>
      <c r="H261" s="5">
        <v>68.900000000000006</v>
      </c>
      <c r="I261" s="153">
        <v>15.83</v>
      </c>
      <c r="J261" s="5" t="s">
        <v>371</v>
      </c>
      <c r="K261" s="5" t="s">
        <v>312</v>
      </c>
      <c r="L261" s="153">
        <v>7.83</v>
      </c>
      <c r="M261" s="5" t="s">
        <v>312</v>
      </c>
      <c r="N261" s="153"/>
      <c r="O261" s="153">
        <v>275</v>
      </c>
      <c r="P261" s="150" t="s">
        <v>206</v>
      </c>
      <c r="Q261" s="5" t="s">
        <v>312</v>
      </c>
      <c r="R261" s="5" t="s">
        <v>298</v>
      </c>
      <c r="S261" s="5" t="s">
        <v>346</v>
      </c>
      <c r="T261" s="5" t="s">
        <v>312</v>
      </c>
      <c r="U261" s="5" t="s">
        <v>312</v>
      </c>
      <c r="V261" s="17" t="s">
        <v>205</v>
      </c>
      <c r="W261" s="61"/>
      <c r="X261" s="5"/>
      <c r="Y261" s="5"/>
      <c r="Z261">
        <f>GEOMEAN(E257:E261)</f>
        <v>89.575626567807021</v>
      </c>
    </row>
    <row r="262" spans="2:26" ht="15" x14ac:dyDescent="0.25">
      <c r="B262" s="50" t="s">
        <v>223</v>
      </c>
      <c r="C262" s="28">
        <v>42186</v>
      </c>
      <c r="D262" s="9"/>
      <c r="E262" s="150">
        <v>74.3</v>
      </c>
      <c r="F262" s="5"/>
      <c r="G262" s="11"/>
      <c r="H262" s="5"/>
      <c r="I262" s="153"/>
      <c r="J262" s="5"/>
      <c r="K262" s="5"/>
      <c r="L262" s="153"/>
      <c r="M262" s="5"/>
      <c r="N262" s="153"/>
      <c r="O262" s="153"/>
      <c r="P262" s="150"/>
      <c r="Q262" s="5"/>
      <c r="R262" s="5"/>
      <c r="S262" s="5"/>
      <c r="T262" s="5"/>
      <c r="U262" s="5"/>
      <c r="V262" s="60"/>
      <c r="W262" s="61"/>
      <c r="X262" s="5">
        <v>0.504</v>
      </c>
      <c r="Y262" s="5">
        <v>3.3300000000000003E-2</v>
      </c>
    </row>
    <row r="263" spans="2:26" ht="15" x14ac:dyDescent="0.2">
      <c r="B263" s="65" t="s">
        <v>223</v>
      </c>
      <c r="C263" s="28">
        <v>42195</v>
      </c>
      <c r="D263" s="9">
        <v>0.47916666666666669</v>
      </c>
      <c r="E263" s="150">
        <v>517.20000000000005</v>
      </c>
      <c r="F263" s="5" t="s">
        <v>296</v>
      </c>
      <c r="G263" s="11">
        <v>7.61</v>
      </c>
      <c r="H263" s="5">
        <v>98.8</v>
      </c>
      <c r="I263" s="153">
        <v>18.46</v>
      </c>
      <c r="J263" s="5" t="s">
        <v>312</v>
      </c>
      <c r="K263" s="5" t="s">
        <v>312</v>
      </c>
      <c r="L263" s="153">
        <v>7.8</v>
      </c>
      <c r="M263" s="5">
        <v>18.600000000000001</v>
      </c>
      <c r="N263" s="153">
        <v>302.39999999999998</v>
      </c>
      <c r="O263" s="153">
        <v>346.5</v>
      </c>
      <c r="P263" s="150">
        <v>70.3</v>
      </c>
      <c r="Q263" s="5" t="s">
        <v>312</v>
      </c>
      <c r="R263" s="5" t="s">
        <v>421</v>
      </c>
      <c r="S263" s="5" t="s">
        <v>346</v>
      </c>
      <c r="T263" s="5" t="s">
        <v>312</v>
      </c>
      <c r="U263" s="5" t="s">
        <v>312</v>
      </c>
      <c r="V263" s="17" t="s">
        <v>249</v>
      </c>
      <c r="W263" s="61"/>
      <c r="X263" s="5" t="s">
        <v>312</v>
      </c>
      <c r="Y263" s="5" t="s">
        <v>312</v>
      </c>
    </row>
    <row r="264" spans="2:26" ht="15" x14ac:dyDescent="0.25">
      <c r="B264" s="50" t="s">
        <v>223</v>
      </c>
      <c r="C264" s="28">
        <v>42200</v>
      </c>
      <c r="D264" s="9"/>
      <c r="E264" s="150"/>
      <c r="F264" s="5"/>
      <c r="G264" s="11"/>
      <c r="H264" s="5"/>
      <c r="I264" s="153"/>
      <c r="J264" s="5"/>
      <c r="K264" s="5"/>
      <c r="L264" s="153"/>
      <c r="M264" s="5"/>
      <c r="N264" s="153"/>
      <c r="O264" s="153"/>
      <c r="P264" s="150"/>
      <c r="Q264" s="5"/>
      <c r="R264" s="5"/>
      <c r="S264" s="5"/>
      <c r="T264" s="5"/>
      <c r="U264" s="5"/>
      <c r="V264" s="60"/>
      <c r="W264" s="61"/>
      <c r="X264" s="5"/>
      <c r="Y264" s="5"/>
    </row>
    <row r="265" spans="2:26" ht="15" x14ac:dyDescent="0.2">
      <c r="B265" s="65" t="s">
        <v>223</v>
      </c>
      <c r="C265" s="28">
        <v>42209</v>
      </c>
      <c r="D265" s="9">
        <v>0.45069444444444445</v>
      </c>
      <c r="E265" s="150">
        <v>156.5</v>
      </c>
      <c r="F265" s="5" t="s">
        <v>296</v>
      </c>
      <c r="G265" s="11">
        <v>7.48</v>
      </c>
      <c r="H265" s="5">
        <v>98.7</v>
      </c>
      <c r="I265" s="153">
        <v>19.66</v>
      </c>
      <c r="J265" s="5" t="s">
        <v>371</v>
      </c>
      <c r="K265" s="5" t="s">
        <v>312</v>
      </c>
      <c r="L265" s="153">
        <v>7.76</v>
      </c>
      <c r="M265" s="5" t="s">
        <v>312</v>
      </c>
      <c r="N265" s="153">
        <v>281.3</v>
      </c>
      <c r="O265" s="153">
        <v>313.5</v>
      </c>
      <c r="P265" s="150">
        <v>66.5</v>
      </c>
      <c r="Q265" s="5" t="s">
        <v>312</v>
      </c>
      <c r="R265" s="5" t="s">
        <v>421</v>
      </c>
      <c r="S265" s="5" t="s">
        <v>346</v>
      </c>
      <c r="T265" s="5" t="s">
        <v>312</v>
      </c>
      <c r="U265" s="5" t="s">
        <v>312</v>
      </c>
      <c r="V265" s="17" t="s">
        <v>249</v>
      </c>
      <c r="W265" s="61"/>
      <c r="X265" s="13"/>
      <c r="Y265" s="13"/>
      <c r="Z265" t="s">
        <v>178</v>
      </c>
    </row>
    <row r="266" spans="2:26" ht="15" x14ac:dyDescent="0.2">
      <c r="B266" s="65" t="s">
        <v>223</v>
      </c>
      <c r="C266" s="28">
        <v>42216</v>
      </c>
      <c r="D266" s="9">
        <v>0.45763888888888887</v>
      </c>
      <c r="E266" s="150">
        <v>186</v>
      </c>
      <c r="F266" s="5" t="s">
        <v>296</v>
      </c>
      <c r="G266" s="11">
        <v>7.63</v>
      </c>
      <c r="H266" s="5">
        <v>102.3</v>
      </c>
      <c r="I266" s="153">
        <v>20.52</v>
      </c>
      <c r="J266" s="5" t="s">
        <v>312</v>
      </c>
      <c r="K266" s="5" t="s">
        <v>312</v>
      </c>
      <c r="L266" s="153">
        <v>7.9</v>
      </c>
      <c r="M266" s="5" t="s">
        <v>312</v>
      </c>
      <c r="N266" s="153">
        <v>365.3</v>
      </c>
      <c r="O266" s="153">
        <v>400.6</v>
      </c>
      <c r="P266" s="150">
        <v>52.4</v>
      </c>
      <c r="Q266" s="5" t="s">
        <v>312</v>
      </c>
      <c r="R266" s="5" t="s">
        <v>421</v>
      </c>
      <c r="S266" s="5" t="s">
        <v>346</v>
      </c>
      <c r="T266" s="5" t="s">
        <v>312</v>
      </c>
      <c r="U266" s="5" t="s">
        <v>312</v>
      </c>
      <c r="V266" s="17" t="s">
        <v>249</v>
      </c>
      <c r="W266" s="61"/>
      <c r="X266" s="5"/>
      <c r="Y266" s="5"/>
      <c r="Z266">
        <f>GEOMEAN(E259:E263,E265:E266)</f>
        <v>99.496428056339894</v>
      </c>
    </row>
    <row r="267" spans="2:26" ht="15" x14ac:dyDescent="0.25">
      <c r="B267" s="65" t="s">
        <v>223</v>
      </c>
      <c r="C267" s="28">
        <v>42221</v>
      </c>
      <c r="D267" s="9">
        <v>0.47847222222222219</v>
      </c>
      <c r="E267" s="150">
        <v>127</v>
      </c>
      <c r="F267" s="5"/>
      <c r="G267" s="11">
        <v>8.2200000000000006</v>
      </c>
      <c r="H267" s="5">
        <v>110.6</v>
      </c>
      <c r="I267" s="153">
        <v>20.39</v>
      </c>
      <c r="J267" s="5" t="s">
        <v>312</v>
      </c>
      <c r="K267" s="5" t="s">
        <v>312</v>
      </c>
      <c r="L267" s="153">
        <v>7.71</v>
      </c>
      <c r="M267" s="5" t="s">
        <v>312</v>
      </c>
      <c r="N267" s="153">
        <v>381.7</v>
      </c>
      <c r="O267" s="153">
        <v>419.5</v>
      </c>
      <c r="P267" s="150" t="s">
        <v>312</v>
      </c>
      <c r="Q267" s="5" t="s">
        <v>312</v>
      </c>
      <c r="R267" s="5" t="s">
        <v>421</v>
      </c>
      <c r="S267" s="5" t="s">
        <v>345</v>
      </c>
      <c r="T267" s="5" t="s">
        <v>312</v>
      </c>
      <c r="U267" s="5" t="s">
        <v>312</v>
      </c>
      <c r="V267" s="36" t="s">
        <v>172</v>
      </c>
      <c r="W267" s="61"/>
      <c r="X267" s="5">
        <v>0.56200000000000006</v>
      </c>
      <c r="Y267" s="119">
        <v>2.4E-2</v>
      </c>
    </row>
    <row r="268" spans="2:26" ht="15" x14ac:dyDescent="0.2">
      <c r="B268" s="65" t="s">
        <v>223</v>
      </c>
      <c r="C268" s="28">
        <v>42235</v>
      </c>
      <c r="D268" s="9">
        <v>0.47500000000000003</v>
      </c>
      <c r="E268" s="150"/>
      <c r="F268" s="5"/>
      <c r="G268" s="11">
        <v>8.08</v>
      </c>
      <c r="H268" s="5">
        <v>105.1</v>
      </c>
      <c r="I268" s="153">
        <v>18.7</v>
      </c>
      <c r="J268" s="5" t="s">
        <v>230</v>
      </c>
      <c r="K268" s="5" t="s">
        <v>312</v>
      </c>
      <c r="L268" s="153">
        <v>7.79</v>
      </c>
      <c r="M268" s="5" t="s">
        <v>312</v>
      </c>
      <c r="N268" s="153">
        <v>444.4</v>
      </c>
      <c r="O268" s="153">
        <v>504.6</v>
      </c>
      <c r="P268" s="150">
        <v>63.2</v>
      </c>
      <c r="Q268" s="5" t="s">
        <v>312</v>
      </c>
      <c r="R268" s="5" t="s">
        <v>312</v>
      </c>
      <c r="S268" s="5" t="s">
        <v>345</v>
      </c>
      <c r="T268" s="5" t="s">
        <v>312</v>
      </c>
      <c r="U268" s="5" t="s">
        <v>312</v>
      </c>
      <c r="V268" s="17" t="s">
        <v>174</v>
      </c>
      <c r="W268" s="61"/>
      <c r="X268" s="5"/>
      <c r="Y268" s="5"/>
    </row>
    <row r="269" spans="2:26" ht="15" x14ac:dyDescent="0.2">
      <c r="B269" s="65" t="s">
        <v>223</v>
      </c>
      <c r="C269" s="28">
        <v>42249</v>
      </c>
      <c r="D269" s="9">
        <v>0.49236111111111108</v>
      </c>
      <c r="E269" s="150"/>
      <c r="F269" s="5"/>
      <c r="G269" s="11">
        <v>8.4600000000000009</v>
      </c>
      <c r="H269" s="5">
        <v>114.6</v>
      </c>
      <c r="I269" s="153">
        <v>20.67</v>
      </c>
      <c r="J269" s="5" t="s">
        <v>230</v>
      </c>
      <c r="K269" s="5" t="s">
        <v>312</v>
      </c>
      <c r="L269" s="153">
        <v>7.78</v>
      </c>
      <c r="M269" s="150" t="s">
        <v>312</v>
      </c>
      <c r="N269" s="153">
        <v>554.79999999999995</v>
      </c>
      <c r="O269" s="153">
        <v>606.20000000000005</v>
      </c>
      <c r="P269" s="150">
        <v>74.400000000000006</v>
      </c>
      <c r="Q269" s="5" t="s">
        <v>312</v>
      </c>
      <c r="R269" s="5" t="s">
        <v>379</v>
      </c>
      <c r="S269" s="5" t="s">
        <v>345</v>
      </c>
      <c r="T269" s="5" t="s">
        <v>312</v>
      </c>
      <c r="U269" s="5" t="s">
        <v>312</v>
      </c>
      <c r="V269" s="17" t="s">
        <v>174</v>
      </c>
      <c r="W269" s="61"/>
      <c r="X269" s="5"/>
      <c r="Y269" s="5"/>
    </row>
    <row r="270" spans="2:26" ht="15" x14ac:dyDescent="0.2">
      <c r="B270" s="65" t="s">
        <v>223</v>
      </c>
      <c r="C270" s="28">
        <v>42263</v>
      </c>
      <c r="D270" s="9">
        <v>0.47569444444444442</v>
      </c>
      <c r="E270" s="150"/>
      <c r="F270" s="5"/>
      <c r="G270" s="11">
        <v>8.77</v>
      </c>
      <c r="H270" s="150">
        <v>114</v>
      </c>
      <c r="I270" s="153">
        <v>18.079999999999998</v>
      </c>
      <c r="J270" s="100" t="s">
        <v>352</v>
      </c>
      <c r="K270" s="100" t="s">
        <v>312</v>
      </c>
      <c r="L270" s="153">
        <v>7.65</v>
      </c>
      <c r="M270" s="153">
        <v>3.27</v>
      </c>
      <c r="N270" s="153">
        <v>726</v>
      </c>
      <c r="O270" s="153">
        <v>838.6</v>
      </c>
      <c r="P270" s="150">
        <v>53.6</v>
      </c>
      <c r="Q270" s="100" t="s">
        <v>312</v>
      </c>
      <c r="R270" s="100" t="s">
        <v>217</v>
      </c>
      <c r="S270" s="100" t="s">
        <v>345</v>
      </c>
      <c r="T270" s="100" t="s">
        <v>312</v>
      </c>
      <c r="U270" s="100" t="s">
        <v>312</v>
      </c>
      <c r="V270" s="17" t="s">
        <v>246</v>
      </c>
      <c r="W270" s="61"/>
      <c r="X270" s="5"/>
      <c r="Y270" s="5"/>
    </row>
    <row r="271" spans="2:26" ht="15" x14ac:dyDescent="0.2">
      <c r="B271" s="50" t="s">
        <v>223</v>
      </c>
      <c r="C271" s="28">
        <v>42272</v>
      </c>
      <c r="D271" s="9">
        <v>0.56388888888888888</v>
      </c>
      <c r="E271" s="150">
        <v>488.4</v>
      </c>
      <c r="F271" s="5" t="s">
        <v>296</v>
      </c>
      <c r="G271" s="11">
        <v>9.19</v>
      </c>
      <c r="H271" s="5">
        <v>120.1</v>
      </c>
      <c r="I271" s="153">
        <v>19.170000000000002</v>
      </c>
      <c r="J271" s="100" t="s">
        <v>352</v>
      </c>
      <c r="K271" s="100" t="s">
        <v>312</v>
      </c>
      <c r="L271" s="153">
        <v>7.78</v>
      </c>
      <c r="M271" s="5">
        <v>1.73</v>
      </c>
      <c r="N271" s="153">
        <v>752.4</v>
      </c>
      <c r="O271" s="153">
        <v>851.5</v>
      </c>
      <c r="P271" s="150">
        <v>42.9</v>
      </c>
      <c r="Q271" s="100" t="s">
        <v>312</v>
      </c>
      <c r="R271" s="100" t="s">
        <v>421</v>
      </c>
      <c r="S271" s="100" t="s">
        <v>345</v>
      </c>
      <c r="T271" s="100" t="s">
        <v>312</v>
      </c>
      <c r="U271" s="100" t="s">
        <v>312</v>
      </c>
      <c r="V271" s="17" t="s">
        <v>174</v>
      </c>
      <c r="W271" s="61"/>
      <c r="X271" s="5"/>
      <c r="Y271" s="5"/>
    </row>
    <row r="272" spans="2:26" ht="15" x14ac:dyDescent="0.2">
      <c r="B272" s="133" t="s">
        <v>223</v>
      </c>
      <c r="C272" s="75">
        <v>42286</v>
      </c>
      <c r="D272" s="68">
        <v>0.4993055555555555</v>
      </c>
      <c r="E272" s="148" t="s">
        <v>348</v>
      </c>
      <c r="F272" s="134" t="s">
        <v>348</v>
      </c>
      <c r="G272" s="71">
        <v>8.75</v>
      </c>
      <c r="H272" s="70">
        <v>106.5</v>
      </c>
      <c r="I272" s="72">
        <v>15.98</v>
      </c>
      <c r="J272" s="70" t="s">
        <v>230</v>
      </c>
      <c r="K272" s="134" t="s">
        <v>312</v>
      </c>
      <c r="L272" s="72">
        <v>7.77</v>
      </c>
      <c r="M272" s="70">
        <v>3.68</v>
      </c>
      <c r="N272" s="72">
        <v>620.79999999999995</v>
      </c>
      <c r="O272" s="72">
        <v>753.8</v>
      </c>
      <c r="P272" s="69">
        <v>23.1</v>
      </c>
      <c r="Q272" s="134" t="s">
        <v>312</v>
      </c>
      <c r="R272" s="70" t="s">
        <v>298</v>
      </c>
      <c r="S272" s="70" t="s">
        <v>345</v>
      </c>
      <c r="T272" s="100" t="s">
        <v>312</v>
      </c>
      <c r="U272" s="100" t="s">
        <v>312</v>
      </c>
      <c r="V272" s="17" t="s">
        <v>174</v>
      </c>
      <c r="W272" s="61"/>
      <c r="X272" s="5"/>
      <c r="Y272" s="5"/>
    </row>
    <row r="273" spans="2:27" ht="15" x14ac:dyDescent="0.2">
      <c r="B273" s="50" t="s">
        <v>223</v>
      </c>
      <c r="C273" s="28">
        <v>42307</v>
      </c>
      <c r="D273" s="9">
        <v>0.47916666666666669</v>
      </c>
      <c r="E273" s="139">
        <v>488.4</v>
      </c>
      <c r="F273" s="100" t="s">
        <v>388</v>
      </c>
      <c r="G273" s="11">
        <v>9.33</v>
      </c>
      <c r="H273" s="5">
        <v>99.1</v>
      </c>
      <c r="I273" s="153">
        <v>9.7200000000000006</v>
      </c>
      <c r="J273" s="100" t="s">
        <v>393</v>
      </c>
      <c r="K273" s="100" t="s">
        <v>389</v>
      </c>
      <c r="L273" s="153">
        <v>7.54</v>
      </c>
      <c r="M273" s="5">
        <v>4.2300000000000004</v>
      </c>
      <c r="N273" s="153">
        <v>628.29999999999995</v>
      </c>
      <c r="O273" s="153">
        <v>884.3</v>
      </c>
      <c r="P273" s="150">
        <v>13.7</v>
      </c>
      <c r="Q273" s="100"/>
      <c r="R273" s="100" t="s">
        <v>398</v>
      </c>
      <c r="S273" s="5" t="s">
        <v>345</v>
      </c>
      <c r="T273" s="136"/>
      <c r="U273" s="136"/>
      <c r="V273" s="142" t="s">
        <v>359</v>
      </c>
      <c r="W273" s="132"/>
      <c r="X273" s="40"/>
      <c r="Y273" s="40"/>
    </row>
    <row r="274" spans="2:27" ht="15" x14ac:dyDescent="0.2">
      <c r="B274" s="50" t="s">
        <v>223</v>
      </c>
      <c r="C274" s="28">
        <v>42321</v>
      </c>
      <c r="D274" s="42"/>
      <c r="E274" s="139" t="s">
        <v>296</v>
      </c>
      <c r="F274" s="136"/>
      <c r="G274" s="44"/>
      <c r="H274" s="40"/>
      <c r="I274" s="143"/>
      <c r="J274" s="136"/>
      <c r="K274" s="136"/>
      <c r="L274" s="143"/>
      <c r="M274" s="40"/>
      <c r="N274" s="143"/>
      <c r="O274" s="143"/>
      <c r="P274" s="141"/>
      <c r="Q274" s="136"/>
      <c r="R274" s="136"/>
      <c r="S274" s="40"/>
      <c r="T274" s="136"/>
      <c r="U274" s="136"/>
      <c r="V274" s="174"/>
      <c r="W274" s="132"/>
      <c r="X274" s="40"/>
      <c r="Y274" s="40"/>
    </row>
    <row r="275" spans="2:27" ht="15" x14ac:dyDescent="0.2">
      <c r="B275" s="50" t="s">
        <v>223</v>
      </c>
      <c r="C275" s="28">
        <v>42342</v>
      </c>
      <c r="D275" s="42"/>
      <c r="E275" s="139">
        <v>135.4</v>
      </c>
      <c r="F275" s="136"/>
      <c r="G275" s="44"/>
      <c r="H275" s="40"/>
      <c r="I275" s="143"/>
      <c r="J275" s="136"/>
      <c r="K275" s="136"/>
      <c r="L275" s="143"/>
      <c r="M275" s="40"/>
      <c r="N275" s="143"/>
      <c r="O275" s="143"/>
      <c r="P275" s="141"/>
      <c r="Q275" s="136"/>
      <c r="R275" s="136"/>
      <c r="S275" s="40"/>
      <c r="T275" s="136"/>
      <c r="U275" s="136"/>
      <c r="V275" s="174"/>
      <c r="W275" s="132"/>
      <c r="X275" s="40"/>
      <c r="Y275" s="40"/>
    </row>
    <row r="276" spans="2:27" ht="15" x14ac:dyDescent="0.2">
      <c r="B276" s="50" t="s">
        <v>223</v>
      </c>
      <c r="C276" s="28">
        <v>42356</v>
      </c>
      <c r="D276" s="42"/>
      <c r="E276" s="139"/>
      <c r="F276" s="136"/>
      <c r="G276" s="44"/>
      <c r="H276" s="40"/>
      <c r="I276" s="143"/>
      <c r="J276" s="136"/>
      <c r="K276" s="136"/>
      <c r="L276" s="143"/>
      <c r="M276" s="40"/>
      <c r="N276" s="143"/>
      <c r="O276" s="143"/>
      <c r="P276" s="141"/>
      <c r="Q276" s="136"/>
      <c r="R276" s="136"/>
      <c r="S276" s="40"/>
      <c r="T276" s="136"/>
      <c r="U276" s="136"/>
      <c r="V276" s="174"/>
      <c r="W276" s="132"/>
      <c r="X276" s="40"/>
      <c r="Y276" s="40"/>
    </row>
    <row r="277" spans="2:27" ht="15" x14ac:dyDescent="0.2">
      <c r="Z277" s="154" t="s">
        <v>179</v>
      </c>
      <c r="AA277" s="154" t="s">
        <v>175</v>
      </c>
    </row>
    <row r="278" spans="2:27" ht="15" x14ac:dyDescent="0.2">
      <c r="B278" s="5" t="s">
        <v>221</v>
      </c>
      <c r="C278" s="28">
        <v>41916</v>
      </c>
      <c r="D278" s="8">
        <v>0.46736111111111112</v>
      </c>
      <c r="E278" s="5">
        <v>74.8</v>
      </c>
      <c r="F278" s="5">
        <v>1986.3</v>
      </c>
      <c r="G278" s="5" t="s">
        <v>312</v>
      </c>
      <c r="H278" s="5" t="s">
        <v>312</v>
      </c>
      <c r="I278" s="5">
        <v>13.7</v>
      </c>
      <c r="J278" s="5" t="s">
        <v>312</v>
      </c>
      <c r="K278" s="5"/>
      <c r="L278" s="153">
        <v>8.24</v>
      </c>
      <c r="M278" s="150">
        <v>6.8</v>
      </c>
      <c r="N278" s="5"/>
      <c r="O278" s="5"/>
      <c r="P278" s="5"/>
      <c r="Q278" s="5"/>
      <c r="R278" s="5"/>
      <c r="S278" s="5" t="s">
        <v>345</v>
      </c>
      <c r="T278" s="5"/>
      <c r="U278" s="5"/>
      <c r="V278" s="17" t="s">
        <v>335</v>
      </c>
      <c r="W278" s="61"/>
      <c r="X278" s="5"/>
      <c r="Y278" s="5"/>
    </row>
    <row r="279" spans="2:27" ht="15" x14ac:dyDescent="0.2">
      <c r="B279" s="5" t="s">
        <v>221</v>
      </c>
      <c r="C279" s="28">
        <v>41930</v>
      </c>
      <c r="D279" s="9">
        <v>0.4604166666666667</v>
      </c>
      <c r="E279" s="5">
        <v>43.5</v>
      </c>
      <c r="F279" s="5" t="s">
        <v>296</v>
      </c>
      <c r="G279" s="153">
        <v>9.9600000000000009</v>
      </c>
      <c r="H279" s="5">
        <v>109.7</v>
      </c>
      <c r="I279" s="153">
        <v>11.09</v>
      </c>
      <c r="J279" s="5" t="s">
        <v>230</v>
      </c>
      <c r="K279" s="5"/>
      <c r="L279" s="153">
        <v>8.43</v>
      </c>
      <c r="M279" s="5"/>
      <c r="N279" s="150">
        <v>449.8</v>
      </c>
      <c r="O279" s="5"/>
      <c r="P279" s="5"/>
      <c r="Q279" s="5"/>
      <c r="R279" s="5"/>
      <c r="S279" s="5" t="s">
        <v>345</v>
      </c>
      <c r="T279" s="5"/>
      <c r="U279" s="5"/>
      <c r="V279" s="17" t="s">
        <v>275</v>
      </c>
      <c r="W279" s="61"/>
      <c r="X279" s="5"/>
      <c r="Y279" s="5"/>
    </row>
    <row r="280" spans="2:27" ht="15" x14ac:dyDescent="0.2">
      <c r="B280" s="5" t="s">
        <v>221</v>
      </c>
      <c r="C280" s="28">
        <v>41951</v>
      </c>
      <c r="D280" s="9">
        <v>0.46319444444444446</v>
      </c>
      <c r="E280" s="5">
        <v>461.1</v>
      </c>
      <c r="F280" s="5">
        <v>2419.6</v>
      </c>
      <c r="G280" s="5">
        <v>9.81</v>
      </c>
      <c r="H280" s="5" t="s">
        <v>312</v>
      </c>
      <c r="I280" s="5">
        <v>8.66</v>
      </c>
      <c r="J280" s="5" t="s">
        <v>230</v>
      </c>
      <c r="K280" s="5"/>
      <c r="L280" s="5">
        <v>8.2899999999999991</v>
      </c>
      <c r="M280" s="5">
        <v>3.7</v>
      </c>
      <c r="N280" s="5">
        <v>543</v>
      </c>
      <c r="O280" s="5"/>
      <c r="P280" s="5"/>
      <c r="Q280" s="5"/>
      <c r="R280" s="5"/>
      <c r="S280" s="5" t="s">
        <v>345</v>
      </c>
      <c r="T280" s="5"/>
      <c r="U280" s="5"/>
      <c r="V280" s="17" t="s">
        <v>275</v>
      </c>
      <c r="W280" s="61"/>
      <c r="X280" s="5"/>
      <c r="Y280" s="5"/>
    </row>
    <row r="281" spans="2:27" ht="15" x14ac:dyDescent="0.2">
      <c r="B281" s="5" t="s">
        <v>221</v>
      </c>
      <c r="C281" s="28">
        <v>41965</v>
      </c>
      <c r="D281" s="9">
        <v>0.4548611111111111</v>
      </c>
      <c r="E281" s="150">
        <v>52.9</v>
      </c>
      <c r="F281" s="150">
        <v>1732.9</v>
      </c>
      <c r="G281" s="5">
        <v>11.12</v>
      </c>
      <c r="H281" s="5"/>
      <c r="I281" s="153">
        <v>3.39</v>
      </c>
      <c r="J281" s="5" t="s">
        <v>230</v>
      </c>
      <c r="K281" s="5"/>
      <c r="L281" s="5">
        <v>8.26</v>
      </c>
      <c r="M281" s="150">
        <v>2.8</v>
      </c>
      <c r="N281" s="5">
        <v>493</v>
      </c>
      <c r="O281" s="5"/>
      <c r="P281" s="5"/>
      <c r="Q281" s="5"/>
      <c r="R281" s="5"/>
      <c r="S281" s="5" t="s">
        <v>345</v>
      </c>
      <c r="T281" s="5"/>
      <c r="U281" s="5"/>
      <c r="V281" s="17" t="s">
        <v>275</v>
      </c>
      <c r="W281" s="61"/>
      <c r="X281" s="5"/>
      <c r="Y281" s="5"/>
    </row>
    <row r="282" spans="2:27" ht="15" x14ac:dyDescent="0.2">
      <c r="B282" s="5" t="s">
        <v>221</v>
      </c>
      <c r="C282" s="28">
        <v>41986</v>
      </c>
      <c r="D282" s="9">
        <v>0.4916666666666667</v>
      </c>
      <c r="E282" s="150">
        <v>36.4</v>
      </c>
      <c r="F282" s="150">
        <v>2419.6</v>
      </c>
      <c r="G282" s="5" t="s">
        <v>312</v>
      </c>
      <c r="H282" s="5" t="s">
        <v>312</v>
      </c>
      <c r="I282" s="153">
        <v>4.37</v>
      </c>
      <c r="J282" s="5" t="s">
        <v>230</v>
      </c>
      <c r="K282" s="5"/>
      <c r="L282" s="5">
        <v>7.97</v>
      </c>
      <c r="M282" s="150">
        <v>1.3</v>
      </c>
      <c r="N282" s="13"/>
      <c r="O282" s="5"/>
      <c r="P282" s="5"/>
      <c r="Q282" s="5"/>
      <c r="R282" s="5"/>
      <c r="S282" s="5" t="s">
        <v>345</v>
      </c>
      <c r="T282" s="5"/>
      <c r="U282" s="5"/>
      <c r="V282" s="17" t="s">
        <v>275</v>
      </c>
      <c r="W282" s="61"/>
      <c r="X282" s="5"/>
      <c r="Y282" s="5"/>
    </row>
    <row r="283" spans="2:27" ht="15" x14ac:dyDescent="0.2">
      <c r="B283" s="50" t="s">
        <v>221</v>
      </c>
      <c r="C283" s="28">
        <v>42028</v>
      </c>
      <c r="D283" s="9">
        <v>0.4680555555555555</v>
      </c>
      <c r="E283" s="5">
        <v>18.899999999999999</v>
      </c>
      <c r="F283" s="5">
        <v>920.8</v>
      </c>
      <c r="G283" s="153">
        <v>11.84</v>
      </c>
      <c r="H283" s="5">
        <v>103.6</v>
      </c>
      <c r="I283" s="153">
        <v>1.9</v>
      </c>
      <c r="J283" s="5" t="s">
        <v>230</v>
      </c>
      <c r="K283" s="5"/>
      <c r="L283" s="153">
        <v>7.42</v>
      </c>
      <c r="M283" s="150">
        <v>5</v>
      </c>
      <c r="N283" s="153">
        <v>567.9</v>
      </c>
      <c r="O283" s="5"/>
      <c r="P283" s="5"/>
      <c r="Q283" s="5"/>
      <c r="R283" s="5" t="s">
        <v>421</v>
      </c>
      <c r="S283" s="5" t="s">
        <v>345</v>
      </c>
      <c r="T283" s="5"/>
      <c r="U283" s="5"/>
      <c r="V283" s="17" t="s">
        <v>274</v>
      </c>
      <c r="W283" s="17" t="s">
        <v>385</v>
      </c>
      <c r="X283" s="5"/>
      <c r="Y283" s="5"/>
    </row>
    <row r="284" spans="2:27" ht="15" x14ac:dyDescent="0.2">
      <c r="B284" s="50" t="s">
        <v>221</v>
      </c>
      <c r="C284" s="28">
        <v>42049</v>
      </c>
      <c r="D284" s="9">
        <v>0.48958333333333331</v>
      </c>
      <c r="E284" s="5">
        <v>25.9</v>
      </c>
      <c r="F284" s="5">
        <v>686.7</v>
      </c>
      <c r="G284" s="11">
        <v>10.65</v>
      </c>
      <c r="H284" s="5">
        <v>103.3</v>
      </c>
      <c r="I284" s="153">
        <v>5.85</v>
      </c>
      <c r="J284" s="5" t="s">
        <v>230</v>
      </c>
      <c r="K284" s="5"/>
      <c r="L284" s="153">
        <v>7.9</v>
      </c>
      <c r="M284" s="153">
        <v>3.36</v>
      </c>
      <c r="N284" s="153">
        <v>601.79999999999995</v>
      </c>
      <c r="O284" s="5"/>
      <c r="P284" s="5"/>
      <c r="Q284" s="5"/>
      <c r="R284" s="5"/>
      <c r="S284" s="5" t="s">
        <v>345</v>
      </c>
      <c r="T284" s="5"/>
      <c r="U284" s="5"/>
      <c r="V284" s="17" t="s">
        <v>274</v>
      </c>
      <c r="W284" s="17" t="s">
        <v>375</v>
      </c>
      <c r="X284" s="5"/>
      <c r="Y284" s="5"/>
    </row>
    <row r="285" spans="2:27" ht="15" x14ac:dyDescent="0.2">
      <c r="B285" s="50" t="s">
        <v>221</v>
      </c>
      <c r="C285" s="28">
        <v>42063</v>
      </c>
      <c r="D285" s="9">
        <v>0.39861111111111108</v>
      </c>
      <c r="E285" s="5">
        <v>26.6</v>
      </c>
      <c r="F285" s="5">
        <v>365.4</v>
      </c>
      <c r="G285" s="11">
        <v>12.01</v>
      </c>
      <c r="H285" s="5">
        <v>102.3</v>
      </c>
      <c r="I285" s="153">
        <v>0.75</v>
      </c>
      <c r="J285" s="5" t="s">
        <v>230</v>
      </c>
      <c r="K285" s="5"/>
      <c r="L285" s="153">
        <v>7.35</v>
      </c>
      <c r="M285" s="153">
        <v>7.63</v>
      </c>
      <c r="N285" s="153">
        <v>445.3</v>
      </c>
      <c r="O285" s="5"/>
      <c r="P285" s="5"/>
      <c r="Q285" s="5"/>
      <c r="R285" s="5" t="s">
        <v>217</v>
      </c>
      <c r="S285" s="5" t="s">
        <v>346</v>
      </c>
      <c r="T285" s="5"/>
      <c r="U285" s="5"/>
      <c r="V285" s="17" t="s">
        <v>274</v>
      </c>
      <c r="W285" s="17" t="s">
        <v>301</v>
      </c>
      <c r="X285" s="5"/>
      <c r="Y285" s="5"/>
    </row>
    <row r="286" spans="2:27" ht="15" x14ac:dyDescent="0.2">
      <c r="B286" s="50" t="s">
        <v>221</v>
      </c>
      <c r="C286" s="28">
        <v>42084</v>
      </c>
      <c r="D286" s="9">
        <v>0.5444444444444444</v>
      </c>
      <c r="E286" s="150">
        <v>135.4</v>
      </c>
      <c r="F286" s="5">
        <v>2419.6</v>
      </c>
      <c r="G286" s="11">
        <v>10</v>
      </c>
      <c r="H286" s="5">
        <v>109</v>
      </c>
      <c r="I286" s="153">
        <v>10.5</v>
      </c>
      <c r="J286" s="5" t="s">
        <v>230</v>
      </c>
      <c r="K286" s="5"/>
      <c r="L286" s="153">
        <v>8.02</v>
      </c>
      <c r="M286" s="153">
        <v>6.43</v>
      </c>
      <c r="N286" s="153">
        <v>587.5</v>
      </c>
      <c r="O286" s="153">
        <v>814.5</v>
      </c>
      <c r="P286" s="150">
        <v>159.30000000000001</v>
      </c>
      <c r="Q286" s="5"/>
      <c r="R286" s="5" t="s">
        <v>217</v>
      </c>
      <c r="S286" s="5" t="s">
        <v>345</v>
      </c>
      <c r="T286" s="5"/>
      <c r="U286" s="5"/>
      <c r="V286" s="17" t="s">
        <v>274</v>
      </c>
      <c r="W286" s="18" t="s">
        <v>302</v>
      </c>
      <c r="X286" s="5"/>
      <c r="Y286" s="5"/>
    </row>
    <row r="287" spans="2:27" ht="15" x14ac:dyDescent="0.2">
      <c r="B287" s="50" t="s">
        <v>221</v>
      </c>
      <c r="C287" s="28">
        <v>42091</v>
      </c>
      <c r="D287" s="9">
        <v>0.53472222222222221</v>
      </c>
      <c r="E287" s="150">
        <v>12.2</v>
      </c>
      <c r="F287" s="5" t="s">
        <v>296</v>
      </c>
      <c r="G287" s="11">
        <v>9.08</v>
      </c>
      <c r="H287" s="5">
        <v>106.8</v>
      </c>
      <c r="I287" s="153">
        <v>13.77</v>
      </c>
      <c r="J287" s="5" t="s">
        <v>230</v>
      </c>
      <c r="K287" s="5"/>
      <c r="L287" s="153">
        <v>7.99</v>
      </c>
      <c r="M287" s="5">
        <v>6.67</v>
      </c>
      <c r="N287" s="153">
        <v>511.7</v>
      </c>
      <c r="O287" s="153">
        <v>646.9</v>
      </c>
      <c r="P287" s="150">
        <v>165.2</v>
      </c>
      <c r="Q287" s="5"/>
      <c r="R287" s="5" t="s">
        <v>217</v>
      </c>
      <c r="S287" s="5" t="s">
        <v>345</v>
      </c>
      <c r="T287" s="5"/>
      <c r="U287" s="5"/>
      <c r="V287" s="17" t="s">
        <v>274</v>
      </c>
      <c r="W287" s="17" t="s">
        <v>303</v>
      </c>
      <c r="X287" s="5"/>
      <c r="Y287" s="5"/>
    </row>
    <row r="288" spans="2:27" ht="15" x14ac:dyDescent="0.25">
      <c r="B288" s="50" t="s">
        <v>221</v>
      </c>
      <c r="C288" s="28">
        <v>42111</v>
      </c>
      <c r="D288" s="9">
        <v>0.54722222222222217</v>
      </c>
      <c r="E288" s="150">
        <v>1046.2</v>
      </c>
      <c r="F288" s="5" t="s">
        <v>296</v>
      </c>
      <c r="G288" s="11">
        <v>9.82</v>
      </c>
      <c r="H288" s="5">
        <v>101.3</v>
      </c>
      <c r="I288" s="153">
        <v>8.09</v>
      </c>
      <c r="J288" s="5" t="s">
        <v>371</v>
      </c>
      <c r="K288" s="153">
        <v>96.3</v>
      </c>
      <c r="L288" s="153">
        <v>7.79</v>
      </c>
      <c r="M288" s="5" t="s">
        <v>312</v>
      </c>
      <c r="N288" s="153">
        <v>389.8</v>
      </c>
      <c r="O288" s="153">
        <v>646.9</v>
      </c>
      <c r="P288" s="150">
        <v>110.9</v>
      </c>
      <c r="Q288" s="5" t="s">
        <v>312</v>
      </c>
      <c r="R288" s="5" t="s">
        <v>217</v>
      </c>
      <c r="S288" s="5" t="s">
        <v>346</v>
      </c>
      <c r="T288" s="5" t="s">
        <v>312</v>
      </c>
      <c r="U288" s="5" t="s">
        <v>312</v>
      </c>
      <c r="V288" s="60" t="s">
        <v>195</v>
      </c>
      <c r="W288" s="17" t="s">
        <v>304</v>
      </c>
      <c r="X288" s="5"/>
      <c r="Y288" s="5"/>
    </row>
    <row r="289" spans="2:26" ht="15" x14ac:dyDescent="0.25">
      <c r="B289" s="50" t="s">
        <v>221</v>
      </c>
      <c r="C289" s="28">
        <v>42130</v>
      </c>
      <c r="D289" s="9">
        <v>0.49236111111111108</v>
      </c>
      <c r="E289" s="150">
        <v>261</v>
      </c>
      <c r="F289" s="5"/>
      <c r="G289" s="11"/>
      <c r="H289" s="5"/>
      <c r="I289" s="153"/>
      <c r="J289" s="5"/>
      <c r="K289" s="5"/>
      <c r="L289" s="153"/>
      <c r="M289" s="5"/>
      <c r="N289" s="153"/>
      <c r="O289" s="153"/>
      <c r="P289" s="150"/>
      <c r="Q289" s="5"/>
      <c r="R289" s="5"/>
      <c r="S289" s="5"/>
      <c r="T289" s="5"/>
      <c r="U289" s="5"/>
      <c r="V289" s="60"/>
      <c r="W289" s="17" t="s">
        <v>305</v>
      </c>
      <c r="X289" s="5">
        <v>0.67</v>
      </c>
      <c r="Y289" s="5">
        <v>7.17E-2</v>
      </c>
    </row>
    <row r="290" spans="2:26" ht="15" x14ac:dyDescent="0.25">
      <c r="B290" s="50" t="s">
        <v>221</v>
      </c>
      <c r="C290" s="28">
        <v>42144</v>
      </c>
      <c r="D290" s="9"/>
      <c r="E290" s="83">
        <v>114</v>
      </c>
      <c r="F290" s="5"/>
      <c r="G290" s="11"/>
      <c r="H290" s="5"/>
      <c r="I290" s="153"/>
      <c r="J290" s="5"/>
      <c r="K290" s="5"/>
      <c r="L290" s="153"/>
      <c r="M290" s="5"/>
      <c r="N290" s="153"/>
      <c r="O290" s="153"/>
      <c r="P290" s="150"/>
      <c r="Q290" s="5"/>
      <c r="R290" s="5"/>
      <c r="S290" s="5"/>
      <c r="T290" s="5"/>
      <c r="U290" s="5"/>
      <c r="V290" s="60"/>
      <c r="W290" s="17" t="s">
        <v>306</v>
      </c>
      <c r="X290" s="5">
        <v>0.61699999999999999</v>
      </c>
      <c r="Y290" s="5">
        <v>3.8699999999999998E-2</v>
      </c>
    </row>
    <row r="291" spans="2:26" ht="15" x14ac:dyDescent="0.2">
      <c r="B291" s="50" t="s">
        <v>221</v>
      </c>
      <c r="C291" s="28">
        <v>42158</v>
      </c>
      <c r="D291" s="9">
        <v>0.44166666666666665</v>
      </c>
      <c r="E291" s="150">
        <v>18.5</v>
      </c>
      <c r="F291" s="5"/>
      <c r="G291" s="11">
        <v>9.24</v>
      </c>
      <c r="H291" s="5">
        <v>102.8</v>
      </c>
      <c r="I291" s="153">
        <v>11.52</v>
      </c>
      <c r="J291" s="5" t="s">
        <v>371</v>
      </c>
      <c r="K291" s="5" t="s">
        <v>312</v>
      </c>
      <c r="L291" s="153">
        <v>7.6</v>
      </c>
      <c r="M291" s="5" t="s">
        <v>312</v>
      </c>
      <c r="N291" s="153">
        <v>209.9</v>
      </c>
      <c r="O291" s="153">
        <v>282.5</v>
      </c>
      <c r="P291" s="150">
        <v>71.8</v>
      </c>
      <c r="Q291" s="5" t="s">
        <v>312</v>
      </c>
      <c r="R291" s="5" t="s">
        <v>421</v>
      </c>
      <c r="S291" s="5" t="s">
        <v>346</v>
      </c>
      <c r="T291" s="5" t="s">
        <v>312</v>
      </c>
      <c r="U291" s="5" t="s">
        <v>312</v>
      </c>
      <c r="V291" s="17" t="s">
        <v>251</v>
      </c>
      <c r="W291" s="17" t="s">
        <v>422</v>
      </c>
      <c r="X291" s="5">
        <v>0.58399999999999996</v>
      </c>
      <c r="Y291" s="5">
        <v>4.2200000000000001E-2</v>
      </c>
    </row>
    <row r="292" spans="2:26" ht="15" x14ac:dyDescent="0.2">
      <c r="B292" s="50" t="s">
        <v>221</v>
      </c>
      <c r="C292" s="28">
        <v>42172</v>
      </c>
      <c r="D292" s="9">
        <v>0.51527777777777783</v>
      </c>
      <c r="E292" s="150">
        <v>50.4</v>
      </c>
      <c r="F292" s="5"/>
      <c r="G292" s="11">
        <v>8.4</v>
      </c>
      <c r="H292" s="5">
        <v>101.9</v>
      </c>
      <c r="I292" s="153">
        <v>15.61</v>
      </c>
      <c r="J292" s="5" t="s">
        <v>371</v>
      </c>
      <c r="K292" s="5" t="s">
        <v>312</v>
      </c>
      <c r="L292" s="153">
        <v>7.55</v>
      </c>
      <c r="M292" s="5" t="s">
        <v>312</v>
      </c>
      <c r="N292" s="153">
        <v>194</v>
      </c>
      <c r="O292" s="153">
        <v>237.7</v>
      </c>
      <c r="P292" s="150">
        <v>83.4</v>
      </c>
      <c r="Q292" s="5" t="s">
        <v>312</v>
      </c>
      <c r="R292" s="5" t="s">
        <v>421</v>
      </c>
      <c r="S292" s="5" t="s">
        <v>346</v>
      </c>
      <c r="T292" s="5" t="s">
        <v>312</v>
      </c>
      <c r="U292" s="5" t="s">
        <v>312</v>
      </c>
      <c r="V292" s="17" t="s">
        <v>249</v>
      </c>
      <c r="W292" s="61"/>
      <c r="X292" s="5">
        <v>0.497</v>
      </c>
      <c r="Y292" s="5">
        <v>3.6600000000000001E-2</v>
      </c>
      <c r="Z292" t="s">
        <v>177</v>
      </c>
    </row>
    <row r="293" spans="2:26" ht="15" x14ac:dyDescent="0.2">
      <c r="B293" s="52" t="s">
        <v>221</v>
      </c>
      <c r="C293" s="28">
        <v>42181</v>
      </c>
      <c r="D293" s="9">
        <v>0.49236111111111108</v>
      </c>
      <c r="E293" s="150">
        <v>103.9</v>
      </c>
      <c r="F293" s="5" t="s">
        <v>296</v>
      </c>
      <c r="G293" s="11">
        <v>8.1</v>
      </c>
      <c r="H293" s="150">
        <v>101</v>
      </c>
      <c r="I293" s="153">
        <v>170.01</v>
      </c>
      <c r="J293" s="5" t="s">
        <v>371</v>
      </c>
      <c r="K293" s="5" t="s">
        <v>312</v>
      </c>
      <c r="L293" s="153">
        <v>7.65</v>
      </c>
      <c r="M293" s="5">
        <v>6.33</v>
      </c>
      <c r="N293" s="153">
        <v>256.3</v>
      </c>
      <c r="O293" s="150">
        <v>304</v>
      </c>
      <c r="P293" s="150">
        <v>79.8</v>
      </c>
      <c r="Q293" s="5" t="s">
        <v>312</v>
      </c>
      <c r="R293" s="5" t="s">
        <v>312</v>
      </c>
      <c r="S293" s="5" t="s">
        <v>346</v>
      </c>
      <c r="T293" s="5" t="s">
        <v>312</v>
      </c>
      <c r="U293" s="5" t="s">
        <v>312</v>
      </c>
      <c r="V293" s="17" t="s">
        <v>207</v>
      </c>
      <c r="W293" s="61"/>
      <c r="X293" s="5"/>
      <c r="Y293" s="5"/>
      <c r="Z293">
        <f>GEOMEAN(E289:E293)</f>
        <v>77.97450639664811</v>
      </c>
    </row>
    <row r="294" spans="2:26" ht="15" x14ac:dyDescent="0.25">
      <c r="B294" s="50" t="s">
        <v>221</v>
      </c>
      <c r="C294" s="28">
        <v>42186</v>
      </c>
      <c r="D294" s="9"/>
      <c r="E294" s="83">
        <v>138</v>
      </c>
      <c r="F294" s="5"/>
      <c r="G294" s="11"/>
      <c r="H294" s="5"/>
      <c r="I294" s="153"/>
      <c r="J294" s="5"/>
      <c r="K294" s="5"/>
      <c r="L294" s="153"/>
      <c r="M294" s="5"/>
      <c r="N294" s="153"/>
      <c r="O294" s="153"/>
      <c r="P294" s="150"/>
      <c r="Q294" s="5"/>
      <c r="R294" s="5"/>
      <c r="S294" s="5"/>
      <c r="T294" s="5"/>
      <c r="U294" s="5"/>
      <c r="V294" s="60"/>
      <c r="W294" s="61"/>
      <c r="X294" s="84">
        <v>0.51</v>
      </c>
      <c r="Y294" s="5">
        <v>3.49E-2</v>
      </c>
    </row>
    <row r="295" spans="2:26" ht="15" x14ac:dyDescent="0.2">
      <c r="B295" s="52" t="s">
        <v>221</v>
      </c>
      <c r="C295" s="28">
        <v>42195</v>
      </c>
      <c r="D295" s="9">
        <v>0.45416666666666666</v>
      </c>
      <c r="E295" s="150">
        <v>228.2</v>
      </c>
      <c r="F295" s="5" t="s">
        <v>296</v>
      </c>
      <c r="G295" s="11">
        <v>7.82</v>
      </c>
      <c r="H295" s="5">
        <v>100.9</v>
      </c>
      <c r="I295" s="153">
        <v>18.22</v>
      </c>
      <c r="J295" s="5" t="s">
        <v>312</v>
      </c>
      <c r="K295" s="5" t="s">
        <v>312</v>
      </c>
      <c r="L295" s="153">
        <v>7.77</v>
      </c>
      <c r="M295" s="5">
        <v>12.4</v>
      </c>
      <c r="N295" s="153">
        <v>310.10000000000002</v>
      </c>
      <c r="O295" s="153">
        <v>357.1</v>
      </c>
      <c r="P295" s="150">
        <v>71.099999999999994</v>
      </c>
      <c r="Q295" s="5" t="s">
        <v>312</v>
      </c>
      <c r="R295" s="5" t="s">
        <v>421</v>
      </c>
      <c r="S295" s="5" t="s">
        <v>346</v>
      </c>
      <c r="T295" s="5" t="s">
        <v>312</v>
      </c>
      <c r="U295" s="5" t="s">
        <v>312</v>
      </c>
      <c r="V295" s="17" t="s">
        <v>249</v>
      </c>
      <c r="W295" s="61"/>
      <c r="X295" s="5" t="s">
        <v>312</v>
      </c>
      <c r="Y295" s="5" t="s">
        <v>312</v>
      </c>
    </row>
    <row r="296" spans="2:26" ht="15" x14ac:dyDescent="0.25">
      <c r="B296" s="50" t="s">
        <v>221</v>
      </c>
      <c r="C296" s="28">
        <v>42200</v>
      </c>
      <c r="D296" s="9"/>
      <c r="E296" s="150"/>
      <c r="F296" s="5"/>
      <c r="G296" s="11"/>
      <c r="H296" s="5"/>
      <c r="I296" s="153"/>
      <c r="J296" s="5"/>
      <c r="K296" s="5"/>
      <c r="L296" s="153"/>
      <c r="M296" s="5"/>
      <c r="N296" s="153"/>
      <c r="O296" s="153"/>
      <c r="P296" s="150"/>
      <c r="Q296" s="5"/>
      <c r="R296" s="5"/>
      <c r="S296" s="5"/>
      <c r="T296" s="5"/>
      <c r="U296" s="5"/>
      <c r="V296" s="60"/>
      <c r="W296" s="61"/>
      <c r="X296" s="5"/>
      <c r="Y296" s="5"/>
    </row>
    <row r="297" spans="2:26" ht="15" x14ac:dyDescent="0.2">
      <c r="B297" s="52" t="s">
        <v>221</v>
      </c>
      <c r="C297" s="28">
        <v>42209</v>
      </c>
      <c r="D297" s="9">
        <v>0.42708333333333331</v>
      </c>
      <c r="E297" s="150">
        <v>82</v>
      </c>
      <c r="F297" s="5" t="s">
        <v>296</v>
      </c>
      <c r="G297" s="11">
        <v>7.65</v>
      </c>
      <c r="H297" s="5">
        <v>100.2</v>
      </c>
      <c r="I297" s="153">
        <v>19.309999999999999</v>
      </c>
      <c r="J297" s="5" t="s">
        <v>371</v>
      </c>
      <c r="K297" s="5" t="s">
        <v>312</v>
      </c>
      <c r="L297" s="153">
        <v>7.85</v>
      </c>
      <c r="M297" s="5" t="s">
        <v>312</v>
      </c>
      <c r="N297" s="153">
        <v>284.10000000000002</v>
      </c>
      <c r="O297" s="153">
        <v>319.60000000000002</v>
      </c>
      <c r="P297" s="150">
        <v>66.2</v>
      </c>
      <c r="Q297" s="5" t="s">
        <v>312</v>
      </c>
      <c r="R297" s="5" t="s">
        <v>421</v>
      </c>
      <c r="S297" s="5" t="s">
        <v>346</v>
      </c>
      <c r="T297" s="5" t="s">
        <v>312</v>
      </c>
      <c r="U297" s="5" t="s">
        <v>312</v>
      </c>
      <c r="V297" s="17" t="s">
        <v>249</v>
      </c>
      <c r="W297" s="61"/>
      <c r="X297" s="50"/>
      <c r="Y297" s="50"/>
      <c r="Z297" t="s">
        <v>178</v>
      </c>
    </row>
    <row r="298" spans="2:26" ht="15" x14ac:dyDescent="0.2">
      <c r="B298" s="52" t="s">
        <v>221</v>
      </c>
      <c r="C298" s="28">
        <v>42216</v>
      </c>
      <c r="D298" s="9">
        <v>0.43402777777777773</v>
      </c>
      <c r="E298" s="150">
        <v>47.3</v>
      </c>
      <c r="F298" s="5" t="s">
        <v>296</v>
      </c>
      <c r="G298" s="11">
        <v>7.82</v>
      </c>
      <c r="H298" s="5">
        <v>102.8</v>
      </c>
      <c r="I298" s="153">
        <v>19.93</v>
      </c>
      <c r="J298" s="5" t="s">
        <v>312</v>
      </c>
      <c r="K298" s="5" t="s">
        <v>312</v>
      </c>
      <c r="L298" s="153">
        <v>7.85</v>
      </c>
      <c r="M298" s="5" t="s">
        <v>312</v>
      </c>
      <c r="N298" s="153">
        <v>366.4</v>
      </c>
      <c r="O298" s="153">
        <v>408.4</v>
      </c>
      <c r="P298" s="150">
        <v>55.4</v>
      </c>
      <c r="Q298" s="5" t="s">
        <v>312</v>
      </c>
      <c r="R298" s="5" t="s">
        <v>421</v>
      </c>
      <c r="S298" s="5" t="s">
        <v>346</v>
      </c>
      <c r="T298" s="5" t="s">
        <v>312</v>
      </c>
      <c r="U298" s="5" t="s">
        <v>312</v>
      </c>
      <c r="V298" s="17" t="s">
        <v>249</v>
      </c>
      <c r="W298" s="61"/>
      <c r="X298" s="5"/>
      <c r="Y298" s="5"/>
      <c r="Z298">
        <f>GEOMEAN(E291:E295,E297:E298)</f>
        <v>73.719763475054066</v>
      </c>
    </row>
    <row r="299" spans="2:26" ht="15" x14ac:dyDescent="0.25">
      <c r="B299" s="65" t="s">
        <v>221</v>
      </c>
      <c r="C299" s="28">
        <v>42221</v>
      </c>
      <c r="D299" s="9">
        <v>0.45416666666666666</v>
      </c>
      <c r="E299" s="150">
        <v>308</v>
      </c>
      <c r="F299" s="5"/>
      <c r="G299" s="11">
        <v>8.07</v>
      </c>
      <c r="H299" s="5">
        <v>106.8</v>
      </c>
      <c r="I299" s="153">
        <v>19.55</v>
      </c>
      <c r="J299" s="5" t="s">
        <v>312</v>
      </c>
      <c r="K299" s="5" t="s">
        <v>312</v>
      </c>
      <c r="L299" s="153">
        <v>7.7</v>
      </c>
      <c r="M299" s="5" t="s">
        <v>312</v>
      </c>
      <c r="N299" s="153">
        <v>382.7</v>
      </c>
      <c r="O299" s="153">
        <v>427.2</v>
      </c>
      <c r="P299" s="150" t="s">
        <v>312</v>
      </c>
      <c r="Q299" s="5" t="s">
        <v>312</v>
      </c>
      <c r="R299" s="5" t="s">
        <v>217</v>
      </c>
      <c r="S299" s="5" t="s">
        <v>345</v>
      </c>
      <c r="T299" s="5" t="s">
        <v>312</v>
      </c>
      <c r="U299" s="5" t="s">
        <v>312</v>
      </c>
      <c r="V299" s="36" t="s">
        <v>172</v>
      </c>
      <c r="W299" s="61"/>
      <c r="X299" s="5">
        <v>0.55600000000000005</v>
      </c>
      <c r="Y299" s="5">
        <v>2.41E-2</v>
      </c>
    </row>
    <row r="300" spans="2:26" ht="15" x14ac:dyDescent="0.2">
      <c r="B300" s="65" t="s">
        <v>221</v>
      </c>
      <c r="C300" s="28">
        <v>42235</v>
      </c>
      <c r="D300" s="9">
        <v>0.46458333333333335</v>
      </c>
      <c r="E300" s="150"/>
      <c r="F300" s="5"/>
      <c r="G300" s="11">
        <v>8.0500000000000007</v>
      </c>
      <c r="H300" s="5">
        <v>104.8</v>
      </c>
      <c r="I300" s="153">
        <v>18.79</v>
      </c>
      <c r="J300" s="5" t="s">
        <v>230</v>
      </c>
      <c r="K300" s="5" t="s">
        <v>312</v>
      </c>
      <c r="L300" s="153">
        <v>7.81</v>
      </c>
      <c r="M300" s="5" t="s">
        <v>312</v>
      </c>
      <c r="N300" s="153">
        <v>439.4</v>
      </c>
      <c r="O300" s="153">
        <v>498.2</v>
      </c>
      <c r="P300" s="150">
        <v>62.8</v>
      </c>
      <c r="Q300" s="5" t="s">
        <v>312</v>
      </c>
      <c r="R300" s="5" t="s">
        <v>312</v>
      </c>
      <c r="S300" s="5" t="s">
        <v>345</v>
      </c>
      <c r="T300" s="5" t="s">
        <v>312</v>
      </c>
      <c r="U300" s="5" t="s">
        <v>312</v>
      </c>
      <c r="V300" s="17" t="s">
        <v>174</v>
      </c>
      <c r="W300" s="61"/>
      <c r="X300" s="5"/>
      <c r="Y300" s="5"/>
    </row>
    <row r="301" spans="2:26" ht="15" x14ac:dyDescent="0.2">
      <c r="B301" s="65" t="s">
        <v>221</v>
      </c>
      <c r="C301" s="28">
        <v>42249</v>
      </c>
      <c r="D301" s="9">
        <v>0.45902777777777781</v>
      </c>
      <c r="E301" s="150"/>
      <c r="F301" s="5"/>
      <c r="G301" s="11">
        <v>8.02</v>
      </c>
      <c r="H301" s="5">
        <v>105.4</v>
      </c>
      <c r="I301" s="153">
        <v>19.170000000000002</v>
      </c>
      <c r="J301" s="5" t="s">
        <v>230</v>
      </c>
      <c r="K301" s="5" t="s">
        <v>312</v>
      </c>
      <c r="L301" s="153">
        <v>7.64</v>
      </c>
      <c r="M301" s="150" t="s">
        <v>312</v>
      </c>
      <c r="N301" s="153">
        <v>547.79999999999995</v>
      </c>
      <c r="O301" s="153">
        <v>616.6</v>
      </c>
      <c r="P301" s="150">
        <v>67.3</v>
      </c>
      <c r="Q301" s="5" t="s">
        <v>312</v>
      </c>
      <c r="R301" s="5" t="s">
        <v>217</v>
      </c>
      <c r="S301" s="5" t="s">
        <v>345</v>
      </c>
      <c r="T301" s="5" t="s">
        <v>312</v>
      </c>
      <c r="U301" s="5" t="s">
        <v>312</v>
      </c>
      <c r="V301" s="17" t="s">
        <v>174</v>
      </c>
      <c r="W301" s="61"/>
      <c r="X301" s="5"/>
      <c r="Y301" s="5"/>
    </row>
    <row r="302" spans="2:26" ht="15" x14ac:dyDescent="0.2">
      <c r="B302" s="65" t="s">
        <v>221</v>
      </c>
      <c r="C302" s="28">
        <v>42263</v>
      </c>
      <c r="D302" s="9">
        <v>0.45416666666666666</v>
      </c>
      <c r="E302" s="150"/>
      <c r="F302" s="5"/>
      <c r="G302" s="11">
        <v>8.2899999999999991</v>
      </c>
      <c r="H302" s="5">
        <v>106.3</v>
      </c>
      <c r="I302" s="153">
        <v>17.59</v>
      </c>
      <c r="J302" s="100" t="s">
        <v>352</v>
      </c>
      <c r="K302" s="100" t="s">
        <v>312</v>
      </c>
      <c r="L302" s="153">
        <v>7.65</v>
      </c>
      <c r="M302" s="153">
        <v>5.33</v>
      </c>
      <c r="N302" s="153">
        <v>733.7</v>
      </c>
      <c r="O302" s="153">
        <v>853.8</v>
      </c>
      <c r="P302" s="150">
        <v>47.8</v>
      </c>
      <c r="Q302" s="100" t="s">
        <v>312</v>
      </c>
      <c r="R302" s="100" t="s">
        <v>217</v>
      </c>
      <c r="S302" s="100" t="s">
        <v>345</v>
      </c>
      <c r="T302" s="100" t="s">
        <v>312</v>
      </c>
      <c r="U302" s="100" t="s">
        <v>312</v>
      </c>
      <c r="V302" s="17" t="s">
        <v>246</v>
      </c>
      <c r="W302" s="61"/>
      <c r="X302" s="5"/>
      <c r="Y302" s="5"/>
    </row>
    <row r="303" spans="2:26" ht="15" x14ac:dyDescent="0.2">
      <c r="B303" s="50" t="s">
        <v>221</v>
      </c>
      <c r="C303" s="28">
        <v>42272</v>
      </c>
      <c r="D303" s="9">
        <v>0.53402777777777777</v>
      </c>
      <c r="E303" s="150">
        <v>307.60000000000002</v>
      </c>
      <c r="F303" s="5" t="s">
        <v>296</v>
      </c>
      <c r="G303" s="11">
        <v>8.91</v>
      </c>
      <c r="H303" s="5">
        <v>112.7</v>
      </c>
      <c r="I303" s="153">
        <v>17.59</v>
      </c>
      <c r="J303" s="100" t="s">
        <v>352</v>
      </c>
      <c r="K303" s="100" t="s">
        <v>312</v>
      </c>
      <c r="L303" s="153">
        <v>7.76</v>
      </c>
      <c r="M303" s="5">
        <v>1.53</v>
      </c>
      <c r="N303" s="153">
        <v>757.1</v>
      </c>
      <c r="O303" s="153">
        <v>881</v>
      </c>
      <c r="P303" s="150">
        <v>33.5</v>
      </c>
      <c r="Q303" s="100" t="s">
        <v>312</v>
      </c>
      <c r="R303" s="100" t="s">
        <v>217</v>
      </c>
      <c r="S303" s="100" t="s">
        <v>345</v>
      </c>
      <c r="T303" s="100" t="s">
        <v>312</v>
      </c>
      <c r="U303" s="100" t="s">
        <v>312</v>
      </c>
      <c r="V303" s="17" t="s">
        <v>174</v>
      </c>
      <c r="W303" s="61"/>
      <c r="X303" s="5"/>
      <c r="Y303" s="5"/>
    </row>
    <row r="304" spans="2:26" ht="15" x14ac:dyDescent="0.2">
      <c r="B304" s="50" t="s">
        <v>221</v>
      </c>
      <c r="C304" s="28">
        <v>42286</v>
      </c>
      <c r="D304" s="9">
        <v>0.48125000000000001</v>
      </c>
      <c r="E304" s="149" t="s">
        <v>348</v>
      </c>
      <c r="F304" s="149" t="s">
        <v>348</v>
      </c>
      <c r="G304" s="11">
        <v>8.5299999999999994</v>
      </c>
      <c r="H304" s="9">
        <v>103.1</v>
      </c>
      <c r="I304" s="9">
        <v>15.52</v>
      </c>
      <c r="J304" s="9" t="s">
        <v>230</v>
      </c>
      <c r="K304" s="9" t="s">
        <v>312</v>
      </c>
      <c r="L304" s="11">
        <v>7.79</v>
      </c>
      <c r="M304" s="11">
        <v>4.68</v>
      </c>
      <c r="N304" s="11">
        <v>628.4</v>
      </c>
      <c r="O304" s="11">
        <v>768.2</v>
      </c>
      <c r="P304" s="11">
        <v>20.6</v>
      </c>
      <c r="Q304" s="11"/>
      <c r="R304" s="11" t="s">
        <v>217</v>
      </c>
      <c r="S304" s="11" t="s">
        <v>345</v>
      </c>
      <c r="T304" s="42"/>
      <c r="U304" s="42"/>
      <c r="V304" s="17" t="s">
        <v>174</v>
      </c>
      <c r="W304" s="129"/>
      <c r="X304" s="42"/>
      <c r="Y304" s="42"/>
      <c r="Z304" s="42"/>
    </row>
    <row r="305" spans="2:28" ht="15" x14ac:dyDescent="0.2">
      <c r="B305" s="50" t="s">
        <v>221</v>
      </c>
      <c r="C305" s="28">
        <v>42307</v>
      </c>
      <c r="D305" s="9">
        <v>0.46736111111111112</v>
      </c>
      <c r="E305" s="150">
        <v>410.6</v>
      </c>
      <c r="F305" s="149" t="s">
        <v>395</v>
      </c>
      <c r="G305" s="11">
        <v>9.23</v>
      </c>
      <c r="H305" s="5">
        <v>99.1</v>
      </c>
      <c r="I305" s="153">
        <v>9.56</v>
      </c>
      <c r="J305" s="100" t="s">
        <v>393</v>
      </c>
      <c r="K305" s="9" t="s">
        <v>312</v>
      </c>
      <c r="L305" s="153">
        <v>7.51</v>
      </c>
      <c r="M305" s="5">
        <v>4.21</v>
      </c>
      <c r="N305" s="153">
        <v>624.20000000000005</v>
      </c>
      <c r="O305" s="153">
        <v>881.8</v>
      </c>
      <c r="P305" s="150">
        <v>9.6</v>
      </c>
      <c r="Q305" s="5"/>
      <c r="R305" s="100" t="s">
        <v>399</v>
      </c>
      <c r="S305" s="100" t="s">
        <v>392</v>
      </c>
      <c r="T305" s="40"/>
      <c r="U305" s="40"/>
      <c r="V305" s="142" t="s">
        <v>359</v>
      </c>
      <c r="W305" s="126"/>
      <c r="X305" s="25"/>
      <c r="Y305" s="25"/>
    </row>
    <row r="306" spans="2:28" ht="15" x14ac:dyDescent="0.2">
      <c r="B306" s="50" t="s">
        <v>221</v>
      </c>
      <c r="C306" s="28">
        <v>42321</v>
      </c>
      <c r="D306" s="42"/>
      <c r="E306" s="150">
        <v>1299.7</v>
      </c>
      <c r="F306" s="178"/>
      <c r="G306" s="44"/>
      <c r="H306" s="40"/>
      <c r="I306" s="143"/>
      <c r="J306" s="136"/>
      <c r="K306" s="42"/>
      <c r="L306" s="143"/>
      <c r="M306" s="40"/>
      <c r="N306" s="143"/>
      <c r="O306" s="143"/>
      <c r="P306" s="141"/>
      <c r="Q306" s="40"/>
      <c r="R306" s="136"/>
      <c r="S306" s="136"/>
      <c r="T306" s="40"/>
      <c r="U306" s="40"/>
      <c r="V306" s="174"/>
      <c r="W306" s="126"/>
      <c r="X306" s="25"/>
      <c r="Y306" s="25"/>
    </row>
    <row r="307" spans="2:28" ht="15" x14ac:dyDescent="0.2">
      <c r="B307" s="50" t="s">
        <v>221</v>
      </c>
      <c r="C307" s="28">
        <v>42342</v>
      </c>
      <c r="D307" s="42"/>
      <c r="E307" s="150" t="s">
        <v>296</v>
      </c>
      <c r="F307" s="178"/>
      <c r="G307" s="44"/>
      <c r="H307" s="40"/>
      <c r="I307" s="143"/>
      <c r="J307" s="136"/>
      <c r="K307" s="42"/>
      <c r="L307" s="143"/>
      <c r="M307" s="40"/>
      <c r="N307" s="143"/>
      <c r="O307" s="143"/>
      <c r="P307" s="141"/>
      <c r="Q307" s="40"/>
      <c r="R307" s="136"/>
      <c r="S307" s="136"/>
      <c r="T307" s="40"/>
      <c r="U307" s="40"/>
      <c r="V307" s="174"/>
      <c r="W307" s="126"/>
      <c r="X307" s="25"/>
      <c r="Y307" s="25"/>
    </row>
    <row r="308" spans="2:28" ht="15" x14ac:dyDescent="0.2">
      <c r="B308" s="50" t="s">
        <v>221</v>
      </c>
      <c r="C308" s="28">
        <v>42356</v>
      </c>
      <c r="D308" s="42"/>
      <c r="E308" s="150"/>
      <c r="F308" s="178"/>
      <c r="G308" s="44"/>
      <c r="H308" s="40"/>
      <c r="I308" s="143"/>
      <c r="J308" s="136"/>
      <c r="K308" s="42"/>
      <c r="L308" s="143"/>
      <c r="M308" s="40"/>
      <c r="N308" s="143"/>
      <c r="O308" s="143"/>
      <c r="P308" s="141"/>
      <c r="Q308" s="40"/>
      <c r="R308" s="136"/>
      <c r="S308" s="136"/>
      <c r="T308" s="40"/>
      <c r="U308" s="40"/>
      <c r="V308" s="174"/>
      <c r="W308" s="126"/>
      <c r="X308" s="25"/>
      <c r="Y308" s="25"/>
    </row>
    <row r="309" spans="2:28" ht="15" x14ac:dyDescent="0.2">
      <c r="Z309" s="154" t="s">
        <v>179</v>
      </c>
      <c r="AA309" s="154" t="s">
        <v>175</v>
      </c>
    </row>
    <row r="310" spans="2:28" ht="15" x14ac:dyDescent="0.2">
      <c r="B310" s="5" t="s">
        <v>322</v>
      </c>
      <c r="C310" s="28">
        <v>41671</v>
      </c>
      <c r="D310" s="9">
        <v>0.44791666666666669</v>
      </c>
      <c r="E310" s="5">
        <v>50.4</v>
      </c>
      <c r="F310" s="5">
        <v>179.3</v>
      </c>
      <c r="G310" s="5" t="s">
        <v>312</v>
      </c>
      <c r="H310" s="9" t="s">
        <v>312</v>
      </c>
      <c r="I310" s="5">
        <v>1.95</v>
      </c>
      <c r="J310" s="9" t="s">
        <v>312</v>
      </c>
      <c r="K310" s="5"/>
      <c r="L310" s="5">
        <v>7.21</v>
      </c>
      <c r="M310" s="5" t="s">
        <v>312</v>
      </c>
      <c r="N310" s="9" t="s">
        <v>312</v>
      </c>
      <c r="O310" s="9" t="s">
        <v>312</v>
      </c>
      <c r="P310" s="9" t="s">
        <v>312</v>
      </c>
      <c r="Q310" s="5">
        <v>0.02</v>
      </c>
      <c r="R310" s="5" t="s">
        <v>298</v>
      </c>
      <c r="S310" s="5" t="s">
        <v>346</v>
      </c>
      <c r="T310" s="5" t="s">
        <v>312</v>
      </c>
      <c r="U310" s="5"/>
      <c r="V310" s="17" t="s">
        <v>192</v>
      </c>
      <c r="W310" s="17"/>
      <c r="X310" s="5"/>
      <c r="Y310" s="5"/>
      <c r="Z310" s="25"/>
      <c r="AA310" s="25"/>
      <c r="AB310" s="25"/>
    </row>
    <row r="311" spans="2:28" ht="15" x14ac:dyDescent="0.2">
      <c r="B311" s="5" t="s">
        <v>322</v>
      </c>
      <c r="C311" s="28">
        <v>41684</v>
      </c>
      <c r="D311" s="9">
        <v>0.4375</v>
      </c>
      <c r="E311" s="5">
        <v>48.7</v>
      </c>
      <c r="F311" s="5">
        <v>99.1</v>
      </c>
      <c r="G311" s="5">
        <v>8.1</v>
      </c>
      <c r="H311" s="5"/>
      <c r="I311" s="5">
        <v>2.9</v>
      </c>
      <c r="J311" s="5"/>
      <c r="K311" s="5"/>
      <c r="L311" s="5">
        <v>7.54</v>
      </c>
      <c r="M311" s="5"/>
      <c r="N311" s="5"/>
      <c r="O311" s="5"/>
      <c r="P311" s="5"/>
      <c r="Q311" s="5">
        <v>8.0000000000000002E-3</v>
      </c>
      <c r="R311" s="5" t="s">
        <v>217</v>
      </c>
      <c r="S311" s="5" t="s">
        <v>346</v>
      </c>
      <c r="T311" s="5">
        <v>1.3</v>
      </c>
      <c r="U311" s="5">
        <v>1.0009999999999999</v>
      </c>
      <c r="V311" s="17" t="s">
        <v>335</v>
      </c>
      <c r="W311" s="61"/>
      <c r="X311" s="5"/>
      <c r="Y311" s="5"/>
    </row>
    <row r="312" spans="2:28" ht="15" x14ac:dyDescent="0.2">
      <c r="B312" s="5" t="s">
        <v>169</v>
      </c>
      <c r="C312" s="28">
        <v>41698</v>
      </c>
      <c r="D312" s="9">
        <v>0.4375</v>
      </c>
      <c r="E312" s="5">
        <v>9.8000000000000007</v>
      </c>
      <c r="F312" s="5">
        <v>60.5</v>
      </c>
      <c r="G312" s="5" t="s">
        <v>312</v>
      </c>
      <c r="H312" s="5"/>
      <c r="I312" s="5" t="s">
        <v>312</v>
      </c>
      <c r="J312" s="5"/>
      <c r="K312" s="5"/>
      <c r="L312" s="5">
        <v>7.89</v>
      </c>
      <c r="M312" s="5"/>
      <c r="N312" s="5"/>
      <c r="O312" s="5"/>
      <c r="P312" s="5"/>
      <c r="Q312" s="5"/>
      <c r="R312" s="5" t="s">
        <v>217</v>
      </c>
      <c r="S312" s="5" t="s">
        <v>347</v>
      </c>
      <c r="T312" s="5" t="s">
        <v>312</v>
      </c>
      <c r="U312" s="5" t="s">
        <v>312</v>
      </c>
      <c r="V312" s="17" t="s">
        <v>335</v>
      </c>
      <c r="W312" s="61"/>
      <c r="X312" s="5"/>
      <c r="Y312" s="5"/>
    </row>
    <row r="313" spans="2:28" ht="15" x14ac:dyDescent="0.2">
      <c r="B313" s="5" t="s">
        <v>322</v>
      </c>
      <c r="C313" s="28">
        <v>41712</v>
      </c>
      <c r="D313" s="9">
        <v>0.42708333333333331</v>
      </c>
      <c r="E313" s="5">
        <v>4.0999999999999996</v>
      </c>
      <c r="F313" s="5">
        <v>196.8</v>
      </c>
      <c r="G313" s="5">
        <v>13.1</v>
      </c>
      <c r="H313" s="5"/>
      <c r="I313" s="5">
        <v>4.3</v>
      </c>
      <c r="J313" s="5"/>
      <c r="K313" s="5"/>
      <c r="L313" s="5">
        <v>8.0500000000000007</v>
      </c>
      <c r="M313" s="5"/>
      <c r="N313" s="5"/>
      <c r="O313" s="5"/>
      <c r="P313" s="5"/>
      <c r="Q313" s="5">
        <v>8.0000000000000002E-3</v>
      </c>
      <c r="R313" s="5" t="s">
        <v>217</v>
      </c>
      <c r="S313" s="5" t="s">
        <v>346</v>
      </c>
      <c r="T313" s="5">
        <v>1.3</v>
      </c>
      <c r="U313" s="5">
        <v>1.0009999999999999</v>
      </c>
      <c r="V313" s="17" t="s">
        <v>335</v>
      </c>
      <c r="W313" s="61"/>
      <c r="X313" s="5"/>
      <c r="Y313" s="5"/>
    </row>
    <row r="314" spans="2:28" ht="15" x14ac:dyDescent="0.2">
      <c r="B314" s="5" t="s">
        <v>322</v>
      </c>
      <c r="C314" s="28">
        <v>41916</v>
      </c>
      <c r="D314" s="8">
        <v>0.45347222222222222</v>
      </c>
      <c r="E314" s="5">
        <v>69.7</v>
      </c>
      <c r="F314" s="5">
        <v>2419.6</v>
      </c>
      <c r="G314" s="5" t="s">
        <v>312</v>
      </c>
      <c r="H314" s="5" t="s">
        <v>312</v>
      </c>
      <c r="I314" s="5">
        <v>13.3</v>
      </c>
      <c r="J314" s="5" t="s">
        <v>230</v>
      </c>
      <c r="K314" s="5"/>
      <c r="L314" s="153">
        <v>8.17</v>
      </c>
      <c r="M314" s="150">
        <v>6.6</v>
      </c>
      <c r="N314" s="5"/>
      <c r="O314" s="5"/>
      <c r="P314" s="5"/>
      <c r="Q314" s="5"/>
      <c r="R314" s="5"/>
      <c r="S314" s="5" t="s">
        <v>345</v>
      </c>
      <c r="T314" s="5"/>
      <c r="U314" s="5"/>
      <c r="V314" s="17" t="s">
        <v>335</v>
      </c>
      <c r="W314" s="61"/>
      <c r="X314" s="5"/>
      <c r="Y314" s="5"/>
    </row>
    <row r="315" spans="2:28" ht="15" x14ac:dyDescent="0.2">
      <c r="B315" s="5" t="s">
        <v>322</v>
      </c>
      <c r="C315" s="28">
        <v>41930</v>
      </c>
      <c r="D315" s="9">
        <v>0.44930555555555557</v>
      </c>
      <c r="E315" s="5">
        <v>50.4</v>
      </c>
      <c r="F315" s="5">
        <v>755.6</v>
      </c>
      <c r="G315" s="153">
        <v>9.8000000000000007</v>
      </c>
      <c r="H315" s="5">
        <v>106.8</v>
      </c>
      <c r="I315" s="153">
        <v>10.75</v>
      </c>
      <c r="J315" s="5" t="s">
        <v>230</v>
      </c>
      <c r="K315" s="5"/>
      <c r="L315" s="153">
        <v>8.2899999999999991</v>
      </c>
      <c r="M315" s="5"/>
      <c r="N315" s="150">
        <v>459.2</v>
      </c>
      <c r="O315" s="5"/>
      <c r="P315" s="5"/>
      <c r="Q315" s="5"/>
      <c r="R315" s="5"/>
      <c r="S315" s="5" t="s">
        <v>345</v>
      </c>
      <c r="T315" s="5"/>
      <c r="U315" s="5"/>
      <c r="V315" s="17" t="s">
        <v>275</v>
      </c>
      <c r="W315" s="61"/>
      <c r="X315" s="5"/>
      <c r="Y315" s="5"/>
    </row>
    <row r="316" spans="2:28" ht="15" x14ac:dyDescent="0.2">
      <c r="B316" s="5" t="s">
        <v>322</v>
      </c>
      <c r="C316" s="28">
        <v>41951</v>
      </c>
      <c r="D316" s="9">
        <v>0.45069444444444445</v>
      </c>
      <c r="E316" s="5">
        <v>579.4</v>
      </c>
      <c r="F316" s="5" t="s">
        <v>296</v>
      </c>
      <c r="G316" s="5">
        <v>9.9499999999999993</v>
      </c>
      <c r="H316" s="5" t="s">
        <v>312</v>
      </c>
      <c r="I316" s="5">
        <v>8.31</v>
      </c>
      <c r="J316" s="5" t="s">
        <v>230</v>
      </c>
      <c r="K316" s="5"/>
      <c r="L316" s="153">
        <v>8.1999999999999993</v>
      </c>
      <c r="M316" s="5">
        <v>4.2</v>
      </c>
      <c r="N316" s="5">
        <v>558</v>
      </c>
      <c r="O316" s="5"/>
      <c r="P316" s="5"/>
      <c r="Q316" s="5"/>
      <c r="R316" s="5"/>
      <c r="S316" s="5" t="s">
        <v>345</v>
      </c>
      <c r="T316" s="5"/>
      <c r="U316" s="5"/>
      <c r="V316" s="17" t="s">
        <v>275</v>
      </c>
      <c r="W316" s="61"/>
      <c r="X316" s="5"/>
      <c r="Y316" s="5"/>
    </row>
    <row r="317" spans="2:28" ht="15" x14ac:dyDescent="0.2">
      <c r="B317" s="5" t="s">
        <v>322</v>
      </c>
      <c r="C317" s="28">
        <v>41965</v>
      </c>
      <c r="D317" s="9">
        <v>0.44375000000000003</v>
      </c>
      <c r="E317" s="150">
        <v>46.2</v>
      </c>
      <c r="F317" s="150" t="s">
        <v>296</v>
      </c>
      <c r="G317" s="5">
        <v>11.52</v>
      </c>
      <c r="H317" s="5"/>
      <c r="I317" s="153">
        <v>3.19</v>
      </c>
      <c r="J317" s="5" t="s">
        <v>230</v>
      </c>
      <c r="K317" s="5"/>
      <c r="L317" s="153">
        <v>8.0299999999999994</v>
      </c>
      <c r="M317" s="150">
        <v>2.4</v>
      </c>
      <c r="N317" s="5">
        <v>503</v>
      </c>
      <c r="O317" s="5"/>
      <c r="P317" s="5"/>
      <c r="Q317" s="5"/>
      <c r="R317" s="5"/>
      <c r="S317" s="5" t="s">
        <v>345</v>
      </c>
      <c r="T317" s="5"/>
      <c r="U317" s="5"/>
      <c r="V317" s="17" t="s">
        <v>280</v>
      </c>
      <c r="W317" s="61"/>
      <c r="X317" s="5"/>
      <c r="Y317" s="5"/>
    </row>
    <row r="318" spans="2:28" ht="15" x14ac:dyDescent="0.2">
      <c r="B318" s="5" t="s">
        <v>322</v>
      </c>
      <c r="C318" s="28">
        <v>41986</v>
      </c>
      <c r="D318" s="9">
        <v>0.47569444444444442</v>
      </c>
      <c r="E318" s="150">
        <v>40.799999999999997</v>
      </c>
      <c r="F318" s="150" t="s">
        <v>296</v>
      </c>
      <c r="G318" s="5" t="s">
        <v>312</v>
      </c>
      <c r="H318" s="5" t="s">
        <v>312</v>
      </c>
      <c r="I318" s="153">
        <v>4.26</v>
      </c>
      <c r="J318" s="5" t="s">
        <v>230</v>
      </c>
      <c r="K318" s="5"/>
      <c r="L318" s="153">
        <v>7.98</v>
      </c>
      <c r="M318" s="150">
        <v>1.5</v>
      </c>
      <c r="N318" s="13"/>
      <c r="O318" s="5"/>
      <c r="P318" s="5"/>
      <c r="Q318" s="5"/>
      <c r="R318" s="5"/>
      <c r="S318" s="5" t="s">
        <v>345</v>
      </c>
      <c r="T318" s="5"/>
      <c r="U318" s="5"/>
      <c r="V318" s="17" t="s">
        <v>275</v>
      </c>
      <c r="W318" s="61"/>
      <c r="X318" s="5"/>
      <c r="Y318" s="5"/>
      <c r="AA318">
        <f>GEOMEAN(E310:E318)</f>
        <v>41.664689790054425</v>
      </c>
    </row>
    <row r="319" spans="2:28" ht="15" x14ac:dyDescent="0.2">
      <c r="B319" s="50" t="s">
        <v>322</v>
      </c>
      <c r="C319" s="28">
        <v>42028</v>
      </c>
      <c r="D319" s="9">
        <v>0.45763888888888887</v>
      </c>
      <c r="E319" s="5">
        <v>44.3</v>
      </c>
      <c r="F319" s="5">
        <v>1986.3</v>
      </c>
      <c r="G319" s="153">
        <v>12.05</v>
      </c>
      <c r="H319" s="5">
        <v>104.8</v>
      </c>
      <c r="I319" s="153">
        <v>1.69</v>
      </c>
      <c r="J319" s="5" t="s">
        <v>230</v>
      </c>
      <c r="K319" s="5"/>
      <c r="L319" s="153">
        <v>7.35</v>
      </c>
      <c r="M319" s="150">
        <v>4.5</v>
      </c>
      <c r="N319" s="153">
        <v>581.4</v>
      </c>
      <c r="O319" s="5"/>
      <c r="P319" s="5"/>
      <c r="Q319" s="5"/>
      <c r="R319" s="5" t="s">
        <v>217</v>
      </c>
      <c r="S319" s="5" t="s">
        <v>345</v>
      </c>
      <c r="T319" s="5"/>
      <c r="U319" s="5"/>
      <c r="V319" s="17" t="s">
        <v>278</v>
      </c>
      <c r="W319" s="17" t="s">
        <v>385</v>
      </c>
      <c r="X319" s="5"/>
      <c r="Y319" s="5"/>
    </row>
    <row r="320" spans="2:28" ht="15" x14ac:dyDescent="0.2">
      <c r="B320" s="50" t="s">
        <v>322</v>
      </c>
      <c r="C320" s="28">
        <v>42049</v>
      </c>
      <c r="D320" s="9">
        <v>0.4770833333333333</v>
      </c>
      <c r="E320" s="5" t="s">
        <v>236</v>
      </c>
      <c r="F320" s="5" t="s">
        <v>236</v>
      </c>
      <c r="G320" s="11">
        <v>10.74</v>
      </c>
      <c r="H320" s="5">
        <v>102.9</v>
      </c>
      <c r="I320" s="153">
        <v>5.46</v>
      </c>
      <c r="J320" s="5" t="s">
        <v>230</v>
      </c>
      <c r="K320" s="5"/>
      <c r="L320" s="153">
        <v>7.79</v>
      </c>
      <c r="M320" s="153">
        <v>3.7</v>
      </c>
      <c r="N320" s="153">
        <v>602.9</v>
      </c>
      <c r="O320" s="5"/>
      <c r="P320" s="5"/>
      <c r="Q320" s="5"/>
      <c r="R320" s="5"/>
      <c r="S320" s="5" t="s">
        <v>345</v>
      </c>
      <c r="T320" s="5"/>
      <c r="U320" s="5"/>
      <c r="V320" s="17" t="s">
        <v>278</v>
      </c>
      <c r="W320" s="17" t="s">
        <v>375</v>
      </c>
      <c r="X320" s="5"/>
      <c r="Y320" s="5"/>
    </row>
    <row r="321" spans="2:26" ht="15" x14ac:dyDescent="0.2">
      <c r="B321" s="50" t="s">
        <v>322</v>
      </c>
      <c r="C321" s="28">
        <v>42063</v>
      </c>
      <c r="D321" s="5" t="s">
        <v>312</v>
      </c>
      <c r="E321" s="5" t="s">
        <v>312</v>
      </c>
      <c r="F321" s="5" t="s">
        <v>312</v>
      </c>
      <c r="G321" s="11"/>
      <c r="H321" s="5"/>
      <c r="I321" s="153"/>
      <c r="J321" s="5"/>
      <c r="K321" s="5"/>
      <c r="L321" s="153"/>
      <c r="M321" s="153"/>
      <c r="N321" s="153"/>
      <c r="O321" s="5"/>
      <c r="P321" s="5"/>
      <c r="Q321" s="5"/>
      <c r="R321" s="5"/>
      <c r="S321" s="5"/>
      <c r="T321" s="5"/>
      <c r="U321" s="5"/>
      <c r="V321" s="17" t="s">
        <v>278</v>
      </c>
      <c r="W321" s="17" t="s">
        <v>301</v>
      </c>
      <c r="X321" s="5"/>
      <c r="Y321" s="5"/>
    </row>
    <row r="322" spans="2:26" ht="15" x14ac:dyDescent="0.2">
      <c r="B322" s="50" t="s">
        <v>322</v>
      </c>
      <c r="C322" s="28">
        <v>42084</v>
      </c>
      <c r="D322" s="9">
        <v>0.53333333333333333</v>
      </c>
      <c r="E322" s="150">
        <v>8.5</v>
      </c>
      <c r="F322" s="5">
        <v>2419.6</v>
      </c>
      <c r="G322" s="11">
        <v>10.130000000000001</v>
      </c>
      <c r="H322" s="5">
        <v>108.6</v>
      </c>
      <c r="I322" s="153">
        <v>9.85</v>
      </c>
      <c r="J322" s="5" t="s">
        <v>230</v>
      </c>
      <c r="K322" s="5"/>
      <c r="L322" s="153">
        <v>7.81</v>
      </c>
      <c r="M322" s="153">
        <v>3.34</v>
      </c>
      <c r="N322" s="153">
        <v>528.20000000000005</v>
      </c>
      <c r="O322" s="153">
        <v>743.8</v>
      </c>
      <c r="P322" s="150">
        <v>161.30000000000001</v>
      </c>
      <c r="Q322" s="5"/>
      <c r="R322" s="5" t="s">
        <v>217</v>
      </c>
      <c r="S322" s="5" t="s">
        <v>345</v>
      </c>
      <c r="T322" s="5"/>
      <c r="U322" s="5"/>
      <c r="V322" s="17" t="s">
        <v>278</v>
      </c>
      <c r="W322" s="18" t="s">
        <v>302</v>
      </c>
      <c r="X322" s="5"/>
      <c r="Y322" s="5"/>
    </row>
    <row r="323" spans="2:26" ht="15" x14ac:dyDescent="0.2">
      <c r="B323" s="50" t="s">
        <v>322</v>
      </c>
      <c r="C323" s="28">
        <v>42091</v>
      </c>
      <c r="D323" s="9">
        <v>0.52083333333333337</v>
      </c>
      <c r="E323" s="150">
        <v>23.3</v>
      </c>
      <c r="F323" s="150" t="s">
        <v>296</v>
      </c>
      <c r="G323" s="11">
        <v>9.4499999999999993</v>
      </c>
      <c r="H323" s="5">
        <v>108.2</v>
      </c>
      <c r="I323" s="153">
        <v>12.63</v>
      </c>
      <c r="J323" s="5" t="s">
        <v>230</v>
      </c>
      <c r="K323" s="5"/>
      <c r="L323" s="153">
        <v>7.19</v>
      </c>
      <c r="M323" s="153">
        <v>4.93</v>
      </c>
      <c r="N323" s="153">
        <v>507.2</v>
      </c>
      <c r="O323" s="153">
        <v>668.2</v>
      </c>
      <c r="P323" s="150">
        <v>174.5</v>
      </c>
      <c r="Q323" s="5"/>
      <c r="R323" s="5" t="s">
        <v>217</v>
      </c>
      <c r="S323" s="5" t="s">
        <v>345</v>
      </c>
      <c r="T323" s="5"/>
      <c r="U323" s="5"/>
      <c r="V323" s="17" t="s">
        <v>278</v>
      </c>
      <c r="W323" s="17" t="s">
        <v>303</v>
      </c>
      <c r="X323" s="5"/>
      <c r="Y323" s="5"/>
    </row>
    <row r="324" spans="2:26" ht="15" x14ac:dyDescent="0.25">
      <c r="B324" s="50" t="s">
        <v>322</v>
      </c>
      <c r="C324" s="28">
        <v>42111</v>
      </c>
      <c r="D324" s="9">
        <v>0.53611111111111109</v>
      </c>
      <c r="E324" s="150">
        <v>1986.3</v>
      </c>
      <c r="F324" s="150" t="s">
        <v>296</v>
      </c>
      <c r="G324" s="153">
        <v>9.8000000000000007</v>
      </c>
      <c r="H324" s="5">
        <v>100.3</v>
      </c>
      <c r="I324" s="153">
        <v>7.85</v>
      </c>
      <c r="J324" s="5" t="s">
        <v>371</v>
      </c>
      <c r="K324" s="153">
        <v>69.3</v>
      </c>
      <c r="L324" s="153">
        <v>7.85</v>
      </c>
      <c r="M324" s="153" t="s">
        <v>312</v>
      </c>
      <c r="N324" s="153">
        <v>364.6</v>
      </c>
      <c r="O324" s="153">
        <v>542.20000000000005</v>
      </c>
      <c r="P324" s="150">
        <v>123.9</v>
      </c>
      <c r="Q324" s="5" t="s">
        <v>312</v>
      </c>
      <c r="R324" s="5" t="s">
        <v>217</v>
      </c>
      <c r="S324" s="5" t="s">
        <v>346</v>
      </c>
      <c r="T324" s="5" t="s">
        <v>312</v>
      </c>
      <c r="U324" s="5" t="s">
        <v>312</v>
      </c>
      <c r="V324" s="60" t="s">
        <v>195</v>
      </c>
      <c r="W324" s="17" t="s">
        <v>304</v>
      </c>
      <c r="X324" s="5"/>
      <c r="Y324" s="5"/>
    </row>
    <row r="325" spans="2:26" ht="15" x14ac:dyDescent="0.25">
      <c r="B325" s="50" t="s">
        <v>322</v>
      </c>
      <c r="C325" s="28">
        <v>42130</v>
      </c>
      <c r="D325" s="9">
        <v>0.47222222222222227</v>
      </c>
      <c r="E325" s="150">
        <v>150</v>
      </c>
      <c r="F325" s="150"/>
      <c r="G325" s="153"/>
      <c r="H325" s="5"/>
      <c r="I325" s="153"/>
      <c r="J325" s="5"/>
      <c r="K325" s="5"/>
      <c r="L325" s="153"/>
      <c r="M325" s="153"/>
      <c r="N325" s="153"/>
      <c r="O325" s="153"/>
      <c r="P325" s="150"/>
      <c r="Q325" s="5"/>
      <c r="R325" s="5"/>
      <c r="S325" s="5"/>
      <c r="T325" s="5"/>
      <c r="U325" s="5"/>
      <c r="V325" s="60"/>
      <c r="W325" s="17" t="s">
        <v>305</v>
      </c>
      <c r="X325" s="5"/>
      <c r="Y325" s="5"/>
    </row>
    <row r="326" spans="2:26" ht="15" x14ac:dyDescent="0.25">
      <c r="B326" s="50" t="s">
        <v>322</v>
      </c>
      <c r="C326" s="28">
        <v>42144</v>
      </c>
      <c r="D326" s="9"/>
      <c r="E326" s="83">
        <v>214</v>
      </c>
      <c r="F326" s="150"/>
      <c r="G326" s="153"/>
      <c r="H326" s="5"/>
      <c r="I326" s="153"/>
      <c r="J326" s="5"/>
      <c r="K326" s="5"/>
      <c r="L326" s="153"/>
      <c r="M326" s="153"/>
      <c r="N326" s="153"/>
      <c r="O326" s="153"/>
      <c r="P326" s="150"/>
      <c r="Q326" s="5"/>
      <c r="R326" s="5"/>
      <c r="S326" s="5"/>
      <c r="T326" s="5"/>
      <c r="U326" s="5"/>
      <c r="V326" s="60"/>
      <c r="W326" s="17" t="s">
        <v>306</v>
      </c>
      <c r="X326" s="5"/>
      <c r="Y326" s="5"/>
    </row>
    <row r="327" spans="2:26" ht="15" x14ac:dyDescent="0.2">
      <c r="B327" s="50" t="s">
        <v>322</v>
      </c>
      <c r="C327" s="28">
        <v>42158</v>
      </c>
      <c r="D327" s="9">
        <v>0.4291666666666667</v>
      </c>
      <c r="E327" s="150">
        <v>56.5</v>
      </c>
      <c r="F327" s="150"/>
      <c r="G327" s="153">
        <v>9.19</v>
      </c>
      <c r="H327" s="5">
        <v>101.8</v>
      </c>
      <c r="I327" s="153">
        <v>11.34</v>
      </c>
      <c r="J327" s="5" t="s">
        <v>371</v>
      </c>
      <c r="K327" s="153">
        <v>580</v>
      </c>
      <c r="L327" s="153">
        <v>7.62</v>
      </c>
      <c r="M327" s="153" t="s">
        <v>312</v>
      </c>
      <c r="N327" s="153">
        <v>211.5</v>
      </c>
      <c r="O327" s="153">
        <v>286.3</v>
      </c>
      <c r="P327" s="150">
        <v>73.7</v>
      </c>
      <c r="Q327" s="5" t="s">
        <v>312</v>
      </c>
      <c r="R327" s="5" t="s">
        <v>217</v>
      </c>
      <c r="S327" s="5" t="s">
        <v>346</v>
      </c>
      <c r="T327" s="5" t="s">
        <v>312</v>
      </c>
      <c r="U327" s="5" t="s">
        <v>312</v>
      </c>
      <c r="V327" s="17" t="s">
        <v>251</v>
      </c>
      <c r="W327" s="17" t="s">
        <v>422</v>
      </c>
      <c r="X327" s="5"/>
      <c r="Y327" s="5"/>
    </row>
    <row r="328" spans="2:26" ht="15" x14ac:dyDescent="0.2">
      <c r="B328" s="50" t="s">
        <v>322</v>
      </c>
      <c r="C328" s="28">
        <v>42172</v>
      </c>
      <c r="D328" s="9">
        <v>0.50069444444444444</v>
      </c>
      <c r="E328" s="150">
        <v>72.3</v>
      </c>
      <c r="F328" s="150"/>
      <c r="G328" s="153">
        <v>8.3699999999999992</v>
      </c>
      <c r="H328" s="5">
        <v>101.6</v>
      </c>
      <c r="I328" s="153">
        <v>15.44</v>
      </c>
      <c r="J328" s="5" t="s">
        <v>371</v>
      </c>
      <c r="K328" s="153">
        <v>589</v>
      </c>
      <c r="L328" s="153">
        <v>7.57</v>
      </c>
      <c r="M328" s="153" t="s">
        <v>312</v>
      </c>
      <c r="N328" s="153">
        <v>194.2</v>
      </c>
      <c r="O328" s="153">
        <v>239.1</v>
      </c>
      <c r="P328" s="150">
        <v>94</v>
      </c>
      <c r="Q328" s="5" t="s">
        <v>312</v>
      </c>
      <c r="R328" s="5" t="s">
        <v>217</v>
      </c>
      <c r="S328" s="5" t="s">
        <v>346</v>
      </c>
      <c r="T328" s="5" t="s">
        <v>312</v>
      </c>
      <c r="U328" s="5" t="s">
        <v>312</v>
      </c>
      <c r="V328" s="17" t="s">
        <v>249</v>
      </c>
      <c r="W328" s="61"/>
      <c r="X328" s="5"/>
      <c r="Y328" s="5"/>
      <c r="Z328" t="s">
        <v>177</v>
      </c>
    </row>
    <row r="329" spans="2:26" ht="15" x14ac:dyDescent="0.2">
      <c r="B329" s="52" t="s">
        <v>322</v>
      </c>
      <c r="C329" s="28">
        <v>42181</v>
      </c>
      <c r="D329" s="9">
        <v>0.47916666666666669</v>
      </c>
      <c r="E329" s="150">
        <v>191.8</v>
      </c>
      <c r="F329" s="150" t="s">
        <v>296</v>
      </c>
      <c r="G329" s="153">
        <v>8.16</v>
      </c>
      <c r="H329" s="5">
        <v>101.1</v>
      </c>
      <c r="I329" s="153">
        <v>16.73</v>
      </c>
      <c r="J329" s="5" t="s">
        <v>371</v>
      </c>
      <c r="K329" s="153">
        <v>381</v>
      </c>
      <c r="L329" s="153">
        <v>7.63</v>
      </c>
      <c r="M329" s="153">
        <v>7.81</v>
      </c>
      <c r="N329" s="153">
        <v>260.60000000000002</v>
      </c>
      <c r="O329" s="153">
        <v>309.5</v>
      </c>
      <c r="P329" s="150">
        <v>77.599999999999994</v>
      </c>
      <c r="Q329" s="5" t="s">
        <v>312</v>
      </c>
      <c r="R329" s="5" t="s">
        <v>298</v>
      </c>
      <c r="S329" s="5" t="s">
        <v>346</v>
      </c>
      <c r="T329" s="5" t="s">
        <v>312</v>
      </c>
      <c r="U329" s="5" t="s">
        <v>312</v>
      </c>
      <c r="V329" s="17" t="s">
        <v>207</v>
      </c>
      <c r="W329" s="61"/>
      <c r="X329" s="5"/>
      <c r="Y329" s="5"/>
      <c r="Z329">
        <f>GEOMEAN(E325:E329)</f>
        <v>120.25636605812694</v>
      </c>
    </row>
    <row r="330" spans="2:26" ht="15" x14ac:dyDescent="0.25">
      <c r="B330" s="50" t="s">
        <v>322</v>
      </c>
      <c r="C330" s="28">
        <v>42186</v>
      </c>
      <c r="D330" s="9"/>
      <c r="E330" s="150">
        <v>62.4</v>
      </c>
      <c r="F330" s="150"/>
      <c r="G330" s="153"/>
      <c r="H330" s="5"/>
      <c r="I330" s="153"/>
      <c r="J330" s="5"/>
      <c r="K330" s="5"/>
      <c r="L330" s="153"/>
      <c r="M330" s="153"/>
      <c r="N330" s="153"/>
      <c r="O330" s="153"/>
      <c r="P330" s="150"/>
      <c r="Q330" s="5"/>
      <c r="R330" s="5"/>
      <c r="S330" s="5"/>
      <c r="T330" s="5"/>
      <c r="U330" s="5"/>
      <c r="V330" s="60"/>
      <c r="W330" s="61"/>
      <c r="X330" s="5"/>
      <c r="Y330" s="5"/>
    </row>
    <row r="331" spans="2:26" ht="15" x14ac:dyDescent="0.2">
      <c r="B331" s="52" t="s">
        <v>322</v>
      </c>
      <c r="C331" s="28">
        <v>42195</v>
      </c>
      <c r="D331" s="9">
        <v>0.44166666666666665</v>
      </c>
      <c r="E331" s="150">
        <v>298.7</v>
      </c>
      <c r="F331" s="150" t="s">
        <v>296</v>
      </c>
      <c r="G331" s="153">
        <v>7.8</v>
      </c>
      <c r="H331" s="5">
        <v>100.1</v>
      </c>
      <c r="I331" s="153">
        <v>17.91</v>
      </c>
      <c r="J331" s="5" t="s">
        <v>312</v>
      </c>
      <c r="K331" s="153">
        <v>219</v>
      </c>
      <c r="L331" s="153">
        <v>7.76</v>
      </c>
      <c r="M331" s="153">
        <v>12.7</v>
      </c>
      <c r="N331" s="153">
        <v>313.39999999999998</v>
      </c>
      <c r="O331" s="153">
        <v>362.6</v>
      </c>
      <c r="P331" s="150">
        <v>73.099999999999994</v>
      </c>
      <c r="Q331" s="5" t="s">
        <v>312</v>
      </c>
      <c r="R331" s="5" t="s">
        <v>217</v>
      </c>
      <c r="S331" s="5" t="s">
        <v>346</v>
      </c>
      <c r="T331" s="5" t="s">
        <v>312</v>
      </c>
      <c r="U331" s="5" t="s">
        <v>312</v>
      </c>
      <c r="V331" s="17" t="s">
        <v>249</v>
      </c>
      <c r="W331" s="61"/>
      <c r="X331" s="13" t="s">
        <v>312</v>
      </c>
      <c r="Y331" s="13" t="s">
        <v>312</v>
      </c>
    </row>
    <row r="332" spans="2:26" ht="15" x14ac:dyDescent="0.25">
      <c r="B332" s="50" t="s">
        <v>322</v>
      </c>
      <c r="C332" s="28">
        <v>42200</v>
      </c>
      <c r="D332" s="9"/>
      <c r="E332" s="150"/>
      <c r="F332" s="150"/>
      <c r="G332" s="153"/>
      <c r="H332" s="5"/>
      <c r="I332" s="153"/>
      <c r="J332" s="5"/>
      <c r="K332" s="5"/>
      <c r="L332" s="153"/>
      <c r="M332" s="153"/>
      <c r="N332" s="153"/>
      <c r="O332" s="153"/>
      <c r="P332" s="150"/>
      <c r="Q332" s="5"/>
      <c r="R332" s="5"/>
      <c r="S332" s="5"/>
      <c r="T332" s="5"/>
      <c r="U332" s="5"/>
      <c r="V332" s="60"/>
      <c r="W332" s="61"/>
      <c r="X332" s="5"/>
      <c r="Y332" s="5"/>
    </row>
    <row r="333" spans="2:26" ht="15" x14ac:dyDescent="0.2">
      <c r="B333" s="52" t="s">
        <v>322</v>
      </c>
      <c r="C333" s="28">
        <v>42209</v>
      </c>
      <c r="D333" s="9">
        <v>0.41875000000000001</v>
      </c>
      <c r="E333" s="150">
        <v>52.8</v>
      </c>
      <c r="F333" s="150" t="s">
        <v>296</v>
      </c>
      <c r="G333" s="153">
        <v>7.67</v>
      </c>
      <c r="H333" s="150">
        <v>100</v>
      </c>
      <c r="I333" s="153">
        <v>19.03</v>
      </c>
      <c r="J333" s="5" t="s">
        <v>312</v>
      </c>
      <c r="K333" s="153">
        <v>202</v>
      </c>
      <c r="L333" s="153">
        <v>7.72</v>
      </c>
      <c r="M333" s="153" t="s">
        <v>312</v>
      </c>
      <c r="N333" s="153">
        <v>284.8</v>
      </c>
      <c r="O333" s="153">
        <v>322.10000000000002</v>
      </c>
      <c r="P333" s="150">
        <v>66.099999999999994</v>
      </c>
      <c r="Q333" s="5" t="s">
        <v>312</v>
      </c>
      <c r="R333" s="5" t="s">
        <v>298</v>
      </c>
      <c r="S333" s="5" t="s">
        <v>346</v>
      </c>
      <c r="T333" s="5" t="s">
        <v>312</v>
      </c>
      <c r="U333" s="5" t="s">
        <v>312</v>
      </c>
      <c r="V333" s="17" t="s">
        <v>249</v>
      </c>
      <c r="W333" s="61"/>
      <c r="X333" s="13" t="s">
        <v>312</v>
      </c>
      <c r="Y333" s="13" t="s">
        <v>312</v>
      </c>
      <c r="Z333" s="90" t="s">
        <v>178</v>
      </c>
    </row>
    <row r="334" spans="2:26" ht="15" x14ac:dyDescent="0.2">
      <c r="B334" s="52" t="s">
        <v>322</v>
      </c>
      <c r="C334" s="28">
        <v>42216</v>
      </c>
      <c r="D334" s="9">
        <v>0.42569444444444443</v>
      </c>
      <c r="E334" s="150">
        <v>98.5</v>
      </c>
      <c r="F334" s="150" t="s">
        <v>296</v>
      </c>
      <c r="G334" s="153">
        <v>7.73</v>
      </c>
      <c r="H334" s="5">
        <v>101.1</v>
      </c>
      <c r="I334" s="153">
        <v>19.34</v>
      </c>
      <c r="J334" s="5" t="s">
        <v>312</v>
      </c>
      <c r="K334" s="5">
        <v>52.5</v>
      </c>
      <c r="L334" s="153">
        <v>7.81</v>
      </c>
      <c r="M334" s="153" t="s">
        <v>312</v>
      </c>
      <c r="N334" s="153">
        <v>371.4</v>
      </c>
      <c r="O334" s="153">
        <v>416.3</v>
      </c>
      <c r="P334" s="150">
        <v>58</v>
      </c>
      <c r="Q334" s="5" t="s">
        <v>312</v>
      </c>
      <c r="R334" s="5" t="s">
        <v>217</v>
      </c>
      <c r="S334" s="5" t="s">
        <v>346</v>
      </c>
      <c r="T334" s="5" t="s">
        <v>312</v>
      </c>
      <c r="U334" s="5" t="s">
        <v>312</v>
      </c>
      <c r="V334" s="17" t="s">
        <v>249</v>
      </c>
      <c r="W334" s="61"/>
      <c r="X334" s="5"/>
      <c r="Y334" s="5"/>
      <c r="Z334">
        <f>GEOMEAN(E327:E331,E333:E334)</f>
        <v>96.146214031078401</v>
      </c>
    </row>
    <row r="335" spans="2:26" ht="15" x14ac:dyDescent="0.25">
      <c r="B335" s="65" t="s">
        <v>322</v>
      </c>
      <c r="C335" s="28">
        <v>42221</v>
      </c>
      <c r="D335" s="9">
        <v>0.44513888888888892</v>
      </c>
      <c r="E335" s="150">
        <v>131</v>
      </c>
      <c r="F335" s="150"/>
      <c r="G335" s="153">
        <v>7.97</v>
      </c>
      <c r="H335" s="5">
        <v>104.4</v>
      </c>
      <c r="I335" s="153">
        <v>19.100000000000001</v>
      </c>
      <c r="J335" s="5" t="s">
        <v>312</v>
      </c>
      <c r="K335" s="5">
        <v>67.900000000000006</v>
      </c>
      <c r="L335" s="153">
        <v>7.68</v>
      </c>
      <c r="M335" s="153" t="s">
        <v>312</v>
      </c>
      <c r="N335" s="153">
        <v>384.4</v>
      </c>
      <c r="O335" s="153">
        <v>433.6</v>
      </c>
      <c r="P335" s="150" t="s">
        <v>312</v>
      </c>
      <c r="Q335" s="5" t="s">
        <v>312</v>
      </c>
      <c r="R335" s="5" t="s">
        <v>217</v>
      </c>
      <c r="S335" s="5" t="s">
        <v>345</v>
      </c>
      <c r="T335" s="5" t="s">
        <v>312</v>
      </c>
      <c r="U335" s="5" t="s">
        <v>312</v>
      </c>
      <c r="V335" s="36" t="s">
        <v>172</v>
      </c>
      <c r="W335" s="61"/>
      <c r="X335" s="5"/>
      <c r="Y335" s="5"/>
    </row>
    <row r="336" spans="2:26" ht="15" x14ac:dyDescent="0.2">
      <c r="B336" s="65" t="s">
        <v>322</v>
      </c>
      <c r="C336" s="28">
        <v>42235</v>
      </c>
      <c r="D336" s="9">
        <v>0.45416666666666666</v>
      </c>
      <c r="E336" s="150"/>
      <c r="F336" s="150"/>
      <c r="G336" s="153">
        <v>8.17</v>
      </c>
      <c r="H336" s="5">
        <v>104.2</v>
      </c>
      <c r="I336" s="153">
        <v>17.72</v>
      </c>
      <c r="J336" s="5" t="s">
        <v>230</v>
      </c>
      <c r="K336" s="5">
        <v>78.8</v>
      </c>
      <c r="L336" s="153">
        <v>7.84</v>
      </c>
      <c r="M336" s="153" t="s">
        <v>312</v>
      </c>
      <c r="N336" s="153">
        <v>439.3</v>
      </c>
      <c r="O336" s="153">
        <v>506.8</v>
      </c>
      <c r="P336" s="150">
        <v>69.599999999999994</v>
      </c>
      <c r="Q336" s="5" t="s">
        <v>312</v>
      </c>
      <c r="R336" s="5" t="s">
        <v>312</v>
      </c>
      <c r="S336" s="5" t="s">
        <v>345</v>
      </c>
      <c r="T336" s="5" t="s">
        <v>312</v>
      </c>
      <c r="U336" s="5" t="s">
        <v>312</v>
      </c>
      <c r="V336" s="17" t="s">
        <v>174</v>
      </c>
      <c r="W336" s="61"/>
      <c r="X336" s="5"/>
      <c r="Y336" s="5"/>
    </row>
    <row r="337" spans="2:27" ht="15" x14ac:dyDescent="0.2">
      <c r="B337" s="65" t="s">
        <v>322</v>
      </c>
      <c r="C337" s="28">
        <v>42249</v>
      </c>
      <c r="D337" s="9">
        <v>0.44930555555555557</v>
      </c>
      <c r="E337" s="150"/>
      <c r="F337" s="5"/>
      <c r="G337" s="11">
        <v>7.97</v>
      </c>
      <c r="H337" s="5">
        <v>104.1</v>
      </c>
      <c r="I337" s="153">
        <v>18.88</v>
      </c>
      <c r="J337" s="5" t="s">
        <v>230</v>
      </c>
      <c r="K337" s="153">
        <v>29.8</v>
      </c>
      <c r="L337" s="153">
        <v>7.64</v>
      </c>
      <c r="M337" s="150" t="s">
        <v>312</v>
      </c>
      <c r="N337" s="153">
        <v>553.79999999999995</v>
      </c>
      <c r="O337" s="153">
        <v>627.70000000000005</v>
      </c>
      <c r="P337" s="150">
        <v>64.400000000000006</v>
      </c>
      <c r="Q337" s="5" t="s">
        <v>312</v>
      </c>
      <c r="R337" s="5" t="s">
        <v>217</v>
      </c>
      <c r="S337" s="5" t="s">
        <v>345</v>
      </c>
      <c r="T337" s="5" t="s">
        <v>312</v>
      </c>
      <c r="U337" s="5" t="s">
        <v>312</v>
      </c>
      <c r="V337" s="17" t="s">
        <v>174</v>
      </c>
      <c r="W337" s="61"/>
      <c r="X337" s="5"/>
      <c r="Y337" s="5"/>
    </row>
    <row r="338" spans="2:27" ht="15" x14ac:dyDescent="0.2">
      <c r="B338" s="95" t="s">
        <v>322</v>
      </c>
      <c r="C338" s="75">
        <v>42263</v>
      </c>
      <c r="D338" s="68">
        <v>0.44444444444444442</v>
      </c>
      <c r="E338" s="69"/>
      <c r="F338" s="70"/>
      <c r="G338" s="71">
        <v>8.2200000000000006</v>
      </c>
      <c r="H338" s="70">
        <v>103.4</v>
      </c>
      <c r="I338" s="72">
        <v>16.78</v>
      </c>
      <c r="J338" s="134" t="s">
        <v>352</v>
      </c>
      <c r="K338" s="138">
        <v>11.5</v>
      </c>
      <c r="L338" s="72">
        <v>7.51</v>
      </c>
      <c r="M338" s="72">
        <v>4.34</v>
      </c>
      <c r="N338" s="72">
        <v>732.5</v>
      </c>
      <c r="O338" s="72">
        <v>863.5</v>
      </c>
      <c r="P338" s="69">
        <v>45.2</v>
      </c>
      <c r="Q338" s="134" t="s">
        <v>312</v>
      </c>
      <c r="R338" s="134" t="s">
        <v>217</v>
      </c>
      <c r="S338" s="134" t="s">
        <v>345</v>
      </c>
      <c r="T338" s="100" t="s">
        <v>312</v>
      </c>
      <c r="U338" s="100" t="s">
        <v>312</v>
      </c>
      <c r="V338" s="17" t="s">
        <v>246</v>
      </c>
      <c r="W338" s="61"/>
      <c r="X338" s="5"/>
      <c r="Y338" s="5"/>
    </row>
    <row r="339" spans="2:27" ht="15" x14ac:dyDescent="0.2">
      <c r="B339" s="50" t="s">
        <v>322</v>
      </c>
      <c r="C339" s="28">
        <v>42272</v>
      </c>
      <c r="D339" s="9">
        <v>0.5229166666666667</v>
      </c>
      <c r="E339" s="150">
        <v>228.2</v>
      </c>
      <c r="F339" s="150" t="s">
        <v>296</v>
      </c>
      <c r="G339" s="153">
        <v>8.36</v>
      </c>
      <c r="H339" s="5">
        <v>106.2</v>
      </c>
      <c r="I339" s="153">
        <v>17.670000000000002</v>
      </c>
      <c r="J339" s="100" t="s">
        <v>352</v>
      </c>
      <c r="K339" s="100">
        <v>8.34</v>
      </c>
      <c r="L339" s="153">
        <v>7.92</v>
      </c>
      <c r="M339" s="153">
        <v>1.35</v>
      </c>
      <c r="N339" s="153">
        <v>772.4</v>
      </c>
      <c r="O339" s="153">
        <v>902.8</v>
      </c>
      <c r="P339" s="150">
        <v>42.8</v>
      </c>
      <c r="Q339" s="100" t="s">
        <v>312</v>
      </c>
      <c r="R339" s="100" t="s">
        <v>421</v>
      </c>
      <c r="S339" s="100" t="s">
        <v>345</v>
      </c>
      <c r="T339" s="137" t="s">
        <v>312</v>
      </c>
      <c r="U339" s="100" t="s">
        <v>312</v>
      </c>
      <c r="V339" s="17" t="s">
        <v>174</v>
      </c>
      <c r="W339" s="61"/>
      <c r="X339" s="5"/>
      <c r="Y339" s="5"/>
    </row>
    <row r="340" spans="2:27" ht="15" x14ac:dyDescent="0.2">
      <c r="B340" s="50" t="s">
        <v>322</v>
      </c>
      <c r="C340" s="28">
        <v>42286</v>
      </c>
      <c r="D340" s="9">
        <v>0.47152777777777777</v>
      </c>
      <c r="E340" s="150">
        <v>1986.3</v>
      </c>
      <c r="F340" s="139" t="s">
        <v>348</v>
      </c>
      <c r="G340" s="153">
        <v>8.56</v>
      </c>
      <c r="H340" s="5">
        <v>102.6</v>
      </c>
      <c r="I340" s="153">
        <v>15.21</v>
      </c>
      <c r="J340" s="100" t="s">
        <v>230</v>
      </c>
      <c r="K340" s="100">
        <v>22.7</v>
      </c>
      <c r="L340" s="153">
        <v>7.79</v>
      </c>
      <c r="M340" s="153">
        <v>4.58</v>
      </c>
      <c r="N340" s="153">
        <v>622.70000000000005</v>
      </c>
      <c r="O340" s="153">
        <v>766.7</v>
      </c>
      <c r="P340" s="150">
        <v>23.2</v>
      </c>
      <c r="Q340" s="100"/>
      <c r="R340" s="100" t="s">
        <v>298</v>
      </c>
      <c r="S340" s="100" t="s">
        <v>345</v>
      </c>
      <c r="T340" s="136"/>
      <c r="U340" s="136"/>
      <c r="V340" s="17" t="s">
        <v>174</v>
      </c>
      <c r="W340" s="132"/>
      <c r="X340" s="40"/>
      <c r="Y340" s="40"/>
    </row>
    <row r="341" spans="2:27" ht="15" x14ac:dyDescent="0.2">
      <c r="B341" s="50" t="s">
        <v>322</v>
      </c>
      <c r="C341" s="28">
        <v>42307</v>
      </c>
      <c r="D341" s="9">
        <v>0.45694444444444443</v>
      </c>
      <c r="E341" s="150">
        <v>290.89999999999998</v>
      </c>
      <c r="F341" s="139" t="s">
        <v>388</v>
      </c>
      <c r="G341" s="153">
        <v>9.24</v>
      </c>
      <c r="H341" s="150">
        <v>99</v>
      </c>
      <c r="I341" s="153">
        <v>9.56</v>
      </c>
      <c r="J341" s="100" t="s">
        <v>393</v>
      </c>
      <c r="K341" s="151">
        <v>26.1</v>
      </c>
      <c r="L341" s="153">
        <v>7.51</v>
      </c>
      <c r="M341" s="153">
        <v>5.8</v>
      </c>
      <c r="N341" s="153">
        <v>634.29999999999995</v>
      </c>
      <c r="O341" s="153">
        <v>896.1</v>
      </c>
      <c r="P341" s="150">
        <v>14.2</v>
      </c>
      <c r="Q341" s="100"/>
      <c r="R341" s="100" t="s">
        <v>400</v>
      </c>
      <c r="S341" s="100" t="s">
        <v>392</v>
      </c>
      <c r="T341" s="136"/>
      <c r="U341" s="136"/>
      <c r="V341" s="142" t="s">
        <v>359</v>
      </c>
      <c r="W341" s="132"/>
      <c r="X341" s="40"/>
      <c r="Y341" s="40"/>
    </row>
    <row r="342" spans="2:27" ht="15" x14ac:dyDescent="0.2">
      <c r="B342" s="50" t="s">
        <v>322</v>
      </c>
      <c r="C342" s="28">
        <v>42321</v>
      </c>
      <c r="D342" s="42"/>
      <c r="E342" s="150">
        <v>238.2</v>
      </c>
      <c r="F342" s="177"/>
      <c r="G342" s="143"/>
      <c r="H342" s="141"/>
      <c r="I342" s="143"/>
      <c r="J342" s="136"/>
      <c r="K342" s="179"/>
      <c r="L342" s="143"/>
      <c r="M342" s="143"/>
      <c r="N342" s="143"/>
      <c r="O342" s="143"/>
      <c r="P342" s="141"/>
      <c r="Q342" s="136"/>
      <c r="R342" s="136"/>
      <c r="S342" s="136"/>
      <c r="T342" s="136"/>
      <c r="U342" s="136"/>
      <c r="V342" s="174"/>
      <c r="W342" s="132"/>
      <c r="X342" s="40"/>
      <c r="Y342" s="40"/>
    </row>
    <row r="343" spans="2:27" ht="15" x14ac:dyDescent="0.2">
      <c r="B343" s="50" t="s">
        <v>322</v>
      </c>
      <c r="C343" s="28">
        <v>42342</v>
      </c>
      <c r="D343" s="42"/>
      <c r="E343" s="150">
        <v>1203.3</v>
      </c>
      <c r="F343" s="177"/>
      <c r="G343" s="143"/>
      <c r="H343" s="141"/>
      <c r="I343" s="143"/>
      <c r="J343" s="136"/>
      <c r="K343" s="179"/>
      <c r="L343" s="143"/>
      <c r="M343" s="143"/>
      <c r="N343" s="143"/>
      <c r="O343" s="143"/>
      <c r="P343" s="141"/>
      <c r="Q343" s="136"/>
      <c r="R343" s="136"/>
      <c r="S343" s="136"/>
      <c r="T343" s="136"/>
      <c r="U343" s="136"/>
      <c r="V343" s="174"/>
      <c r="W343" s="132"/>
      <c r="X343" s="40"/>
      <c r="Y343" s="40"/>
    </row>
    <row r="344" spans="2:27" ht="15" x14ac:dyDescent="0.2">
      <c r="B344" s="50" t="s">
        <v>322</v>
      </c>
      <c r="C344" s="28">
        <v>42356</v>
      </c>
      <c r="D344" s="42"/>
      <c r="E344" s="150"/>
      <c r="F344" s="177"/>
      <c r="G344" s="143"/>
      <c r="H344" s="141"/>
      <c r="I344" s="143"/>
      <c r="J344" s="136"/>
      <c r="K344" s="179"/>
      <c r="L344" s="143"/>
      <c r="M344" s="143"/>
      <c r="N344" s="143"/>
      <c r="O344" s="143"/>
      <c r="P344" s="141"/>
      <c r="Q344" s="136"/>
      <c r="R344" s="136"/>
      <c r="S344" s="136"/>
      <c r="T344" s="136"/>
      <c r="U344" s="136"/>
      <c r="V344" s="174"/>
      <c r="W344" s="132"/>
      <c r="X344" s="40"/>
      <c r="Y344" s="40"/>
    </row>
    <row r="345" spans="2:27" ht="15" x14ac:dyDescent="0.2">
      <c r="Z345" s="154" t="s">
        <v>179</v>
      </c>
      <c r="AA345" s="154" t="s">
        <v>175</v>
      </c>
    </row>
    <row r="346" spans="2:27" ht="15" x14ac:dyDescent="0.2">
      <c r="B346" s="5" t="s">
        <v>319</v>
      </c>
      <c r="C346" s="28">
        <v>41671</v>
      </c>
      <c r="D346" s="9">
        <v>0.4375</v>
      </c>
      <c r="E346" s="5">
        <v>62.4</v>
      </c>
      <c r="F346" s="5">
        <v>165.8</v>
      </c>
      <c r="G346" s="5">
        <v>8.6</v>
      </c>
      <c r="H346" s="5"/>
      <c r="I346" s="5">
        <v>2.1</v>
      </c>
      <c r="J346" s="5"/>
      <c r="K346" s="5"/>
      <c r="L346" s="5">
        <v>7.49</v>
      </c>
      <c r="M346" s="5" t="s">
        <v>312</v>
      </c>
      <c r="N346" s="5"/>
      <c r="O346" s="5"/>
      <c r="P346" s="5"/>
      <c r="Q346" s="5">
        <v>3.0000000000000001E-3</v>
      </c>
      <c r="R346" s="5" t="s">
        <v>298</v>
      </c>
      <c r="S346" s="5" t="s">
        <v>346</v>
      </c>
      <c r="T346" s="5" t="s">
        <v>312</v>
      </c>
      <c r="U346" s="5"/>
      <c r="V346" s="17" t="s">
        <v>193</v>
      </c>
      <c r="W346" s="17"/>
      <c r="X346" s="5"/>
      <c r="Y346" s="5"/>
    </row>
    <row r="347" spans="2:27" ht="15" x14ac:dyDescent="0.2">
      <c r="B347" s="5" t="s">
        <v>319</v>
      </c>
      <c r="C347" s="28">
        <v>41684</v>
      </c>
      <c r="D347" s="9">
        <v>0.41666666666666669</v>
      </c>
      <c r="E347" s="5">
        <v>29.5</v>
      </c>
      <c r="F347" s="5">
        <v>90.6</v>
      </c>
      <c r="G347" s="5">
        <v>8.3000000000000007</v>
      </c>
      <c r="H347" s="5"/>
      <c r="I347" s="5">
        <v>2.7</v>
      </c>
      <c r="J347" s="5"/>
      <c r="K347" s="5"/>
      <c r="L347" s="5">
        <v>7.55</v>
      </c>
      <c r="M347" s="5"/>
      <c r="N347" s="5"/>
      <c r="O347" s="5"/>
      <c r="P347" s="5"/>
      <c r="Q347" s="5">
        <v>8.0000000000000002E-3</v>
      </c>
      <c r="R347" s="5" t="s">
        <v>421</v>
      </c>
      <c r="S347" s="5" t="s">
        <v>346</v>
      </c>
      <c r="T347" s="5">
        <v>1.3</v>
      </c>
      <c r="U347" s="5">
        <v>1.0009999999999999</v>
      </c>
      <c r="V347" s="17" t="s">
        <v>335</v>
      </c>
      <c r="W347" s="61"/>
      <c r="X347" s="5"/>
      <c r="Y347" s="5"/>
    </row>
    <row r="348" spans="2:27" ht="15" x14ac:dyDescent="0.2">
      <c r="B348" s="5" t="s">
        <v>319</v>
      </c>
      <c r="C348" s="28">
        <v>41698</v>
      </c>
      <c r="D348" s="9">
        <v>0.41666666666666669</v>
      </c>
      <c r="E348" s="5">
        <v>7.5</v>
      </c>
      <c r="F348" s="5">
        <v>37.4</v>
      </c>
      <c r="G348" s="5">
        <v>13.1</v>
      </c>
      <c r="H348" s="5"/>
      <c r="I348" s="5">
        <v>4.5999999999999996</v>
      </c>
      <c r="J348" s="5"/>
      <c r="K348" s="5"/>
      <c r="L348" s="5">
        <v>7.86</v>
      </c>
      <c r="M348" s="5"/>
      <c r="N348" s="5"/>
      <c r="O348" s="5"/>
      <c r="P348" s="5"/>
      <c r="Q348" s="5"/>
      <c r="R348" s="5" t="s">
        <v>421</v>
      </c>
      <c r="S348" s="5" t="s">
        <v>346</v>
      </c>
      <c r="T348" s="5">
        <v>1.3</v>
      </c>
      <c r="U348" s="5">
        <v>1.0009999999999999</v>
      </c>
      <c r="V348" s="17" t="s">
        <v>335</v>
      </c>
      <c r="W348" s="61"/>
      <c r="X348" s="5"/>
      <c r="Y348" s="5"/>
    </row>
    <row r="349" spans="2:27" ht="15" x14ac:dyDescent="0.2">
      <c r="B349" s="5" t="s">
        <v>319</v>
      </c>
      <c r="C349" s="28">
        <v>41712</v>
      </c>
      <c r="D349" s="9">
        <v>0.41666666666666669</v>
      </c>
      <c r="E349" s="5">
        <v>12.2</v>
      </c>
      <c r="F349" s="5">
        <v>185.2</v>
      </c>
      <c r="G349" s="5">
        <v>13.1</v>
      </c>
      <c r="H349" s="5"/>
      <c r="I349" s="5">
        <v>4.2</v>
      </c>
      <c r="J349" s="5"/>
      <c r="K349" s="5"/>
      <c r="L349" s="5">
        <v>8.0299999999999994</v>
      </c>
      <c r="M349" s="5"/>
      <c r="N349" s="5"/>
      <c r="O349" s="5"/>
      <c r="P349" s="5"/>
      <c r="Q349" s="5">
        <v>1.0999999999999999E-2</v>
      </c>
      <c r="R349" s="5" t="s">
        <v>421</v>
      </c>
      <c r="S349" s="5" t="s">
        <v>346</v>
      </c>
      <c r="T349" s="5">
        <v>1.3</v>
      </c>
      <c r="U349" s="5">
        <v>1.0009999999999999</v>
      </c>
      <c r="V349" s="17" t="s">
        <v>335</v>
      </c>
      <c r="W349" s="61"/>
      <c r="X349" s="5"/>
      <c r="Y349" s="5"/>
    </row>
    <row r="350" spans="2:27" ht="15" x14ac:dyDescent="0.2">
      <c r="B350" s="5" t="s">
        <v>319</v>
      </c>
      <c r="C350" s="28">
        <v>41916</v>
      </c>
      <c r="D350" s="8">
        <v>0.44930555555555557</v>
      </c>
      <c r="E350" s="5">
        <v>74.900000000000006</v>
      </c>
      <c r="F350" s="5">
        <v>1732.9</v>
      </c>
      <c r="G350" s="5" t="s">
        <v>312</v>
      </c>
      <c r="H350" s="5" t="s">
        <v>312</v>
      </c>
      <c r="I350" s="5">
        <v>13</v>
      </c>
      <c r="J350" s="5" t="s">
        <v>230</v>
      </c>
      <c r="K350" s="5"/>
      <c r="L350" s="153">
        <v>8.14</v>
      </c>
      <c r="M350" s="150">
        <v>7</v>
      </c>
      <c r="N350" s="5"/>
      <c r="O350" s="5"/>
      <c r="P350" s="5"/>
      <c r="Q350" s="5"/>
      <c r="R350" s="5"/>
      <c r="S350" s="5" t="s">
        <v>345</v>
      </c>
      <c r="T350" s="5"/>
      <c r="U350" s="5"/>
      <c r="V350" s="17" t="s">
        <v>335</v>
      </c>
      <c r="W350" s="61"/>
      <c r="X350" s="5"/>
      <c r="Y350" s="5"/>
    </row>
    <row r="351" spans="2:27" ht="15" x14ac:dyDescent="0.2">
      <c r="B351" s="5" t="s">
        <v>319</v>
      </c>
      <c r="C351" s="28">
        <v>41930</v>
      </c>
      <c r="D351" s="9">
        <v>0.44097222222222227</v>
      </c>
      <c r="E351" s="5">
        <v>52.9</v>
      </c>
      <c r="F351" s="5" t="s">
        <v>296</v>
      </c>
      <c r="G351" s="153">
        <v>9.6999999999999993</v>
      </c>
      <c r="H351" s="5">
        <v>105.3</v>
      </c>
      <c r="I351" s="153">
        <v>10.54</v>
      </c>
      <c r="J351" s="5" t="s">
        <v>230</v>
      </c>
      <c r="K351" s="5"/>
      <c r="L351" s="153">
        <v>8.0399999999999991</v>
      </c>
      <c r="M351" s="5"/>
      <c r="N351" s="150">
        <v>459.2</v>
      </c>
      <c r="O351" s="5"/>
      <c r="P351" s="5"/>
      <c r="Q351" s="5"/>
      <c r="R351" s="5"/>
      <c r="S351" s="5" t="s">
        <v>345</v>
      </c>
      <c r="T351" s="5"/>
      <c r="U351" s="5"/>
      <c r="V351" s="17" t="s">
        <v>275</v>
      </c>
      <c r="W351" s="61"/>
      <c r="X351" s="5"/>
      <c r="Y351" s="5"/>
    </row>
    <row r="352" spans="2:27" ht="15" x14ac:dyDescent="0.2">
      <c r="B352" s="5" t="s">
        <v>319</v>
      </c>
      <c r="C352" s="28">
        <v>41951</v>
      </c>
      <c r="D352" s="9">
        <v>0.44236111111111115</v>
      </c>
      <c r="E352" s="5">
        <v>648.79999999999995</v>
      </c>
      <c r="F352" s="5" t="s">
        <v>296</v>
      </c>
      <c r="G352" s="5" t="s">
        <v>312</v>
      </c>
      <c r="H352" s="5" t="s">
        <v>312</v>
      </c>
      <c r="I352" s="5">
        <v>8.14</v>
      </c>
      <c r="J352" s="5" t="s">
        <v>230</v>
      </c>
      <c r="K352" s="5"/>
      <c r="L352" s="5">
        <v>8.19</v>
      </c>
      <c r="M352" s="5">
        <v>4.5</v>
      </c>
      <c r="N352" s="5">
        <v>553</v>
      </c>
      <c r="O352" s="5"/>
      <c r="P352" s="5"/>
      <c r="Q352" s="5"/>
      <c r="R352" s="5"/>
      <c r="S352" s="5" t="s">
        <v>345</v>
      </c>
      <c r="T352" s="5"/>
      <c r="U352" s="5"/>
      <c r="V352" s="17" t="s">
        <v>275</v>
      </c>
      <c r="W352" s="61"/>
      <c r="X352" s="5"/>
      <c r="Y352" s="5"/>
    </row>
    <row r="353" spans="2:27" ht="15" x14ac:dyDescent="0.2">
      <c r="B353" s="5" t="s">
        <v>319</v>
      </c>
      <c r="C353" s="28">
        <v>41965</v>
      </c>
      <c r="D353" s="9">
        <v>0.43472222222222223</v>
      </c>
      <c r="E353" s="150">
        <v>63.1</v>
      </c>
      <c r="F353" s="150">
        <v>960.9</v>
      </c>
      <c r="G353" s="5">
        <v>11.25</v>
      </c>
      <c r="H353" s="5"/>
      <c r="I353" s="153">
        <v>3.03</v>
      </c>
      <c r="J353" s="5" t="s">
        <v>230</v>
      </c>
      <c r="K353" s="5"/>
      <c r="L353" s="5">
        <v>8.19</v>
      </c>
      <c r="M353" s="150">
        <v>2.8</v>
      </c>
      <c r="N353" s="5">
        <v>510</v>
      </c>
      <c r="O353" s="5"/>
      <c r="P353" s="5"/>
      <c r="Q353" s="5"/>
      <c r="R353" s="5"/>
      <c r="S353" s="5" t="s">
        <v>345</v>
      </c>
      <c r="T353" s="5"/>
      <c r="U353" s="5"/>
      <c r="V353" s="17" t="s">
        <v>280</v>
      </c>
      <c r="W353" s="61"/>
      <c r="X353" s="5"/>
      <c r="Y353" s="5"/>
    </row>
    <row r="354" spans="2:27" ht="15" x14ac:dyDescent="0.2">
      <c r="B354" s="5" t="s">
        <v>319</v>
      </c>
      <c r="C354" s="28">
        <v>41986</v>
      </c>
      <c r="D354" s="9">
        <v>0.47013888888888888</v>
      </c>
      <c r="E354" s="150">
        <v>58.3</v>
      </c>
      <c r="F354" s="150">
        <v>1986.3</v>
      </c>
      <c r="G354" s="5">
        <v>13.18</v>
      </c>
      <c r="H354" s="5" t="s">
        <v>312</v>
      </c>
      <c r="I354" s="153">
        <v>4.1500000000000004</v>
      </c>
      <c r="J354" s="5" t="s">
        <v>230</v>
      </c>
      <c r="K354" s="5"/>
      <c r="L354" s="5">
        <v>8.11</v>
      </c>
      <c r="M354" s="150">
        <v>1.6</v>
      </c>
      <c r="N354" s="13"/>
      <c r="O354" s="5"/>
      <c r="P354" s="5"/>
      <c r="Q354" s="5"/>
      <c r="R354" s="5"/>
      <c r="S354" s="5" t="s">
        <v>345</v>
      </c>
      <c r="T354" s="5"/>
      <c r="U354" s="5"/>
      <c r="V354" s="17" t="s">
        <v>275</v>
      </c>
      <c r="W354" s="61"/>
      <c r="X354" s="5"/>
      <c r="Y354" s="5"/>
      <c r="AA354">
        <f>GEOMEAN(E346:E354)</f>
        <v>48.879914581323199</v>
      </c>
    </row>
    <row r="355" spans="2:27" ht="15" x14ac:dyDescent="0.2">
      <c r="B355" s="50" t="s">
        <v>319</v>
      </c>
      <c r="C355" s="28">
        <v>42028</v>
      </c>
      <c r="D355" s="9">
        <v>0.45</v>
      </c>
      <c r="E355" s="5">
        <v>36.4</v>
      </c>
      <c r="F355" s="5">
        <v>165.7</v>
      </c>
      <c r="G355" s="153">
        <v>12.16</v>
      </c>
      <c r="H355" s="5">
        <v>105.7</v>
      </c>
      <c r="I355" s="153">
        <v>1.66</v>
      </c>
      <c r="J355" s="5" t="s">
        <v>230</v>
      </c>
      <c r="K355" s="5"/>
      <c r="L355" s="153">
        <v>7.45</v>
      </c>
      <c r="M355" s="150">
        <v>4.2</v>
      </c>
      <c r="N355" s="153">
        <v>602.79999999999995</v>
      </c>
      <c r="O355" s="5"/>
      <c r="P355" s="5"/>
      <c r="Q355" s="5"/>
      <c r="R355" s="5" t="s">
        <v>421</v>
      </c>
      <c r="S355" s="5" t="s">
        <v>345</v>
      </c>
      <c r="T355" s="5"/>
      <c r="U355" s="5"/>
      <c r="V355" s="17" t="s">
        <v>278</v>
      </c>
      <c r="W355" s="17" t="s">
        <v>385</v>
      </c>
      <c r="X355" s="5"/>
      <c r="Y355" s="5"/>
    </row>
    <row r="356" spans="2:27" ht="15" x14ac:dyDescent="0.2">
      <c r="B356" s="50" t="s">
        <v>319</v>
      </c>
      <c r="C356" s="28">
        <v>42049</v>
      </c>
      <c r="D356" s="9">
        <v>0.46875</v>
      </c>
      <c r="E356" s="5">
        <v>39.700000000000003</v>
      </c>
      <c r="F356" s="5">
        <v>920.8</v>
      </c>
      <c r="G356" s="11">
        <v>10.78</v>
      </c>
      <c r="H356" s="5">
        <v>103.3</v>
      </c>
      <c r="I356" s="153">
        <v>5.46</v>
      </c>
      <c r="J356" s="5" t="s">
        <v>230</v>
      </c>
      <c r="K356" s="5"/>
      <c r="L356" s="153">
        <v>7.7</v>
      </c>
      <c r="M356" s="153">
        <v>2.8</v>
      </c>
      <c r="N356" s="153">
        <v>611.4</v>
      </c>
      <c r="O356" s="5"/>
      <c r="P356" s="5"/>
      <c r="Q356" s="5"/>
      <c r="R356" s="5"/>
      <c r="S356" s="5" t="s">
        <v>345</v>
      </c>
      <c r="T356" s="5"/>
      <c r="U356" s="5"/>
      <c r="V356" s="17" t="s">
        <v>278</v>
      </c>
      <c r="W356" s="17" t="s">
        <v>375</v>
      </c>
      <c r="X356" s="5"/>
      <c r="Y356" s="5"/>
    </row>
    <row r="357" spans="2:27" ht="15" x14ac:dyDescent="0.2">
      <c r="B357" s="50" t="s">
        <v>319</v>
      </c>
      <c r="C357" s="28">
        <v>42063</v>
      </c>
      <c r="D357" s="5" t="s">
        <v>312</v>
      </c>
      <c r="E357" s="5" t="s">
        <v>312</v>
      </c>
      <c r="F357" s="5"/>
      <c r="G357" s="11"/>
      <c r="H357" s="5"/>
      <c r="I357" s="153"/>
      <c r="J357" s="5"/>
      <c r="K357" s="5"/>
      <c r="L357" s="153"/>
      <c r="M357" s="153"/>
      <c r="N357" s="153"/>
      <c r="O357" s="5"/>
      <c r="P357" s="5"/>
      <c r="Q357" s="5"/>
      <c r="R357" s="5"/>
      <c r="S357" s="5"/>
      <c r="T357" s="5"/>
      <c r="U357" s="5"/>
      <c r="V357" s="17" t="s">
        <v>278</v>
      </c>
      <c r="W357" s="17" t="s">
        <v>301</v>
      </c>
      <c r="X357" s="5"/>
      <c r="Y357" s="5"/>
    </row>
    <row r="358" spans="2:27" ht="15" x14ac:dyDescent="0.2">
      <c r="B358" s="50" t="s">
        <v>319</v>
      </c>
      <c r="C358" s="28">
        <v>42084</v>
      </c>
      <c r="D358" s="9">
        <v>0.52430555555555558</v>
      </c>
      <c r="E358" s="150">
        <v>9.6999999999999993</v>
      </c>
      <c r="F358" s="5" t="s">
        <v>296</v>
      </c>
      <c r="G358" s="11">
        <v>9.39</v>
      </c>
      <c r="H358" s="5">
        <v>103.7</v>
      </c>
      <c r="I358" s="153">
        <v>11.26</v>
      </c>
      <c r="J358" s="5" t="s">
        <v>230</v>
      </c>
      <c r="K358" s="5"/>
      <c r="L358" s="153">
        <v>7.84</v>
      </c>
      <c r="M358" s="153">
        <v>4.0999999999999996</v>
      </c>
      <c r="N358" s="153">
        <v>525.5</v>
      </c>
      <c r="O358" s="153">
        <v>715.4</v>
      </c>
      <c r="P358" s="150">
        <v>169</v>
      </c>
      <c r="Q358" s="5"/>
      <c r="R358" s="5" t="s">
        <v>217</v>
      </c>
      <c r="S358" s="5" t="s">
        <v>345</v>
      </c>
      <c r="T358" s="5"/>
      <c r="U358" s="5"/>
      <c r="V358" s="17" t="s">
        <v>278</v>
      </c>
      <c r="W358" s="18" t="s">
        <v>302</v>
      </c>
      <c r="X358" s="5"/>
      <c r="Y358" s="5"/>
    </row>
    <row r="359" spans="2:27" ht="15" x14ac:dyDescent="0.2">
      <c r="B359" s="50" t="s">
        <v>319</v>
      </c>
      <c r="C359" s="28">
        <v>42091</v>
      </c>
      <c r="D359" s="9">
        <v>0.50902777777777775</v>
      </c>
      <c r="E359" s="150">
        <v>18.5</v>
      </c>
      <c r="F359" s="5" t="s">
        <v>296</v>
      </c>
      <c r="G359" s="11">
        <v>9.52</v>
      </c>
      <c r="H359" s="5">
        <v>106.6</v>
      </c>
      <c r="I359" s="153">
        <v>11.71</v>
      </c>
      <c r="J359" s="5" t="s">
        <v>230</v>
      </c>
      <c r="K359" s="5"/>
      <c r="L359" s="153">
        <v>7.91</v>
      </c>
      <c r="M359" s="153">
        <v>6.17</v>
      </c>
      <c r="N359" s="153">
        <v>500.9</v>
      </c>
      <c r="O359" s="153">
        <v>673.7</v>
      </c>
      <c r="P359" s="150">
        <v>144.80000000000001</v>
      </c>
      <c r="Q359" s="5"/>
      <c r="R359" s="5" t="s">
        <v>217</v>
      </c>
      <c r="S359" s="5" t="s">
        <v>345</v>
      </c>
      <c r="T359" s="5"/>
      <c r="U359" s="5"/>
      <c r="V359" s="17" t="s">
        <v>278</v>
      </c>
      <c r="W359" s="17" t="s">
        <v>303</v>
      </c>
      <c r="X359" s="5"/>
      <c r="Y359" s="5"/>
    </row>
    <row r="360" spans="2:27" ht="15" x14ac:dyDescent="0.25">
      <c r="B360" s="50" t="s">
        <v>319</v>
      </c>
      <c r="C360" s="28">
        <v>42111</v>
      </c>
      <c r="D360" s="9">
        <v>0.52152777777777781</v>
      </c>
      <c r="E360" s="150">
        <v>1413.6</v>
      </c>
      <c r="F360" s="5" t="s">
        <v>296</v>
      </c>
      <c r="G360" s="11">
        <v>9.91</v>
      </c>
      <c r="H360" s="150">
        <v>101</v>
      </c>
      <c r="I360" s="153">
        <v>7.63</v>
      </c>
      <c r="J360" s="5" t="s">
        <v>371</v>
      </c>
      <c r="K360" s="153">
        <v>96.3</v>
      </c>
      <c r="L360" s="153">
        <v>7.72</v>
      </c>
      <c r="M360" s="5" t="s">
        <v>312</v>
      </c>
      <c r="N360" s="153">
        <v>358.5</v>
      </c>
      <c r="O360" s="153">
        <v>536.79999999999995</v>
      </c>
      <c r="P360" s="150">
        <v>128.9</v>
      </c>
      <c r="Q360" s="5" t="s">
        <v>312</v>
      </c>
      <c r="R360" s="5" t="s">
        <v>421</v>
      </c>
      <c r="S360" s="5" t="s">
        <v>346</v>
      </c>
      <c r="T360" s="5" t="s">
        <v>312</v>
      </c>
      <c r="U360" s="5" t="s">
        <v>312</v>
      </c>
      <c r="V360" s="60" t="s">
        <v>195</v>
      </c>
      <c r="W360" s="17" t="s">
        <v>304</v>
      </c>
      <c r="X360" s="5"/>
      <c r="Y360" s="5"/>
    </row>
    <row r="361" spans="2:27" ht="15" x14ac:dyDescent="0.25">
      <c r="B361" s="50" t="s">
        <v>319</v>
      </c>
      <c r="C361" s="28">
        <v>42130</v>
      </c>
      <c r="D361" s="9">
        <v>0.4604166666666667</v>
      </c>
      <c r="E361" s="150">
        <v>144</v>
      </c>
      <c r="F361" s="5"/>
      <c r="G361" s="11"/>
      <c r="H361" s="150"/>
      <c r="I361" s="153"/>
      <c r="J361" s="5"/>
      <c r="K361" s="5"/>
      <c r="L361" s="153"/>
      <c r="M361" s="5"/>
      <c r="N361" s="153"/>
      <c r="O361" s="153"/>
      <c r="P361" s="150"/>
      <c r="Q361" s="5"/>
      <c r="R361" s="5"/>
      <c r="S361" s="5"/>
      <c r="T361" s="5"/>
      <c r="U361" s="5"/>
      <c r="V361" s="60"/>
      <c r="W361" s="17" t="s">
        <v>305</v>
      </c>
      <c r="X361" s="5">
        <v>0.69</v>
      </c>
      <c r="Y361" s="5">
        <v>7.4399999999999994E-2</v>
      </c>
    </row>
    <row r="362" spans="2:27" ht="15" x14ac:dyDescent="0.25">
      <c r="B362" s="50" t="s">
        <v>319</v>
      </c>
      <c r="C362" s="28">
        <v>42144</v>
      </c>
      <c r="D362" s="9"/>
      <c r="E362" s="83">
        <v>148</v>
      </c>
      <c r="F362" s="5"/>
      <c r="G362" s="11"/>
      <c r="H362" s="150"/>
      <c r="I362" s="153"/>
      <c r="J362" s="5"/>
      <c r="K362" s="5"/>
      <c r="L362" s="153"/>
      <c r="M362" s="5"/>
      <c r="N362" s="153"/>
      <c r="O362" s="153"/>
      <c r="P362" s="150"/>
      <c r="Q362" s="5"/>
      <c r="R362" s="5"/>
      <c r="S362" s="5"/>
      <c r="T362" s="5"/>
      <c r="U362" s="5"/>
      <c r="V362" s="60"/>
      <c r="W362" s="17" t="s">
        <v>306</v>
      </c>
      <c r="X362" s="5">
        <v>0.63600000000000001</v>
      </c>
      <c r="Y362" s="5">
        <v>3.85E-2</v>
      </c>
    </row>
    <row r="363" spans="2:27" ht="15" x14ac:dyDescent="0.2">
      <c r="B363" s="50" t="s">
        <v>319</v>
      </c>
      <c r="C363" s="28">
        <v>42158</v>
      </c>
      <c r="D363" s="9">
        <v>0.42083333333333334</v>
      </c>
      <c r="E363" s="150">
        <v>45</v>
      </c>
      <c r="F363" s="5"/>
      <c r="G363" s="11">
        <v>9.11</v>
      </c>
      <c r="H363" s="150">
        <v>101.3</v>
      </c>
      <c r="I363" s="153">
        <v>11.52</v>
      </c>
      <c r="J363" s="5" t="s">
        <v>371</v>
      </c>
      <c r="K363" s="5" t="s">
        <v>312</v>
      </c>
      <c r="L363" s="153">
        <v>7.63</v>
      </c>
      <c r="M363" s="5" t="s">
        <v>312</v>
      </c>
      <c r="N363" s="153">
        <v>209.3</v>
      </c>
      <c r="O363" s="153">
        <v>282.60000000000002</v>
      </c>
      <c r="P363" s="150">
        <v>75.400000000000006</v>
      </c>
      <c r="Q363" s="5" t="s">
        <v>312</v>
      </c>
      <c r="R363" s="5" t="s">
        <v>421</v>
      </c>
      <c r="S363" s="5" t="s">
        <v>346</v>
      </c>
      <c r="T363" s="5" t="s">
        <v>312</v>
      </c>
      <c r="U363" s="5" t="s">
        <v>312</v>
      </c>
      <c r="V363" s="17" t="s">
        <v>251</v>
      </c>
      <c r="W363" s="17" t="s">
        <v>422</v>
      </c>
      <c r="X363" s="5">
        <v>0.58799999999999997</v>
      </c>
      <c r="Y363" s="5">
        <v>4.1300000000000003E-2</v>
      </c>
    </row>
    <row r="364" spans="2:27" ht="15" x14ac:dyDescent="0.2">
      <c r="B364" s="50" t="s">
        <v>319</v>
      </c>
      <c r="C364" s="28">
        <v>42172</v>
      </c>
      <c r="D364" s="9">
        <v>0.48402777777777778</v>
      </c>
      <c r="E364" s="150">
        <v>72.3</v>
      </c>
      <c r="F364" s="5"/>
      <c r="G364" s="11">
        <v>8.41</v>
      </c>
      <c r="H364" s="150">
        <v>101.3</v>
      </c>
      <c r="I364" s="153">
        <v>17.05</v>
      </c>
      <c r="J364" s="5" t="s">
        <v>371</v>
      </c>
      <c r="K364" s="5" t="s">
        <v>312</v>
      </c>
      <c r="L364" s="153">
        <v>7.56</v>
      </c>
      <c r="M364" s="5" t="s">
        <v>312</v>
      </c>
      <c r="N364" s="153">
        <v>192</v>
      </c>
      <c r="O364" s="153">
        <v>237.1</v>
      </c>
      <c r="P364" s="150">
        <v>84.2</v>
      </c>
      <c r="Q364" s="5" t="s">
        <v>312</v>
      </c>
      <c r="R364" s="5" t="s">
        <v>421</v>
      </c>
      <c r="S364" s="5" t="s">
        <v>346</v>
      </c>
      <c r="T364" s="5" t="s">
        <v>312</v>
      </c>
      <c r="U364" s="5" t="s">
        <v>312</v>
      </c>
      <c r="V364" s="17" t="s">
        <v>249</v>
      </c>
      <c r="W364" s="61"/>
      <c r="X364" s="5">
        <v>0.498</v>
      </c>
      <c r="Y364" s="5">
        <v>3.6400000000000002E-2</v>
      </c>
      <c r="Z364" t="s">
        <v>177</v>
      </c>
    </row>
    <row r="365" spans="2:27" ht="15" x14ac:dyDescent="0.2">
      <c r="B365" s="52" t="s">
        <v>319</v>
      </c>
      <c r="C365" s="28">
        <v>42181</v>
      </c>
      <c r="D365" s="9">
        <v>0.46666666666666662</v>
      </c>
      <c r="E365" s="150">
        <v>111.9</v>
      </c>
      <c r="F365" s="5" t="s">
        <v>296</v>
      </c>
      <c r="G365" s="11">
        <v>8.08</v>
      </c>
      <c r="H365" s="150">
        <v>100.6</v>
      </c>
      <c r="I365" s="153">
        <v>17.05</v>
      </c>
      <c r="J365" s="5" t="s">
        <v>371</v>
      </c>
      <c r="K365" s="5" t="s">
        <v>312</v>
      </c>
      <c r="L365" s="153">
        <v>7.69</v>
      </c>
      <c r="M365" s="5">
        <v>7.34</v>
      </c>
      <c r="N365" s="153">
        <v>258.39999999999998</v>
      </c>
      <c r="O365" s="153">
        <v>305</v>
      </c>
      <c r="P365" s="150">
        <v>79.599999999999994</v>
      </c>
      <c r="Q365" s="5" t="s">
        <v>312</v>
      </c>
      <c r="R365" s="5" t="s">
        <v>298</v>
      </c>
      <c r="S365" s="5" t="s">
        <v>346</v>
      </c>
      <c r="T365" s="5" t="s">
        <v>312</v>
      </c>
      <c r="U365" s="5" t="s">
        <v>312</v>
      </c>
      <c r="V365" s="17" t="s">
        <v>207</v>
      </c>
      <c r="W365" s="61"/>
      <c r="X365" s="5"/>
      <c r="Y365" s="5"/>
      <c r="Z365">
        <f>GEOMEAN(E361:E365)</f>
        <v>95.051947840083301</v>
      </c>
    </row>
    <row r="366" spans="2:27" ht="15" x14ac:dyDescent="0.25">
      <c r="B366" s="50" t="s">
        <v>319</v>
      </c>
      <c r="C366" s="28">
        <v>42186</v>
      </c>
      <c r="D366" s="9"/>
      <c r="E366" s="150">
        <v>98.8</v>
      </c>
      <c r="F366" s="5"/>
      <c r="G366" s="11"/>
      <c r="H366" s="150"/>
      <c r="I366" s="153"/>
      <c r="J366" s="5"/>
      <c r="K366" s="5"/>
      <c r="L366" s="153"/>
      <c r="M366" s="5"/>
      <c r="N366" s="153"/>
      <c r="O366" s="153"/>
      <c r="P366" s="150"/>
      <c r="Q366" s="5"/>
      <c r="R366" s="5"/>
      <c r="S366" s="5"/>
      <c r="T366" s="5"/>
      <c r="U366" s="5"/>
      <c r="V366" s="60"/>
      <c r="W366" s="61"/>
      <c r="X366" s="84">
        <v>0.51</v>
      </c>
      <c r="Y366" s="5">
        <v>3.49E-2</v>
      </c>
    </row>
    <row r="367" spans="2:27" ht="15" x14ac:dyDescent="0.25">
      <c r="B367" s="52" t="s">
        <v>319</v>
      </c>
      <c r="C367" s="28">
        <v>42195</v>
      </c>
      <c r="D367" s="9" t="s">
        <v>312</v>
      </c>
      <c r="E367" s="150"/>
      <c r="F367" s="5"/>
      <c r="G367" s="11"/>
      <c r="H367" s="150"/>
      <c r="I367" s="153"/>
      <c r="J367" s="5"/>
      <c r="K367" s="5"/>
      <c r="L367" s="153"/>
      <c r="M367" s="5"/>
      <c r="N367" s="153"/>
      <c r="O367" s="153"/>
      <c r="P367" s="150"/>
      <c r="Q367" s="5"/>
      <c r="R367" s="5"/>
      <c r="S367" s="5"/>
      <c r="T367" s="5"/>
      <c r="U367" s="5"/>
      <c r="V367" s="60"/>
      <c r="W367" s="61"/>
      <c r="X367" s="5"/>
      <c r="Y367" s="5"/>
    </row>
    <row r="368" spans="2:27" ht="15" x14ac:dyDescent="0.25">
      <c r="B368" s="50" t="s">
        <v>319</v>
      </c>
      <c r="C368" s="28">
        <v>42200</v>
      </c>
      <c r="D368" s="9"/>
      <c r="E368" s="150"/>
      <c r="F368" s="5"/>
      <c r="G368" s="11"/>
      <c r="H368" s="150"/>
      <c r="I368" s="153"/>
      <c r="J368" s="5"/>
      <c r="K368" s="5"/>
      <c r="L368" s="153"/>
      <c r="M368" s="5"/>
      <c r="N368" s="153"/>
      <c r="O368" s="153"/>
      <c r="P368" s="150"/>
      <c r="Q368" s="5"/>
      <c r="R368" s="5"/>
      <c r="S368" s="5"/>
      <c r="T368" s="5"/>
      <c r="U368" s="5"/>
      <c r="V368" s="60"/>
      <c r="W368" s="61"/>
      <c r="X368" s="5"/>
      <c r="Y368" s="5"/>
    </row>
    <row r="369" spans="2:27" ht="15" x14ac:dyDescent="0.2">
      <c r="B369" s="52" t="s">
        <v>319</v>
      </c>
      <c r="C369" s="28">
        <v>42209</v>
      </c>
      <c r="D369" s="9">
        <v>0.41111111111111115</v>
      </c>
      <c r="E369" s="150">
        <v>866.4</v>
      </c>
      <c r="F369" s="5" t="s">
        <v>296</v>
      </c>
      <c r="G369" s="11">
        <v>7.73</v>
      </c>
      <c r="H369" s="150">
        <v>100.1</v>
      </c>
      <c r="I369" s="153">
        <v>18.61</v>
      </c>
      <c r="J369" s="5" t="s">
        <v>371</v>
      </c>
      <c r="K369" s="5" t="s">
        <v>312</v>
      </c>
      <c r="L369" s="153">
        <v>7.68</v>
      </c>
      <c r="M369" s="5" t="s">
        <v>312</v>
      </c>
      <c r="N369" s="153">
        <v>283.8</v>
      </c>
      <c r="O369" s="153">
        <v>321.39999999999998</v>
      </c>
      <c r="P369" s="150">
        <v>69.400000000000006</v>
      </c>
      <c r="Q369" s="5" t="s">
        <v>312</v>
      </c>
      <c r="R369" s="5" t="s">
        <v>298</v>
      </c>
      <c r="S369" s="5" t="s">
        <v>346</v>
      </c>
      <c r="T369" s="5" t="s">
        <v>312</v>
      </c>
      <c r="U369" s="5" t="s">
        <v>312</v>
      </c>
      <c r="V369" s="17" t="s">
        <v>207</v>
      </c>
      <c r="W369" s="61"/>
      <c r="X369" s="13"/>
      <c r="Y369" s="13"/>
      <c r="Z369" t="s">
        <v>178</v>
      </c>
    </row>
    <row r="370" spans="2:27" ht="15" x14ac:dyDescent="0.2">
      <c r="B370" s="52" t="s">
        <v>319</v>
      </c>
      <c r="C370" s="28">
        <v>42216</v>
      </c>
      <c r="D370" s="9">
        <v>0.41805555555555557</v>
      </c>
      <c r="E370" s="150">
        <v>43.1</v>
      </c>
      <c r="F370" s="5" t="s">
        <v>296</v>
      </c>
      <c r="G370" s="11">
        <v>7.88</v>
      </c>
      <c r="H370" s="150">
        <v>102.4</v>
      </c>
      <c r="I370" s="153">
        <v>19.059999999999999</v>
      </c>
      <c r="J370" s="5" t="s">
        <v>312</v>
      </c>
      <c r="K370" s="5" t="s">
        <v>312</v>
      </c>
      <c r="L370" s="153">
        <v>7.79</v>
      </c>
      <c r="M370" s="5" t="s">
        <v>312</v>
      </c>
      <c r="N370" s="153">
        <v>364.5</v>
      </c>
      <c r="O370" s="153">
        <v>416.8</v>
      </c>
      <c r="P370" s="150">
        <v>60.3</v>
      </c>
      <c r="Q370" s="5" t="s">
        <v>312</v>
      </c>
      <c r="R370" s="5" t="s">
        <v>421</v>
      </c>
      <c r="S370" s="5" t="s">
        <v>346</v>
      </c>
      <c r="T370" s="5" t="s">
        <v>312</v>
      </c>
      <c r="U370" s="5" t="s">
        <v>312</v>
      </c>
      <c r="V370" s="17" t="s">
        <v>207</v>
      </c>
      <c r="W370" s="61"/>
      <c r="X370" s="5"/>
      <c r="Y370" s="5"/>
      <c r="Z370">
        <f>GEOMEAN(E363:E366,E369:E370)</f>
        <v>105.0402127383573</v>
      </c>
    </row>
    <row r="371" spans="2:27" ht="15" x14ac:dyDescent="0.25">
      <c r="B371" s="65" t="s">
        <v>319</v>
      </c>
      <c r="C371" s="28">
        <v>42221</v>
      </c>
      <c r="D371" s="9">
        <v>0.43263888888888885</v>
      </c>
      <c r="E371" s="150">
        <v>194</v>
      </c>
      <c r="F371" s="5"/>
      <c r="G371" s="11">
        <v>8.0299999999999994</v>
      </c>
      <c r="H371" s="150">
        <v>104.1</v>
      </c>
      <c r="I371" s="153">
        <v>18.61</v>
      </c>
      <c r="J371" s="5" t="s">
        <v>312</v>
      </c>
      <c r="K371" s="5" t="s">
        <v>312</v>
      </c>
      <c r="L371" s="153">
        <v>7.61</v>
      </c>
      <c r="M371" s="5" t="s">
        <v>312</v>
      </c>
      <c r="N371" s="153">
        <v>384.7</v>
      </c>
      <c r="O371" s="153">
        <v>438.6</v>
      </c>
      <c r="P371" s="150" t="s">
        <v>312</v>
      </c>
      <c r="Q371" s="5" t="s">
        <v>312</v>
      </c>
      <c r="R371" s="5" t="s">
        <v>421</v>
      </c>
      <c r="S371" s="5" t="s">
        <v>345</v>
      </c>
      <c r="T371" s="5" t="s">
        <v>312</v>
      </c>
      <c r="U371" s="5" t="s">
        <v>312</v>
      </c>
      <c r="V371" s="36" t="s">
        <v>172</v>
      </c>
      <c r="W371" s="61"/>
      <c r="X371" s="5"/>
      <c r="Y371" s="5"/>
    </row>
    <row r="372" spans="2:27" ht="15" x14ac:dyDescent="0.2">
      <c r="B372" s="65" t="s">
        <v>319</v>
      </c>
      <c r="C372" s="28">
        <v>42235</v>
      </c>
      <c r="D372" s="9">
        <v>0.44375000000000003</v>
      </c>
      <c r="E372" s="150"/>
      <c r="F372" s="5"/>
      <c r="G372" s="11">
        <v>8.1199999999999992</v>
      </c>
      <c r="H372" s="150">
        <v>507.3</v>
      </c>
      <c r="I372" s="153">
        <v>18.14</v>
      </c>
      <c r="J372" s="5" t="s">
        <v>230</v>
      </c>
      <c r="K372" s="5" t="s">
        <v>312</v>
      </c>
      <c r="L372" s="153">
        <v>7.79</v>
      </c>
      <c r="M372" s="5" t="s">
        <v>312</v>
      </c>
      <c r="N372" s="153">
        <v>441.2</v>
      </c>
      <c r="O372" s="153">
        <v>507.3</v>
      </c>
      <c r="P372" s="150">
        <v>61.9</v>
      </c>
      <c r="Q372" s="5" t="s">
        <v>312</v>
      </c>
      <c r="R372" s="5" t="s">
        <v>312</v>
      </c>
      <c r="S372" s="5" t="s">
        <v>345</v>
      </c>
      <c r="T372" s="5" t="s">
        <v>312</v>
      </c>
      <c r="U372" s="5" t="s">
        <v>312</v>
      </c>
      <c r="V372" s="17" t="s">
        <v>174</v>
      </c>
      <c r="W372" s="61"/>
      <c r="X372" s="5">
        <v>0.60199999999999998</v>
      </c>
      <c r="Y372" s="5">
        <v>2.3900000000000001E-2</v>
      </c>
    </row>
    <row r="373" spans="2:27" ht="15" x14ac:dyDescent="0.2">
      <c r="B373" s="65" t="s">
        <v>319</v>
      </c>
      <c r="C373" s="28">
        <v>42249</v>
      </c>
      <c r="D373" s="9">
        <v>0.43888888888888888</v>
      </c>
      <c r="E373" s="150"/>
      <c r="F373" s="5"/>
      <c r="G373" s="11">
        <v>7.98</v>
      </c>
      <c r="H373" s="5">
        <v>103.4</v>
      </c>
      <c r="I373" s="153">
        <v>18.55</v>
      </c>
      <c r="J373" s="5" t="s">
        <v>230</v>
      </c>
      <c r="K373" s="5" t="s">
        <v>312</v>
      </c>
      <c r="L373" s="153">
        <v>7.57</v>
      </c>
      <c r="M373" s="150" t="s">
        <v>312</v>
      </c>
      <c r="N373" s="153">
        <v>549.70000000000005</v>
      </c>
      <c r="O373" s="153">
        <v>627.20000000000005</v>
      </c>
      <c r="P373" s="150">
        <v>63.8</v>
      </c>
      <c r="Q373" s="5" t="s">
        <v>312</v>
      </c>
      <c r="R373" s="5" t="s">
        <v>421</v>
      </c>
      <c r="S373" s="5" t="s">
        <v>345</v>
      </c>
      <c r="T373" s="5" t="s">
        <v>312</v>
      </c>
      <c r="U373" s="5" t="s">
        <v>312</v>
      </c>
      <c r="V373" s="17" t="s">
        <v>174</v>
      </c>
      <c r="W373" s="61"/>
      <c r="X373" s="5"/>
      <c r="Y373" s="5"/>
    </row>
    <row r="374" spans="2:27" ht="15" x14ac:dyDescent="0.2">
      <c r="B374" s="65" t="s">
        <v>319</v>
      </c>
      <c r="C374" s="28">
        <v>42263</v>
      </c>
      <c r="D374" s="9">
        <v>0.43402777777777773</v>
      </c>
      <c r="E374" s="150"/>
      <c r="F374" s="5"/>
      <c r="G374" s="11">
        <v>8.15</v>
      </c>
      <c r="H374" s="5">
        <v>103.3</v>
      </c>
      <c r="I374" s="153">
        <v>16.97</v>
      </c>
      <c r="J374" s="100" t="s">
        <v>352</v>
      </c>
      <c r="K374" s="100" t="s">
        <v>312</v>
      </c>
      <c r="L374" s="153">
        <v>7.53</v>
      </c>
      <c r="M374" s="153">
        <v>4.26</v>
      </c>
      <c r="N374" s="153">
        <v>734.2</v>
      </c>
      <c r="O374" s="153">
        <v>868.9</v>
      </c>
      <c r="P374" s="150">
        <v>45</v>
      </c>
      <c r="Q374" s="100" t="s">
        <v>312</v>
      </c>
      <c r="R374" s="100" t="s">
        <v>217</v>
      </c>
      <c r="S374" s="100" t="s">
        <v>345</v>
      </c>
      <c r="T374" s="5" t="s">
        <v>312</v>
      </c>
      <c r="U374" s="5" t="s">
        <v>312</v>
      </c>
      <c r="V374" s="17" t="s">
        <v>246</v>
      </c>
      <c r="W374" s="61"/>
      <c r="X374" s="5"/>
      <c r="Y374" s="5"/>
    </row>
    <row r="375" spans="2:27" ht="15" x14ac:dyDescent="0.2">
      <c r="B375" s="50" t="s">
        <v>319</v>
      </c>
      <c r="C375" s="28">
        <v>42272</v>
      </c>
      <c r="D375" s="9">
        <v>0.50694444444444442</v>
      </c>
      <c r="E375" s="150">
        <v>307.60000000000002</v>
      </c>
      <c r="F375" s="5" t="s">
        <v>296</v>
      </c>
      <c r="G375" s="11">
        <v>8.59</v>
      </c>
      <c r="H375" s="150">
        <v>105.7</v>
      </c>
      <c r="I375" s="153">
        <v>16.34</v>
      </c>
      <c r="J375" s="100" t="s">
        <v>352</v>
      </c>
      <c r="K375" s="100" t="s">
        <v>312</v>
      </c>
      <c r="L375" s="153">
        <v>7.65</v>
      </c>
      <c r="M375" s="5">
        <v>1.63</v>
      </c>
      <c r="N375" s="153">
        <v>761.5</v>
      </c>
      <c r="O375" s="153">
        <v>911.8</v>
      </c>
      <c r="P375" s="150">
        <v>34.200000000000003</v>
      </c>
      <c r="Q375" s="100" t="s">
        <v>312</v>
      </c>
      <c r="R375" s="100" t="s">
        <v>298</v>
      </c>
      <c r="S375" s="100" t="s">
        <v>345</v>
      </c>
      <c r="T375" s="5" t="s">
        <v>312</v>
      </c>
      <c r="U375" s="5" t="s">
        <v>312</v>
      </c>
      <c r="V375" s="17" t="s">
        <v>174</v>
      </c>
      <c r="W375" s="61"/>
      <c r="X375" s="5"/>
      <c r="Y375" s="5"/>
    </row>
    <row r="376" spans="2:27" ht="15" x14ac:dyDescent="0.2">
      <c r="B376" s="50" t="s">
        <v>319</v>
      </c>
      <c r="C376" s="28">
        <v>42286</v>
      </c>
      <c r="D376" s="9">
        <v>0.45763888888888887</v>
      </c>
      <c r="E376" s="150">
        <v>344.8</v>
      </c>
      <c r="F376" s="100" t="s">
        <v>348</v>
      </c>
      <c r="G376" s="11">
        <v>8.52</v>
      </c>
      <c r="H376" s="150">
        <v>101</v>
      </c>
      <c r="I376" s="153">
        <v>14.73</v>
      </c>
      <c r="J376" s="5" t="s">
        <v>230</v>
      </c>
      <c r="K376" s="5" t="s">
        <v>312</v>
      </c>
      <c r="L376" s="153">
        <v>7.71</v>
      </c>
      <c r="M376" s="5">
        <v>4.3499999999999996</v>
      </c>
      <c r="N376" s="153">
        <v>628.79999999999995</v>
      </c>
      <c r="O376" s="153">
        <v>782.4</v>
      </c>
      <c r="P376" s="150">
        <v>21.1</v>
      </c>
      <c r="Q376" s="5"/>
      <c r="R376" s="5" t="s">
        <v>298</v>
      </c>
      <c r="S376" s="5" t="s">
        <v>345</v>
      </c>
      <c r="T376" s="5" t="s">
        <v>312</v>
      </c>
      <c r="U376" s="5" t="s">
        <v>312</v>
      </c>
      <c r="V376" s="17" t="s">
        <v>174</v>
      </c>
      <c r="W376" s="61"/>
      <c r="X376" s="5"/>
      <c r="Y376" s="5"/>
    </row>
    <row r="377" spans="2:27" ht="15" x14ac:dyDescent="0.25">
      <c r="B377" s="50" t="s">
        <v>319</v>
      </c>
      <c r="C377" s="28">
        <v>42307</v>
      </c>
      <c r="D377" s="9">
        <v>0.4465277777777778</v>
      </c>
      <c r="E377" s="150">
        <v>325.5</v>
      </c>
      <c r="F377" s="100" t="s">
        <v>388</v>
      </c>
      <c r="G377" s="11">
        <v>9.24</v>
      </c>
      <c r="H377" s="5">
        <v>99.1</v>
      </c>
      <c r="I377" s="153">
        <v>9.61</v>
      </c>
      <c r="J377" s="5" t="s">
        <v>230</v>
      </c>
      <c r="K377" s="5" t="s">
        <v>312</v>
      </c>
      <c r="L377" s="153">
        <v>7.48</v>
      </c>
      <c r="M377" s="5">
        <v>4.07</v>
      </c>
      <c r="N377" s="153">
        <v>634.4</v>
      </c>
      <c r="O377" s="153">
        <v>897</v>
      </c>
      <c r="P377" s="150">
        <v>14.2</v>
      </c>
      <c r="Q377" s="4"/>
      <c r="R377" s="140" t="s">
        <v>401</v>
      </c>
      <c r="S377" s="5" t="s">
        <v>345</v>
      </c>
      <c r="T377" s="3"/>
      <c r="U377" s="3"/>
      <c r="V377" s="142" t="s">
        <v>359</v>
      </c>
      <c r="W377" s="126"/>
      <c r="X377" s="25"/>
      <c r="Y377" s="25"/>
    </row>
    <row r="378" spans="2:27" ht="15" x14ac:dyDescent="0.25">
      <c r="B378" s="50" t="s">
        <v>319</v>
      </c>
      <c r="C378" s="28">
        <v>42321</v>
      </c>
      <c r="D378" s="42"/>
      <c r="E378" s="150">
        <v>325.5</v>
      </c>
      <c r="F378" s="136"/>
      <c r="G378" s="44"/>
      <c r="H378" s="40"/>
      <c r="I378" s="143"/>
      <c r="J378" s="40"/>
      <c r="K378" s="40"/>
      <c r="L378" s="143"/>
      <c r="M378" s="40"/>
      <c r="N378" s="143"/>
      <c r="O378" s="143"/>
      <c r="P378" s="141"/>
      <c r="Q378" s="176"/>
      <c r="R378" s="175"/>
      <c r="S378" s="40"/>
      <c r="T378" s="3"/>
      <c r="U378" s="3"/>
      <c r="V378" s="174"/>
      <c r="W378" s="126"/>
      <c r="X378" s="25"/>
      <c r="Y378" s="25"/>
    </row>
    <row r="379" spans="2:27" ht="15" x14ac:dyDescent="0.25">
      <c r="B379" s="50" t="s">
        <v>319</v>
      </c>
      <c r="C379" s="28">
        <v>42342</v>
      </c>
      <c r="D379" s="42"/>
      <c r="E379" s="150">
        <v>727</v>
      </c>
      <c r="F379" s="136"/>
      <c r="G379" s="44"/>
      <c r="H379" s="40"/>
      <c r="I379" s="143"/>
      <c r="J379" s="40"/>
      <c r="K379" s="40"/>
      <c r="L379" s="143"/>
      <c r="M379" s="40"/>
      <c r="N379" s="143"/>
      <c r="O379" s="143"/>
      <c r="P379" s="141"/>
      <c r="Q379" s="176"/>
      <c r="R379" s="175"/>
      <c r="S379" s="40"/>
      <c r="T379" s="3"/>
      <c r="U379" s="3"/>
      <c r="V379" s="174"/>
      <c r="W379" s="126"/>
      <c r="X379" s="25"/>
      <c r="Y379" s="25"/>
    </row>
    <row r="380" spans="2:27" ht="15" x14ac:dyDescent="0.25">
      <c r="B380" s="50" t="s">
        <v>319</v>
      </c>
      <c r="C380" s="28">
        <v>42356</v>
      </c>
      <c r="D380" s="42"/>
      <c r="E380" s="150"/>
      <c r="F380" s="136"/>
      <c r="G380" s="44"/>
      <c r="H380" s="40"/>
      <c r="I380" s="143"/>
      <c r="J380" s="40"/>
      <c r="K380" s="40"/>
      <c r="L380" s="143"/>
      <c r="M380" s="40"/>
      <c r="N380" s="143"/>
      <c r="O380" s="143"/>
      <c r="P380" s="141"/>
      <c r="Q380" s="176"/>
      <c r="R380" s="175"/>
      <c r="S380" s="40"/>
      <c r="T380" s="3"/>
      <c r="U380" s="3"/>
      <c r="V380" s="174"/>
      <c r="W380" s="126"/>
      <c r="X380" s="25"/>
      <c r="Y380" s="25"/>
    </row>
    <row r="381" spans="2:27" ht="15" x14ac:dyDescent="0.2">
      <c r="Z381" s="154" t="s">
        <v>179</v>
      </c>
      <c r="AA381" s="154" t="s">
        <v>175</v>
      </c>
    </row>
    <row r="382" spans="2:27" ht="15" x14ac:dyDescent="0.2">
      <c r="B382" s="5" t="s">
        <v>318</v>
      </c>
      <c r="C382" s="28">
        <v>41671</v>
      </c>
      <c r="D382" s="9">
        <v>0.41319444444444442</v>
      </c>
      <c r="E382" s="5" t="s">
        <v>312</v>
      </c>
      <c r="F382" s="5" t="s">
        <v>312</v>
      </c>
      <c r="G382" s="5" t="s">
        <v>312</v>
      </c>
      <c r="H382" s="5"/>
      <c r="I382" s="5" t="s">
        <v>312</v>
      </c>
      <c r="J382" s="5"/>
      <c r="K382" s="5" t="s">
        <v>312</v>
      </c>
      <c r="L382" s="5" t="s">
        <v>312</v>
      </c>
      <c r="M382" s="5" t="s">
        <v>312</v>
      </c>
      <c r="N382" s="5"/>
      <c r="O382" s="5"/>
      <c r="P382" s="5"/>
      <c r="Q382" s="5" t="s">
        <v>312</v>
      </c>
      <c r="R382" s="5" t="s">
        <v>312</v>
      </c>
      <c r="S382" s="5" t="s">
        <v>312</v>
      </c>
      <c r="T382" s="5" t="s">
        <v>312</v>
      </c>
      <c r="U382" s="5"/>
      <c r="V382" s="17" t="s">
        <v>194</v>
      </c>
      <c r="W382" s="17"/>
      <c r="X382" s="5"/>
      <c r="Y382" s="5"/>
    </row>
    <row r="383" spans="2:27" ht="15" x14ac:dyDescent="0.2">
      <c r="B383" s="5" t="s">
        <v>318</v>
      </c>
      <c r="C383" s="28">
        <v>41684</v>
      </c>
      <c r="D383" s="9">
        <v>0.39583333333333331</v>
      </c>
      <c r="E383" s="5">
        <v>95.9</v>
      </c>
      <c r="F383" s="5">
        <v>142.1</v>
      </c>
      <c r="G383" s="5">
        <v>8.3000000000000007</v>
      </c>
      <c r="H383" s="5"/>
      <c r="I383" s="5">
        <v>2.6</v>
      </c>
      <c r="J383" s="5"/>
      <c r="K383" s="5"/>
      <c r="L383" s="5">
        <v>7.61</v>
      </c>
      <c r="M383" s="5"/>
      <c r="N383" s="5"/>
      <c r="O383" s="5"/>
      <c r="P383" s="5"/>
      <c r="Q383" s="5">
        <v>6.0000000000000001E-3</v>
      </c>
      <c r="R383" s="5" t="s">
        <v>421</v>
      </c>
      <c r="S383" s="5" t="s">
        <v>346</v>
      </c>
      <c r="T383" s="5">
        <v>1.3</v>
      </c>
      <c r="U383" s="5">
        <v>1.0009999999999999</v>
      </c>
      <c r="V383" s="17" t="s">
        <v>335</v>
      </c>
      <c r="W383" s="61"/>
      <c r="X383" s="5"/>
      <c r="Y383" s="5"/>
    </row>
    <row r="384" spans="2:27" ht="15" x14ac:dyDescent="0.2">
      <c r="B384" s="5" t="s">
        <v>318</v>
      </c>
      <c r="C384" s="28">
        <v>41698</v>
      </c>
      <c r="D384" s="9">
        <v>0.3756944444444445</v>
      </c>
      <c r="E384" s="5">
        <v>67.7</v>
      </c>
      <c r="F384" s="5">
        <v>111.9</v>
      </c>
      <c r="G384" s="5">
        <v>10.6</v>
      </c>
      <c r="H384" s="5"/>
      <c r="I384" s="5">
        <v>4</v>
      </c>
      <c r="J384" s="5"/>
      <c r="K384" s="5"/>
      <c r="L384" s="5">
        <v>7.91</v>
      </c>
      <c r="M384" s="5"/>
      <c r="N384" s="5"/>
      <c r="O384" s="5"/>
      <c r="P384" s="5"/>
      <c r="Q384" s="5"/>
      <c r="R384" s="5" t="s">
        <v>421</v>
      </c>
      <c r="S384" s="5" t="s">
        <v>346</v>
      </c>
      <c r="T384" s="5">
        <v>2.6</v>
      </c>
      <c r="U384" s="5">
        <v>1.002</v>
      </c>
      <c r="V384" s="17" t="s">
        <v>335</v>
      </c>
      <c r="W384" s="61"/>
      <c r="X384" s="5"/>
      <c r="Y384" s="5"/>
    </row>
    <row r="385" spans="2:27" ht="15" x14ac:dyDescent="0.2">
      <c r="B385" s="5" t="s">
        <v>318</v>
      </c>
      <c r="C385" s="28">
        <v>41712</v>
      </c>
      <c r="D385" s="9">
        <v>0.39583333333333331</v>
      </c>
      <c r="E385" s="5">
        <v>14.4</v>
      </c>
      <c r="F385" s="5">
        <v>312.3</v>
      </c>
      <c r="G385" s="5">
        <v>10</v>
      </c>
      <c r="H385" s="5"/>
      <c r="I385" s="5">
        <v>4</v>
      </c>
      <c r="J385" s="5"/>
      <c r="K385" s="5"/>
      <c r="L385" s="5">
        <v>8.08</v>
      </c>
      <c r="M385" s="5"/>
      <c r="N385" s="5"/>
      <c r="O385" s="5"/>
      <c r="P385" s="5"/>
      <c r="Q385" s="5">
        <v>8.0000000000000002E-3</v>
      </c>
      <c r="R385" s="5" t="s">
        <v>421</v>
      </c>
      <c r="S385" s="5" t="s">
        <v>294</v>
      </c>
      <c r="T385" s="5">
        <v>2.6</v>
      </c>
      <c r="U385" s="5">
        <v>1.002</v>
      </c>
      <c r="V385" s="17" t="s">
        <v>335</v>
      </c>
      <c r="W385" s="61"/>
      <c r="X385" s="5"/>
      <c r="Y385" s="5"/>
    </row>
    <row r="386" spans="2:27" ht="15" x14ac:dyDescent="0.2">
      <c r="B386" s="5" t="s">
        <v>318</v>
      </c>
      <c r="C386" s="28">
        <v>41916</v>
      </c>
      <c r="D386" s="8">
        <v>0.42499999999999999</v>
      </c>
      <c r="E386" s="5">
        <v>101.2</v>
      </c>
      <c r="F386" s="5">
        <v>1732.9</v>
      </c>
      <c r="G386" s="5" t="s">
        <v>312</v>
      </c>
      <c r="H386" s="5" t="s">
        <v>312</v>
      </c>
      <c r="I386" s="5">
        <v>12.6</v>
      </c>
      <c r="J386" s="5" t="s">
        <v>230</v>
      </c>
      <c r="K386" s="5"/>
      <c r="L386" s="153">
        <v>8.09</v>
      </c>
      <c r="M386" s="150">
        <v>6.4</v>
      </c>
      <c r="N386" s="5"/>
      <c r="O386" s="5"/>
      <c r="P386" s="5"/>
      <c r="Q386" s="5"/>
      <c r="R386" s="5"/>
      <c r="S386" s="5" t="s">
        <v>345</v>
      </c>
      <c r="T386" s="5"/>
      <c r="U386" s="5"/>
      <c r="V386" s="17" t="s">
        <v>335</v>
      </c>
      <c r="W386" s="61"/>
      <c r="X386" s="5"/>
      <c r="Y386" s="5"/>
    </row>
    <row r="387" spans="2:27" ht="15" x14ac:dyDescent="0.2">
      <c r="B387" s="5" t="s">
        <v>318</v>
      </c>
      <c r="C387" s="28">
        <v>41930</v>
      </c>
      <c r="D387" s="9">
        <v>0.4201388888888889</v>
      </c>
      <c r="E387" s="5">
        <v>49.6</v>
      </c>
      <c r="F387" s="5">
        <v>2419.6</v>
      </c>
      <c r="G387" s="153">
        <v>9.6</v>
      </c>
      <c r="H387" s="5">
        <v>103.5</v>
      </c>
      <c r="I387" s="153">
        <v>10.27</v>
      </c>
      <c r="J387" s="5" t="s">
        <v>230</v>
      </c>
      <c r="K387" s="5"/>
      <c r="L387" s="153">
        <v>8.1999999999999993</v>
      </c>
      <c r="M387" s="5"/>
      <c r="N387" s="150">
        <v>462</v>
      </c>
      <c r="O387" s="5"/>
      <c r="P387" s="5"/>
      <c r="Q387" s="5"/>
      <c r="R387" s="5"/>
      <c r="S387" s="5" t="s">
        <v>345</v>
      </c>
      <c r="T387" s="5"/>
      <c r="U387" s="5"/>
      <c r="V387" s="17" t="s">
        <v>275</v>
      </c>
      <c r="W387" s="61"/>
      <c r="X387" s="5"/>
      <c r="Y387" s="5"/>
    </row>
    <row r="388" spans="2:27" ht="15" x14ac:dyDescent="0.2">
      <c r="B388" s="5" t="s">
        <v>318</v>
      </c>
      <c r="C388" s="28">
        <v>41951</v>
      </c>
      <c r="D388" s="9">
        <v>0.4236111111111111</v>
      </c>
      <c r="E388" s="5">
        <v>816.4</v>
      </c>
      <c r="F388" s="5" t="s">
        <v>296</v>
      </c>
      <c r="G388" s="5" t="s">
        <v>312</v>
      </c>
      <c r="H388" s="5" t="s">
        <v>312</v>
      </c>
      <c r="I388" s="5">
        <v>7.77</v>
      </c>
      <c r="J388" s="5" t="s">
        <v>230</v>
      </c>
      <c r="K388" s="5"/>
      <c r="L388" s="5">
        <v>8.0299999999999994</v>
      </c>
      <c r="M388" s="5">
        <v>3.6</v>
      </c>
      <c r="N388" s="5">
        <v>560</v>
      </c>
      <c r="O388" s="5"/>
      <c r="P388" s="5"/>
      <c r="Q388" s="5"/>
      <c r="R388" s="5"/>
      <c r="S388" s="5" t="s">
        <v>345</v>
      </c>
      <c r="T388" s="5"/>
      <c r="U388" s="5"/>
      <c r="V388" s="17" t="s">
        <v>275</v>
      </c>
      <c r="W388" s="61"/>
      <c r="X388" s="5"/>
      <c r="Y388" s="5"/>
    </row>
    <row r="389" spans="2:27" ht="15" x14ac:dyDescent="0.2">
      <c r="B389" s="5" t="s">
        <v>318</v>
      </c>
      <c r="C389" s="28">
        <v>41965</v>
      </c>
      <c r="D389" s="9">
        <v>0.41666666666666669</v>
      </c>
      <c r="E389" s="150">
        <v>70.3</v>
      </c>
      <c r="F389" s="150">
        <v>960.9</v>
      </c>
      <c r="G389" s="5">
        <v>11.26</v>
      </c>
      <c r="H389" s="5"/>
      <c r="I389" s="153">
        <v>2.69</v>
      </c>
      <c r="J389" s="5" t="s">
        <v>230</v>
      </c>
      <c r="K389" s="5"/>
      <c r="L389" s="5">
        <v>8.1300000000000008</v>
      </c>
      <c r="M389" s="150">
        <v>2.8</v>
      </c>
      <c r="N389" s="5">
        <v>501</v>
      </c>
      <c r="O389" s="5"/>
      <c r="P389" s="5"/>
      <c r="Q389" s="5"/>
      <c r="R389" s="5"/>
      <c r="S389" s="5" t="s">
        <v>345</v>
      </c>
      <c r="T389" s="5"/>
      <c r="U389" s="5"/>
      <c r="V389" s="17" t="s">
        <v>280</v>
      </c>
      <c r="W389" s="61"/>
      <c r="X389" s="5"/>
      <c r="Y389" s="5"/>
    </row>
    <row r="390" spans="2:27" ht="15" x14ac:dyDescent="0.2">
      <c r="B390" s="5" t="s">
        <v>318</v>
      </c>
      <c r="C390" s="28">
        <v>41986</v>
      </c>
      <c r="D390" s="9">
        <v>0.44305555555555554</v>
      </c>
      <c r="E390" s="150">
        <v>124.6</v>
      </c>
      <c r="F390" s="150">
        <v>2419.6</v>
      </c>
      <c r="G390" s="5" t="s">
        <v>312</v>
      </c>
      <c r="H390" s="5" t="s">
        <v>312</v>
      </c>
      <c r="I390" s="153">
        <v>3.89</v>
      </c>
      <c r="J390" s="5" t="s">
        <v>230</v>
      </c>
      <c r="K390" s="5"/>
      <c r="L390" s="5">
        <v>7.87</v>
      </c>
      <c r="M390" s="150">
        <v>1.3</v>
      </c>
      <c r="N390" s="13"/>
      <c r="O390" s="5"/>
      <c r="P390" s="5"/>
      <c r="Q390" s="5"/>
      <c r="R390" s="5"/>
      <c r="S390" s="5" t="s">
        <v>345</v>
      </c>
      <c r="T390" s="5"/>
      <c r="U390" s="5"/>
      <c r="V390" s="17" t="s">
        <v>275</v>
      </c>
      <c r="W390" s="61"/>
      <c r="X390" s="5"/>
      <c r="Y390" s="5"/>
      <c r="AA390">
        <f>GEOMEAN(E383:E390)</f>
        <v>87.24208576334668</v>
      </c>
    </row>
    <row r="391" spans="2:27" ht="15" x14ac:dyDescent="0.2">
      <c r="B391" s="50" t="s">
        <v>318</v>
      </c>
      <c r="C391" s="28">
        <v>42028</v>
      </c>
      <c r="D391" s="9">
        <v>0.43541666666666662</v>
      </c>
      <c r="E391" s="5">
        <v>30.1</v>
      </c>
      <c r="F391" s="5">
        <v>1046.2</v>
      </c>
      <c r="G391" s="153">
        <v>12.41</v>
      </c>
      <c r="H391" s="5">
        <v>107</v>
      </c>
      <c r="I391" s="153">
        <v>1.38</v>
      </c>
      <c r="J391" s="5" t="s">
        <v>230</v>
      </c>
      <c r="K391" s="5"/>
      <c r="L391" s="153">
        <v>7.5</v>
      </c>
      <c r="M391" s="150">
        <v>4.8</v>
      </c>
      <c r="N391" s="153">
        <v>587.29999999999995</v>
      </c>
      <c r="O391" s="5"/>
      <c r="P391" s="5"/>
      <c r="Q391" s="5"/>
      <c r="R391" s="5" t="s">
        <v>421</v>
      </c>
      <c r="S391" s="5" t="s">
        <v>345</v>
      </c>
      <c r="T391" s="5"/>
      <c r="U391" s="5"/>
      <c r="V391" s="17" t="s">
        <v>278</v>
      </c>
      <c r="W391" s="17" t="s">
        <v>385</v>
      </c>
      <c r="X391" s="5"/>
      <c r="Y391" s="5"/>
    </row>
    <row r="392" spans="2:27" ht="15" x14ac:dyDescent="0.2">
      <c r="B392" s="50" t="s">
        <v>318</v>
      </c>
      <c r="C392" s="28">
        <v>42049</v>
      </c>
      <c r="D392" s="9">
        <v>0.4548611111111111</v>
      </c>
      <c r="E392" s="5">
        <v>51.7</v>
      </c>
      <c r="F392" s="5">
        <v>1046.2</v>
      </c>
      <c r="G392" s="11">
        <v>10.84</v>
      </c>
      <c r="H392" s="5">
        <v>103.5</v>
      </c>
      <c r="I392" s="153">
        <v>5.36</v>
      </c>
      <c r="J392" s="5" t="s">
        <v>230</v>
      </c>
      <c r="K392" s="5"/>
      <c r="L392" s="153">
        <v>7.74</v>
      </c>
      <c r="M392" s="153">
        <v>4.28</v>
      </c>
      <c r="N392" s="153">
        <v>610.9</v>
      </c>
      <c r="O392" s="5"/>
      <c r="P392" s="5"/>
      <c r="Q392" s="5"/>
      <c r="R392" s="5"/>
      <c r="S392" s="5" t="s">
        <v>345</v>
      </c>
      <c r="T392" s="5"/>
      <c r="U392" s="5"/>
      <c r="V392" s="17" t="s">
        <v>278</v>
      </c>
      <c r="W392" s="17" t="s">
        <v>375</v>
      </c>
      <c r="X392" s="5"/>
      <c r="Y392" s="5"/>
    </row>
    <row r="393" spans="2:27" ht="15" x14ac:dyDescent="0.2">
      <c r="B393" s="50" t="s">
        <v>318</v>
      </c>
      <c r="C393" s="28">
        <v>42063</v>
      </c>
      <c r="D393" s="5" t="s">
        <v>312</v>
      </c>
      <c r="E393" s="5" t="s">
        <v>312</v>
      </c>
      <c r="F393" s="5"/>
      <c r="G393" s="11"/>
      <c r="H393" s="5"/>
      <c r="I393" s="153"/>
      <c r="J393" s="5"/>
      <c r="K393" s="5"/>
      <c r="L393" s="153"/>
      <c r="M393" s="153"/>
      <c r="N393" s="153"/>
      <c r="O393" s="5"/>
      <c r="P393" s="5"/>
      <c r="Q393" s="5"/>
      <c r="R393" s="5"/>
      <c r="S393" s="5"/>
      <c r="T393" s="5"/>
      <c r="U393" s="5"/>
      <c r="V393" s="17" t="s">
        <v>278</v>
      </c>
      <c r="W393" s="17" t="s">
        <v>301</v>
      </c>
      <c r="X393" s="5"/>
      <c r="Y393" s="5"/>
    </row>
    <row r="394" spans="2:27" ht="15" x14ac:dyDescent="0.2">
      <c r="B394" s="50" t="s">
        <v>318</v>
      </c>
      <c r="C394" s="28">
        <v>42084</v>
      </c>
      <c r="D394" s="9">
        <v>0.49791666666666662</v>
      </c>
      <c r="E394" s="150">
        <v>9.8000000000000007</v>
      </c>
      <c r="F394" s="5">
        <v>1986.3</v>
      </c>
      <c r="G394" s="11">
        <v>9.73</v>
      </c>
      <c r="H394" s="5">
        <v>105.5</v>
      </c>
      <c r="I394" s="153">
        <v>9.8000000000000007</v>
      </c>
      <c r="J394" s="5" t="s">
        <v>230</v>
      </c>
      <c r="K394" s="5"/>
      <c r="L394" s="153">
        <v>7.79</v>
      </c>
      <c r="M394" s="153">
        <v>3.4</v>
      </c>
      <c r="N394" s="153">
        <v>515.79999999999995</v>
      </c>
      <c r="O394" s="153">
        <v>729.4</v>
      </c>
      <c r="P394" s="150">
        <v>176.9</v>
      </c>
      <c r="Q394" s="5"/>
      <c r="R394" s="5" t="s">
        <v>421</v>
      </c>
      <c r="S394" s="5" t="s">
        <v>345</v>
      </c>
      <c r="T394" s="5"/>
      <c r="U394" s="5"/>
      <c r="V394" s="17" t="s">
        <v>278</v>
      </c>
      <c r="W394" s="18" t="s">
        <v>302</v>
      </c>
      <c r="X394" s="5"/>
      <c r="Y394" s="5"/>
    </row>
    <row r="395" spans="2:27" ht="15" x14ac:dyDescent="0.2">
      <c r="B395" s="50" t="s">
        <v>318</v>
      </c>
      <c r="C395" s="28">
        <v>42091</v>
      </c>
      <c r="D395" s="9">
        <v>0.48333333333333334</v>
      </c>
      <c r="E395" s="150">
        <v>16.100000000000001</v>
      </c>
      <c r="F395" s="5" t="s">
        <v>296</v>
      </c>
      <c r="G395" s="11">
        <v>9.9</v>
      </c>
      <c r="H395" s="5">
        <v>107.5</v>
      </c>
      <c r="I395" s="153">
        <v>10.42</v>
      </c>
      <c r="J395" s="5" t="s">
        <v>230</v>
      </c>
      <c r="K395" s="5"/>
      <c r="L395" s="153">
        <v>7.81</v>
      </c>
      <c r="M395" s="153" t="s">
        <v>232</v>
      </c>
      <c r="N395" s="153">
        <v>490.1</v>
      </c>
      <c r="O395" s="153">
        <v>679.4</v>
      </c>
      <c r="P395" s="150">
        <v>156</v>
      </c>
      <c r="Q395" s="5"/>
      <c r="R395" s="5" t="s">
        <v>421</v>
      </c>
      <c r="S395" s="5" t="s">
        <v>345</v>
      </c>
      <c r="T395" s="5"/>
      <c r="U395" s="5"/>
      <c r="V395" s="17" t="s">
        <v>278</v>
      </c>
      <c r="W395" s="17" t="s">
        <v>303</v>
      </c>
      <c r="X395" s="5"/>
      <c r="Y395" s="5"/>
    </row>
    <row r="396" spans="2:27" ht="15" x14ac:dyDescent="0.25">
      <c r="B396" s="50" t="s">
        <v>318</v>
      </c>
      <c r="C396" s="28">
        <v>42111</v>
      </c>
      <c r="D396" s="9">
        <v>0.50694444444444442</v>
      </c>
      <c r="E396" s="150">
        <v>2419.6</v>
      </c>
      <c r="F396" s="5" t="s">
        <v>296</v>
      </c>
      <c r="G396" s="11">
        <v>9.92</v>
      </c>
      <c r="H396" s="5">
        <v>100.3</v>
      </c>
      <c r="I396" s="153">
        <v>7.36</v>
      </c>
      <c r="J396" s="5" t="s">
        <v>371</v>
      </c>
      <c r="K396" s="153">
        <v>96.6</v>
      </c>
      <c r="L396" s="153">
        <v>7.79</v>
      </c>
      <c r="M396" s="153" t="s">
        <v>312</v>
      </c>
      <c r="N396" s="153">
        <v>338</v>
      </c>
      <c r="O396" s="153">
        <v>510.1</v>
      </c>
      <c r="P396" s="150">
        <v>118.8</v>
      </c>
      <c r="Q396" s="5" t="s">
        <v>312</v>
      </c>
      <c r="R396" s="5" t="s">
        <v>421</v>
      </c>
      <c r="S396" s="5" t="s">
        <v>346</v>
      </c>
      <c r="T396" s="5" t="s">
        <v>312</v>
      </c>
      <c r="U396" s="5" t="s">
        <v>312</v>
      </c>
      <c r="V396" s="60" t="s">
        <v>195</v>
      </c>
      <c r="W396" s="17" t="s">
        <v>304</v>
      </c>
      <c r="X396" s="5"/>
      <c r="Y396" s="5"/>
    </row>
    <row r="397" spans="2:27" ht="15" x14ac:dyDescent="0.25">
      <c r="B397" s="50" t="s">
        <v>318</v>
      </c>
      <c r="C397" s="28">
        <v>42130</v>
      </c>
      <c r="D397" s="9">
        <v>0.44791666666666669</v>
      </c>
      <c r="E397" s="150">
        <v>194</v>
      </c>
      <c r="F397" s="5"/>
      <c r="G397" s="11"/>
      <c r="H397" s="5"/>
      <c r="I397" s="153"/>
      <c r="J397" s="5"/>
      <c r="K397" s="5"/>
      <c r="L397" s="153"/>
      <c r="M397" s="153"/>
      <c r="N397" s="153"/>
      <c r="O397" s="153"/>
      <c r="P397" s="150"/>
      <c r="Q397" s="5"/>
      <c r="R397" s="5"/>
      <c r="S397" s="5"/>
      <c r="T397" s="5"/>
      <c r="U397" s="5"/>
      <c r="V397" s="60"/>
      <c r="W397" s="17" t="s">
        <v>305</v>
      </c>
      <c r="X397" s="5"/>
      <c r="Y397" s="5"/>
    </row>
    <row r="398" spans="2:27" ht="15" x14ac:dyDescent="0.25">
      <c r="B398" s="50" t="s">
        <v>318</v>
      </c>
      <c r="C398" s="28">
        <v>42144</v>
      </c>
      <c r="D398" s="9"/>
      <c r="E398" s="83">
        <v>172</v>
      </c>
      <c r="F398" s="5"/>
      <c r="G398" s="11"/>
      <c r="H398" s="5"/>
      <c r="I398" s="153"/>
      <c r="J398" s="5"/>
      <c r="K398" s="5"/>
      <c r="L398" s="153"/>
      <c r="M398" s="153"/>
      <c r="N398" s="153"/>
      <c r="O398" s="153"/>
      <c r="P398" s="150"/>
      <c r="Q398" s="5"/>
      <c r="R398" s="5"/>
      <c r="S398" s="5"/>
      <c r="T398" s="5"/>
      <c r="U398" s="5"/>
      <c r="V398" s="60"/>
      <c r="W398" s="17" t="s">
        <v>306</v>
      </c>
      <c r="X398" s="5"/>
      <c r="Y398" s="5"/>
    </row>
    <row r="399" spans="2:27" ht="15" x14ac:dyDescent="0.2">
      <c r="B399" s="50" t="s">
        <v>318</v>
      </c>
      <c r="C399" s="28">
        <v>42158</v>
      </c>
      <c r="D399" s="9">
        <v>0.40277777777777773</v>
      </c>
      <c r="E399" s="150">
        <v>21.6</v>
      </c>
      <c r="F399" s="5"/>
      <c r="G399" s="11">
        <v>9.11</v>
      </c>
      <c r="H399" s="5">
        <v>100.8</v>
      </c>
      <c r="I399" s="153">
        <v>11.3</v>
      </c>
      <c r="J399" s="5" t="s">
        <v>371</v>
      </c>
      <c r="K399" s="5" t="s">
        <v>312</v>
      </c>
      <c r="L399" s="153">
        <v>7.64</v>
      </c>
      <c r="M399" s="153" t="s">
        <v>312</v>
      </c>
      <c r="N399" s="153">
        <v>208.3</v>
      </c>
      <c r="O399" s="153">
        <v>282.89999999999998</v>
      </c>
      <c r="P399" s="150">
        <v>72</v>
      </c>
      <c r="Q399" s="5" t="s">
        <v>312</v>
      </c>
      <c r="R399" s="5" t="s">
        <v>421</v>
      </c>
      <c r="S399" s="5" t="s">
        <v>346</v>
      </c>
      <c r="T399" s="5" t="s">
        <v>312</v>
      </c>
      <c r="U399" s="5" t="s">
        <v>312</v>
      </c>
      <c r="V399" s="17" t="s">
        <v>251</v>
      </c>
      <c r="W399" s="17" t="s">
        <v>422</v>
      </c>
      <c r="X399" s="5"/>
      <c r="Y399" s="5"/>
    </row>
    <row r="400" spans="2:27" ht="15" x14ac:dyDescent="0.2">
      <c r="B400" s="50" t="s">
        <v>318</v>
      </c>
      <c r="C400" s="28">
        <v>42172</v>
      </c>
      <c r="D400" s="9">
        <v>0.47569444444444442</v>
      </c>
      <c r="E400" s="150">
        <v>75.400000000000006</v>
      </c>
      <c r="F400" s="5"/>
      <c r="G400" s="11">
        <v>8.42</v>
      </c>
      <c r="H400" s="5">
        <v>101.1</v>
      </c>
      <c r="I400" s="153">
        <v>15.17</v>
      </c>
      <c r="J400" s="5" t="s">
        <v>371</v>
      </c>
      <c r="K400" s="5" t="s">
        <v>312</v>
      </c>
      <c r="L400" s="153">
        <v>7.59</v>
      </c>
      <c r="M400" s="153" t="s">
        <v>312</v>
      </c>
      <c r="N400" s="153">
        <v>192.2</v>
      </c>
      <c r="O400" s="153">
        <v>237.4</v>
      </c>
      <c r="P400" s="150">
        <v>92.3</v>
      </c>
      <c r="Q400" s="5" t="s">
        <v>312</v>
      </c>
      <c r="R400" s="5" t="s">
        <v>421</v>
      </c>
      <c r="S400" s="5" t="s">
        <v>346</v>
      </c>
      <c r="T400" s="5" t="s">
        <v>312</v>
      </c>
      <c r="U400" s="5" t="s">
        <v>312</v>
      </c>
      <c r="V400" s="17" t="s">
        <v>249</v>
      </c>
      <c r="W400" s="61"/>
      <c r="X400" s="5"/>
      <c r="Y400" s="5"/>
      <c r="Z400" t="s">
        <v>177</v>
      </c>
    </row>
    <row r="401" spans="2:26" ht="15" x14ac:dyDescent="0.2">
      <c r="B401" s="52" t="s">
        <v>318</v>
      </c>
      <c r="C401" s="28">
        <v>42181</v>
      </c>
      <c r="D401" s="9">
        <v>0.45902777777777781</v>
      </c>
      <c r="E401" s="150">
        <v>114.5</v>
      </c>
      <c r="F401" s="5" t="s">
        <v>296</v>
      </c>
      <c r="G401" s="11">
        <v>8.0500000000000007</v>
      </c>
      <c r="H401" s="5">
        <v>100.5</v>
      </c>
      <c r="I401" s="153">
        <v>17.100000000000001</v>
      </c>
      <c r="J401" s="5" t="s">
        <v>371</v>
      </c>
      <c r="K401" s="5" t="s">
        <v>312</v>
      </c>
      <c r="L401" s="153">
        <v>7.72</v>
      </c>
      <c r="M401" s="153">
        <v>6.92</v>
      </c>
      <c r="N401" s="153">
        <v>261.7</v>
      </c>
      <c r="O401" s="153">
        <v>309.39999999999998</v>
      </c>
      <c r="P401" s="150">
        <v>77.900000000000006</v>
      </c>
      <c r="Q401" s="5" t="s">
        <v>312</v>
      </c>
      <c r="R401" s="5" t="s">
        <v>298</v>
      </c>
      <c r="S401" s="5" t="s">
        <v>346</v>
      </c>
      <c r="T401" s="5" t="s">
        <v>312</v>
      </c>
      <c r="U401" s="5" t="s">
        <v>312</v>
      </c>
      <c r="V401" s="17" t="s">
        <v>207</v>
      </c>
      <c r="W401" s="61"/>
      <c r="X401" s="5"/>
      <c r="Y401" s="5"/>
      <c r="Z401">
        <f>GEOMEAN(E397:E401)</f>
        <v>90.947790373935248</v>
      </c>
    </row>
    <row r="402" spans="2:26" ht="15" x14ac:dyDescent="0.25">
      <c r="B402" s="50" t="s">
        <v>318</v>
      </c>
      <c r="C402" s="28">
        <v>42186</v>
      </c>
      <c r="D402" s="9"/>
      <c r="E402" s="83">
        <v>104</v>
      </c>
      <c r="F402" s="5"/>
      <c r="G402" s="11"/>
      <c r="H402" s="5"/>
      <c r="I402" s="153"/>
      <c r="J402" s="5"/>
      <c r="K402" s="5"/>
      <c r="L402" s="153"/>
      <c r="M402" s="153"/>
      <c r="N402" s="153"/>
      <c r="O402" s="153"/>
      <c r="P402" s="150"/>
      <c r="Q402" s="5"/>
      <c r="R402" s="5"/>
      <c r="S402" s="5"/>
      <c r="T402" s="5"/>
      <c r="U402" s="5"/>
      <c r="V402" s="60"/>
      <c r="W402" s="61"/>
      <c r="X402" s="5"/>
      <c r="Y402" s="5"/>
    </row>
    <row r="403" spans="2:26" ht="15" x14ac:dyDescent="0.2">
      <c r="B403" s="52" t="s">
        <v>318</v>
      </c>
      <c r="C403" s="28">
        <v>42195</v>
      </c>
      <c r="D403" s="9">
        <v>0.42083333333333334</v>
      </c>
      <c r="E403" s="150">
        <v>110.6</v>
      </c>
      <c r="F403" s="5" t="s">
        <v>296</v>
      </c>
      <c r="G403" s="11">
        <v>7.87</v>
      </c>
      <c r="H403" s="5">
        <v>99.7</v>
      </c>
      <c r="I403" s="153">
        <v>17.37</v>
      </c>
      <c r="J403" s="5" t="s">
        <v>312</v>
      </c>
      <c r="K403" s="5" t="s">
        <v>312</v>
      </c>
      <c r="L403" s="153">
        <v>7.75</v>
      </c>
      <c r="M403" s="153">
        <v>12.7</v>
      </c>
      <c r="N403" s="153">
        <v>311.2</v>
      </c>
      <c r="O403" s="153">
        <v>364.7</v>
      </c>
      <c r="P403" s="150">
        <v>71.2</v>
      </c>
      <c r="Q403" s="5" t="s">
        <v>312</v>
      </c>
      <c r="R403" s="5" t="s">
        <v>298</v>
      </c>
      <c r="S403" s="5" t="s">
        <v>346</v>
      </c>
      <c r="T403" s="5" t="s">
        <v>312</v>
      </c>
      <c r="U403" s="5" t="s">
        <v>312</v>
      </c>
      <c r="V403" s="17" t="s">
        <v>249</v>
      </c>
      <c r="W403" s="61"/>
      <c r="X403" s="13" t="s">
        <v>312</v>
      </c>
      <c r="Y403" s="13" t="s">
        <v>312</v>
      </c>
    </row>
    <row r="404" spans="2:26" ht="15" x14ac:dyDescent="0.25">
      <c r="B404" s="50" t="s">
        <v>318</v>
      </c>
      <c r="C404" s="28">
        <v>42200</v>
      </c>
      <c r="D404" s="9"/>
      <c r="E404" s="150"/>
      <c r="F404" s="5"/>
      <c r="G404" s="11"/>
      <c r="H404" s="5"/>
      <c r="I404" s="153"/>
      <c r="J404" s="5"/>
      <c r="K404" s="5"/>
      <c r="L404" s="153"/>
      <c r="M404" s="153"/>
      <c r="N404" s="153"/>
      <c r="O404" s="153"/>
      <c r="P404" s="150"/>
      <c r="Q404" s="5"/>
      <c r="R404" s="5"/>
      <c r="S404" s="5"/>
      <c r="T404" s="5"/>
      <c r="U404" s="5"/>
      <c r="V404" s="60"/>
      <c r="W404" s="61"/>
      <c r="X404" s="5"/>
      <c r="Y404" s="5"/>
    </row>
    <row r="405" spans="2:26" ht="15" x14ac:dyDescent="0.2">
      <c r="B405" s="52" t="s">
        <v>318</v>
      </c>
      <c r="C405" s="28">
        <v>42209</v>
      </c>
      <c r="D405" s="9">
        <v>0.40486111111111112</v>
      </c>
      <c r="E405" s="150">
        <v>30.5</v>
      </c>
      <c r="F405" s="5" t="s">
        <v>296</v>
      </c>
      <c r="G405" s="11">
        <v>7.68</v>
      </c>
      <c r="H405" s="5">
        <v>99.8</v>
      </c>
      <c r="I405" s="153">
        <v>18.920000000000002</v>
      </c>
      <c r="J405" s="5" t="s">
        <v>371</v>
      </c>
      <c r="K405" s="5" t="s">
        <v>312</v>
      </c>
      <c r="L405" s="153">
        <v>7.75</v>
      </c>
      <c r="M405" s="153" t="s">
        <v>312</v>
      </c>
      <c r="N405" s="153">
        <v>283</v>
      </c>
      <c r="O405" s="153">
        <v>321.39999999999998</v>
      </c>
      <c r="P405" s="150">
        <v>65</v>
      </c>
      <c r="Q405" s="5" t="s">
        <v>312</v>
      </c>
      <c r="R405" s="5" t="s">
        <v>298</v>
      </c>
      <c r="S405" s="5" t="s">
        <v>346</v>
      </c>
      <c r="T405" s="5" t="s">
        <v>312</v>
      </c>
      <c r="U405" s="5" t="s">
        <v>312</v>
      </c>
      <c r="V405" s="17" t="s">
        <v>249</v>
      </c>
      <c r="W405" s="61"/>
      <c r="X405" s="13" t="s">
        <v>312</v>
      </c>
      <c r="Y405" s="13" t="s">
        <v>312</v>
      </c>
      <c r="Z405" s="90" t="s">
        <v>178</v>
      </c>
    </row>
    <row r="406" spans="2:26" ht="15" x14ac:dyDescent="0.2">
      <c r="B406" s="52" t="s">
        <v>318</v>
      </c>
      <c r="C406" s="28">
        <v>42216</v>
      </c>
      <c r="D406" s="9">
        <v>0.41250000000000003</v>
      </c>
      <c r="E406" s="150">
        <v>85.7</v>
      </c>
      <c r="F406" s="5" t="s">
        <v>296</v>
      </c>
      <c r="G406" s="11">
        <v>7.82</v>
      </c>
      <c r="H406" s="5">
        <v>101.4</v>
      </c>
      <c r="I406" s="153">
        <v>18.97</v>
      </c>
      <c r="J406" s="5" t="s">
        <v>312</v>
      </c>
      <c r="K406" s="5" t="s">
        <v>312</v>
      </c>
      <c r="L406" s="153">
        <v>7.87</v>
      </c>
      <c r="M406" s="153" t="s">
        <v>312</v>
      </c>
      <c r="N406" s="153">
        <v>371.4</v>
      </c>
      <c r="O406" s="153">
        <v>420.1</v>
      </c>
      <c r="P406" s="150">
        <v>57.1</v>
      </c>
      <c r="Q406" s="5" t="s">
        <v>312</v>
      </c>
      <c r="R406" s="5" t="s">
        <v>421</v>
      </c>
      <c r="S406" s="5" t="s">
        <v>346</v>
      </c>
      <c r="T406" s="5" t="s">
        <v>312</v>
      </c>
      <c r="U406" s="5" t="s">
        <v>312</v>
      </c>
      <c r="V406" s="17" t="s">
        <v>249</v>
      </c>
      <c r="W406" s="61"/>
      <c r="X406" s="5"/>
      <c r="Y406" s="5"/>
      <c r="Z406">
        <f>GEOMEAN(E399:E403,E405:E406)</f>
        <v>66.258685528632014</v>
      </c>
    </row>
    <row r="407" spans="2:26" ht="15" x14ac:dyDescent="0.25">
      <c r="B407" s="65" t="s">
        <v>318</v>
      </c>
      <c r="C407" s="28">
        <v>42221</v>
      </c>
      <c r="D407" s="9">
        <v>0.42569444444444443</v>
      </c>
      <c r="E407" s="150">
        <v>261</v>
      </c>
      <c r="F407" s="5"/>
      <c r="G407" s="11">
        <v>7.99</v>
      </c>
      <c r="H407" s="5">
        <v>103.5</v>
      </c>
      <c r="I407" s="153">
        <v>18.48</v>
      </c>
      <c r="J407" s="5" t="s">
        <v>312</v>
      </c>
      <c r="K407" s="5" t="s">
        <v>312</v>
      </c>
      <c r="L407" s="153">
        <v>7.6</v>
      </c>
      <c r="M407" s="153" t="s">
        <v>312</v>
      </c>
      <c r="N407" s="153">
        <v>386.7</v>
      </c>
      <c r="O407" s="153">
        <v>442.1</v>
      </c>
      <c r="P407" s="150" t="s">
        <v>312</v>
      </c>
      <c r="Q407" s="5" t="s">
        <v>312</v>
      </c>
      <c r="R407" s="5" t="s">
        <v>421</v>
      </c>
      <c r="S407" s="5" t="s">
        <v>345</v>
      </c>
      <c r="T407" s="5" t="s">
        <v>312</v>
      </c>
      <c r="U407" s="5" t="s">
        <v>312</v>
      </c>
      <c r="V407" s="36" t="s">
        <v>172</v>
      </c>
      <c r="W407" s="61"/>
      <c r="X407" s="5"/>
      <c r="Y407" s="5"/>
    </row>
    <row r="408" spans="2:26" ht="15" x14ac:dyDescent="0.2">
      <c r="B408" s="65" t="s">
        <v>318</v>
      </c>
      <c r="C408" s="28">
        <v>42235</v>
      </c>
      <c r="D408" s="9">
        <v>0.4368055555555555</v>
      </c>
      <c r="E408" s="150"/>
      <c r="F408" s="5"/>
      <c r="G408" s="11">
        <v>8.11</v>
      </c>
      <c r="H408" s="5">
        <v>103.6</v>
      </c>
      <c r="I408" s="153">
        <v>17.940000000000001</v>
      </c>
      <c r="J408" s="5" t="s">
        <v>230</v>
      </c>
      <c r="K408" s="5" t="s">
        <v>312</v>
      </c>
      <c r="L408" s="153">
        <v>7.75</v>
      </c>
      <c r="M408" s="153" t="s">
        <v>312</v>
      </c>
      <c r="N408" s="153">
        <v>445.6</v>
      </c>
      <c r="O408" s="153">
        <v>514.20000000000005</v>
      </c>
      <c r="P408" s="150">
        <v>67.2</v>
      </c>
      <c r="Q408" s="5" t="s">
        <v>312</v>
      </c>
      <c r="R408" s="5" t="s">
        <v>312</v>
      </c>
      <c r="S408" s="5" t="s">
        <v>345</v>
      </c>
      <c r="T408" s="5" t="s">
        <v>312</v>
      </c>
      <c r="U408" s="5" t="s">
        <v>312</v>
      </c>
      <c r="V408" s="17" t="s">
        <v>174</v>
      </c>
      <c r="W408" s="61"/>
      <c r="X408" s="5"/>
      <c r="Y408" s="5"/>
    </row>
    <row r="409" spans="2:26" ht="15" x14ac:dyDescent="0.2">
      <c r="B409" s="65" t="s">
        <v>318</v>
      </c>
      <c r="C409" s="28">
        <v>42249</v>
      </c>
      <c r="D409" s="9">
        <v>0.43194444444444446</v>
      </c>
      <c r="E409" s="150"/>
      <c r="F409" s="5"/>
      <c r="G409" s="11">
        <v>7.98</v>
      </c>
      <c r="H409" s="5">
        <v>103.3</v>
      </c>
      <c r="I409" s="153">
        <v>18.48</v>
      </c>
      <c r="J409" s="5" t="s">
        <v>230</v>
      </c>
      <c r="K409" s="5" t="s">
        <v>312</v>
      </c>
      <c r="L409" s="153">
        <v>7.58</v>
      </c>
      <c r="M409" s="150" t="s">
        <v>312</v>
      </c>
      <c r="N409" s="153">
        <v>553.20000000000005</v>
      </c>
      <c r="O409" s="153">
        <v>632.20000000000005</v>
      </c>
      <c r="P409" s="150">
        <v>66.599999999999994</v>
      </c>
      <c r="Q409" s="5" t="s">
        <v>312</v>
      </c>
      <c r="R409" s="5" t="s">
        <v>298</v>
      </c>
      <c r="S409" s="5" t="s">
        <v>345</v>
      </c>
      <c r="T409" s="5" t="s">
        <v>312</v>
      </c>
      <c r="U409" s="5" t="s">
        <v>312</v>
      </c>
      <c r="V409" s="17" t="s">
        <v>174</v>
      </c>
      <c r="W409" s="61"/>
      <c r="X409" s="5"/>
      <c r="Y409" s="5"/>
    </row>
    <row r="410" spans="2:26" ht="15" x14ac:dyDescent="0.2">
      <c r="B410" s="65" t="s">
        <v>318</v>
      </c>
      <c r="C410" s="28">
        <v>42263</v>
      </c>
      <c r="D410" s="9">
        <v>0.42638888888888887</v>
      </c>
      <c r="E410" s="150"/>
      <c r="F410" s="5"/>
      <c r="G410" s="11">
        <v>8.15</v>
      </c>
      <c r="H410" s="5">
        <v>102.5</v>
      </c>
      <c r="I410" s="153">
        <v>16.920000000000002</v>
      </c>
      <c r="J410" s="100" t="s">
        <v>352</v>
      </c>
      <c r="K410" s="100" t="s">
        <v>312</v>
      </c>
      <c r="L410" s="153">
        <v>7.57</v>
      </c>
      <c r="M410" s="153">
        <v>3.87</v>
      </c>
      <c r="N410" s="153">
        <v>739.8</v>
      </c>
      <c r="O410" s="153">
        <v>876.4</v>
      </c>
      <c r="P410" s="150">
        <v>45.6</v>
      </c>
      <c r="Q410" s="100" t="s">
        <v>312</v>
      </c>
      <c r="R410" s="100" t="s">
        <v>421</v>
      </c>
      <c r="S410" s="100" t="s">
        <v>345</v>
      </c>
      <c r="T410" s="5" t="s">
        <v>312</v>
      </c>
      <c r="U410" s="5" t="s">
        <v>312</v>
      </c>
      <c r="V410" s="17" t="s">
        <v>246</v>
      </c>
      <c r="W410" s="61"/>
      <c r="X410" s="5"/>
      <c r="Y410" s="5"/>
    </row>
    <row r="411" spans="2:26" ht="15" x14ac:dyDescent="0.2">
      <c r="B411" s="50" t="s">
        <v>318</v>
      </c>
      <c r="C411" s="28">
        <v>42272</v>
      </c>
      <c r="D411" s="9">
        <v>0.49444444444444446</v>
      </c>
      <c r="E411" s="150">
        <v>579.4</v>
      </c>
      <c r="F411" s="5" t="s">
        <v>296</v>
      </c>
      <c r="G411" s="11">
        <v>8.6300000000000008</v>
      </c>
      <c r="H411" s="5">
        <v>106.3</v>
      </c>
      <c r="I411" s="153">
        <v>16.43</v>
      </c>
      <c r="J411" s="100" t="s">
        <v>352</v>
      </c>
      <c r="K411" s="100" t="s">
        <v>312</v>
      </c>
      <c r="L411" s="153">
        <v>7.68</v>
      </c>
      <c r="M411" s="153">
        <v>1.57</v>
      </c>
      <c r="N411" s="153">
        <v>767.6</v>
      </c>
      <c r="O411" s="153">
        <v>919.8</v>
      </c>
      <c r="P411" s="150">
        <v>37.6</v>
      </c>
      <c r="Q411" s="100" t="s">
        <v>312</v>
      </c>
      <c r="R411" s="100" t="s">
        <v>421</v>
      </c>
      <c r="S411" s="100" t="s">
        <v>345</v>
      </c>
      <c r="T411" s="5" t="s">
        <v>312</v>
      </c>
      <c r="U411" s="5" t="s">
        <v>312</v>
      </c>
      <c r="V411" s="17" t="s">
        <v>174</v>
      </c>
      <c r="W411" s="61"/>
      <c r="X411" s="5"/>
      <c r="Y411" s="5"/>
    </row>
    <row r="412" spans="2:26" ht="15" x14ac:dyDescent="0.2">
      <c r="B412" s="50" t="s">
        <v>318</v>
      </c>
      <c r="C412" s="28">
        <v>42286</v>
      </c>
      <c r="D412" s="9">
        <v>0.44791666666666669</v>
      </c>
      <c r="E412" s="150">
        <v>307.60000000000002</v>
      </c>
      <c r="F412" s="100" t="s">
        <v>348</v>
      </c>
      <c r="G412" s="153">
        <v>8.5</v>
      </c>
      <c r="H412" s="5">
        <v>100.7</v>
      </c>
      <c r="I412" s="153">
        <v>14.7</v>
      </c>
      <c r="J412" s="5" t="s">
        <v>230</v>
      </c>
      <c r="K412" s="100" t="s">
        <v>312</v>
      </c>
      <c r="L412" s="153">
        <v>7.73</v>
      </c>
      <c r="M412" s="153">
        <v>4.25</v>
      </c>
      <c r="N412" s="153">
        <v>631.4</v>
      </c>
      <c r="O412" s="153">
        <v>786.6</v>
      </c>
      <c r="P412" s="150">
        <v>20.2</v>
      </c>
      <c r="Q412" s="100" t="s">
        <v>312</v>
      </c>
      <c r="R412" s="5" t="s">
        <v>298</v>
      </c>
      <c r="S412" s="100" t="s">
        <v>345</v>
      </c>
      <c r="T412" s="5" t="s">
        <v>312</v>
      </c>
      <c r="U412" s="5" t="s">
        <v>312</v>
      </c>
      <c r="V412" s="17" t="s">
        <v>174</v>
      </c>
      <c r="W412" s="61"/>
      <c r="X412" s="5"/>
      <c r="Y412" s="5"/>
    </row>
    <row r="413" spans="2:26" ht="15" x14ac:dyDescent="0.2">
      <c r="B413" s="50" t="s">
        <v>318</v>
      </c>
      <c r="C413" s="28">
        <v>42307</v>
      </c>
      <c r="D413" s="9">
        <v>0.4381944444444445</v>
      </c>
      <c r="E413" s="150">
        <v>435.2</v>
      </c>
      <c r="F413" s="100" t="s">
        <v>388</v>
      </c>
      <c r="G413" s="11">
        <v>9.19</v>
      </c>
      <c r="H413" s="5">
        <v>98.6</v>
      </c>
      <c r="I413" s="153">
        <v>9.6300000000000008</v>
      </c>
      <c r="J413" s="5" t="s">
        <v>230</v>
      </c>
      <c r="K413" s="100" t="s">
        <v>312</v>
      </c>
      <c r="L413" s="153">
        <v>7.49</v>
      </c>
      <c r="M413" s="153">
        <v>4.3499999999999996</v>
      </c>
      <c r="N413" s="153">
        <v>638.79999999999995</v>
      </c>
      <c r="O413" s="153">
        <v>902.8</v>
      </c>
      <c r="P413" s="150">
        <v>15.4</v>
      </c>
      <c r="Q413" s="100" t="s">
        <v>312</v>
      </c>
      <c r="R413" s="100" t="s">
        <v>398</v>
      </c>
      <c r="S413" s="100" t="s">
        <v>392</v>
      </c>
      <c r="T413" s="5" t="s">
        <v>312</v>
      </c>
      <c r="U413" s="5" t="s">
        <v>312</v>
      </c>
      <c r="V413" s="142" t="s">
        <v>359</v>
      </c>
      <c r="W413" s="61"/>
      <c r="X413" s="5"/>
      <c r="Y413" s="5"/>
    </row>
    <row r="414" spans="2:26" ht="15" x14ac:dyDescent="0.2">
      <c r="B414" s="50" t="s">
        <v>318</v>
      </c>
      <c r="C414" s="28">
        <v>42321</v>
      </c>
      <c r="D414" s="42"/>
      <c r="E414" s="150">
        <v>344.8</v>
      </c>
      <c r="F414" s="136"/>
      <c r="G414" s="44"/>
      <c r="H414" s="40"/>
      <c r="I414" s="143"/>
      <c r="J414" s="40"/>
      <c r="K414" s="136"/>
      <c r="L414" s="143"/>
      <c r="M414" s="143"/>
      <c r="N414" s="143"/>
      <c r="O414" s="143"/>
      <c r="P414" s="141"/>
      <c r="Q414" s="136"/>
      <c r="R414" s="136"/>
      <c r="S414" s="136"/>
      <c r="T414" s="40"/>
      <c r="U414" s="40"/>
      <c r="V414" s="174"/>
      <c r="W414" s="132"/>
      <c r="X414" s="40"/>
      <c r="Y414" s="40"/>
    </row>
    <row r="415" spans="2:26" ht="15" x14ac:dyDescent="0.2">
      <c r="B415" s="50" t="s">
        <v>318</v>
      </c>
      <c r="C415" s="28">
        <v>42342</v>
      </c>
      <c r="D415" s="42"/>
      <c r="E415" s="150">
        <v>81.3</v>
      </c>
      <c r="F415" s="136"/>
      <c r="G415" s="44"/>
      <c r="H415" s="40"/>
      <c r="I415" s="143"/>
      <c r="J415" s="40"/>
      <c r="K415" s="136"/>
      <c r="L415" s="143"/>
      <c r="M415" s="143"/>
      <c r="N415" s="143"/>
      <c r="O415" s="143"/>
      <c r="P415" s="141"/>
      <c r="Q415" s="136"/>
      <c r="R415" s="136"/>
      <c r="S415" s="136"/>
      <c r="T415" s="40"/>
      <c r="U415" s="40"/>
      <c r="V415" s="174"/>
      <c r="W415" s="132"/>
      <c r="X415" s="40"/>
      <c r="Y415" s="40"/>
    </row>
    <row r="416" spans="2:26" ht="15" x14ac:dyDescent="0.2">
      <c r="B416" s="50" t="s">
        <v>318</v>
      </c>
      <c r="C416" s="28">
        <v>42356</v>
      </c>
      <c r="D416" s="42"/>
      <c r="E416" s="150"/>
      <c r="F416" s="136"/>
      <c r="G416" s="44"/>
      <c r="H416" s="40"/>
      <c r="I416" s="143"/>
      <c r="J416" s="40"/>
      <c r="K416" s="136"/>
      <c r="L416" s="143"/>
      <c r="M416" s="143"/>
      <c r="N416" s="143"/>
      <c r="O416" s="143"/>
      <c r="P416" s="141"/>
      <c r="Q416" s="136"/>
      <c r="R416" s="136"/>
      <c r="S416" s="136"/>
      <c r="T416" s="40"/>
      <c r="U416" s="40"/>
      <c r="V416" s="174"/>
      <c r="W416" s="132"/>
      <c r="X416" s="40"/>
      <c r="Y416" s="40"/>
    </row>
    <row r="417" spans="2:27" ht="15" x14ac:dyDescent="0.2">
      <c r="Z417" s="154" t="s">
        <v>179</v>
      </c>
      <c r="AA417" s="154" t="s">
        <v>175</v>
      </c>
    </row>
    <row r="418" spans="2:27" ht="15" x14ac:dyDescent="0.2">
      <c r="B418" s="5" t="s">
        <v>317</v>
      </c>
      <c r="C418" s="28">
        <v>41671</v>
      </c>
      <c r="D418" s="9">
        <v>0.40277777777777773</v>
      </c>
      <c r="E418" s="5">
        <v>81.599999999999994</v>
      </c>
      <c r="F418" s="5">
        <v>172.2</v>
      </c>
      <c r="G418" s="5">
        <v>8.5</v>
      </c>
      <c r="H418" s="5"/>
      <c r="I418" s="5">
        <v>1.9</v>
      </c>
      <c r="J418" s="5"/>
      <c r="K418" s="5"/>
      <c r="L418" s="5">
        <v>7.59</v>
      </c>
      <c r="M418" s="5" t="s">
        <v>312</v>
      </c>
      <c r="N418" s="5"/>
      <c r="O418" s="5"/>
      <c r="P418" s="5"/>
      <c r="Q418" s="5">
        <v>0.01</v>
      </c>
      <c r="R418" s="5" t="s">
        <v>298</v>
      </c>
      <c r="S418" s="5" t="s">
        <v>346</v>
      </c>
      <c r="T418" s="5" t="s">
        <v>312</v>
      </c>
      <c r="U418" s="5"/>
      <c r="V418" s="17" t="s">
        <v>335</v>
      </c>
      <c r="W418" s="17"/>
      <c r="X418" s="5"/>
      <c r="Y418" s="5"/>
    </row>
    <row r="419" spans="2:27" ht="15" x14ac:dyDescent="0.2">
      <c r="B419" s="5" t="s">
        <v>317</v>
      </c>
      <c r="C419" s="28">
        <v>41684</v>
      </c>
      <c r="D419" s="9">
        <v>0.38541666666666669</v>
      </c>
      <c r="E419" s="5">
        <v>113</v>
      </c>
      <c r="F419" s="5">
        <v>191.8</v>
      </c>
      <c r="G419" s="5">
        <v>8.5</v>
      </c>
      <c r="H419" s="5"/>
      <c r="I419" s="5">
        <v>2.2999999999999998</v>
      </c>
      <c r="J419" s="5"/>
      <c r="K419" s="5"/>
      <c r="L419" s="5">
        <v>7.62</v>
      </c>
      <c r="M419" s="5"/>
      <c r="N419" s="5"/>
      <c r="O419" s="5"/>
      <c r="P419" s="5"/>
      <c r="Q419" s="5">
        <v>7.0000000000000001E-3</v>
      </c>
      <c r="R419" s="5" t="s">
        <v>421</v>
      </c>
      <c r="S419" s="5" t="s">
        <v>346</v>
      </c>
      <c r="T419" s="5">
        <v>2.6</v>
      </c>
      <c r="U419" s="5">
        <v>1.002</v>
      </c>
      <c r="V419" s="17" t="s">
        <v>335</v>
      </c>
      <c r="W419" s="61"/>
      <c r="X419" s="5"/>
      <c r="Y419" s="5"/>
    </row>
    <row r="420" spans="2:27" ht="15" x14ac:dyDescent="0.2">
      <c r="B420" s="5" t="s">
        <v>317</v>
      </c>
      <c r="C420" s="28">
        <v>41698</v>
      </c>
      <c r="D420" s="9">
        <v>0.375</v>
      </c>
      <c r="E420" s="5">
        <v>325.5</v>
      </c>
      <c r="F420" s="5">
        <v>325.5</v>
      </c>
      <c r="G420" s="5">
        <v>9.5</v>
      </c>
      <c r="H420" s="5"/>
      <c r="I420" s="5">
        <v>3.9</v>
      </c>
      <c r="J420" s="5"/>
      <c r="K420" s="5"/>
      <c r="L420" s="5">
        <v>7.82</v>
      </c>
      <c r="M420" s="5"/>
      <c r="N420" s="5"/>
      <c r="O420" s="5"/>
      <c r="P420" s="5"/>
      <c r="Q420" s="5"/>
      <c r="R420" s="5" t="s">
        <v>421</v>
      </c>
      <c r="S420" s="5" t="s">
        <v>346</v>
      </c>
      <c r="T420" s="5">
        <v>2.6</v>
      </c>
      <c r="U420" s="5">
        <v>1.002</v>
      </c>
      <c r="V420" s="17" t="s">
        <v>242</v>
      </c>
      <c r="W420" s="61"/>
      <c r="X420" s="5"/>
      <c r="Y420" s="5"/>
    </row>
    <row r="421" spans="2:27" ht="15" x14ac:dyDescent="0.2">
      <c r="B421" s="5" t="s">
        <v>317</v>
      </c>
      <c r="C421" s="28">
        <v>41712</v>
      </c>
      <c r="D421" s="9">
        <v>0.38541666666666669</v>
      </c>
      <c r="E421" s="5">
        <v>16.100000000000001</v>
      </c>
      <c r="F421" s="5">
        <v>265.60000000000002</v>
      </c>
      <c r="G421" s="5">
        <v>9.5</v>
      </c>
      <c r="H421" s="5"/>
      <c r="I421" s="5">
        <v>4.0999999999999996</v>
      </c>
      <c r="J421" s="5"/>
      <c r="K421" s="5"/>
      <c r="L421" s="5">
        <v>8.01</v>
      </c>
      <c r="M421" s="5"/>
      <c r="N421" s="5"/>
      <c r="O421" s="5"/>
      <c r="P421" s="5"/>
      <c r="Q421" s="5">
        <v>1.6E-2</v>
      </c>
      <c r="R421" s="5" t="s">
        <v>298</v>
      </c>
      <c r="S421" s="5" t="s">
        <v>346</v>
      </c>
      <c r="T421" s="5">
        <v>2.6</v>
      </c>
      <c r="U421" s="5">
        <v>1.002</v>
      </c>
      <c r="V421" s="17" t="s">
        <v>335</v>
      </c>
      <c r="W421" s="61"/>
      <c r="X421" s="5"/>
      <c r="Y421" s="5"/>
    </row>
    <row r="422" spans="2:27" ht="15" x14ac:dyDescent="0.2">
      <c r="B422" s="5" t="s">
        <v>317</v>
      </c>
      <c r="C422" s="28">
        <v>41916</v>
      </c>
      <c r="D422" s="8">
        <v>0.41944444444444445</v>
      </c>
      <c r="E422" s="5">
        <v>90.5</v>
      </c>
      <c r="F422" s="5">
        <v>1553.1</v>
      </c>
      <c r="G422" s="5" t="s">
        <v>312</v>
      </c>
      <c r="H422" s="5" t="s">
        <v>312</v>
      </c>
      <c r="I422" s="5">
        <v>12.5</v>
      </c>
      <c r="J422" s="5" t="s">
        <v>230</v>
      </c>
      <c r="K422" s="5"/>
      <c r="L422" s="153">
        <v>8.09</v>
      </c>
      <c r="M422" s="150">
        <v>7</v>
      </c>
      <c r="N422" s="5"/>
      <c r="O422" s="5"/>
      <c r="P422" s="5"/>
      <c r="Q422" s="5"/>
      <c r="R422" s="5"/>
      <c r="S422" s="5" t="s">
        <v>345</v>
      </c>
      <c r="T422" s="5"/>
      <c r="U422" s="5"/>
      <c r="V422" s="17" t="s">
        <v>335</v>
      </c>
      <c r="W422" s="61"/>
      <c r="X422" s="5"/>
      <c r="Y422" s="5"/>
    </row>
    <row r="423" spans="2:27" ht="15" x14ac:dyDescent="0.2">
      <c r="B423" s="5" t="s">
        <v>317</v>
      </c>
      <c r="C423" s="28">
        <v>41930</v>
      </c>
      <c r="D423" s="9">
        <v>0.41180555555555554</v>
      </c>
      <c r="E423" s="5">
        <v>40.5</v>
      </c>
      <c r="F423" s="5">
        <v>1986.3</v>
      </c>
      <c r="G423" s="5">
        <v>9.5500000000000007</v>
      </c>
      <c r="H423" s="5">
        <v>102.9</v>
      </c>
      <c r="I423" s="153">
        <v>10.25</v>
      </c>
      <c r="J423" s="5" t="s">
        <v>230</v>
      </c>
      <c r="K423" s="5"/>
      <c r="L423" s="5">
        <v>8.18</v>
      </c>
      <c r="M423" s="5"/>
      <c r="N423" s="5">
        <v>457.7</v>
      </c>
      <c r="O423" s="5"/>
      <c r="P423" s="5"/>
      <c r="Q423" s="5"/>
      <c r="R423" s="5"/>
      <c r="S423" s="5" t="s">
        <v>345</v>
      </c>
      <c r="T423" s="5"/>
      <c r="U423" s="5"/>
      <c r="V423" s="17" t="s">
        <v>275</v>
      </c>
      <c r="W423" s="61"/>
      <c r="X423" s="5"/>
      <c r="Y423" s="5"/>
    </row>
    <row r="424" spans="2:27" ht="15" x14ac:dyDescent="0.2">
      <c r="B424" s="5" t="s">
        <v>317</v>
      </c>
      <c r="C424" s="28">
        <v>41951</v>
      </c>
      <c r="D424" s="9">
        <v>0.4145833333333333</v>
      </c>
      <c r="E424" s="5">
        <v>816.4</v>
      </c>
      <c r="F424" s="5" t="s">
        <v>296</v>
      </c>
      <c r="G424" s="5">
        <v>9.81</v>
      </c>
      <c r="H424" s="5" t="s">
        <v>312</v>
      </c>
      <c r="I424" s="5">
        <v>7.74</v>
      </c>
      <c r="J424" s="5" t="s">
        <v>230</v>
      </c>
      <c r="K424" s="5"/>
      <c r="L424" s="5">
        <v>7.93</v>
      </c>
      <c r="M424" s="5">
        <v>3.6</v>
      </c>
      <c r="N424" s="5">
        <v>558</v>
      </c>
      <c r="O424" s="5"/>
      <c r="P424" s="5"/>
      <c r="Q424" s="5"/>
      <c r="R424" s="5"/>
      <c r="S424" s="5" t="s">
        <v>345</v>
      </c>
      <c r="T424" s="5"/>
      <c r="U424" s="5"/>
      <c r="V424" s="17" t="s">
        <v>275</v>
      </c>
      <c r="W424" s="61"/>
      <c r="X424" s="5"/>
      <c r="Y424" s="5"/>
    </row>
    <row r="425" spans="2:27" ht="15" x14ac:dyDescent="0.2">
      <c r="B425" s="5" t="s">
        <v>317</v>
      </c>
      <c r="C425" s="28">
        <v>41965</v>
      </c>
      <c r="D425" s="9">
        <v>0.40972222222222227</v>
      </c>
      <c r="E425" s="150">
        <v>85.7</v>
      </c>
      <c r="F425" s="150">
        <v>1986.3</v>
      </c>
      <c r="G425" s="5">
        <v>11.32</v>
      </c>
      <c r="H425" s="5"/>
      <c r="I425" s="153">
        <v>2.61</v>
      </c>
      <c r="J425" s="5" t="s">
        <v>230</v>
      </c>
      <c r="K425" s="5"/>
      <c r="L425" s="5">
        <v>8.08</v>
      </c>
      <c r="M425" s="150">
        <v>3.7</v>
      </c>
      <c r="N425" s="5">
        <v>501</v>
      </c>
      <c r="O425" s="5"/>
      <c r="P425" s="5"/>
      <c r="Q425" s="5"/>
      <c r="R425" s="5"/>
      <c r="S425" s="5" t="s">
        <v>345</v>
      </c>
      <c r="T425" s="5"/>
      <c r="U425" s="5"/>
      <c r="V425" s="17" t="s">
        <v>280</v>
      </c>
      <c r="W425" s="61"/>
      <c r="X425" s="5"/>
      <c r="Y425" s="5"/>
    </row>
    <row r="426" spans="2:27" ht="15" x14ac:dyDescent="0.2">
      <c r="B426" s="5" t="s">
        <v>317</v>
      </c>
      <c r="C426" s="28">
        <v>41986</v>
      </c>
      <c r="D426" s="9">
        <v>0.4368055555555555</v>
      </c>
      <c r="E426" s="150">
        <v>101.7</v>
      </c>
      <c r="F426" s="150">
        <v>1732.9</v>
      </c>
      <c r="G426" s="5" t="s">
        <v>312</v>
      </c>
      <c r="H426" s="5" t="s">
        <v>312</v>
      </c>
      <c r="I426" s="153">
        <v>3.8</v>
      </c>
      <c r="J426" s="5" t="s">
        <v>230</v>
      </c>
      <c r="K426" s="5"/>
      <c r="L426" s="5">
        <v>7.88</v>
      </c>
      <c r="M426" s="150">
        <v>1.3</v>
      </c>
      <c r="N426" s="13"/>
      <c r="O426" s="5"/>
      <c r="P426" s="5"/>
      <c r="Q426" s="5"/>
      <c r="R426" s="5"/>
      <c r="S426" s="5" t="s">
        <v>345</v>
      </c>
      <c r="T426" s="5"/>
      <c r="U426" s="5"/>
      <c r="V426" s="17" t="s">
        <v>275</v>
      </c>
      <c r="W426" s="61"/>
      <c r="X426" s="5"/>
      <c r="Y426" s="5"/>
      <c r="AA426">
        <f>GEOMEAN(E418:E426)</f>
        <v>102.60334942145302</v>
      </c>
    </row>
    <row r="427" spans="2:27" ht="15" x14ac:dyDescent="0.2">
      <c r="B427" s="50" t="s">
        <v>317</v>
      </c>
      <c r="C427" s="28">
        <v>42028</v>
      </c>
      <c r="D427" s="9">
        <v>0.42986111111111108</v>
      </c>
      <c r="E427" s="5">
        <v>77.599999999999994</v>
      </c>
      <c r="F427" s="5">
        <v>770.1</v>
      </c>
      <c r="G427" s="153">
        <v>12.48</v>
      </c>
      <c r="H427" s="5">
        <v>107.5</v>
      </c>
      <c r="I427" s="153">
        <v>1.33</v>
      </c>
      <c r="J427" s="5" t="s">
        <v>230</v>
      </c>
      <c r="K427" s="5"/>
      <c r="L427" s="153">
        <v>8.0299999999999994</v>
      </c>
      <c r="M427" s="150">
        <v>3.9</v>
      </c>
      <c r="N427" s="153">
        <v>591.70000000000005</v>
      </c>
      <c r="O427" s="5"/>
      <c r="P427" s="5"/>
      <c r="Q427" s="5"/>
      <c r="R427" s="5" t="s">
        <v>421</v>
      </c>
      <c r="S427" s="5" t="s">
        <v>345</v>
      </c>
      <c r="T427" s="5"/>
      <c r="U427" s="5"/>
      <c r="V427" s="17" t="s">
        <v>278</v>
      </c>
      <c r="W427" s="17" t="s">
        <v>385</v>
      </c>
      <c r="X427" s="5"/>
      <c r="Y427" s="5"/>
    </row>
    <row r="428" spans="2:27" ht="15" x14ac:dyDescent="0.2">
      <c r="B428" s="50" t="s">
        <v>317</v>
      </c>
      <c r="C428" s="28">
        <v>42049</v>
      </c>
      <c r="D428" s="9">
        <v>0.44791666666666669</v>
      </c>
      <c r="E428" s="5">
        <v>40.1</v>
      </c>
      <c r="F428" s="5">
        <v>980.4</v>
      </c>
      <c r="G428" s="11">
        <v>10.92</v>
      </c>
      <c r="H428" s="5">
        <v>103.9</v>
      </c>
      <c r="I428" s="153">
        <v>5.16</v>
      </c>
      <c r="J428" s="5" t="s">
        <v>230</v>
      </c>
      <c r="K428" s="5"/>
      <c r="L428" s="153">
        <v>7.65</v>
      </c>
      <c r="M428" s="153">
        <v>4.7300000000000004</v>
      </c>
      <c r="N428" s="153">
        <v>615.4</v>
      </c>
      <c r="O428" s="5"/>
      <c r="P428" s="5"/>
      <c r="Q428" s="5"/>
      <c r="R428" s="5"/>
      <c r="S428" s="5" t="s">
        <v>345</v>
      </c>
      <c r="T428" s="5"/>
      <c r="U428" s="5"/>
      <c r="V428" s="17" t="s">
        <v>278</v>
      </c>
      <c r="W428" s="17" t="s">
        <v>375</v>
      </c>
      <c r="X428" s="5"/>
      <c r="Y428" s="5"/>
    </row>
    <row r="429" spans="2:27" ht="15" x14ac:dyDescent="0.2">
      <c r="B429" s="50" t="s">
        <v>317</v>
      </c>
      <c r="C429" s="28">
        <v>42063</v>
      </c>
      <c r="D429" s="5" t="s">
        <v>312</v>
      </c>
      <c r="E429" s="5" t="s">
        <v>312</v>
      </c>
      <c r="F429" s="5" t="s">
        <v>312</v>
      </c>
      <c r="G429" s="5" t="s">
        <v>312</v>
      </c>
      <c r="H429" s="5" t="s">
        <v>312</v>
      </c>
      <c r="I429" s="5" t="s">
        <v>312</v>
      </c>
      <c r="J429" s="5" t="s">
        <v>312</v>
      </c>
      <c r="K429" s="5" t="s">
        <v>312</v>
      </c>
      <c r="L429" s="5" t="s">
        <v>312</v>
      </c>
      <c r="M429" s="5" t="s">
        <v>312</v>
      </c>
      <c r="N429" s="5" t="s">
        <v>312</v>
      </c>
      <c r="O429" s="5" t="s">
        <v>312</v>
      </c>
      <c r="P429" s="5" t="s">
        <v>312</v>
      </c>
      <c r="Q429" s="5" t="s">
        <v>312</v>
      </c>
      <c r="R429" s="5" t="s">
        <v>312</v>
      </c>
      <c r="S429" s="5" t="s">
        <v>312</v>
      </c>
      <c r="T429" s="5" t="s">
        <v>312</v>
      </c>
      <c r="U429" s="5" t="s">
        <v>312</v>
      </c>
      <c r="V429" s="17" t="s">
        <v>278</v>
      </c>
      <c r="W429" s="17" t="s">
        <v>301</v>
      </c>
      <c r="X429" s="5"/>
      <c r="Y429" s="5"/>
    </row>
    <row r="430" spans="2:27" ht="15" x14ac:dyDescent="0.2">
      <c r="B430" s="50" t="s">
        <v>317</v>
      </c>
      <c r="C430" s="28">
        <v>42084</v>
      </c>
      <c r="D430" s="9">
        <v>0.48194444444444445</v>
      </c>
      <c r="E430" s="150">
        <v>23.1</v>
      </c>
      <c r="F430" s="5">
        <v>2419.6</v>
      </c>
      <c r="G430" s="11">
        <v>9.91</v>
      </c>
      <c r="H430" s="5">
        <v>104.4</v>
      </c>
      <c r="I430" s="153">
        <v>9</v>
      </c>
      <c r="J430" s="5" t="s">
        <v>230</v>
      </c>
      <c r="K430" s="5"/>
      <c r="L430" s="153">
        <v>7.64</v>
      </c>
      <c r="M430" s="153">
        <v>4.08</v>
      </c>
      <c r="N430" s="153">
        <v>497.4</v>
      </c>
      <c r="O430" s="153">
        <v>712.4</v>
      </c>
      <c r="P430" s="150">
        <v>164</v>
      </c>
      <c r="Q430" s="5"/>
      <c r="R430" s="5" t="s">
        <v>421</v>
      </c>
      <c r="S430" s="5" t="s">
        <v>345</v>
      </c>
      <c r="T430" s="5"/>
      <c r="U430" s="5"/>
      <c r="V430" s="17" t="s">
        <v>278</v>
      </c>
      <c r="W430" s="18" t="s">
        <v>302</v>
      </c>
      <c r="X430" s="5"/>
      <c r="Y430" s="5"/>
    </row>
    <row r="431" spans="2:27" ht="15" x14ac:dyDescent="0.2">
      <c r="B431" s="50" t="s">
        <v>317</v>
      </c>
      <c r="C431" s="28">
        <v>42091</v>
      </c>
      <c r="D431" s="9">
        <v>0.47361111111111115</v>
      </c>
      <c r="E431" s="150">
        <v>30.1</v>
      </c>
      <c r="F431" s="5" t="s">
        <v>296</v>
      </c>
      <c r="G431" s="11">
        <v>9.73</v>
      </c>
      <c r="H431" s="5">
        <v>106.6</v>
      </c>
      <c r="I431" s="153">
        <v>10.57</v>
      </c>
      <c r="J431" s="5" t="s">
        <v>230</v>
      </c>
      <c r="K431" s="5"/>
      <c r="L431" s="153">
        <v>7.61</v>
      </c>
      <c r="M431" s="153">
        <v>5.34</v>
      </c>
      <c r="N431" s="153">
        <v>486.7</v>
      </c>
      <c r="O431" s="153">
        <v>674.1</v>
      </c>
      <c r="P431" s="150">
        <v>148.9</v>
      </c>
      <c r="Q431" s="5"/>
      <c r="R431" s="5" t="s">
        <v>421</v>
      </c>
      <c r="S431" s="5" t="s">
        <v>345</v>
      </c>
      <c r="T431" s="5"/>
      <c r="U431" s="5"/>
      <c r="V431" s="17" t="s">
        <v>278</v>
      </c>
      <c r="W431" s="17" t="s">
        <v>303</v>
      </c>
      <c r="X431" s="5"/>
      <c r="Y431" s="5"/>
    </row>
    <row r="432" spans="2:27" ht="15" x14ac:dyDescent="0.25">
      <c r="B432" s="50" t="s">
        <v>317</v>
      </c>
      <c r="C432" s="28">
        <v>42111</v>
      </c>
      <c r="D432" s="9">
        <v>0.5</v>
      </c>
      <c r="E432" s="150">
        <v>1986.3</v>
      </c>
      <c r="F432" s="5" t="s">
        <v>296</v>
      </c>
      <c r="G432" s="11">
        <v>9.93</v>
      </c>
      <c r="H432" s="5">
        <v>100.1</v>
      </c>
      <c r="I432" s="153">
        <v>7.22</v>
      </c>
      <c r="J432" s="5" t="s">
        <v>371</v>
      </c>
      <c r="K432" s="5" t="s">
        <v>312</v>
      </c>
      <c r="L432" s="153">
        <v>7.77</v>
      </c>
      <c r="M432" s="153" t="s">
        <v>312</v>
      </c>
      <c r="N432" s="153">
        <v>341.2</v>
      </c>
      <c r="O432" s="153">
        <v>516.6</v>
      </c>
      <c r="P432" s="150">
        <v>106.5</v>
      </c>
      <c r="Q432" s="5" t="s">
        <v>312</v>
      </c>
      <c r="R432" s="5" t="s">
        <v>421</v>
      </c>
      <c r="S432" s="5" t="s">
        <v>346</v>
      </c>
      <c r="T432" s="5" t="s">
        <v>312</v>
      </c>
      <c r="U432" s="5" t="s">
        <v>312</v>
      </c>
      <c r="V432" s="60" t="s">
        <v>195</v>
      </c>
      <c r="W432" s="17" t="s">
        <v>304</v>
      </c>
      <c r="X432" s="5"/>
      <c r="Y432" s="5"/>
    </row>
    <row r="433" spans="2:26" ht="15" x14ac:dyDescent="0.25">
      <c r="B433" s="50" t="s">
        <v>317</v>
      </c>
      <c r="C433" s="28">
        <v>42130</v>
      </c>
      <c r="D433" s="9">
        <v>0.43888888888888888</v>
      </c>
      <c r="E433" s="150">
        <v>206</v>
      </c>
      <c r="F433" s="5"/>
      <c r="G433" s="11"/>
      <c r="H433" s="5"/>
      <c r="I433" s="153"/>
      <c r="J433" s="5"/>
      <c r="K433" s="5"/>
      <c r="L433" s="153"/>
      <c r="M433" s="153"/>
      <c r="N433" s="153"/>
      <c r="O433" s="153"/>
      <c r="P433" s="150"/>
      <c r="Q433" s="5"/>
      <c r="R433" s="5"/>
      <c r="S433" s="5"/>
      <c r="T433" s="5"/>
      <c r="U433" s="5"/>
      <c r="V433" s="60"/>
      <c r="W433" s="17" t="s">
        <v>305</v>
      </c>
      <c r="X433" s="5"/>
      <c r="Y433" s="5"/>
    </row>
    <row r="434" spans="2:26" ht="15" x14ac:dyDescent="0.25">
      <c r="B434" s="50" t="s">
        <v>317</v>
      </c>
      <c r="C434" s="28">
        <v>42144</v>
      </c>
      <c r="D434" s="9"/>
      <c r="E434" s="83">
        <v>147</v>
      </c>
      <c r="F434" s="5"/>
      <c r="G434" s="11"/>
      <c r="H434" s="5"/>
      <c r="I434" s="153"/>
      <c r="J434" s="5"/>
      <c r="K434" s="5"/>
      <c r="L434" s="153"/>
      <c r="M434" s="153"/>
      <c r="N434" s="153"/>
      <c r="O434" s="153"/>
      <c r="P434" s="150"/>
      <c r="Q434" s="5"/>
      <c r="R434" s="5"/>
      <c r="S434" s="5"/>
      <c r="T434" s="5"/>
      <c r="U434" s="5"/>
      <c r="V434" s="60"/>
      <c r="W434" s="17" t="s">
        <v>306</v>
      </c>
      <c r="X434" s="5"/>
      <c r="Y434" s="5"/>
    </row>
    <row r="435" spans="2:26" ht="15" x14ac:dyDescent="0.2">
      <c r="B435" s="50" t="s">
        <v>317</v>
      </c>
      <c r="C435" s="28">
        <v>42158</v>
      </c>
      <c r="D435" s="9">
        <v>0.39652777777777781</v>
      </c>
      <c r="E435" s="150">
        <v>14.4</v>
      </c>
      <c r="F435" s="5"/>
      <c r="G435" s="11">
        <v>9.17</v>
      </c>
      <c r="H435" s="150">
        <v>101</v>
      </c>
      <c r="I435" s="153">
        <v>11.38</v>
      </c>
      <c r="J435" s="5" t="s">
        <v>371</v>
      </c>
      <c r="K435" s="5" t="s">
        <v>312</v>
      </c>
      <c r="L435" s="153">
        <v>7.75</v>
      </c>
      <c r="M435" s="153" t="s">
        <v>312</v>
      </c>
      <c r="N435" s="153">
        <v>208.3</v>
      </c>
      <c r="O435" s="153">
        <v>283.39999999999998</v>
      </c>
      <c r="P435" s="150">
        <v>75.099999999999994</v>
      </c>
      <c r="Q435" s="5" t="s">
        <v>312</v>
      </c>
      <c r="R435" s="5" t="s">
        <v>421</v>
      </c>
      <c r="S435" s="5" t="s">
        <v>346</v>
      </c>
      <c r="T435" s="5" t="s">
        <v>312</v>
      </c>
      <c r="U435" s="5" t="s">
        <v>312</v>
      </c>
      <c r="V435" s="17" t="s">
        <v>251</v>
      </c>
      <c r="W435" s="17" t="s">
        <v>422</v>
      </c>
      <c r="X435" s="5"/>
      <c r="Y435" s="5"/>
    </row>
    <row r="436" spans="2:26" ht="15" x14ac:dyDescent="0.2">
      <c r="B436" s="50" t="s">
        <v>317</v>
      </c>
      <c r="C436" s="28">
        <v>42172</v>
      </c>
      <c r="D436" s="9">
        <v>0.46319444444444446</v>
      </c>
      <c r="E436" s="150">
        <v>69.7</v>
      </c>
      <c r="F436" s="5"/>
      <c r="G436" s="11">
        <v>8.5299999999999994</v>
      </c>
      <c r="H436" s="5">
        <v>101.6</v>
      </c>
      <c r="I436" s="153">
        <v>14.6</v>
      </c>
      <c r="J436" s="5" t="s">
        <v>371</v>
      </c>
      <c r="K436" s="5" t="s">
        <v>312</v>
      </c>
      <c r="L436" s="153">
        <v>7.5</v>
      </c>
      <c r="M436" s="153" t="s">
        <v>312</v>
      </c>
      <c r="N436" s="153">
        <v>191.8</v>
      </c>
      <c r="O436" s="153">
        <v>240</v>
      </c>
      <c r="P436" s="150">
        <v>82.8</v>
      </c>
      <c r="Q436" s="5" t="s">
        <v>312</v>
      </c>
      <c r="R436" s="5" t="s">
        <v>421</v>
      </c>
      <c r="S436" s="5" t="s">
        <v>346</v>
      </c>
      <c r="T436" s="5" t="s">
        <v>312</v>
      </c>
      <c r="U436" s="5" t="s">
        <v>312</v>
      </c>
      <c r="V436" s="17" t="s">
        <v>249</v>
      </c>
      <c r="W436" s="61"/>
      <c r="X436" s="5"/>
      <c r="Y436" s="5"/>
      <c r="Z436" t="s">
        <v>177</v>
      </c>
    </row>
    <row r="437" spans="2:26" ht="15" x14ac:dyDescent="0.2">
      <c r="B437" s="52" t="s">
        <v>317</v>
      </c>
      <c r="C437" s="28">
        <v>42181</v>
      </c>
      <c r="D437" s="9">
        <v>0.44930555555555557</v>
      </c>
      <c r="E437" s="150">
        <v>59.1</v>
      </c>
      <c r="F437" s="5" t="s">
        <v>296</v>
      </c>
      <c r="G437" s="11">
        <v>8.11</v>
      </c>
      <c r="H437" s="5">
        <v>100.4</v>
      </c>
      <c r="I437" s="153">
        <v>16.75</v>
      </c>
      <c r="J437" s="5" t="s">
        <v>371</v>
      </c>
      <c r="K437" s="5" t="s">
        <v>312</v>
      </c>
      <c r="L437" s="153">
        <v>7.65</v>
      </c>
      <c r="M437" s="153">
        <v>7.57</v>
      </c>
      <c r="N437" s="153">
        <v>264.10000000000002</v>
      </c>
      <c r="O437" s="153">
        <v>313.60000000000002</v>
      </c>
      <c r="P437" s="150">
        <v>82.6</v>
      </c>
      <c r="Q437" s="5" t="s">
        <v>312</v>
      </c>
      <c r="R437" s="5" t="s">
        <v>421</v>
      </c>
      <c r="S437" s="5" t="s">
        <v>346</v>
      </c>
      <c r="T437" s="5" t="s">
        <v>312</v>
      </c>
      <c r="U437" s="5" t="s">
        <v>312</v>
      </c>
      <c r="V437" s="17" t="s">
        <v>207</v>
      </c>
      <c r="W437" s="61"/>
      <c r="X437" s="5"/>
      <c r="Y437" s="5"/>
      <c r="Z437">
        <f>GEOMEAN(E433:E437)</f>
        <v>70.937105105517531</v>
      </c>
    </row>
    <row r="438" spans="2:26" ht="15" x14ac:dyDescent="0.25">
      <c r="B438" s="50" t="s">
        <v>317</v>
      </c>
      <c r="C438" s="28">
        <v>42186</v>
      </c>
      <c r="D438" s="9"/>
      <c r="E438" s="150">
        <v>49.5</v>
      </c>
      <c r="F438" s="5"/>
      <c r="G438" s="11"/>
      <c r="H438" s="5"/>
      <c r="I438" s="153"/>
      <c r="J438" s="5"/>
      <c r="K438" s="5"/>
      <c r="L438" s="153"/>
      <c r="M438" s="153"/>
      <c r="N438" s="153"/>
      <c r="O438" s="153"/>
      <c r="P438" s="150"/>
      <c r="Q438" s="5"/>
      <c r="R438" s="5"/>
      <c r="S438" s="5"/>
      <c r="T438" s="5"/>
      <c r="U438" s="5"/>
      <c r="V438" s="60"/>
      <c r="W438" s="61"/>
      <c r="X438" s="5"/>
      <c r="Y438" s="5"/>
    </row>
    <row r="439" spans="2:26" ht="15" x14ac:dyDescent="0.2">
      <c r="B439" s="52" t="s">
        <v>317</v>
      </c>
      <c r="C439" s="28">
        <v>42195</v>
      </c>
      <c r="D439" s="9">
        <v>0.41180555555555554</v>
      </c>
      <c r="E439" s="150">
        <v>178.5</v>
      </c>
      <c r="F439" s="5" t="s">
        <v>296</v>
      </c>
      <c r="G439" s="11">
        <v>7.89</v>
      </c>
      <c r="H439" s="5">
        <v>99.5</v>
      </c>
      <c r="I439" s="153">
        <v>17.170000000000002</v>
      </c>
      <c r="J439" s="5" t="s">
        <v>312</v>
      </c>
      <c r="K439" s="5" t="s">
        <v>312</v>
      </c>
      <c r="L439" s="153">
        <v>7.75</v>
      </c>
      <c r="M439" s="153">
        <v>13.3</v>
      </c>
      <c r="N439" s="153">
        <v>312.7</v>
      </c>
      <c r="O439" s="153">
        <v>367.9</v>
      </c>
      <c r="P439" s="150">
        <v>73.5</v>
      </c>
      <c r="Q439" s="5" t="s">
        <v>312</v>
      </c>
      <c r="R439" s="5" t="s">
        <v>379</v>
      </c>
      <c r="S439" s="5" t="s">
        <v>346</v>
      </c>
      <c r="T439" s="5" t="s">
        <v>312</v>
      </c>
      <c r="U439" s="5" t="s">
        <v>312</v>
      </c>
      <c r="V439" s="17" t="s">
        <v>207</v>
      </c>
      <c r="W439" s="61"/>
      <c r="X439" s="13" t="s">
        <v>312</v>
      </c>
      <c r="Y439" s="13" t="s">
        <v>312</v>
      </c>
    </row>
    <row r="440" spans="2:26" ht="15" x14ac:dyDescent="0.25">
      <c r="B440" s="50" t="s">
        <v>317</v>
      </c>
      <c r="C440" s="28">
        <v>42200</v>
      </c>
      <c r="D440" s="9"/>
      <c r="E440" s="150"/>
      <c r="F440" s="5"/>
      <c r="G440" s="11"/>
      <c r="H440" s="5"/>
      <c r="I440" s="153"/>
      <c r="J440" s="5"/>
      <c r="K440" s="5"/>
      <c r="L440" s="153"/>
      <c r="M440" s="153"/>
      <c r="N440" s="153"/>
      <c r="O440" s="153"/>
      <c r="P440" s="150"/>
      <c r="Q440" s="5"/>
      <c r="R440" s="5"/>
      <c r="S440" s="5"/>
      <c r="T440" s="5"/>
      <c r="U440" s="5"/>
      <c r="V440" s="60"/>
      <c r="W440" s="61"/>
      <c r="X440" s="5"/>
      <c r="Y440" s="5"/>
    </row>
    <row r="441" spans="2:26" ht="15" x14ac:dyDescent="0.2">
      <c r="B441" s="52" t="s">
        <v>317</v>
      </c>
      <c r="C441" s="28">
        <v>42209</v>
      </c>
      <c r="D441" s="9">
        <v>0.3972222222222222</v>
      </c>
      <c r="E441" s="150">
        <v>42.8</v>
      </c>
      <c r="F441" s="5" t="s">
        <v>296</v>
      </c>
      <c r="G441" s="11">
        <v>7.69</v>
      </c>
      <c r="H441" s="5">
        <v>99.6</v>
      </c>
      <c r="I441" s="153">
        <v>18.7</v>
      </c>
      <c r="J441" s="5" t="s">
        <v>371</v>
      </c>
      <c r="K441" s="5" t="s">
        <v>312</v>
      </c>
      <c r="L441" s="153">
        <v>7.74</v>
      </c>
      <c r="M441" s="153" t="s">
        <v>312</v>
      </c>
      <c r="N441" s="153">
        <v>282.8</v>
      </c>
      <c r="O441" s="153">
        <v>321.60000000000002</v>
      </c>
      <c r="P441" s="150">
        <v>67.3</v>
      </c>
      <c r="Q441" s="5" t="s">
        <v>312</v>
      </c>
      <c r="R441" s="5" t="s">
        <v>312</v>
      </c>
      <c r="S441" s="5" t="s">
        <v>346</v>
      </c>
      <c r="T441" s="5" t="s">
        <v>312</v>
      </c>
      <c r="U441" s="5" t="s">
        <v>312</v>
      </c>
      <c r="V441" s="17" t="s">
        <v>207</v>
      </c>
      <c r="W441" s="61"/>
      <c r="X441" s="13" t="s">
        <v>312</v>
      </c>
      <c r="Y441" s="13" t="s">
        <v>312</v>
      </c>
      <c r="Z441" s="90" t="s">
        <v>178</v>
      </c>
    </row>
    <row r="442" spans="2:26" ht="15" x14ac:dyDescent="0.2">
      <c r="B442" s="52" t="s">
        <v>317</v>
      </c>
      <c r="C442" s="28">
        <v>42216</v>
      </c>
      <c r="D442" s="9">
        <v>0.40486111111111112</v>
      </c>
      <c r="E442" s="150">
        <v>46.7</v>
      </c>
      <c r="F442" s="5" t="s">
        <v>296</v>
      </c>
      <c r="G442" s="11">
        <v>7.85</v>
      </c>
      <c r="H442" s="5">
        <v>101.3</v>
      </c>
      <c r="I442" s="153">
        <v>18.79</v>
      </c>
      <c r="J442" s="5" t="s">
        <v>312</v>
      </c>
      <c r="K442" s="5" t="s">
        <v>312</v>
      </c>
      <c r="L442" s="153">
        <v>7.76</v>
      </c>
      <c r="M442" s="153" t="s">
        <v>312</v>
      </c>
      <c r="N442" s="153">
        <v>370.7</v>
      </c>
      <c r="O442" s="153">
        <v>420.7</v>
      </c>
      <c r="P442" s="150">
        <v>63.2</v>
      </c>
      <c r="Q442" s="5" t="s">
        <v>312</v>
      </c>
      <c r="R442" s="5" t="s">
        <v>421</v>
      </c>
      <c r="S442" s="5" t="s">
        <v>346</v>
      </c>
      <c r="T442" s="5" t="s">
        <v>312</v>
      </c>
      <c r="U442" s="5" t="s">
        <v>312</v>
      </c>
      <c r="V442" s="17" t="s">
        <v>207</v>
      </c>
      <c r="W442" s="61"/>
      <c r="X442" s="5"/>
      <c r="Y442" s="5"/>
      <c r="Z442">
        <f>GEOMEAN(E435:E439,E441:E442)</f>
        <v>52.139822182642632</v>
      </c>
    </row>
    <row r="443" spans="2:26" ht="15" x14ac:dyDescent="0.25">
      <c r="B443" s="65" t="s">
        <v>317</v>
      </c>
      <c r="C443" s="28">
        <v>42221</v>
      </c>
      <c r="D443" s="9">
        <v>0.41597222222222219</v>
      </c>
      <c r="E443" s="150">
        <v>365</v>
      </c>
      <c r="F443" s="5"/>
      <c r="G443" s="153">
        <v>8</v>
      </c>
      <c r="H443" s="5">
        <v>102.8</v>
      </c>
      <c r="I443" s="153">
        <v>18.22</v>
      </c>
      <c r="J443" s="5" t="s">
        <v>312</v>
      </c>
      <c r="K443" s="5" t="s">
        <v>312</v>
      </c>
      <c r="L443" s="153">
        <v>7.56</v>
      </c>
      <c r="M443" s="153" t="s">
        <v>312</v>
      </c>
      <c r="N443" s="153">
        <v>391.4</v>
      </c>
      <c r="O443" s="153">
        <v>447.6</v>
      </c>
      <c r="P443" s="150" t="s">
        <v>312</v>
      </c>
      <c r="Q443" s="5" t="s">
        <v>312</v>
      </c>
      <c r="R443" s="5" t="s">
        <v>421</v>
      </c>
      <c r="S443" s="5" t="s">
        <v>345</v>
      </c>
      <c r="T443" s="5" t="s">
        <v>312</v>
      </c>
      <c r="U443" s="5" t="s">
        <v>312</v>
      </c>
      <c r="V443" s="36" t="s">
        <v>172</v>
      </c>
      <c r="W443" s="61"/>
      <c r="X443" s="5"/>
      <c r="Y443" s="5"/>
    </row>
    <row r="444" spans="2:26" ht="15" x14ac:dyDescent="0.2">
      <c r="B444" s="65" t="s">
        <v>317</v>
      </c>
      <c r="C444" s="28">
        <v>42235</v>
      </c>
      <c r="D444" s="9">
        <v>0.42986111111111108</v>
      </c>
      <c r="E444" s="150"/>
      <c r="F444" s="5"/>
      <c r="G444" s="11">
        <v>8.0399999999999991</v>
      </c>
      <c r="H444" s="5">
        <v>103.1</v>
      </c>
      <c r="I444" s="153">
        <v>18.149999999999999</v>
      </c>
      <c r="J444" s="5" t="s">
        <v>230</v>
      </c>
      <c r="K444" s="5" t="s">
        <v>312</v>
      </c>
      <c r="L444" s="153">
        <v>7.77</v>
      </c>
      <c r="M444" s="153" t="s">
        <v>312</v>
      </c>
      <c r="N444" s="153">
        <v>440.4</v>
      </c>
      <c r="O444" s="153">
        <v>506.9</v>
      </c>
      <c r="P444" s="150">
        <v>66.2</v>
      </c>
      <c r="Q444" s="5" t="s">
        <v>312</v>
      </c>
      <c r="R444" s="5" t="s">
        <v>312</v>
      </c>
      <c r="S444" s="5" t="s">
        <v>345</v>
      </c>
      <c r="T444" s="5" t="s">
        <v>312</v>
      </c>
      <c r="U444" s="5" t="s">
        <v>312</v>
      </c>
      <c r="V444" s="17" t="s">
        <v>174</v>
      </c>
      <c r="W444" s="61"/>
      <c r="X444" s="5"/>
      <c r="Y444" s="5"/>
    </row>
    <row r="445" spans="2:26" ht="15" x14ac:dyDescent="0.2">
      <c r="B445" s="65" t="s">
        <v>317</v>
      </c>
      <c r="C445" s="28">
        <v>42249</v>
      </c>
      <c r="D445" s="9">
        <v>0.4236111111111111</v>
      </c>
      <c r="E445" s="150"/>
      <c r="F445" s="5"/>
      <c r="G445" s="153">
        <v>8</v>
      </c>
      <c r="H445" s="5">
        <v>103.4</v>
      </c>
      <c r="I445" s="153">
        <v>18.37</v>
      </c>
      <c r="J445" s="5" t="s">
        <v>230</v>
      </c>
      <c r="K445" s="5" t="s">
        <v>312</v>
      </c>
      <c r="L445" s="153">
        <v>7.57</v>
      </c>
      <c r="M445" s="150" t="s">
        <v>312</v>
      </c>
      <c r="N445" s="153">
        <v>553.70000000000005</v>
      </c>
      <c r="O445" s="153">
        <v>634.20000000000005</v>
      </c>
      <c r="P445" s="150">
        <v>67.5</v>
      </c>
      <c r="Q445" s="5" t="s">
        <v>312</v>
      </c>
      <c r="R445" s="5" t="s">
        <v>421</v>
      </c>
      <c r="S445" s="5" t="s">
        <v>345</v>
      </c>
      <c r="T445" s="5" t="s">
        <v>312</v>
      </c>
      <c r="U445" s="5" t="s">
        <v>312</v>
      </c>
      <c r="V445" s="17" t="s">
        <v>174</v>
      </c>
      <c r="W445" s="61"/>
      <c r="X445" s="5"/>
      <c r="Y445" s="5"/>
    </row>
    <row r="446" spans="2:26" ht="15" x14ac:dyDescent="0.2">
      <c r="B446" s="65" t="s">
        <v>317</v>
      </c>
      <c r="C446" s="28">
        <v>42263</v>
      </c>
      <c r="D446" s="9">
        <v>0.41805555555555557</v>
      </c>
      <c r="E446" s="150"/>
      <c r="F446" s="5"/>
      <c r="G446" s="11">
        <v>8.2200000000000006</v>
      </c>
      <c r="H446" s="5">
        <v>103.7</v>
      </c>
      <c r="I446" s="153">
        <v>16.77</v>
      </c>
      <c r="J446" s="100" t="s">
        <v>352</v>
      </c>
      <c r="K446" s="100" t="s">
        <v>312</v>
      </c>
      <c r="L446" s="153">
        <v>7.58</v>
      </c>
      <c r="M446" s="153">
        <v>3.56</v>
      </c>
      <c r="N446" s="153">
        <v>740.5</v>
      </c>
      <c r="O446" s="153">
        <v>882.2</v>
      </c>
      <c r="P446" s="150">
        <v>49.2</v>
      </c>
      <c r="Q446" s="100" t="s">
        <v>312</v>
      </c>
      <c r="R446" s="100" t="s">
        <v>298</v>
      </c>
      <c r="S446" s="100" t="s">
        <v>345</v>
      </c>
      <c r="T446" s="5" t="s">
        <v>312</v>
      </c>
      <c r="U446" s="5" t="s">
        <v>312</v>
      </c>
      <c r="V446" s="17" t="s">
        <v>246</v>
      </c>
      <c r="W446" s="61"/>
      <c r="X446" s="5"/>
      <c r="Y446" s="5"/>
    </row>
    <row r="447" spans="2:26" ht="15" x14ac:dyDescent="0.2">
      <c r="B447" s="50" t="s">
        <v>317</v>
      </c>
      <c r="C447" s="28">
        <v>42272</v>
      </c>
      <c r="D447" s="9">
        <v>0.48680555555555555</v>
      </c>
      <c r="E447" s="150">
        <v>344.8</v>
      </c>
      <c r="F447" s="5" t="s">
        <v>296</v>
      </c>
      <c r="G447" s="11">
        <v>8.76</v>
      </c>
      <c r="H447" s="5">
        <v>107.4</v>
      </c>
      <c r="I447" s="153">
        <v>16.16</v>
      </c>
      <c r="J447" s="100" t="s">
        <v>352</v>
      </c>
      <c r="K447" s="100" t="s">
        <v>312</v>
      </c>
      <c r="L447" s="153">
        <v>7.63</v>
      </c>
      <c r="M447" s="153">
        <v>1.44</v>
      </c>
      <c r="N447" s="153">
        <v>766</v>
      </c>
      <c r="O447" s="153">
        <v>923.7</v>
      </c>
      <c r="P447" s="150">
        <v>35.6</v>
      </c>
      <c r="Q447" s="100" t="s">
        <v>312</v>
      </c>
      <c r="R447" s="100" t="s">
        <v>298</v>
      </c>
      <c r="S447" s="100" t="s">
        <v>345</v>
      </c>
      <c r="T447" s="5" t="s">
        <v>312</v>
      </c>
      <c r="U447" s="5" t="s">
        <v>312</v>
      </c>
      <c r="V447" s="17" t="s">
        <v>174</v>
      </c>
      <c r="W447" s="61"/>
      <c r="X447" s="5"/>
      <c r="Y447" s="5"/>
    </row>
    <row r="448" spans="2:26" ht="15" x14ac:dyDescent="0.2">
      <c r="B448" s="50" t="s">
        <v>317</v>
      </c>
      <c r="C448" s="28">
        <v>42286</v>
      </c>
      <c r="D448" s="9">
        <v>0.43611111111111112</v>
      </c>
      <c r="E448" s="150">
        <v>344.8</v>
      </c>
      <c r="F448" s="100" t="s">
        <v>348</v>
      </c>
      <c r="G448" s="11">
        <v>8.4700000000000006</v>
      </c>
      <c r="H448" s="5">
        <v>100.1</v>
      </c>
      <c r="I448" s="153">
        <v>14.67</v>
      </c>
      <c r="J448" s="5" t="s">
        <v>230</v>
      </c>
      <c r="K448" s="100" t="s">
        <v>312</v>
      </c>
      <c r="L448" s="153">
        <v>7.71</v>
      </c>
      <c r="M448" s="153">
        <v>3.78</v>
      </c>
      <c r="N448" s="153">
        <v>632.20000000000005</v>
      </c>
      <c r="O448" s="153">
        <v>788.5</v>
      </c>
      <c r="P448" s="150">
        <v>20.8</v>
      </c>
      <c r="Q448" s="100" t="s">
        <v>312</v>
      </c>
      <c r="R448" s="5" t="s">
        <v>298</v>
      </c>
      <c r="S448" s="5" t="s">
        <v>345</v>
      </c>
      <c r="T448" s="5" t="s">
        <v>312</v>
      </c>
      <c r="U448" s="5" t="s">
        <v>312</v>
      </c>
      <c r="V448" s="17" t="s">
        <v>174</v>
      </c>
      <c r="W448" s="61"/>
      <c r="X448" s="5"/>
      <c r="Y448" s="5"/>
    </row>
    <row r="449" spans="2:27" ht="15" x14ac:dyDescent="0.2">
      <c r="B449" s="50" t="s">
        <v>396</v>
      </c>
      <c r="C449" s="28">
        <v>42307</v>
      </c>
      <c r="D449" s="9">
        <v>0.42986111111111108</v>
      </c>
      <c r="E449" s="150">
        <v>435.2</v>
      </c>
      <c r="F449" s="100" t="s">
        <v>388</v>
      </c>
      <c r="G449" s="11">
        <v>9.11</v>
      </c>
      <c r="H449" s="5">
        <v>97.9</v>
      </c>
      <c r="I449" s="153">
        <v>9.7200000000000006</v>
      </c>
      <c r="J449" s="5" t="s">
        <v>230</v>
      </c>
      <c r="K449" s="100" t="s">
        <v>312</v>
      </c>
      <c r="L449" s="153">
        <v>7.48</v>
      </c>
      <c r="M449" s="153">
        <v>5.36</v>
      </c>
      <c r="N449" s="153">
        <v>633.70000000000005</v>
      </c>
      <c r="O449" s="153">
        <v>894.2</v>
      </c>
      <c r="P449" s="150">
        <v>13.1</v>
      </c>
      <c r="Q449" s="5"/>
      <c r="R449" s="100" t="s">
        <v>401</v>
      </c>
      <c r="S449" s="100" t="s">
        <v>392</v>
      </c>
      <c r="T449" s="40"/>
      <c r="U449" s="40"/>
      <c r="V449" s="142" t="s">
        <v>359</v>
      </c>
      <c r="W449" s="126"/>
      <c r="X449" s="25"/>
      <c r="Y449" s="25"/>
    </row>
    <row r="450" spans="2:27" ht="15" x14ac:dyDescent="0.2">
      <c r="B450" s="50" t="s">
        <v>396</v>
      </c>
      <c r="C450" s="28">
        <v>42321</v>
      </c>
      <c r="D450" s="42"/>
      <c r="E450" s="150">
        <v>344.8</v>
      </c>
      <c r="F450" s="136"/>
      <c r="G450" s="44"/>
      <c r="H450" s="40"/>
      <c r="I450" s="143"/>
      <c r="J450" s="40"/>
      <c r="K450" s="136"/>
      <c r="L450" s="143"/>
      <c r="M450" s="143"/>
      <c r="N450" s="143"/>
      <c r="O450" s="143"/>
      <c r="P450" s="141"/>
      <c r="Q450" s="40"/>
      <c r="R450" s="136"/>
      <c r="S450" s="136"/>
      <c r="T450" s="40"/>
      <c r="U450" s="40"/>
      <c r="V450" s="174"/>
      <c r="W450" s="126"/>
      <c r="X450" s="25"/>
      <c r="Y450" s="25"/>
    </row>
    <row r="451" spans="2:27" ht="15" x14ac:dyDescent="0.2">
      <c r="B451" s="50" t="s">
        <v>396</v>
      </c>
      <c r="C451" s="28">
        <v>42342</v>
      </c>
      <c r="D451" s="42"/>
      <c r="E451" s="150">
        <v>80.099999999999994</v>
      </c>
      <c r="F451" s="136"/>
      <c r="G451" s="44"/>
      <c r="H451" s="40"/>
      <c r="I451" s="143"/>
      <c r="J451" s="40"/>
      <c r="K451" s="136"/>
      <c r="L451" s="143"/>
      <c r="M451" s="143"/>
      <c r="N451" s="143"/>
      <c r="O451" s="143"/>
      <c r="P451" s="141"/>
      <c r="Q451" s="40"/>
      <c r="R451" s="136"/>
      <c r="S451" s="136"/>
      <c r="T451" s="40"/>
      <c r="U451" s="40"/>
      <c r="V451" s="174"/>
      <c r="W451" s="126"/>
      <c r="X451" s="25"/>
      <c r="Y451" s="25"/>
    </row>
    <row r="452" spans="2:27" ht="15" x14ac:dyDescent="0.2">
      <c r="B452" s="50" t="s">
        <v>396</v>
      </c>
      <c r="C452" s="28">
        <v>42356</v>
      </c>
      <c r="D452" s="42"/>
      <c r="E452" s="141"/>
      <c r="F452" s="136"/>
      <c r="G452" s="44"/>
      <c r="H452" s="40"/>
      <c r="I452" s="143"/>
      <c r="J452" s="40"/>
      <c r="K452" s="136"/>
      <c r="L452" s="143"/>
      <c r="M452" s="143"/>
      <c r="N452" s="143"/>
      <c r="O452" s="143"/>
      <c r="P452" s="141"/>
      <c r="Q452" s="40"/>
      <c r="R452" s="136"/>
      <c r="S452" s="136"/>
      <c r="T452" s="40"/>
      <c r="U452" s="40"/>
      <c r="V452" s="174"/>
      <c r="W452" s="126"/>
      <c r="X452" s="25"/>
      <c r="Y452" s="25"/>
    </row>
    <row r="453" spans="2:27" ht="15" x14ac:dyDescent="0.2">
      <c r="Z453" s="154" t="s">
        <v>179</v>
      </c>
      <c r="AA453" s="154" t="s">
        <v>175</v>
      </c>
    </row>
    <row r="454" spans="2:27" ht="15" x14ac:dyDescent="0.2">
      <c r="B454" s="5" t="s">
        <v>316</v>
      </c>
      <c r="C454" s="28">
        <v>41671</v>
      </c>
      <c r="D454" s="9">
        <v>0.39583333333333331</v>
      </c>
      <c r="E454" s="5" t="s">
        <v>312</v>
      </c>
      <c r="F454" s="5" t="s">
        <v>312</v>
      </c>
      <c r="G454" s="5" t="s">
        <v>312</v>
      </c>
      <c r="H454" s="5"/>
      <c r="I454" s="5" t="s">
        <v>312</v>
      </c>
      <c r="J454" s="5"/>
      <c r="K454" s="5"/>
      <c r="L454" s="5" t="s">
        <v>312</v>
      </c>
      <c r="M454" s="5" t="s">
        <v>312</v>
      </c>
      <c r="N454" s="5"/>
      <c r="O454" s="5"/>
      <c r="P454" s="5"/>
      <c r="Q454" s="5" t="s">
        <v>312</v>
      </c>
      <c r="R454" s="5" t="s">
        <v>312</v>
      </c>
      <c r="S454" s="5" t="s">
        <v>312</v>
      </c>
      <c r="T454" s="5" t="s">
        <v>312</v>
      </c>
      <c r="U454" s="5"/>
      <c r="V454" s="17" t="s">
        <v>194</v>
      </c>
      <c r="W454" s="17"/>
      <c r="X454" s="5"/>
      <c r="Y454" s="5"/>
    </row>
    <row r="455" spans="2:27" ht="15" x14ac:dyDescent="0.2">
      <c r="B455" s="5" t="s">
        <v>316</v>
      </c>
      <c r="C455" s="28">
        <v>41684</v>
      </c>
      <c r="D455" s="9">
        <v>0.375</v>
      </c>
      <c r="E455" s="5">
        <v>35</v>
      </c>
      <c r="F455" s="5">
        <v>67</v>
      </c>
      <c r="G455" s="5">
        <v>8.4</v>
      </c>
      <c r="H455" s="5"/>
      <c r="I455" s="5">
        <v>2.2000000000000002</v>
      </c>
      <c r="J455" s="5"/>
      <c r="K455" s="5"/>
      <c r="L455" s="5">
        <v>7.67</v>
      </c>
      <c r="M455" s="5"/>
      <c r="N455" s="5"/>
      <c r="O455" s="5"/>
      <c r="P455" s="5"/>
      <c r="Q455" s="5">
        <v>7.0000000000000001E-3</v>
      </c>
      <c r="R455" s="5" t="s">
        <v>298</v>
      </c>
      <c r="S455" s="5" t="s">
        <v>346</v>
      </c>
      <c r="T455" s="5">
        <v>2.6</v>
      </c>
      <c r="U455" s="5">
        <v>1.002</v>
      </c>
      <c r="V455" s="17" t="s">
        <v>341</v>
      </c>
      <c r="W455" s="61"/>
      <c r="X455" s="5"/>
      <c r="Y455" s="5"/>
    </row>
    <row r="456" spans="2:27" ht="15" x14ac:dyDescent="0.2">
      <c r="B456" s="5" t="s">
        <v>316</v>
      </c>
      <c r="C456" s="28">
        <v>41698</v>
      </c>
      <c r="D456" s="9">
        <v>0.35416666666666669</v>
      </c>
      <c r="E456" s="5">
        <v>73.3</v>
      </c>
      <c r="F456" s="5">
        <v>84.5</v>
      </c>
      <c r="G456" s="5">
        <v>13</v>
      </c>
      <c r="H456" s="5"/>
      <c r="I456" s="5">
        <v>3.5</v>
      </c>
      <c r="J456" s="5"/>
      <c r="K456" s="5"/>
      <c r="L456" s="5">
        <v>7.85</v>
      </c>
      <c r="M456" s="5"/>
      <c r="N456" s="5"/>
      <c r="O456" s="5"/>
      <c r="P456" s="5"/>
      <c r="Q456" s="5"/>
      <c r="R456" s="5" t="s">
        <v>298</v>
      </c>
      <c r="S456" s="5" t="s">
        <v>346</v>
      </c>
      <c r="T456" s="5">
        <v>5.3</v>
      </c>
      <c r="U456" s="5">
        <v>1.004</v>
      </c>
      <c r="V456" s="17" t="s">
        <v>335</v>
      </c>
      <c r="W456" s="61"/>
      <c r="X456" s="5"/>
      <c r="Y456" s="5"/>
    </row>
    <row r="457" spans="2:27" ht="15" x14ac:dyDescent="0.2">
      <c r="B457" s="5" t="s">
        <v>316</v>
      </c>
      <c r="C457" s="28">
        <v>41712</v>
      </c>
      <c r="D457" s="9">
        <v>0.375</v>
      </c>
      <c r="E457" s="5">
        <v>19.899999999999999</v>
      </c>
      <c r="F457" s="5">
        <v>387.7</v>
      </c>
      <c r="G457" s="5">
        <v>9.1</v>
      </c>
      <c r="H457" s="5"/>
      <c r="I457" s="5">
        <v>4</v>
      </c>
      <c r="J457" s="5"/>
      <c r="K457" s="5"/>
      <c r="L457" s="5">
        <v>8.08</v>
      </c>
      <c r="M457" s="5"/>
      <c r="N457" s="5"/>
      <c r="O457" s="5"/>
      <c r="P457" s="5"/>
      <c r="Q457" s="5">
        <v>8.0000000000000002E-3</v>
      </c>
      <c r="R457" s="5" t="s">
        <v>298</v>
      </c>
      <c r="S457" s="5" t="s">
        <v>346</v>
      </c>
      <c r="T457" s="5">
        <v>1.3</v>
      </c>
      <c r="U457" s="5">
        <v>1.0009999999999999</v>
      </c>
      <c r="V457" s="17" t="s">
        <v>335</v>
      </c>
      <c r="W457" s="61"/>
      <c r="X457" s="5"/>
      <c r="Y457" s="5"/>
    </row>
    <row r="458" spans="2:27" ht="15" x14ac:dyDescent="0.2">
      <c r="B458" s="5" t="s">
        <v>316</v>
      </c>
      <c r="C458" s="28">
        <v>41916</v>
      </c>
      <c r="D458" s="8">
        <v>0.41388888888888892</v>
      </c>
      <c r="E458" s="5">
        <v>91</v>
      </c>
      <c r="F458" s="5">
        <v>1413.6</v>
      </c>
      <c r="G458" s="5" t="s">
        <v>312</v>
      </c>
      <c r="H458" s="5" t="s">
        <v>312</v>
      </c>
      <c r="I458" s="5">
        <v>12.4</v>
      </c>
      <c r="J458" s="5" t="s">
        <v>230</v>
      </c>
      <c r="K458" s="5"/>
      <c r="L458" s="153">
        <v>8.02</v>
      </c>
      <c r="M458" s="150">
        <v>6.8</v>
      </c>
      <c r="N458" s="5"/>
      <c r="O458" s="5"/>
      <c r="P458" s="5"/>
      <c r="Q458" s="5"/>
      <c r="R458" s="5"/>
      <c r="S458" s="5" t="s">
        <v>345</v>
      </c>
      <c r="T458" s="5"/>
      <c r="U458" s="5"/>
      <c r="V458" s="17" t="s">
        <v>335</v>
      </c>
      <c r="W458" s="61"/>
      <c r="X458" s="5"/>
      <c r="Y458" s="5"/>
    </row>
    <row r="459" spans="2:27" ht="15" x14ac:dyDescent="0.2">
      <c r="B459" s="5" t="s">
        <v>316</v>
      </c>
      <c r="C459" s="28">
        <v>41930</v>
      </c>
      <c r="D459" s="9">
        <v>0.40486111111111112</v>
      </c>
      <c r="E459" s="5">
        <v>59.8</v>
      </c>
      <c r="F459" s="5" t="s">
        <v>296</v>
      </c>
      <c r="G459" s="5">
        <v>9.49</v>
      </c>
      <c r="H459" s="5">
        <v>102.2</v>
      </c>
      <c r="I459" s="153">
        <v>10.25</v>
      </c>
      <c r="J459" s="5" t="s">
        <v>230</v>
      </c>
      <c r="K459" s="5"/>
      <c r="L459" s="11">
        <v>8.1300000000000008</v>
      </c>
      <c r="M459" s="5"/>
      <c r="N459" s="150">
        <v>465</v>
      </c>
      <c r="O459" s="5"/>
      <c r="P459" s="5"/>
      <c r="Q459" s="5"/>
      <c r="R459" s="5"/>
      <c r="S459" s="5" t="s">
        <v>345</v>
      </c>
      <c r="T459" s="5"/>
      <c r="U459" s="5"/>
      <c r="V459" s="17" t="s">
        <v>275</v>
      </c>
      <c r="W459" s="61"/>
      <c r="X459" s="5"/>
      <c r="Y459" s="5"/>
    </row>
    <row r="460" spans="2:27" ht="15" x14ac:dyDescent="0.2">
      <c r="B460" s="5" t="s">
        <v>316</v>
      </c>
      <c r="C460" s="28">
        <v>41951</v>
      </c>
      <c r="D460" s="9">
        <v>0.40833333333333338</v>
      </c>
      <c r="E460" s="5">
        <v>727</v>
      </c>
      <c r="F460" s="5" t="s">
        <v>296</v>
      </c>
      <c r="G460" s="5" t="s">
        <v>312</v>
      </c>
      <c r="H460" s="5" t="s">
        <v>312</v>
      </c>
      <c r="I460" s="5">
        <v>7.66</v>
      </c>
      <c r="J460" s="5" t="s">
        <v>230</v>
      </c>
      <c r="K460" s="5"/>
      <c r="L460" s="5">
        <v>8.07</v>
      </c>
      <c r="M460" s="5">
        <v>4.0999999999999996</v>
      </c>
      <c r="N460" s="5">
        <v>561</v>
      </c>
      <c r="O460" s="5"/>
      <c r="P460" s="5"/>
      <c r="Q460" s="5"/>
      <c r="R460" s="5"/>
      <c r="S460" s="5" t="s">
        <v>345</v>
      </c>
      <c r="T460" s="5"/>
      <c r="U460" s="5"/>
      <c r="V460" s="17" t="s">
        <v>275</v>
      </c>
      <c r="W460" s="61"/>
      <c r="X460" s="5"/>
      <c r="Y460" s="5"/>
    </row>
    <row r="461" spans="2:27" ht="15" x14ac:dyDescent="0.2">
      <c r="B461" s="5" t="s">
        <v>316</v>
      </c>
      <c r="C461" s="28">
        <v>41965</v>
      </c>
      <c r="D461" s="9">
        <v>0.39999999999999997</v>
      </c>
      <c r="E461" s="150">
        <v>79.8</v>
      </c>
      <c r="F461" s="150">
        <v>1732.9</v>
      </c>
      <c r="G461" s="5">
        <v>11.61</v>
      </c>
      <c r="H461" s="5"/>
      <c r="I461" s="153">
        <v>2.5</v>
      </c>
      <c r="J461" s="5" t="s">
        <v>230</v>
      </c>
      <c r="K461" s="5"/>
      <c r="L461" s="5">
        <v>7.82</v>
      </c>
      <c r="M461" s="150">
        <v>2.6</v>
      </c>
      <c r="N461" s="5">
        <v>502</v>
      </c>
      <c r="O461" s="5"/>
      <c r="P461" s="5"/>
      <c r="Q461" s="5"/>
      <c r="R461" s="5"/>
      <c r="S461" s="5" t="s">
        <v>345</v>
      </c>
      <c r="T461" s="5"/>
      <c r="U461" s="5"/>
      <c r="V461" s="17" t="s">
        <v>280</v>
      </c>
      <c r="W461" s="61"/>
      <c r="X461" s="5"/>
      <c r="Y461" s="5"/>
    </row>
    <row r="462" spans="2:27" ht="15" x14ac:dyDescent="0.2">
      <c r="B462" s="5" t="s">
        <v>316</v>
      </c>
      <c r="C462" s="28">
        <v>41986</v>
      </c>
      <c r="D462" s="9">
        <v>0.42222222222222222</v>
      </c>
      <c r="E462" s="150">
        <v>88.2</v>
      </c>
      <c r="F462" s="150" t="s">
        <v>296</v>
      </c>
      <c r="G462" s="5">
        <v>13.22</v>
      </c>
      <c r="H462" s="5" t="s">
        <v>312</v>
      </c>
      <c r="I462" s="153">
        <v>3.67</v>
      </c>
      <c r="J462" s="5" t="s">
        <v>230</v>
      </c>
      <c r="K462" s="5"/>
      <c r="L462" s="5">
        <v>7.72</v>
      </c>
      <c r="M462" s="150">
        <v>1.4</v>
      </c>
      <c r="N462" s="13">
        <v>642</v>
      </c>
      <c r="O462" s="5"/>
      <c r="P462" s="5"/>
      <c r="Q462" s="5"/>
      <c r="R462" s="5"/>
      <c r="S462" s="5" t="s">
        <v>345</v>
      </c>
      <c r="T462" s="5"/>
      <c r="U462" s="5"/>
      <c r="V462" s="17" t="s">
        <v>275</v>
      </c>
      <c r="W462" s="61"/>
      <c r="X462" s="5"/>
      <c r="Y462" s="5"/>
      <c r="AA462">
        <f>GEOMEAN(E455:E462)</f>
        <v>78.360409137994878</v>
      </c>
    </row>
    <row r="463" spans="2:27" ht="15" x14ac:dyDescent="0.2">
      <c r="B463" s="50" t="s">
        <v>316</v>
      </c>
      <c r="C463" s="28">
        <v>42028</v>
      </c>
      <c r="D463" s="9">
        <v>0.41944444444444445</v>
      </c>
      <c r="E463" s="5">
        <v>36.799999999999997</v>
      </c>
      <c r="F463" s="5">
        <v>920.8</v>
      </c>
      <c r="G463" s="153">
        <v>12.53</v>
      </c>
      <c r="H463" s="5">
        <v>107.9</v>
      </c>
      <c r="I463" s="153">
        <v>1.38</v>
      </c>
      <c r="J463" s="5" t="s">
        <v>230</v>
      </c>
      <c r="K463" s="5"/>
      <c r="L463" s="153">
        <v>7.45</v>
      </c>
      <c r="M463" s="150">
        <v>3.3</v>
      </c>
      <c r="N463" s="153">
        <v>593</v>
      </c>
      <c r="O463" s="5"/>
      <c r="P463" s="5"/>
      <c r="Q463" s="5"/>
      <c r="R463" s="5" t="s">
        <v>421</v>
      </c>
      <c r="S463" s="5" t="s">
        <v>345</v>
      </c>
      <c r="T463" s="5"/>
      <c r="U463" s="5"/>
      <c r="V463" s="17" t="s">
        <v>278</v>
      </c>
      <c r="W463" s="17" t="s">
        <v>385</v>
      </c>
      <c r="X463" s="5"/>
      <c r="Y463" s="5"/>
    </row>
    <row r="464" spans="2:27" ht="15" x14ac:dyDescent="0.2">
      <c r="B464" s="50" t="s">
        <v>316</v>
      </c>
      <c r="C464" s="28">
        <v>42049</v>
      </c>
      <c r="D464" s="9">
        <v>0.44027777777777777</v>
      </c>
      <c r="E464" s="5">
        <v>19.7</v>
      </c>
      <c r="F464" s="5">
        <v>980.4</v>
      </c>
      <c r="G464" s="11">
        <v>10.6</v>
      </c>
      <c r="H464" s="5">
        <v>102.8</v>
      </c>
      <c r="I464" s="153">
        <v>6.01</v>
      </c>
      <c r="J464" s="5" t="s">
        <v>230</v>
      </c>
      <c r="K464" s="5"/>
      <c r="L464" s="153">
        <v>7.65</v>
      </c>
      <c r="M464" s="153">
        <v>3.87</v>
      </c>
      <c r="N464" s="153">
        <v>613.4</v>
      </c>
      <c r="O464" s="5"/>
      <c r="P464" s="5"/>
      <c r="Q464" s="5"/>
      <c r="R464" s="5"/>
      <c r="S464" s="5" t="s">
        <v>345</v>
      </c>
      <c r="T464" s="5"/>
      <c r="U464" s="5"/>
      <c r="V464" s="17" t="s">
        <v>278</v>
      </c>
      <c r="W464" s="17" t="s">
        <v>375</v>
      </c>
      <c r="X464" s="5"/>
      <c r="Y464" s="5"/>
    </row>
    <row r="465" spans="2:26" ht="15" x14ac:dyDescent="0.2">
      <c r="B465" s="50" t="s">
        <v>316</v>
      </c>
      <c r="C465" s="28">
        <v>42063</v>
      </c>
      <c r="D465" s="5" t="s">
        <v>312</v>
      </c>
      <c r="E465" s="5" t="s">
        <v>312</v>
      </c>
      <c r="F465" s="5"/>
      <c r="G465" s="11"/>
      <c r="H465" s="5"/>
      <c r="I465" s="153"/>
      <c r="J465" s="5"/>
      <c r="K465" s="5"/>
      <c r="L465" s="153"/>
      <c r="M465" s="153"/>
      <c r="N465" s="153"/>
      <c r="O465" s="5"/>
      <c r="P465" s="5"/>
      <c r="Q465" s="5"/>
      <c r="R465" s="5"/>
      <c r="S465" s="5"/>
      <c r="T465" s="5"/>
      <c r="U465" s="5"/>
      <c r="V465" s="17" t="s">
        <v>278</v>
      </c>
      <c r="W465" s="17" t="s">
        <v>301</v>
      </c>
      <c r="X465" s="5"/>
      <c r="Y465" s="5"/>
    </row>
    <row r="466" spans="2:26" ht="15" x14ac:dyDescent="0.2">
      <c r="B466" s="50" t="s">
        <v>316</v>
      </c>
      <c r="C466" s="28">
        <v>42084</v>
      </c>
      <c r="D466" s="9">
        <v>0.46249999999999997</v>
      </c>
      <c r="E466" s="150">
        <v>16.899999999999999</v>
      </c>
      <c r="F466" s="5" t="s">
        <v>296</v>
      </c>
      <c r="G466" s="11">
        <v>10.14</v>
      </c>
      <c r="H466" s="5">
        <v>104.4</v>
      </c>
      <c r="I466" s="153">
        <v>8.4700000000000006</v>
      </c>
      <c r="J466" s="5" t="s">
        <v>230</v>
      </c>
      <c r="K466" s="5"/>
      <c r="L466" s="153">
        <v>7.77</v>
      </c>
      <c r="M466" s="153">
        <v>3.52</v>
      </c>
      <c r="N466" s="153">
        <v>454.7</v>
      </c>
      <c r="O466" s="153">
        <v>668.4</v>
      </c>
      <c r="P466" s="150">
        <v>166.4</v>
      </c>
      <c r="Q466" s="5"/>
      <c r="R466" s="5" t="s">
        <v>421</v>
      </c>
      <c r="S466" s="5" t="s">
        <v>345</v>
      </c>
      <c r="T466" s="5"/>
      <c r="U466" s="5"/>
      <c r="V466" s="17" t="s">
        <v>278</v>
      </c>
      <c r="W466" s="18" t="s">
        <v>302</v>
      </c>
      <c r="X466" s="5"/>
      <c r="Y466" s="5"/>
    </row>
    <row r="467" spans="2:26" ht="15" x14ac:dyDescent="0.2">
      <c r="B467" s="50" t="s">
        <v>316</v>
      </c>
      <c r="C467" s="28">
        <v>42091</v>
      </c>
      <c r="D467" s="9">
        <v>0.45694444444444443</v>
      </c>
      <c r="E467" s="150">
        <v>29.2</v>
      </c>
      <c r="F467" s="5" t="s">
        <v>296</v>
      </c>
      <c r="G467" s="11">
        <v>9.77</v>
      </c>
      <c r="H467" s="150">
        <v>106</v>
      </c>
      <c r="I467" s="153">
        <v>10.17</v>
      </c>
      <c r="J467" s="5" t="s">
        <v>230</v>
      </c>
      <c r="K467" s="5"/>
      <c r="L467" s="153">
        <v>7.64</v>
      </c>
      <c r="M467" s="153">
        <v>5.52</v>
      </c>
      <c r="N467" s="153">
        <v>480.8</v>
      </c>
      <c r="O467" s="153">
        <v>674.4</v>
      </c>
      <c r="P467" s="150">
        <v>162.80000000000001</v>
      </c>
      <c r="Q467" s="5"/>
      <c r="R467" s="5" t="s">
        <v>421</v>
      </c>
      <c r="S467" s="5" t="s">
        <v>345</v>
      </c>
      <c r="T467" s="5"/>
      <c r="U467" s="5"/>
      <c r="V467" s="17" t="s">
        <v>278</v>
      </c>
      <c r="W467" s="17" t="s">
        <v>303</v>
      </c>
      <c r="X467" s="5"/>
      <c r="Y467" s="5"/>
    </row>
    <row r="468" spans="2:26" ht="15" x14ac:dyDescent="0.25">
      <c r="B468" s="50" t="s">
        <v>316</v>
      </c>
      <c r="C468" s="28">
        <v>42111</v>
      </c>
      <c r="D468" s="9">
        <v>0.48541666666666666</v>
      </c>
      <c r="E468" s="150">
        <v>1986.3</v>
      </c>
      <c r="F468" s="5" t="s">
        <v>296</v>
      </c>
      <c r="G468" s="11">
        <v>10.02</v>
      </c>
      <c r="H468" s="150">
        <v>100</v>
      </c>
      <c r="I468" s="153">
        <v>7.05</v>
      </c>
      <c r="J468" s="5" t="s">
        <v>371</v>
      </c>
      <c r="K468" s="5" t="s">
        <v>312</v>
      </c>
      <c r="L468" s="153">
        <v>7.71</v>
      </c>
      <c r="M468" s="153" t="s">
        <v>312</v>
      </c>
      <c r="N468" s="153">
        <v>337.6</v>
      </c>
      <c r="O468" s="153">
        <v>513.20000000000005</v>
      </c>
      <c r="P468" s="150">
        <v>142.30000000000001</v>
      </c>
      <c r="Q468" s="5" t="s">
        <v>312</v>
      </c>
      <c r="R468" s="5" t="s">
        <v>421</v>
      </c>
      <c r="S468" s="5" t="s">
        <v>346</v>
      </c>
      <c r="T468" s="5" t="s">
        <v>312</v>
      </c>
      <c r="U468" s="5" t="s">
        <v>312</v>
      </c>
      <c r="V468" s="60" t="s">
        <v>195</v>
      </c>
      <c r="W468" s="17" t="s">
        <v>304</v>
      </c>
      <c r="X468" s="5"/>
      <c r="Y468" s="5"/>
    </row>
    <row r="469" spans="2:26" ht="15" x14ac:dyDescent="0.25">
      <c r="B469" s="50" t="s">
        <v>316</v>
      </c>
      <c r="C469" s="28">
        <v>42130</v>
      </c>
      <c r="D469" s="9">
        <v>0.42569444444444443</v>
      </c>
      <c r="E469" s="150">
        <v>179</v>
      </c>
      <c r="F469" s="5"/>
      <c r="G469" s="11"/>
      <c r="H469" s="150"/>
      <c r="I469" s="153"/>
      <c r="J469" s="5"/>
      <c r="K469" s="5"/>
      <c r="L469" s="153"/>
      <c r="M469" s="153"/>
      <c r="N469" s="153"/>
      <c r="O469" s="153"/>
      <c r="P469" s="150"/>
      <c r="Q469" s="5"/>
      <c r="R469" s="5"/>
      <c r="S469" s="5"/>
      <c r="T469" s="5"/>
      <c r="U469" s="5"/>
      <c r="V469" s="60"/>
      <c r="W469" s="17" t="s">
        <v>305</v>
      </c>
      <c r="X469" s="5">
        <v>0.68500000000000005</v>
      </c>
      <c r="Y469" s="5">
        <v>7.3599999999999999E-2</v>
      </c>
    </row>
    <row r="470" spans="2:26" ht="15" x14ac:dyDescent="0.25">
      <c r="B470" s="50" t="s">
        <v>316</v>
      </c>
      <c r="C470" s="28">
        <v>42144</v>
      </c>
      <c r="D470" s="9"/>
      <c r="E470" s="83">
        <v>172</v>
      </c>
      <c r="F470" s="5"/>
      <c r="G470" s="11"/>
      <c r="H470" s="150"/>
      <c r="I470" s="153"/>
      <c r="J470" s="5"/>
      <c r="K470" s="5"/>
      <c r="L470" s="153"/>
      <c r="M470" s="153"/>
      <c r="N470" s="153"/>
      <c r="O470" s="153"/>
      <c r="P470" s="150"/>
      <c r="Q470" s="5"/>
      <c r="R470" s="5"/>
      <c r="S470" s="5"/>
      <c r="T470" s="5"/>
      <c r="U470" s="5"/>
      <c r="V470" s="60"/>
      <c r="W470" s="17" t="s">
        <v>306</v>
      </c>
      <c r="X470" s="84">
        <v>0.6</v>
      </c>
      <c r="Y470" s="5">
        <v>3.8399999999999997E-2</v>
      </c>
    </row>
    <row r="471" spans="2:26" ht="15" x14ac:dyDescent="0.2">
      <c r="B471" s="50" t="s">
        <v>316</v>
      </c>
      <c r="C471" s="28">
        <v>42158</v>
      </c>
      <c r="D471" s="9">
        <v>0.3840277777777778</v>
      </c>
      <c r="E471" s="150">
        <v>16.8</v>
      </c>
      <c r="F471" s="5"/>
      <c r="G471" s="11">
        <v>9.1999999999999993</v>
      </c>
      <c r="H471" s="150">
        <v>101</v>
      </c>
      <c r="I471" s="153">
        <v>10.99</v>
      </c>
      <c r="J471" s="5" t="s">
        <v>371</v>
      </c>
      <c r="K471" s="5" t="s">
        <v>312</v>
      </c>
      <c r="L471" s="153">
        <v>7.57</v>
      </c>
      <c r="M471" s="153" t="s">
        <v>312</v>
      </c>
      <c r="N471" s="153">
        <v>263.7</v>
      </c>
      <c r="O471" s="153">
        <v>360.7</v>
      </c>
      <c r="P471" s="150">
        <v>60.4</v>
      </c>
      <c r="Q471" s="5" t="s">
        <v>312</v>
      </c>
      <c r="R471" s="5" t="s">
        <v>421</v>
      </c>
      <c r="S471" s="5" t="s">
        <v>346</v>
      </c>
      <c r="T471" s="5" t="s">
        <v>312</v>
      </c>
      <c r="U471" s="5" t="s">
        <v>312</v>
      </c>
      <c r="V471" s="17" t="s">
        <v>251</v>
      </c>
      <c r="W471" s="17" t="s">
        <v>422</v>
      </c>
      <c r="X471" s="5">
        <v>0.53</v>
      </c>
      <c r="Y471" s="5">
        <v>3.7400000000000003E-2</v>
      </c>
    </row>
    <row r="472" spans="2:26" ht="15" x14ac:dyDescent="0.2">
      <c r="B472" s="50" t="s">
        <v>316</v>
      </c>
      <c r="C472" s="28">
        <v>42172</v>
      </c>
      <c r="D472" s="9">
        <v>0.45416666666666666</v>
      </c>
      <c r="E472" s="150">
        <v>131</v>
      </c>
      <c r="F472" s="5"/>
      <c r="G472" s="11">
        <v>8.27</v>
      </c>
      <c r="H472" s="150">
        <v>100.3</v>
      </c>
      <c r="I472" s="153">
        <v>16.11</v>
      </c>
      <c r="J472" s="5" t="s">
        <v>371</v>
      </c>
      <c r="K472" s="5" t="s">
        <v>312</v>
      </c>
      <c r="L472" s="153">
        <v>7.58</v>
      </c>
      <c r="M472" s="153" t="s">
        <v>312</v>
      </c>
      <c r="N472" s="153">
        <v>191.2</v>
      </c>
      <c r="O472" s="153">
        <v>236.4</v>
      </c>
      <c r="P472" s="150">
        <v>92.6</v>
      </c>
      <c r="Q472" s="5" t="s">
        <v>312</v>
      </c>
      <c r="R472" s="5" t="s">
        <v>421</v>
      </c>
      <c r="S472" s="5" t="s">
        <v>346</v>
      </c>
      <c r="T472" s="5" t="s">
        <v>312</v>
      </c>
      <c r="U472" s="5" t="s">
        <v>312</v>
      </c>
      <c r="V472" s="17" t="s">
        <v>249</v>
      </c>
      <c r="W472" s="61"/>
      <c r="X472" s="5">
        <v>0.51400000000000001</v>
      </c>
      <c r="Y472" s="5">
        <v>3.5999999999999997E-2</v>
      </c>
      <c r="Z472" t="s">
        <v>177</v>
      </c>
    </row>
    <row r="473" spans="2:26" ht="15" x14ac:dyDescent="0.2">
      <c r="B473" s="52" t="s">
        <v>316</v>
      </c>
      <c r="C473" s="28">
        <v>42181</v>
      </c>
      <c r="D473" s="9">
        <v>0.44375000000000003</v>
      </c>
      <c r="E473" s="150">
        <v>95.9</v>
      </c>
      <c r="F473" s="5" t="s">
        <v>296</v>
      </c>
      <c r="G473" s="11">
        <v>7.91</v>
      </c>
      <c r="H473" s="150">
        <v>99.3</v>
      </c>
      <c r="I473" s="153">
        <v>17.579999999999998</v>
      </c>
      <c r="J473" s="5" t="s">
        <v>371</v>
      </c>
      <c r="K473" s="5" t="s">
        <v>312</v>
      </c>
      <c r="L473" s="153">
        <v>7.69</v>
      </c>
      <c r="M473" s="153">
        <v>8.4</v>
      </c>
      <c r="N473" s="153">
        <v>263.60000000000002</v>
      </c>
      <c r="O473" s="153">
        <v>309.7</v>
      </c>
      <c r="P473" s="150">
        <v>81.5</v>
      </c>
      <c r="Q473" s="5" t="s">
        <v>312</v>
      </c>
      <c r="R473" s="5" t="s">
        <v>421</v>
      </c>
      <c r="S473" s="5" t="s">
        <v>346</v>
      </c>
      <c r="T473" s="5" t="s">
        <v>312</v>
      </c>
      <c r="U473" s="5" t="s">
        <v>312</v>
      </c>
      <c r="V473" s="17" t="s">
        <v>207</v>
      </c>
      <c r="W473" s="61"/>
      <c r="X473" s="5"/>
      <c r="Y473" s="5"/>
      <c r="Z473">
        <f>GEOMEAN(E469:E473)</f>
        <v>91.73945008105872</v>
      </c>
    </row>
    <row r="474" spans="2:26" ht="15" x14ac:dyDescent="0.25">
      <c r="B474" s="50" t="s">
        <v>316</v>
      </c>
      <c r="C474" s="28">
        <v>42186</v>
      </c>
      <c r="D474" s="9"/>
      <c r="E474" s="150">
        <v>56.5</v>
      </c>
      <c r="F474" s="5"/>
      <c r="G474" s="11"/>
      <c r="H474" s="150"/>
      <c r="I474" s="153"/>
      <c r="J474" s="5"/>
      <c r="K474" s="5"/>
      <c r="L474" s="153"/>
      <c r="M474" s="153"/>
      <c r="N474" s="153"/>
      <c r="O474" s="153"/>
      <c r="P474" s="150"/>
      <c r="Q474" s="5"/>
      <c r="R474" s="5"/>
      <c r="S474" s="5"/>
      <c r="T474" s="5"/>
      <c r="U474" s="5"/>
      <c r="V474" s="60"/>
      <c r="W474" s="61"/>
      <c r="X474" s="5">
        <v>0.501</v>
      </c>
      <c r="Y474" s="5">
        <v>3.4299999999999997E-2</v>
      </c>
    </row>
    <row r="475" spans="2:26" ht="15" x14ac:dyDescent="0.2">
      <c r="B475" s="52" t="s">
        <v>316</v>
      </c>
      <c r="C475" s="28">
        <v>42195</v>
      </c>
      <c r="D475" s="9">
        <v>0.4055555555555555</v>
      </c>
      <c r="E475" s="150">
        <v>103.6</v>
      </c>
      <c r="F475" s="5" t="s">
        <v>296</v>
      </c>
      <c r="G475" s="11">
        <v>7.79</v>
      </c>
      <c r="H475" s="150">
        <v>98.9</v>
      </c>
      <c r="I475" s="153">
        <v>17.600000000000001</v>
      </c>
      <c r="J475" s="5" t="s">
        <v>312</v>
      </c>
      <c r="K475" s="5" t="s">
        <v>312</v>
      </c>
      <c r="L475" s="153">
        <v>7.84</v>
      </c>
      <c r="M475" s="153">
        <v>20.399999999999999</v>
      </c>
      <c r="N475" s="153">
        <v>309.60000000000002</v>
      </c>
      <c r="O475" s="153">
        <v>362.5</v>
      </c>
      <c r="P475" s="150">
        <v>75.3</v>
      </c>
      <c r="Q475" s="5" t="s">
        <v>312</v>
      </c>
      <c r="R475" s="5" t="s">
        <v>421</v>
      </c>
      <c r="S475" s="5" t="s">
        <v>346</v>
      </c>
      <c r="T475" s="5" t="s">
        <v>312</v>
      </c>
      <c r="U475" s="5" t="s">
        <v>312</v>
      </c>
      <c r="V475" s="17" t="s">
        <v>207</v>
      </c>
      <c r="W475" s="61"/>
      <c r="X475" s="5" t="s">
        <v>312</v>
      </c>
      <c r="Y475" s="5" t="s">
        <v>312</v>
      </c>
    </row>
    <row r="476" spans="2:26" ht="15" x14ac:dyDescent="0.25">
      <c r="B476" s="50" t="s">
        <v>316</v>
      </c>
      <c r="C476" s="28">
        <v>42200</v>
      </c>
      <c r="D476" s="9"/>
      <c r="E476" s="150"/>
      <c r="F476" s="5"/>
      <c r="G476" s="11"/>
      <c r="H476" s="150"/>
      <c r="I476" s="153"/>
      <c r="J476" s="5"/>
      <c r="K476" s="5"/>
      <c r="L476" s="153"/>
      <c r="M476" s="153"/>
      <c r="N476" s="153"/>
      <c r="O476" s="153"/>
      <c r="P476" s="150"/>
      <c r="Q476" s="5"/>
      <c r="R476" s="5"/>
      <c r="S476" s="5"/>
      <c r="T476" s="5"/>
      <c r="U476" s="5"/>
      <c r="V476" s="60"/>
      <c r="W476" s="61"/>
      <c r="X476" s="5"/>
      <c r="Y476" s="5"/>
    </row>
    <row r="477" spans="2:26" ht="15" x14ac:dyDescent="0.2">
      <c r="B477" s="52" t="s">
        <v>316</v>
      </c>
      <c r="C477" s="28">
        <v>42209</v>
      </c>
      <c r="D477" s="9">
        <v>0.38819444444444445</v>
      </c>
      <c r="E477" s="150">
        <v>43.1</v>
      </c>
      <c r="F477" s="5" t="s">
        <v>296</v>
      </c>
      <c r="G477" s="11">
        <v>7.64</v>
      </c>
      <c r="H477" s="150">
        <v>99.2</v>
      </c>
      <c r="I477" s="153">
        <v>18.850000000000001</v>
      </c>
      <c r="J477" s="5" t="s">
        <v>371</v>
      </c>
      <c r="K477" s="5" t="s">
        <v>312</v>
      </c>
      <c r="L477" s="153">
        <v>7.69</v>
      </c>
      <c r="M477" s="153" t="s">
        <v>312</v>
      </c>
      <c r="N477" s="153">
        <v>285.60000000000002</v>
      </c>
      <c r="O477" s="153">
        <v>324.60000000000002</v>
      </c>
      <c r="P477" s="150">
        <v>68.5</v>
      </c>
      <c r="Q477" s="5" t="s">
        <v>312</v>
      </c>
      <c r="R477" s="5" t="s">
        <v>421</v>
      </c>
      <c r="S477" s="5" t="s">
        <v>346</v>
      </c>
      <c r="T477" s="5" t="s">
        <v>312</v>
      </c>
      <c r="U477" s="5" t="s">
        <v>312</v>
      </c>
      <c r="V477" s="17" t="s">
        <v>207</v>
      </c>
      <c r="W477" s="61"/>
      <c r="X477" s="50"/>
      <c r="Y477" s="50"/>
      <c r="Z477" t="s">
        <v>178</v>
      </c>
    </row>
    <row r="478" spans="2:26" ht="15" x14ac:dyDescent="0.2">
      <c r="B478" s="52" t="s">
        <v>316</v>
      </c>
      <c r="C478" s="28">
        <v>42216</v>
      </c>
      <c r="D478" s="9">
        <v>0.39930555555555558</v>
      </c>
      <c r="E478" s="150">
        <v>79.400000000000006</v>
      </c>
      <c r="F478" s="5" t="s">
        <v>296</v>
      </c>
      <c r="G478" s="11">
        <v>7.66</v>
      </c>
      <c r="H478" s="150">
        <v>100</v>
      </c>
      <c r="I478" s="153">
        <v>19.28</v>
      </c>
      <c r="J478" s="5" t="s">
        <v>312</v>
      </c>
      <c r="K478" s="5" t="s">
        <v>312</v>
      </c>
      <c r="L478" s="153">
        <v>7.81</v>
      </c>
      <c r="M478" s="153" t="s">
        <v>312</v>
      </c>
      <c r="N478" s="153">
        <v>373.2</v>
      </c>
      <c r="O478" s="153">
        <v>421.5</v>
      </c>
      <c r="P478" s="150">
        <v>65.400000000000006</v>
      </c>
      <c r="Q478" s="5" t="s">
        <v>312</v>
      </c>
      <c r="R478" s="5" t="s">
        <v>298</v>
      </c>
      <c r="S478" s="5" t="s">
        <v>346</v>
      </c>
      <c r="T478" s="5" t="s">
        <v>312</v>
      </c>
      <c r="U478" s="5" t="s">
        <v>312</v>
      </c>
      <c r="V478" s="17" t="s">
        <v>207</v>
      </c>
      <c r="W478" s="61"/>
      <c r="X478" s="5"/>
      <c r="Y478" s="5"/>
      <c r="Z478">
        <f>GEOMEAN(E471:E475,E478,E477)</f>
        <v>63.639873634297921</v>
      </c>
    </row>
    <row r="479" spans="2:26" ht="15" x14ac:dyDescent="0.25">
      <c r="B479" s="65" t="s">
        <v>316</v>
      </c>
      <c r="C479" s="28">
        <v>42221</v>
      </c>
      <c r="D479" s="9">
        <v>0.40833333333333338</v>
      </c>
      <c r="E479" s="150">
        <v>161</v>
      </c>
      <c r="F479" s="5"/>
      <c r="G479" s="11">
        <v>7.84</v>
      </c>
      <c r="H479" s="150">
        <v>101.6</v>
      </c>
      <c r="I479" s="153">
        <v>18.61</v>
      </c>
      <c r="J479" s="5" t="s">
        <v>312</v>
      </c>
      <c r="K479" s="5" t="s">
        <v>312</v>
      </c>
      <c r="L479" s="153">
        <v>7.59</v>
      </c>
      <c r="M479" s="153" t="s">
        <v>312</v>
      </c>
      <c r="N479" s="153">
        <v>393.2</v>
      </c>
      <c r="O479" s="153">
        <v>449.6</v>
      </c>
      <c r="P479" s="150" t="s">
        <v>312</v>
      </c>
      <c r="Q479" s="5" t="s">
        <v>312</v>
      </c>
      <c r="R479" s="5" t="s">
        <v>379</v>
      </c>
      <c r="S479" s="5" t="s">
        <v>345</v>
      </c>
      <c r="T479" s="5" t="s">
        <v>312</v>
      </c>
      <c r="U479" s="5" t="s">
        <v>312</v>
      </c>
      <c r="V479" s="36" t="s">
        <v>173</v>
      </c>
      <c r="W479" s="61"/>
      <c r="X479" s="5">
        <v>0.67400000000000004</v>
      </c>
      <c r="Y479" s="5">
        <v>1.7399999999999999E-2</v>
      </c>
    </row>
    <row r="480" spans="2:26" ht="15" x14ac:dyDescent="0.2">
      <c r="B480" s="65" t="s">
        <v>316</v>
      </c>
      <c r="C480" s="28">
        <v>42235</v>
      </c>
      <c r="D480" s="9">
        <v>0.41597222222222219</v>
      </c>
      <c r="E480" s="150"/>
      <c r="F480" s="5"/>
      <c r="G480" s="11">
        <v>8.1199999999999992</v>
      </c>
      <c r="H480" s="150">
        <v>103.5</v>
      </c>
      <c r="I480" s="153">
        <v>17.88</v>
      </c>
      <c r="J480" s="5" t="s">
        <v>230</v>
      </c>
      <c r="K480" s="5" t="s">
        <v>312</v>
      </c>
      <c r="L480" s="153">
        <v>7.76</v>
      </c>
      <c r="M480" s="153" t="s">
        <v>312</v>
      </c>
      <c r="N480" s="153">
        <v>434.7</v>
      </c>
      <c r="O480" s="153">
        <v>502.4</v>
      </c>
      <c r="P480" s="150">
        <v>65.900000000000006</v>
      </c>
      <c r="Q480" s="5" t="s">
        <v>312</v>
      </c>
      <c r="R480" s="5" t="s">
        <v>312</v>
      </c>
      <c r="S480" s="5" t="s">
        <v>345</v>
      </c>
      <c r="T480" s="5" t="s">
        <v>312</v>
      </c>
      <c r="U480" s="5" t="s">
        <v>312</v>
      </c>
      <c r="V480" s="17" t="s">
        <v>174</v>
      </c>
      <c r="W480" s="61"/>
      <c r="X480" s="5"/>
      <c r="Y480" s="5"/>
    </row>
    <row r="481" spans="2:27" ht="15" x14ac:dyDescent="0.2">
      <c r="B481" s="65" t="s">
        <v>316</v>
      </c>
      <c r="C481" s="28">
        <v>42249</v>
      </c>
      <c r="D481" s="9">
        <v>0.41597222222222219</v>
      </c>
      <c r="E481" s="150"/>
      <c r="F481" s="5"/>
      <c r="G481" s="11">
        <v>7.81</v>
      </c>
      <c r="H481" s="5">
        <v>101.7</v>
      </c>
      <c r="I481" s="153">
        <v>18.88</v>
      </c>
      <c r="J481" s="5" t="s">
        <v>230</v>
      </c>
      <c r="K481" s="5" t="s">
        <v>312</v>
      </c>
      <c r="L481" s="153">
        <v>7.68</v>
      </c>
      <c r="M481" s="150" t="s">
        <v>312</v>
      </c>
      <c r="N481" s="153">
        <v>556.5</v>
      </c>
      <c r="O481" s="153">
        <v>631.20000000000005</v>
      </c>
      <c r="P481" s="150">
        <v>68.5</v>
      </c>
      <c r="Q481" s="5" t="s">
        <v>312</v>
      </c>
      <c r="R481" s="5" t="s">
        <v>421</v>
      </c>
      <c r="S481" s="5" t="s">
        <v>345</v>
      </c>
      <c r="T481" s="5" t="s">
        <v>312</v>
      </c>
      <c r="U481" s="5" t="s">
        <v>312</v>
      </c>
      <c r="V481" s="17" t="s">
        <v>174</v>
      </c>
      <c r="W481" s="61"/>
      <c r="X481" s="5"/>
      <c r="Y481" s="5"/>
    </row>
    <row r="482" spans="2:27" ht="15" x14ac:dyDescent="0.2">
      <c r="B482" s="65" t="s">
        <v>316</v>
      </c>
      <c r="C482" s="28">
        <v>42263</v>
      </c>
      <c r="D482" s="9">
        <v>0.40972222222222227</v>
      </c>
      <c r="E482" s="150"/>
      <c r="F482" s="5"/>
      <c r="G482" s="11">
        <v>8.17</v>
      </c>
      <c r="H482" s="5">
        <v>102.6</v>
      </c>
      <c r="I482" s="153">
        <v>16.75</v>
      </c>
      <c r="J482" s="100" t="s">
        <v>352</v>
      </c>
      <c r="K482" s="100" t="s">
        <v>312</v>
      </c>
      <c r="L482" s="153">
        <v>7.52</v>
      </c>
      <c r="M482" s="153">
        <v>3.61</v>
      </c>
      <c r="N482" s="153">
        <v>742</v>
      </c>
      <c r="O482" s="153">
        <v>881</v>
      </c>
      <c r="P482" s="150">
        <v>44.1</v>
      </c>
      <c r="Q482" s="100" t="s">
        <v>312</v>
      </c>
      <c r="R482" s="100" t="s">
        <v>298</v>
      </c>
      <c r="S482" s="100" t="s">
        <v>345</v>
      </c>
      <c r="T482" s="5" t="s">
        <v>312</v>
      </c>
      <c r="U482" s="5" t="s">
        <v>312</v>
      </c>
      <c r="V482" s="17" t="s">
        <v>246</v>
      </c>
      <c r="W482" s="61"/>
      <c r="X482" s="5"/>
      <c r="Y482" s="5"/>
    </row>
    <row r="483" spans="2:27" ht="15" x14ac:dyDescent="0.2">
      <c r="B483" s="50" t="s">
        <v>316</v>
      </c>
      <c r="C483" s="28">
        <v>42272</v>
      </c>
      <c r="D483" s="9">
        <v>0.47847222222222219</v>
      </c>
      <c r="E483" s="150">
        <v>517.20000000000005</v>
      </c>
      <c r="F483" s="5" t="s">
        <v>296</v>
      </c>
      <c r="G483" s="11">
        <v>8.6300000000000008</v>
      </c>
      <c r="H483" s="150">
        <v>106.6</v>
      </c>
      <c r="I483" s="153">
        <v>16.559999999999999</v>
      </c>
      <c r="J483" s="100" t="s">
        <v>352</v>
      </c>
      <c r="K483" s="100" t="s">
        <v>312</v>
      </c>
      <c r="L483" s="153">
        <v>7.67</v>
      </c>
      <c r="M483" s="153">
        <v>1.37</v>
      </c>
      <c r="N483" s="153">
        <v>769.2</v>
      </c>
      <c r="O483" s="153">
        <v>917.7</v>
      </c>
      <c r="P483" s="150">
        <v>41.9</v>
      </c>
      <c r="Q483" s="100" t="s">
        <v>312</v>
      </c>
      <c r="R483" s="100" t="s">
        <v>379</v>
      </c>
      <c r="S483" s="100" t="s">
        <v>345</v>
      </c>
      <c r="T483" s="5" t="s">
        <v>312</v>
      </c>
      <c r="U483" s="5" t="s">
        <v>312</v>
      </c>
      <c r="V483" s="17" t="s">
        <v>174</v>
      </c>
      <c r="W483" s="61"/>
      <c r="X483" s="5"/>
      <c r="Y483" s="5"/>
    </row>
    <row r="484" spans="2:27" ht="15" x14ac:dyDescent="0.2">
      <c r="B484" s="50" t="s">
        <v>316</v>
      </c>
      <c r="C484" s="28">
        <v>42286</v>
      </c>
      <c r="D484" s="9">
        <v>0.4284722222222222</v>
      </c>
      <c r="E484" s="150">
        <v>275.5</v>
      </c>
      <c r="F484" s="100" t="s">
        <v>348</v>
      </c>
      <c r="G484" s="11">
        <v>8.4700000000000006</v>
      </c>
      <c r="H484" s="150">
        <v>100.1</v>
      </c>
      <c r="I484" s="153">
        <v>14.63</v>
      </c>
      <c r="J484" s="5" t="s">
        <v>230</v>
      </c>
      <c r="K484" s="100" t="s">
        <v>312</v>
      </c>
      <c r="L484" s="153">
        <v>7.71</v>
      </c>
      <c r="M484" s="153">
        <v>4.2699999999999996</v>
      </c>
      <c r="N484" s="153">
        <v>632.1</v>
      </c>
      <c r="O484" s="153">
        <v>788.6</v>
      </c>
      <c r="P484" s="150">
        <v>23.5</v>
      </c>
      <c r="Q484" s="100" t="s">
        <v>312</v>
      </c>
      <c r="R484" s="5" t="s">
        <v>217</v>
      </c>
      <c r="S484" s="100" t="s">
        <v>345</v>
      </c>
      <c r="T484" s="5" t="s">
        <v>312</v>
      </c>
      <c r="U484" s="5" t="s">
        <v>312</v>
      </c>
      <c r="V484" s="17" t="s">
        <v>174</v>
      </c>
      <c r="W484" s="61"/>
      <c r="X484" s="5"/>
      <c r="Y484" s="5"/>
    </row>
    <row r="485" spans="2:27" ht="15" x14ac:dyDescent="0.2">
      <c r="B485" s="50" t="s">
        <v>316</v>
      </c>
      <c r="C485" s="28">
        <v>42307</v>
      </c>
      <c r="D485" s="9">
        <v>0.42083333333333334</v>
      </c>
      <c r="E485" s="150">
        <v>290.89999999999998</v>
      </c>
      <c r="F485" s="100" t="s">
        <v>388</v>
      </c>
      <c r="G485" s="11">
        <v>9.14</v>
      </c>
      <c r="H485" s="5">
        <v>97.7</v>
      </c>
      <c r="I485" s="153">
        <v>9.61</v>
      </c>
      <c r="J485" s="5" t="s">
        <v>230</v>
      </c>
      <c r="K485" s="100" t="s">
        <v>312</v>
      </c>
      <c r="L485" s="153">
        <v>7.46</v>
      </c>
      <c r="M485" s="153">
        <v>4.33</v>
      </c>
      <c r="N485" s="153">
        <v>633.70000000000005</v>
      </c>
      <c r="O485" s="153">
        <v>896.4</v>
      </c>
      <c r="P485" s="150">
        <v>15.4</v>
      </c>
      <c r="Q485" s="5"/>
      <c r="R485" s="100" t="s">
        <v>398</v>
      </c>
      <c r="S485" s="100" t="s">
        <v>345</v>
      </c>
      <c r="T485" s="40"/>
      <c r="U485" s="40"/>
      <c r="V485" s="142" t="s">
        <v>359</v>
      </c>
      <c r="W485" s="126"/>
      <c r="X485" s="25"/>
      <c r="Y485" s="25"/>
    </row>
    <row r="486" spans="2:27" ht="15" x14ac:dyDescent="0.2">
      <c r="B486" s="50" t="s">
        <v>316</v>
      </c>
      <c r="C486" s="28">
        <v>42321</v>
      </c>
      <c r="D486" s="42"/>
      <c r="E486" s="150">
        <v>307.60000000000002</v>
      </c>
      <c r="F486" s="136"/>
      <c r="G486" s="44"/>
      <c r="H486" s="40"/>
      <c r="I486" s="143"/>
      <c r="J486" s="40"/>
      <c r="K486" s="136"/>
      <c r="L486" s="143"/>
      <c r="M486" s="143"/>
      <c r="N486" s="143"/>
      <c r="O486" s="143"/>
      <c r="P486" s="141"/>
      <c r="Q486" s="40"/>
      <c r="R486" s="136"/>
      <c r="S486" s="136"/>
      <c r="T486" s="40"/>
      <c r="U486" s="40"/>
      <c r="V486" s="174"/>
      <c r="W486" s="126"/>
      <c r="X486" s="25"/>
      <c r="Y486" s="25"/>
    </row>
    <row r="487" spans="2:27" ht="15" x14ac:dyDescent="0.2">
      <c r="B487" s="50" t="s">
        <v>316</v>
      </c>
      <c r="C487" s="28">
        <v>42342</v>
      </c>
      <c r="D487" s="42"/>
      <c r="E487" s="150">
        <v>71.7</v>
      </c>
      <c r="F487" s="136"/>
      <c r="G487" s="44"/>
      <c r="H487" s="40"/>
      <c r="I487" s="143"/>
      <c r="J487" s="40"/>
      <c r="K487" s="136"/>
      <c r="L487" s="143"/>
      <c r="M487" s="143"/>
      <c r="N487" s="143"/>
      <c r="O487" s="143"/>
      <c r="P487" s="141"/>
      <c r="Q487" s="40"/>
      <c r="R487" s="136"/>
      <c r="S487" s="136"/>
      <c r="T487" s="40"/>
      <c r="U487" s="40"/>
      <c r="V487" s="174"/>
      <c r="W487" s="126"/>
      <c r="X487" s="25"/>
      <c r="Y487" s="25"/>
    </row>
    <row r="488" spans="2:27" ht="15" x14ac:dyDescent="0.2">
      <c r="B488" s="50" t="s">
        <v>316</v>
      </c>
      <c r="C488" s="28">
        <v>42356</v>
      </c>
      <c r="D488" s="42"/>
      <c r="E488" s="150"/>
      <c r="F488" s="136"/>
      <c r="G488" s="44"/>
      <c r="H488" s="40"/>
      <c r="I488" s="143"/>
      <c r="J488" s="40"/>
      <c r="K488" s="136"/>
      <c r="L488" s="143"/>
      <c r="M488" s="143"/>
      <c r="N488" s="143"/>
      <c r="O488" s="143"/>
      <c r="P488" s="141"/>
      <c r="Q488" s="40"/>
      <c r="R488" s="136"/>
      <c r="S488" s="136"/>
      <c r="T488" s="40"/>
      <c r="U488" s="40"/>
      <c r="V488" s="174"/>
      <c r="W488" s="126"/>
      <c r="X488" s="25"/>
      <c r="Y488" s="25"/>
    </row>
    <row r="489" spans="2:27" ht="15" x14ac:dyDescent="0.2">
      <c r="Z489" s="154" t="s">
        <v>179</v>
      </c>
      <c r="AA489" s="154" t="s">
        <v>175</v>
      </c>
    </row>
    <row r="490" spans="2:27" ht="15" x14ac:dyDescent="0.2">
      <c r="B490" s="5" t="s">
        <v>315</v>
      </c>
      <c r="C490" s="28">
        <v>41671</v>
      </c>
      <c r="D490" s="9">
        <v>0.37847222222222227</v>
      </c>
      <c r="E490" s="5">
        <v>104.3</v>
      </c>
      <c r="F490" s="5">
        <v>218.7</v>
      </c>
      <c r="G490" s="5">
        <v>8.6</v>
      </c>
      <c r="H490" s="5"/>
      <c r="I490" s="5">
        <v>1.5</v>
      </c>
      <c r="J490" s="5"/>
      <c r="K490" s="5"/>
      <c r="L490" s="5">
        <v>7.64</v>
      </c>
      <c r="M490" s="5" t="s">
        <v>312</v>
      </c>
      <c r="N490" s="5"/>
      <c r="O490" s="5"/>
      <c r="P490" s="5"/>
      <c r="Q490" s="5">
        <v>8.0000000000000002E-3</v>
      </c>
      <c r="R490" s="5" t="s">
        <v>298</v>
      </c>
      <c r="S490" s="5" t="s">
        <v>346</v>
      </c>
      <c r="T490" s="5" t="s">
        <v>312</v>
      </c>
      <c r="U490" s="5"/>
      <c r="V490" s="17" t="s">
        <v>335</v>
      </c>
      <c r="W490" s="17"/>
      <c r="X490" s="25"/>
      <c r="Y490" s="25"/>
    </row>
    <row r="491" spans="2:27" ht="15" x14ac:dyDescent="0.2">
      <c r="B491" s="5" t="s">
        <v>315</v>
      </c>
      <c r="C491" s="28">
        <v>41684</v>
      </c>
      <c r="D491" s="9">
        <v>0.35416666666666669</v>
      </c>
      <c r="E491" s="5">
        <v>114.5</v>
      </c>
      <c r="F491" s="5">
        <v>150</v>
      </c>
      <c r="G491" s="5">
        <v>8.1999999999999993</v>
      </c>
      <c r="H491" s="5"/>
      <c r="I491" s="5">
        <v>2.1</v>
      </c>
      <c r="J491" s="5"/>
      <c r="K491" s="5"/>
      <c r="L491" s="5">
        <v>7.72</v>
      </c>
      <c r="M491" s="5"/>
      <c r="N491" s="5"/>
      <c r="O491" s="5"/>
      <c r="P491" s="5"/>
      <c r="Q491" s="5">
        <v>6.0000000000000001E-3</v>
      </c>
      <c r="R491" s="5" t="s">
        <v>298</v>
      </c>
      <c r="S491" s="5" t="s">
        <v>346</v>
      </c>
      <c r="T491" s="5">
        <v>2.6</v>
      </c>
      <c r="U491" s="5">
        <v>1.002</v>
      </c>
      <c r="V491" s="17" t="s">
        <v>335</v>
      </c>
      <c r="W491" s="61"/>
      <c r="X491" s="25"/>
      <c r="Y491" s="25"/>
    </row>
    <row r="492" spans="2:27" ht="15" x14ac:dyDescent="0.2">
      <c r="B492" s="5" t="s">
        <v>315</v>
      </c>
      <c r="C492" s="28">
        <v>41698</v>
      </c>
      <c r="D492" s="9">
        <v>0.33333333333333331</v>
      </c>
      <c r="E492" s="5">
        <v>81.599999999999994</v>
      </c>
      <c r="F492" s="5">
        <v>114.5</v>
      </c>
      <c r="G492" s="5" t="s">
        <v>312</v>
      </c>
      <c r="H492" s="5"/>
      <c r="I492" s="5">
        <v>4</v>
      </c>
      <c r="J492" s="5"/>
      <c r="K492" s="5"/>
      <c r="L492" s="5">
        <v>7.88</v>
      </c>
      <c r="M492" s="5"/>
      <c r="N492" s="5"/>
      <c r="O492" s="5"/>
      <c r="P492" s="5"/>
      <c r="Q492" s="5"/>
      <c r="R492" s="5" t="s">
        <v>298</v>
      </c>
      <c r="S492" s="5" t="s">
        <v>346</v>
      </c>
      <c r="T492" s="5">
        <v>5.3</v>
      </c>
      <c r="U492" s="5">
        <v>1.004</v>
      </c>
      <c r="V492" s="17" t="s">
        <v>243</v>
      </c>
      <c r="W492" s="61"/>
      <c r="X492" s="25"/>
      <c r="Y492" s="25"/>
    </row>
    <row r="493" spans="2:27" ht="15" x14ac:dyDescent="0.2">
      <c r="B493" s="5" t="s">
        <v>315</v>
      </c>
      <c r="C493" s="28">
        <v>41712</v>
      </c>
      <c r="D493" s="9">
        <v>0.35416666666666669</v>
      </c>
      <c r="E493" s="5">
        <v>17.3</v>
      </c>
      <c r="F493" s="5">
        <v>549.29999999999995</v>
      </c>
      <c r="G493" s="5">
        <v>9.4</v>
      </c>
      <c r="H493" s="5"/>
      <c r="I493" s="5">
        <v>3.9</v>
      </c>
      <c r="J493" s="5"/>
      <c r="K493" s="5"/>
      <c r="L493" s="5">
        <v>8.0299999999999994</v>
      </c>
      <c r="M493" s="5"/>
      <c r="N493" s="5"/>
      <c r="O493" s="5"/>
      <c r="P493" s="5"/>
      <c r="Q493" s="5">
        <v>1.2999999999999999E-2</v>
      </c>
      <c r="R493" s="5" t="s">
        <v>421</v>
      </c>
      <c r="S493" s="5" t="s">
        <v>346</v>
      </c>
      <c r="T493" s="5">
        <v>2.6</v>
      </c>
      <c r="U493" s="5">
        <v>1.002</v>
      </c>
      <c r="V493" s="17" t="s">
        <v>335</v>
      </c>
      <c r="W493" s="61"/>
      <c r="X493" s="25"/>
      <c r="Y493" s="25"/>
    </row>
    <row r="494" spans="2:27" ht="15" x14ac:dyDescent="0.2">
      <c r="B494" s="5" t="s">
        <v>315</v>
      </c>
      <c r="C494" s="28">
        <v>41916</v>
      </c>
      <c r="D494" s="8">
        <v>0.39374999999999999</v>
      </c>
      <c r="E494" s="5">
        <v>104.6</v>
      </c>
      <c r="F494" s="5">
        <v>1732.9</v>
      </c>
      <c r="G494" s="5" t="s">
        <v>312</v>
      </c>
      <c r="H494" s="5" t="s">
        <v>312</v>
      </c>
      <c r="I494" s="5">
        <v>12.1</v>
      </c>
      <c r="J494" s="5" t="s">
        <v>230</v>
      </c>
      <c r="K494" s="5"/>
      <c r="L494" s="153">
        <v>8.0399999999999991</v>
      </c>
      <c r="M494" s="150">
        <v>8.5</v>
      </c>
      <c r="N494" s="5"/>
      <c r="O494" s="5"/>
      <c r="P494" s="5"/>
      <c r="Q494" s="5"/>
      <c r="R494" s="5"/>
      <c r="S494" s="5" t="s">
        <v>345</v>
      </c>
      <c r="T494" s="5"/>
      <c r="U494" s="5"/>
      <c r="V494" s="17" t="s">
        <v>335</v>
      </c>
      <c r="W494" s="61"/>
      <c r="X494" s="25"/>
      <c r="Y494" s="25"/>
    </row>
    <row r="495" spans="2:27" ht="15" x14ac:dyDescent="0.25">
      <c r="B495" s="10" t="s">
        <v>315</v>
      </c>
      <c r="C495" s="28">
        <v>41930</v>
      </c>
      <c r="D495" s="9">
        <v>0.38194444444444442</v>
      </c>
      <c r="E495" s="5">
        <v>79.400000000000006</v>
      </c>
      <c r="F495" s="5">
        <v>1986.3</v>
      </c>
      <c r="G495" s="5">
        <v>9.41</v>
      </c>
      <c r="H495" s="5">
        <v>100.9</v>
      </c>
      <c r="I495" s="153">
        <v>10.07</v>
      </c>
      <c r="J495" s="5" t="s">
        <v>230</v>
      </c>
      <c r="K495" s="10"/>
      <c r="L495" s="5">
        <v>8.15</v>
      </c>
      <c r="M495" s="10"/>
      <c r="N495" s="5">
        <v>463.2</v>
      </c>
      <c r="O495" s="10"/>
      <c r="P495" s="10"/>
      <c r="Q495" s="10"/>
      <c r="R495" s="10"/>
      <c r="S495" s="5" t="s">
        <v>345</v>
      </c>
      <c r="T495" s="10"/>
      <c r="U495" s="10"/>
      <c r="V495" s="17" t="s">
        <v>275</v>
      </c>
      <c r="W495" s="61"/>
      <c r="X495" s="25"/>
      <c r="Y495" s="25"/>
    </row>
    <row r="496" spans="2:27" ht="15" x14ac:dyDescent="0.25">
      <c r="B496" s="10" t="s">
        <v>315</v>
      </c>
      <c r="C496" s="28">
        <v>41951</v>
      </c>
      <c r="D496" s="9">
        <v>0.39166666666666666</v>
      </c>
      <c r="E496" s="5">
        <v>727</v>
      </c>
      <c r="F496" s="5" t="s">
        <v>296</v>
      </c>
      <c r="G496" s="5">
        <v>9.66</v>
      </c>
      <c r="H496" s="5" t="s">
        <v>312</v>
      </c>
      <c r="I496" s="5">
        <v>7.52</v>
      </c>
      <c r="J496" s="5" t="s">
        <v>230</v>
      </c>
      <c r="K496" s="10"/>
      <c r="L496" s="5">
        <v>8.02</v>
      </c>
      <c r="M496" s="5">
        <v>3.7</v>
      </c>
      <c r="N496" s="5">
        <v>569</v>
      </c>
      <c r="O496" s="10"/>
      <c r="P496" s="10"/>
      <c r="Q496" s="10"/>
      <c r="R496" s="10"/>
      <c r="S496" s="5" t="s">
        <v>345</v>
      </c>
      <c r="T496" s="10"/>
      <c r="U496" s="10"/>
      <c r="V496" s="17" t="s">
        <v>275</v>
      </c>
      <c r="W496" s="61"/>
      <c r="X496" s="25"/>
      <c r="Y496" s="25"/>
    </row>
    <row r="497" spans="2:27" ht="15" x14ac:dyDescent="0.25">
      <c r="B497" s="10" t="s">
        <v>315</v>
      </c>
      <c r="C497" s="28">
        <v>41965</v>
      </c>
      <c r="D497" s="9">
        <v>0.38125000000000003</v>
      </c>
      <c r="E497" s="150">
        <v>96</v>
      </c>
      <c r="F497" s="150" t="s">
        <v>296</v>
      </c>
      <c r="G497" s="5">
        <v>11.19</v>
      </c>
      <c r="H497" s="10"/>
      <c r="I497" s="153">
        <v>2.33</v>
      </c>
      <c r="J497" s="5" t="s">
        <v>230</v>
      </c>
      <c r="K497" s="10"/>
      <c r="L497" s="5">
        <v>7.78</v>
      </c>
      <c r="M497" s="150">
        <v>3.2</v>
      </c>
      <c r="N497" s="5">
        <v>504</v>
      </c>
      <c r="O497" s="10"/>
      <c r="P497" s="10"/>
      <c r="Q497" s="10"/>
      <c r="R497" s="10"/>
      <c r="S497" s="5" t="s">
        <v>345</v>
      </c>
      <c r="T497" s="10"/>
      <c r="U497" s="10"/>
      <c r="V497" s="17" t="s">
        <v>280</v>
      </c>
      <c r="W497" s="61"/>
      <c r="X497" s="25"/>
      <c r="Y497" s="25"/>
    </row>
    <row r="498" spans="2:27" ht="15" x14ac:dyDescent="0.25">
      <c r="B498" s="10" t="s">
        <v>315</v>
      </c>
      <c r="C498" s="28">
        <v>41986</v>
      </c>
      <c r="D498" s="9">
        <v>0.40347222222222223</v>
      </c>
      <c r="E498" s="150">
        <v>98.5</v>
      </c>
      <c r="F498" s="150">
        <v>1413.6</v>
      </c>
      <c r="G498" s="5" t="s">
        <v>312</v>
      </c>
      <c r="H498" s="5" t="s">
        <v>312</v>
      </c>
      <c r="I498" s="153">
        <v>3.44</v>
      </c>
      <c r="J498" s="5" t="s">
        <v>230</v>
      </c>
      <c r="K498" s="10"/>
      <c r="L498" s="5">
        <v>7.56</v>
      </c>
      <c r="M498" s="150">
        <v>1.6</v>
      </c>
      <c r="N498" s="13"/>
      <c r="O498" s="10"/>
      <c r="P498" s="10"/>
      <c r="Q498" s="10"/>
      <c r="R498" s="10"/>
      <c r="S498" s="5" t="s">
        <v>345</v>
      </c>
      <c r="T498" s="10"/>
      <c r="U498" s="10"/>
      <c r="V498" s="17" t="s">
        <v>275</v>
      </c>
      <c r="W498" s="126"/>
      <c r="X498" s="25"/>
      <c r="Y498" s="25"/>
      <c r="AA498">
        <f>GEOMEAN(E490:E498)</f>
        <v>99.576714075886798</v>
      </c>
    </row>
    <row r="499" spans="2:27" ht="15" x14ac:dyDescent="0.25">
      <c r="B499" s="51" t="s">
        <v>315</v>
      </c>
      <c r="C499" s="28">
        <v>42028</v>
      </c>
      <c r="D499" s="9">
        <v>0.38611111111111113</v>
      </c>
      <c r="E499" s="5">
        <v>49.6</v>
      </c>
      <c r="F499" s="5">
        <v>866.4</v>
      </c>
      <c r="G499" s="153">
        <v>12.53</v>
      </c>
      <c r="H499" s="5">
        <v>106.6</v>
      </c>
      <c r="I499" s="153">
        <v>0.95</v>
      </c>
      <c r="J499" s="5" t="s">
        <v>230</v>
      </c>
      <c r="K499" s="10"/>
      <c r="L499" s="153">
        <v>7.49</v>
      </c>
      <c r="M499" s="150">
        <v>5.7</v>
      </c>
      <c r="N499" s="153">
        <v>607</v>
      </c>
      <c r="O499" s="10"/>
      <c r="P499" s="10"/>
      <c r="Q499" s="10"/>
      <c r="R499" s="5" t="s">
        <v>421</v>
      </c>
      <c r="S499" s="5" t="s">
        <v>345</v>
      </c>
      <c r="T499" s="10"/>
      <c r="U499" s="10"/>
      <c r="V499" s="17" t="s">
        <v>278</v>
      </c>
      <c r="W499" s="17" t="s">
        <v>385</v>
      </c>
      <c r="X499" s="25"/>
      <c r="Y499" s="25"/>
    </row>
    <row r="500" spans="2:27" ht="15" x14ac:dyDescent="0.25">
      <c r="B500" s="51" t="s">
        <v>315</v>
      </c>
      <c r="C500" s="28">
        <v>42049</v>
      </c>
      <c r="D500" s="9">
        <v>0.4145833333333333</v>
      </c>
      <c r="E500" s="5">
        <v>18.100000000000001</v>
      </c>
      <c r="F500" s="5">
        <v>920.8</v>
      </c>
      <c r="G500" s="11">
        <v>11.14</v>
      </c>
      <c r="H500" s="5">
        <v>104.5</v>
      </c>
      <c r="I500" s="153">
        <v>4.6100000000000003</v>
      </c>
      <c r="J500" s="10" t="s">
        <v>230</v>
      </c>
      <c r="K500" s="10"/>
      <c r="L500" s="153">
        <v>7.83</v>
      </c>
      <c r="M500" s="153">
        <v>3.76</v>
      </c>
      <c r="N500" s="153">
        <v>635.1</v>
      </c>
      <c r="O500" s="10"/>
      <c r="P500" s="10"/>
      <c r="Q500" s="10"/>
      <c r="R500" s="10"/>
      <c r="S500" s="10" t="s">
        <v>345</v>
      </c>
      <c r="T500" s="10"/>
      <c r="U500" s="10"/>
      <c r="V500" s="17" t="s">
        <v>278</v>
      </c>
      <c r="W500" s="17" t="s">
        <v>375</v>
      </c>
      <c r="X500" s="25"/>
      <c r="Y500" s="25"/>
    </row>
    <row r="501" spans="2:27" ht="15" x14ac:dyDescent="0.25">
      <c r="B501" s="51" t="s">
        <v>315</v>
      </c>
      <c r="C501" s="28">
        <v>42063</v>
      </c>
      <c r="D501" s="5" t="s">
        <v>312</v>
      </c>
      <c r="E501" s="5" t="s">
        <v>312</v>
      </c>
      <c r="F501" s="5"/>
      <c r="G501" s="11"/>
      <c r="H501" s="5"/>
      <c r="I501" s="153"/>
      <c r="J501" s="10"/>
      <c r="K501" s="10"/>
      <c r="L501" s="153"/>
      <c r="M501" s="153"/>
      <c r="N501" s="153"/>
      <c r="O501" s="10"/>
      <c r="P501" s="10"/>
      <c r="Q501" s="10"/>
      <c r="R501" s="10"/>
      <c r="S501" s="10"/>
      <c r="T501" s="10"/>
      <c r="U501" s="10"/>
      <c r="V501" s="17" t="s">
        <v>278</v>
      </c>
      <c r="W501" s="17" t="s">
        <v>301</v>
      </c>
      <c r="X501" s="25"/>
      <c r="Y501" s="25"/>
    </row>
    <row r="502" spans="2:27" ht="15" x14ac:dyDescent="0.25">
      <c r="B502" s="51" t="s">
        <v>315</v>
      </c>
      <c r="C502" s="28">
        <v>42084</v>
      </c>
      <c r="D502" s="9">
        <v>0.42222222222222222</v>
      </c>
      <c r="E502" s="150">
        <v>61.3</v>
      </c>
      <c r="F502" s="5" t="s">
        <v>296</v>
      </c>
      <c r="G502" s="11">
        <v>10.53</v>
      </c>
      <c r="H502" s="5">
        <v>104.1</v>
      </c>
      <c r="I502" s="153">
        <v>6.61</v>
      </c>
      <c r="J502" s="10" t="s">
        <v>230</v>
      </c>
      <c r="K502" s="10"/>
      <c r="L502" s="153">
        <v>7.6</v>
      </c>
      <c r="M502" s="153">
        <v>4.3099999999999996</v>
      </c>
      <c r="N502" s="153">
        <v>493.7</v>
      </c>
      <c r="O502" s="153">
        <v>761.4</v>
      </c>
      <c r="P502" s="150">
        <v>170.6</v>
      </c>
      <c r="Q502" s="10"/>
      <c r="R502" s="10" t="s">
        <v>421</v>
      </c>
      <c r="S502" s="10" t="s">
        <v>345</v>
      </c>
      <c r="T502" s="10"/>
      <c r="U502" s="10"/>
      <c r="V502" s="17" t="s">
        <v>278</v>
      </c>
      <c r="W502" s="18" t="s">
        <v>302</v>
      </c>
      <c r="X502" s="25"/>
      <c r="Y502" s="25"/>
    </row>
    <row r="503" spans="2:27" ht="15" x14ac:dyDescent="0.2">
      <c r="B503" s="50" t="s">
        <v>315</v>
      </c>
      <c r="C503" s="28">
        <v>42091</v>
      </c>
      <c r="D503" s="9">
        <v>0.43888888888888888</v>
      </c>
      <c r="E503" s="150">
        <v>38.799999999999997</v>
      </c>
      <c r="F503" s="5" t="s">
        <v>296</v>
      </c>
      <c r="G503" s="11">
        <v>10.15</v>
      </c>
      <c r="H503" s="5">
        <v>106.6</v>
      </c>
      <c r="I503" s="153">
        <v>9</v>
      </c>
      <c r="J503" s="5" t="s">
        <v>230</v>
      </c>
      <c r="K503" s="5"/>
      <c r="L503" s="153">
        <v>7.77</v>
      </c>
      <c r="M503" s="153">
        <v>6.47</v>
      </c>
      <c r="N503" s="153">
        <v>476.9</v>
      </c>
      <c r="O503" s="153">
        <v>687.3</v>
      </c>
      <c r="P503" s="150">
        <v>176.5</v>
      </c>
      <c r="Q503" s="5"/>
      <c r="R503" s="5" t="s">
        <v>421</v>
      </c>
      <c r="S503" s="5" t="s">
        <v>345</v>
      </c>
      <c r="T503" s="5"/>
      <c r="U503" s="5"/>
      <c r="V503" s="17" t="s">
        <v>278</v>
      </c>
      <c r="W503" s="17" t="s">
        <v>303</v>
      </c>
      <c r="X503" s="25"/>
      <c r="Y503" s="25"/>
    </row>
    <row r="504" spans="2:27" ht="15" x14ac:dyDescent="0.2">
      <c r="B504" s="50" t="s">
        <v>315</v>
      </c>
      <c r="C504" s="28">
        <v>42111</v>
      </c>
      <c r="D504" s="9">
        <v>0.43333333333333335</v>
      </c>
      <c r="E504" s="5" t="s">
        <v>296</v>
      </c>
      <c r="F504" s="5" t="s">
        <v>296</v>
      </c>
      <c r="G504" s="11">
        <v>10.08</v>
      </c>
      <c r="H504" s="5">
        <v>99.4</v>
      </c>
      <c r="I504" s="153">
        <v>6.39</v>
      </c>
      <c r="J504" s="5" t="s">
        <v>371</v>
      </c>
      <c r="K504" s="5" t="s">
        <v>312</v>
      </c>
      <c r="L504" s="153">
        <v>7.76</v>
      </c>
      <c r="M504" s="153" t="s">
        <v>199</v>
      </c>
      <c r="N504" s="153">
        <v>303.7</v>
      </c>
      <c r="O504" s="153">
        <v>472</v>
      </c>
      <c r="P504" s="150">
        <v>151.4</v>
      </c>
      <c r="Q504" s="5" t="s">
        <v>312</v>
      </c>
      <c r="R504" s="5" t="s">
        <v>421</v>
      </c>
      <c r="S504" s="5" t="s">
        <v>346</v>
      </c>
      <c r="T504" s="5" t="s">
        <v>312</v>
      </c>
      <c r="U504" s="5" t="s">
        <v>312</v>
      </c>
      <c r="V504" s="49" t="s">
        <v>195</v>
      </c>
      <c r="W504" s="17" t="s">
        <v>304</v>
      </c>
      <c r="X504" s="25"/>
      <c r="Y504" s="25"/>
    </row>
    <row r="505" spans="2:27" ht="15" x14ac:dyDescent="0.2">
      <c r="B505" s="50" t="s">
        <v>315</v>
      </c>
      <c r="C505" s="28">
        <v>42130</v>
      </c>
      <c r="D505" s="9">
        <v>0.40625</v>
      </c>
      <c r="E505" s="5">
        <v>194</v>
      </c>
      <c r="F505" s="5"/>
      <c r="G505" s="11"/>
      <c r="H505" s="5"/>
      <c r="I505" s="153"/>
      <c r="J505" s="5"/>
      <c r="K505" s="5"/>
      <c r="L505" s="153"/>
      <c r="M505" s="153"/>
      <c r="N505" s="153"/>
      <c r="O505" s="153"/>
      <c r="P505" s="150"/>
      <c r="Q505" s="5"/>
      <c r="R505" s="5"/>
      <c r="S505" s="5"/>
      <c r="T505" s="5"/>
      <c r="U505" s="5"/>
      <c r="V505" s="49"/>
      <c r="W505" s="17" t="s">
        <v>305</v>
      </c>
      <c r="X505" s="25"/>
      <c r="Y505" s="25"/>
    </row>
    <row r="506" spans="2:27" ht="15" x14ac:dyDescent="0.2">
      <c r="B506" s="50" t="s">
        <v>315</v>
      </c>
      <c r="C506" s="28">
        <v>42144</v>
      </c>
      <c r="D506" s="9"/>
      <c r="E506" s="5">
        <v>178</v>
      </c>
      <c r="F506" s="5"/>
      <c r="G506" s="11"/>
      <c r="H506" s="5"/>
      <c r="I506" s="153"/>
      <c r="J506" s="5"/>
      <c r="K506" s="5"/>
      <c r="L506" s="153"/>
      <c r="M506" s="153"/>
      <c r="N506" s="153"/>
      <c r="O506" s="153"/>
      <c r="P506" s="150"/>
      <c r="Q506" s="5"/>
      <c r="R506" s="5"/>
      <c r="S506" s="5"/>
      <c r="T506" s="5"/>
      <c r="U506" s="5"/>
      <c r="V506" s="49"/>
      <c r="W506" s="17" t="s">
        <v>306</v>
      </c>
      <c r="X506" s="25"/>
      <c r="Y506" s="25"/>
    </row>
    <row r="507" spans="2:27" ht="15" x14ac:dyDescent="0.2">
      <c r="B507" s="50" t="s">
        <v>315</v>
      </c>
      <c r="C507" s="28">
        <v>42158</v>
      </c>
      <c r="D507" s="9">
        <v>0.35625000000000001</v>
      </c>
      <c r="E507" s="5">
        <v>22.6</v>
      </c>
      <c r="F507" s="5"/>
      <c r="G507" s="11">
        <v>9.16</v>
      </c>
      <c r="H507" s="5">
        <v>100.3</v>
      </c>
      <c r="I507" s="153">
        <v>10.9</v>
      </c>
      <c r="J507" s="5" t="s">
        <v>371</v>
      </c>
      <c r="K507" s="5" t="s">
        <v>312</v>
      </c>
      <c r="L507" s="153">
        <v>7.56</v>
      </c>
      <c r="M507" s="153" t="s">
        <v>312</v>
      </c>
      <c r="N507" s="153">
        <v>208.1</v>
      </c>
      <c r="O507" s="153">
        <v>285.3</v>
      </c>
      <c r="P507" s="150">
        <v>75.3</v>
      </c>
      <c r="Q507" s="5" t="s">
        <v>312</v>
      </c>
      <c r="R507" s="5" t="s">
        <v>298</v>
      </c>
      <c r="S507" s="5" t="s">
        <v>346</v>
      </c>
      <c r="T507" s="5" t="s">
        <v>312</v>
      </c>
      <c r="U507" s="5" t="s">
        <v>312</v>
      </c>
      <c r="V507" s="17" t="s">
        <v>251</v>
      </c>
      <c r="W507" s="17" t="s">
        <v>422</v>
      </c>
      <c r="X507" s="25"/>
      <c r="Y507" s="25"/>
    </row>
    <row r="508" spans="2:27" ht="15" x14ac:dyDescent="0.2">
      <c r="B508" s="50" t="s">
        <v>315</v>
      </c>
      <c r="C508" s="28">
        <v>42172</v>
      </c>
      <c r="D508" s="9">
        <v>0.43263888888888885</v>
      </c>
      <c r="E508" s="5">
        <v>57.6</v>
      </c>
      <c r="F508" s="5"/>
      <c r="G508" s="11">
        <v>8.56</v>
      </c>
      <c r="H508" s="5">
        <v>100.7</v>
      </c>
      <c r="I508" s="153">
        <v>14.13</v>
      </c>
      <c r="J508" s="5" t="s">
        <v>371</v>
      </c>
      <c r="K508" s="5" t="s">
        <v>312</v>
      </c>
      <c r="L508" s="153">
        <v>7.53</v>
      </c>
      <c r="M508" s="153" t="s">
        <v>312</v>
      </c>
      <c r="N508" s="153">
        <v>186.5</v>
      </c>
      <c r="O508" s="153">
        <v>235.7</v>
      </c>
      <c r="P508" s="150">
        <v>92.8</v>
      </c>
      <c r="Q508" s="5" t="s">
        <v>312</v>
      </c>
      <c r="R508" s="5" t="s">
        <v>298</v>
      </c>
      <c r="S508" s="5" t="s">
        <v>346</v>
      </c>
      <c r="T508" s="5" t="s">
        <v>312</v>
      </c>
      <c r="U508" s="5" t="s">
        <v>312</v>
      </c>
      <c r="V508" s="17" t="s">
        <v>249</v>
      </c>
      <c r="W508" s="61"/>
      <c r="X508" s="25"/>
      <c r="Y508" s="25"/>
      <c r="Z508" t="s">
        <v>177</v>
      </c>
    </row>
    <row r="509" spans="2:27" ht="15" x14ac:dyDescent="0.2">
      <c r="B509" s="52" t="s">
        <v>315</v>
      </c>
      <c r="C509" s="28">
        <v>42181</v>
      </c>
      <c r="D509" s="9">
        <v>0.42430555555555555</v>
      </c>
      <c r="E509" s="5">
        <v>78</v>
      </c>
      <c r="F509" s="5" t="s">
        <v>296</v>
      </c>
      <c r="G509" s="11">
        <v>8.1300000000000008</v>
      </c>
      <c r="H509" s="150">
        <v>100</v>
      </c>
      <c r="I509" s="153">
        <v>16.41</v>
      </c>
      <c r="J509" s="5" t="s">
        <v>371</v>
      </c>
      <c r="K509" s="5" t="s">
        <v>312</v>
      </c>
      <c r="L509" s="153">
        <v>7.6</v>
      </c>
      <c r="M509" s="153">
        <v>6.98</v>
      </c>
      <c r="N509" s="153">
        <v>265</v>
      </c>
      <c r="O509" s="153">
        <v>317</v>
      </c>
      <c r="P509" s="150">
        <v>74.400000000000006</v>
      </c>
      <c r="Q509" s="5" t="s">
        <v>312</v>
      </c>
      <c r="R509" s="5" t="s">
        <v>298</v>
      </c>
      <c r="S509" s="5" t="s">
        <v>346</v>
      </c>
      <c r="T509" s="5" t="s">
        <v>312</v>
      </c>
      <c r="U509" s="5" t="s">
        <v>312</v>
      </c>
      <c r="V509" s="17" t="s">
        <v>207</v>
      </c>
      <c r="W509" s="61"/>
      <c r="X509" s="25"/>
      <c r="Y509" s="25"/>
      <c r="Z509">
        <f>GEOMEAN(E505:E509)</f>
        <v>81.090401643701782</v>
      </c>
    </row>
    <row r="510" spans="2:27" ht="15" x14ac:dyDescent="0.2">
      <c r="B510" s="50" t="s">
        <v>315</v>
      </c>
      <c r="C510" s="28">
        <v>42186</v>
      </c>
      <c r="D510" s="9"/>
      <c r="E510" s="5">
        <v>61.3</v>
      </c>
      <c r="F510" s="5"/>
      <c r="G510" s="11"/>
      <c r="H510" s="5"/>
      <c r="I510" s="153"/>
      <c r="J510" s="5"/>
      <c r="K510" s="5"/>
      <c r="L510" s="153"/>
      <c r="M510" s="153"/>
      <c r="N510" s="153"/>
      <c r="O510" s="153"/>
      <c r="P510" s="150"/>
      <c r="Q510" s="5"/>
      <c r="R510" s="5"/>
      <c r="S510" s="5"/>
      <c r="T510" s="5"/>
      <c r="U510" s="5"/>
      <c r="V510" s="49"/>
      <c r="W510" s="61"/>
      <c r="X510" s="25"/>
      <c r="Y510" s="25"/>
    </row>
    <row r="511" spans="2:27" ht="15" x14ac:dyDescent="0.2">
      <c r="B511" s="52" t="s">
        <v>315</v>
      </c>
      <c r="C511" s="28">
        <v>42195</v>
      </c>
      <c r="D511" s="9">
        <v>0.38680555555555557</v>
      </c>
      <c r="E511" s="5">
        <v>186</v>
      </c>
      <c r="F511" s="5" t="s">
        <v>296</v>
      </c>
      <c r="G511" s="11">
        <v>7.78</v>
      </c>
      <c r="H511" s="5">
        <v>98.2</v>
      </c>
      <c r="I511" s="153">
        <v>17.2</v>
      </c>
      <c r="J511" s="5" t="s">
        <v>312</v>
      </c>
      <c r="K511" s="5" t="s">
        <v>312</v>
      </c>
      <c r="L511" s="153">
        <v>7.86</v>
      </c>
      <c r="M511" s="153">
        <v>15.1</v>
      </c>
      <c r="N511" s="153">
        <v>306.3</v>
      </c>
      <c r="O511" s="153">
        <v>360.9</v>
      </c>
      <c r="P511" s="150">
        <v>63.1</v>
      </c>
      <c r="Q511" s="5" t="s">
        <v>312</v>
      </c>
      <c r="R511" s="5" t="s">
        <v>298</v>
      </c>
      <c r="S511" s="5" t="s">
        <v>346</v>
      </c>
      <c r="T511" s="5" t="s">
        <v>312</v>
      </c>
      <c r="U511" s="5" t="s">
        <v>312</v>
      </c>
      <c r="V511" s="17" t="s">
        <v>207</v>
      </c>
      <c r="W511" s="61"/>
      <c r="X511" s="90" t="s">
        <v>312</v>
      </c>
      <c r="Y511" s="90" t="s">
        <v>312</v>
      </c>
    </row>
    <row r="512" spans="2:27" ht="15" x14ac:dyDescent="0.2">
      <c r="B512" s="50" t="s">
        <v>315</v>
      </c>
      <c r="C512" s="28">
        <v>42200</v>
      </c>
      <c r="D512" s="9"/>
      <c r="E512" s="5"/>
      <c r="F512" s="5"/>
      <c r="G512" s="11"/>
      <c r="H512" s="5"/>
      <c r="I512" s="153"/>
      <c r="J512" s="5"/>
      <c r="K512" s="5"/>
      <c r="L512" s="153"/>
      <c r="M512" s="153"/>
      <c r="N512" s="153"/>
      <c r="O512" s="153"/>
      <c r="P512" s="150"/>
      <c r="Q512" s="5"/>
      <c r="R512" s="5"/>
      <c r="S512" s="5"/>
      <c r="T512" s="5"/>
      <c r="U512" s="5"/>
      <c r="V512" s="49"/>
      <c r="W512" s="61"/>
      <c r="X512" s="25"/>
      <c r="Y512" s="25"/>
    </row>
    <row r="513" spans="2:27" ht="15" x14ac:dyDescent="0.2">
      <c r="B513" s="52" t="s">
        <v>315</v>
      </c>
      <c r="C513" s="28">
        <v>42209</v>
      </c>
      <c r="D513" s="9" t="s">
        <v>312</v>
      </c>
      <c r="E513" s="5">
        <v>39.299999999999997</v>
      </c>
      <c r="F513" s="5" t="s">
        <v>296</v>
      </c>
      <c r="G513" s="11">
        <v>7.67</v>
      </c>
      <c r="H513" s="5">
        <v>98.5</v>
      </c>
      <c r="I513" s="153">
        <v>18.34</v>
      </c>
      <c r="J513" s="5" t="s">
        <v>371</v>
      </c>
      <c r="K513" s="5" t="s">
        <v>312</v>
      </c>
      <c r="L513" s="153">
        <v>7.68</v>
      </c>
      <c r="M513" s="153" t="s">
        <v>312</v>
      </c>
      <c r="N513" s="153">
        <v>281.7</v>
      </c>
      <c r="O513" s="153">
        <v>323.2</v>
      </c>
      <c r="P513" s="150">
        <v>65.7</v>
      </c>
      <c r="Q513" s="5" t="s">
        <v>312</v>
      </c>
      <c r="R513" s="5" t="s">
        <v>298</v>
      </c>
      <c r="S513" s="5" t="s">
        <v>346</v>
      </c>
      <c r="T513" s="5" t="s">
        <v>312</v>
      </c>
      <c r="U513" s="5" t="s">
        <v>312</v>
      </c>
      <c r="V513" s="17" t="s">
        <v>207</v>
      </c>
      <c r="W513" s="61"/>
      <c r="X513" s="90" t="s">
        <v>312</v>
      </c>
      <c r="Y513" s="90" t="s">
        <v>312</v>
      </c>
      <c r="Z513" s="90" t="s">
        <v>178</v>
      </c>
    </row>
    <row r="514" spans="2:27" ht="15" x14ac:dyDescent="0.2">
      <c r="B514" s="52" t="s">
        <v>315</v>
      </c>
      <c r="C514" s="28">
        <v>42216</v>
      </c>
      <c r="D514" s="9">
        <v>0.38263888888888892</v>
      </c>
      <c r="E514" s="5">
        <v>39.5</v>
      </c>
      <c r="F514" s="5" t="s">
        <v>296</v>
      </c>
      <c r="G514" s="11">
        <v>7.78</v>
      </c>
      <c r="H514" s="5">
        <v>99.7</v>
      </c>
      <c r="I514" s="153">
        <v>18.440000000000001</v>
      </c>
      <c r="J514" s="5" t="s">
        <v>312</v>
      </c>
      <c r="K514" s="5" t="s">
        <v>312</v>
      </c>
      <c r="L514" s="153">
        <v>7.73</v>
      </c>
      <c r="M514" s="153" t="s">
        <v>312</v>
      </c>
      <c r="N514" s="153">
        <v>370.4</v>
      </c>
      <c r="O514" s="153">
        <v>423.5</v>
      </c>
      <c r="P514" s="150">
        <v>73.2</v>
      </c>
      <c r="Q514" s="5" t="s">
        <v>312</v>
      </c>
      <c r="R514" s="5" t="s">
        <v>298</v>
      </c>
      <c r="S514" s="5" t="s">
        <v>346</v>
      </c>
      <c r="T514" s="5" t="s">
        <v>312</v>
      </c>
      <c r="U514" s="5" t="s">
        <v>312</v>
      </c>
      <c r="V514" s="17" t="s">
        <v>207</v>
      </c>
      <c r="W514" s="61"/>
      <c r="X514" s="25"/>
      <c r="Y514" s="25"/>
      <c r="Z514">
        <f>GEOMEAN(E507:E511,E513:E514)</f>
        <v>56.319074952874843</v>
      </c>
    </row>
    <row r="515" spans="2:27" ht="15" x14ac:dyDescent="0.25">
      <c r="B515" s="65" t="s">
        <v>315</v>
      </c>
      <c r="C515" s="28">
        <v>42221</v>
      </c>
      <c r="D515" s="9">
        <v>0.38819444444444445</v>
      </c>
      <c r="E515" s="5">
        <v>228</v>
      </c>
      <c r="F515" s="5"/>
      <c r="G515" s="11">
        <v>7.92</v>
      </c>
      <c r="H515" s="150">
        <v>101</v>
      </c>
      <c r="I515" s="153">
        <v>17.850000000000001</v>
      </c>
      <c r="J515" s="5" t="s">
        <v>312</v>
      </c>
      <c r="K515" s="5" t="s">
        <v>312</v>
      </c>
      <c r="L515" s="153">
        <v>7.53</v>
      </c>
      <c r="M515" s="153" t="s">
        <v>312</v>
      </c>
      <c r="N515" s="153">
        <v>383.2</v>
      </c>
      <c r="O515" s="153">
        <v>443.8</v>
      </c>
      <c r="P515" s="150" t="s">
        <v>312</v>
      </c>
      <c r="Q515" s="5" t="s">
        <v>312</v>
      </c>
      <c r="R515" s="5" t="s">
        <v>298</v>
      </c>
      <c r="S515" s="5" t="s">
        <v>345</v>
      </c>
      <c r="T515" s="5" t="s">
        <v>312</v>
      </c>
      <c r="U515" s="5" t="s">
        <v>312</v>
      </c>
      <c r="V515" s="36" t="s">
        <v>172</v>
      </c>
      <c r="W515" s="61"/>
      <c r="X515" s="25"/>
      <c r="Y515" s="25"/>
    </row>
    <row r="516" spans="2:27" ht="15" x14ac:dyDescent="0.2">
      <c r="B516" s="65" t="s">
        <v>315</v>
      </c>
      <c r="C516" s="28">
        <v>42235</v>
      </c>
      <c r="D516" s="9">
        <v>0.38680555555555557</v>
      </c>
      <c r="E516" s="5"/>
      <c r="F516" s="5"/>
      <c r="G516" s="11">
        <v>8.0399999999999991</v>
      </c>
      <c r="H516" s="5">
        <v>101.4</v>
      </c>
      <c r="I516" s="153">
        <v>17.440000000000001</v>
      </c>
      <c r="J516" s="5" t="s">
        <v>230</v>
      </c>
      <c r="K516" s="5" t="s">
        <v>312</v>
      </c>
      <c r="L516" s="153">
        <v>7.73</v>
      </c>
      <c r="M516" s="153">
        <v>18</v>
      </c>
      <c r="N516" s="153">
        <v>428.8</v>
      </c>
      <c r="O516" s="153">
        <v>501</v>
      </c>
      <c r="P516" s="150">
        <v>69.099999999999994</v>
      </c>
      <c r="Q516" s="5" t="s">
        <v>312</v>
      </c>
      <c r="R516" s="5" t="s">
        <v>312</v>
      </c>
      <c r="S516" s="5" t="s">
        <v>345</v>
      </c>
      <c r="T516" s="5" t="s">
        <v>312</v>
      </c>
      <c r="U516" s="5" t="s">
        <v>312</v>
      </c>
      <c r="V516" s="17" t="s">
        <v>174</v>
      </c>
      <c r="W516" s="61"/>
      <c r="X516" s="25"/>
      <c r="Y516" s="25"/>
    </row>
    <row r="517" spans="2:27" ht="15" x14ac:dyDescent="0.2">
      <c r="B517" s="65" t="s">
        <v>315</v>
      </c>
      <c r="C517" s="28">
        <v>42249</v>
      </c>
      <c r="D517" s="9">
        <v>0.39444444444444443</v>
      </c>
      <c r="E517" s="150"/>
      <c r="F517" s="5"/>
      <c r="G517" s="11">
        <v>7.85</v>
      </c>
      <c r="H517" s="5">
        <v>100.6</v>
      </c>
      <c r="I517" s="153">
        <v>18.03</v>
      </c>
      <c r="J517" s="5" t="s">
        <v>230</v>
      </c>
      <c r="K517" s="5" t="s">
        <v>312</v>
      </c>
      <c r="L517" s="153">
        <v>7.57</v>
      </c>
      <c r="M517" s="150" t="s">
        <v>312</v>
      </c>
      <c r="N517" s="153">
        <v>555.9</v>
      </c>
      <c r="O517" s="153">
        <v>641.5</v>
      </c>
      <c r="P517" s="150">
        <v>67.2</v>
      </c>
      <c r="Q517" s="5" t="s">
        <v>312</v>
      </c>
      <c r="R517" s="5" t="s">
        <v>298</v>
      </c>
      <c r="S517" s="5" t="s">
        <v>345</v>
      </c>
      <c r="T517" s="5" t="s">
        <v>312</v>
      </c>
      <c r="U517" s="5" t="s">
        <v>312</v>
      </c>
      <c r="V517" s="17" t="s">
        <v>174</v>
      </c>
      <c r="W517" s="61"/>
      <c r="X517" s="25"/>
      <c r="Y517" s="25"/>
    </row>
    <row r="518" spans="2:27" ht="15" x14ac:dyDescent="0.2">
      <c r="B518" s="65" t="s">
        <v>315</v>
      </c>
      <c r="C518" s="28">
        <v>42263</v>
      </c>
      <c r="D518" s="9">
        <v>0.38819444444444445</v>
      </c>
      <c r="E518" s="150"/>
      <c r="F518" s="5"/>
      <c r="G518" s="11">
        <v>7.96</v>
      </c>
      <c r="H518" s="5">
        <v>99.2</v>
      </c>
      <c r="I518" s="153">
        <v>16.43</v>
      </c>
      <c r="J518" s="100" t="s">
        <v>352</v>
      </c>
      <c r="K518" s="100" t="s">
        <v>312</v>
      </c>
      <c r="L518" s="153">
        <v>7.47</v>
      </c>
      <c r="M518" s="153">
        <v>3.52</v>
      </c>
      <c r="N518" s="153">
        <v>733.4</v>
      </c>
      <c r="O518" s="153">
        <v>877.2</v>
      </c>
      <c r="P518" s="150">
        <v>43</v>
      </c>
      <c r="Q518" s="100" t="s">
        <v>312</v>
      </c>
      <c r="R518" s="100" t="s">
        <v>298</v>
      </c>
      <c r="S518" s="100" t="s">
        <v>345</v>
      </c>
      <c r="T518" s="5" t="s">
        <v>312</v>
      </c>
      <c r="U518" s="5" t="s">
        <v>312</v>
      </c>
      <c r="V518" s="17" t="s">
        <v>246</v>
      </c>
      <c r="W518" s="61"/>
      <c r="X518" s="25"/>
      <c r="Y518" s="25"/>
    </row>
    <row r="519" spans="2:27" ht="15" x14ac:dyDescent="0.2">
      <c r="B519" s="50" t="s">
        <v>315</v>
      </c>
      <c r="C519" s="28">
        <v>42272</v>
      </c>
      <c r="D519" s="9">
        <v>0.45416666666666666</v>
      </c>
      <c r="E519" s="5">
        <v>613.1</v>
      </c>
      <c r="F519" s="5" t="s">
        <v>296</v>
      </c>
      <c r="G519" s="11">
        <v>8.64</v>
      </c>
      <c r="H519" s="150">
        <v>105</v>
      </c>
      <c r="I519" s="153">
        <v>15.87</v>
      </c>
      <c r="J519" s="100" t="s">
        <v>352</v>
      </c>
      <c r="K519" s="100" t="s">
        <v>312</v>
      </c>
      <c r="L519" s="153">
        <v>7.58</v>
      </c>
      <c r="M519" s="153">
        <v>1.63</v>
      </c>
      <c r="N519" s="153">
        <v>757</v>
      </c>
      <c r="O519" s="153">
        <v>919.3</v>
      </c>
      <c r="P519" s="150">
        <v>30.2</v>
      </c>
      <c r="Q519" s="100" t="s">
        <v>312</v>
      </c>
      <c r="R519" s="100" t="s">
        <v>421</v>
      </c>
      <c r="S519" s="100" t="s">
        <v>345</v>
      </c>
      <c r="T519" s="5" t="s">
        <v>312</v>
      </c>
      <c r="U519" s="5" t="s">
        <v>312</v>
      </c>
      <c r="V519" s="17" t="s">
        <v>174</v>
      </c>
      <c r="W519" s="61"/>
      <c r="X519" s="25"/>
      <c r="Y519" s="25"/>
    </row>
    <row r="520" spans="2:27" ht="15" x14ac:dyDescent="0.2">
      <c r="B520" s="50" t="s">
        <v>315</v>
      </c>
      <c r="C520" s="28">
        <v>42286</v>
      </c>
      <c r="D520" s="9">
        <v>0.40833333333333338</v>
      </c>
      <c r="E520" s="5">
        <v>547.5</v>
      </c>
      <c r="F520" s="100" t="s">
        <v>348</v>
      </c>
      <c r="G520" s="11">
        <v>8.34</v>
      </c>
      <c r="H520" s="5">
        <v>98.2</v>
      </c>
      <c r="I520" s="153">
        <v>14.52</v>
      </c>
      <c r="J520" s="5" t="s">
        <v>230</v>
      </c>
      <c r="K520" s="5" t="s">
        <v>312</v>
      </c>
      <c r="L520" s="153">
        <v>7.71</v>
      </c>
      <c r="M520" s="153">
        <v>5.39</v>
      </c>
      <c r="N520" s="153">
        <v>624.29999999999995</v>
      </c>
      <c r="O520" s="153">
        <v>781.1</v>
      </c>
      <c r="P520" s="150">
        <v>24.4</v>
      </c>
      <c r="Q520" s="100" t="s">
        <v>312</v>
      </c>
      <c r="R520" s="5" t="s">
        <v>298</v>
      </c>
      <c r="S520" s="5" t="s">
        <v>345</v>
      </c>
      <c r="T520" s="5" t="s">
        <v>312</v>
      </c>
      <c r="U520" s="5" t="s">
        <v>312</v>
      </c>
      <c r="V520" s="17" t="s">
        <v>174</v>
      </c>
      <c r="W520" s="61"/>
      <c r="X520" s="25"/>
      <c r="Y520" s="25"/>
    </row>
    <row r="521" spans="2:27" ht="15" x14ac:dyDescent="0.2">
      <c r="B521" s="50" t="s">
        <v>315</v>
      </c>
      <c r="C521" s="28">
        <v>42307</v>
      </c>
      <c r="D521" s="9">
        <v>0.38750000000000001</v>
      </c>
      <c r="E521" s="5">
        <v>290.89999999999998</v>
      </c>
      <c r="F521" s="100" t="s">
        <v>388</v>
      </c>
      <c r="G521" s="153">
        <v>8.9</v>
      </c>
      <c r="H521" s="5">
        <v>95.8</v>
      </c>
      <c r="I521" s="153">
        <v>9.7899999999999991</v>
      </c>
      <c r="J521" s="5" t="s">
        <v>230</v>
      </c>
      <c r="K521" s="5" t="s">
        <v>312</v>
      </c>
      <c r="L521" s="153">
        <v>7.48</v>
      </c>
      <c r="M521" s="153">
        <v>4.66</v>
      </c>
      <c r="N521" s="153">
        <v>641.20000000000005</v>
      </c>
      <c r="O521" s="153">
        <v>903.9</v>
      </c>
      <c r="P521" s="150">
        <v>13.6</v>
      </c>
      <c r="Q521" s="5"/>
      <c r="R521" s="100" t="s">
        <v>402</v>
      </c>
      <c r="S521" s="100" t="s">
        <v>392</v>
      </c>
      <c r="T521" s="5" t="s">
        <v>312</v>
      </c>
      <c r="U521" s="5" t="s">
        <v>312</v>
      </c>
      <c r="V521" s="142" t="s">
        <v>359</v>
      </c>
      <c r="W521" s="61"/>
      <c r="X521" s="25"/>
      <c r="Y521" s="25"/>
    </row>
    <row r="522" spans="2:27" ht="15" x14ac:dyDescent="0.2">
      <c r="B522" s="50" t="s">
        <v>315</v>
      </c>
      <c r="C522" s="28">
        <v>42321</v>
      </c>
      <c r="D522" s="42"/>
      <c r="E522" s="5">
        <v>325.5</v>
      </c>
      <c r="F522" s="136"/>
      <c r="G522" s="143"/>
      <c r="H522" s="40"/>
      <c r="I522" s="143"/>
      <c r="J522" s="40"/>
      <c r="K522" s="40"/>
      <c r="L522" s="143"/>
      <c r="M522" s="143"/>
      <c r="N522" s="143"/>
      <c r="O522" s="143"/>
      <c r="P522" s="141"/>
      <c r="Q522" s="40"/>
      <c r="R522" s="136"/>
      <c r="S522" s="136"/>
      <c r="T522" s="40"/>
      <c r="U522" s="40"/>
      <c r="V522" s="174"/>
      <c r="W522" s="132"/>
      <c r="X522" s="25"/>
      <c r="Y522" s="25"/>
    </row>
    <row r="523" spans="2:27" ht="15" x14ac:dyDescent="0.2">
      <c r="B523" s="50" t="s">
        <v>315</v>
      </c>
      <c r="C523" s="28">
        <v>42342</v>
      </c>
      <c r="D523" s="42"/>
      <c r="E523" s="5">
        <v>60.2</v>
      </c>
      <c r="F523" s="136"/>
      <c r="G523" s="143"/>
      <c r="H523" s="40"/>
      <c r="I523" s="143"/>
      <c r="J523" s="40"/>
      <c r="K523" s="40"/>
      <c r="L523" s="143"/>
      <c r="M523" s="143"/>
      <c r="N523" s="143"/>
      <c r="O523" s="143"/>
      <c r="P523" s="141"/>
      <c r="Q523" s="40"/>
      <c r="R523" s="136"/>
      <c r="S523" s="136"/>
      <c r="T523" s="40"/>
      <c r="U523" s="40"/>
      <c r="V523" s="174"/>
      <c r="W523" s="132"/>
      <c r="X523" s="25"/>
      <c r="Y523" s="25"/>
    </row>
    <row r="524" spans="2:27" ht="15" x14ac:dyDescent="0.2">
      <c r="B524" s="50" t="s">
        <v>315</v>
      </c>
      <c r="C524" s="28">
        <v>42356</v>
      </c>
      <c r="D524" s="42"/>
      <c r="E524" s="5"/>
      <c r="F524" s="136"/>
      <c r="G524" s="143"/>
      <c r="H524" s="40"/>
      <c r="I524" s="143"/>
      <c r="J524" s="40"/>
      <c r="K524" s="40"/>
      <c r="L524" s="143"/>
      <c r="M524" s="143"/>
      <c r="N524" s="143"/>
      <c r="O524" s="143"/>
      <c r="P524" s="141"/>
      <c r="Q524" s="40"/>
      <c r="R524" s="136"/>
      <c r="S524" s="136"/>
      <c r="T524" s="40"/>
      <c r="U524" s="40"/>
      <c r="V524" s="174"/>
      <c r="W524" s="132"/>
      <c r="X524" s="25"/>
      <c r="Y524" s="25"/>
    </row>
    <row r="525" spans="2:27" ht="15" x14ac:dyDescent="0.2">
      <c r="Z525" s="154" t="s">
        <v>179</v>
      </c>
      <c r="AA525" s="154" t="s">
        <v>175</v>
      </c>
    </row>
    <row r="526" spans="2:27" ht="15" x14ac:dyDescent="0.2">
      <c r="B526" s="5" t="s">
        <v>314</v>
      </c>
      <c r="C526" s="28">
        <v>41671</v>
      </c>
      <c r="D526" s="9">
        <v>0.36805555555555558</v>
      </c>
      <c r="E526" s="5">
        <v>85.5</v>
      </c>
      <c r="F526" s="5">
        <v>125</v>
      </c>
      <c r="G526" s="5">
        <v>8.6</v>
      </c>
      <c r="H526" s="5"/>
      <c r="I526" s="5">
        <v>1.4</v>
      </c>
      <c r="J526" s="5"/>
      <c r="K526" s="5"/>
      <c r="L526" s="5">
        <v>7.62</v>
      </c>
      <c r="M526" s="5" t="s">
        <v>312</v>
      </c>
      <c r="N526" s="5"/>
      <c r="O526" s="5"/>
      <c r="P526" s="5"/>
      <c r="Q526" s="5">
        <v>5.0000000000000001E-3</v>
      </c>
      <c r="R526" s="5" t="s">
        <v>298</v>
      </c>
      <c r="S526" s="5" t="s">
        <v>346</v>
      </c>
      <c r="T526" s="5" t="s">
        <v>312</v>
      </c>
      <c r="U526" s="5"/>
      <c r="V526" s="17" t="s">
        <v>264</v>
      </c>
      <c r="W526" s="17"/>
      <c r="X526" s="25"/>
      <c r="Y526" s="25"/>
    </row>
    <row r="527" spans="2:27" ht="15" x14ac:dyDescent="0.2">
      <c r="B527" s="5" t="s">
        <v>314</v>
      </c>
      <c r="C527" s="28">
        <v>41684</v>
      </c>
      <c r="D527" s="9">
        <v>0.34375</v>
      </c>
      <c r="E527" s="5">
        <v>56.8</v>
      </c>
      <c r="F527" s="5">
        <v>82.6</v>
      </c>
      <c r="G527" s="5">
        <v>7.7</v>
      </c>
      <c r="H527" s="5"/>
      <c r="I527" s="5">
        <v>2.2999999999999998</v>
      </c>
      <c r="J527" s="5"/>
      <c r="K527" s="5"/>
      <c r="L527" s="5">
        <v>7.84</v>
      </c>
      <c r="M527" s="5"/>
      <c r="N527" s="5"/>
      <c r="O527" s="5"/>
      <c r="P527" s="5"/>
      <c r="Q527" s="5">
        <v>3.0000000000000001E-3</v>
      </c>
      <c r="R527" s="5" t="s">
        <v>217</v>
      </c>
      <c r="S527" s="5" t="s">
        <v>346</v>
      </c>
      <c r="T527" s="5">
        <v>2.6</v>
      </c>
      <c r="U527" s="5">
        <v>1.002</v>
      </c>
      <c r="V527" s="17" t="s">
        <v>335</v>
      </c>
      <c r="W527" s="61"/>
      <c r="X527" s="25"/>
      <c r="Y527" s="25"/>
    </row>
    <row r="528" spans="2:27" ht="15" x14ac:dyDescent="0.2">
      <c r="B528" s="5" t="s">
        <v>314</v>
      </c>
      <c r="C528" s="28">
        <v>41698</v>
      </c>
      <c r="D528" s="9">
        <v>0.3263888888888889</v>
      </c>
      <c r="E528" s="5">
        <v>28.2</v>
      </c>
      <c r="F528" s="5">
        <v>48.7</v>
      </c>
      <c r="G528" s="5" t="s">
        <v>312</v>
      </c>
      <c r="H528" s="5"/>
      <c r="I528" s="5">
        <v>3.6</v>
      </c>
      <c r="J528" s="5"/>
      <c r="K528" s="5"/>
      <c r="L528" s="5">
        <v>7.84</v>
      </c>
      <c r="M528" s="5"/>
      <c r="N528" s="5"/>
      <c r="O528" s="5"/>
      <c r="P528" s="5"/>
      <c r="Q528" s="5"/>
      <c r="R528" s="5" t="s">
        <v>298</v>
      </c>
      <c r="S528" s="5" t="s">
        <v>346</v>
      </c>
      <c r="T528" s="5">
        <v>5.3</v>
      </c>
      <c r="U528" s="5">
        <v>1.004</v>
      </c>
      <c r="V528" s="17" t="s">
        <v>244</v>
      </c>
      <c r="W528" s="61"/>
      <c r="X528" s="25"/>
      <c r="Y528" s="25"/>
    </row>
    <row r="529" spans="2:27" ht="15" x14ac:dyDescent="0.2">
      <c r="B529" s="5" t="s">
        <v>314</v>
      </c>
      <c r="C529" s="28">
        <v>41712</v>
      </c>
      <c r="D529" s="9">
        <v>0.34375</v>
      </c>
      <c r="E529" s="5">
        <v>23.1</v>
      </c>
      <c r="F529" s="5">
        <v>816.4</v>
      </c>
      <c r="G529" s="5">
        <v>9.1999999999999993</v>
      </c>
      <c r="H529" s="5"/>
      <c r="I529" s="5">
        <v>4.0999999999999996</v>
      </c>
      <c r="J529" s="5"/>
      <c r="K529" s="5"/>
      <c r="L529" s="5">
        <v>8</v>
      </c>
      <c r="M529" s="5"/>
      <c r="N529" s="5"/>
      <c r="O529" s="5"/>
      <c r="P529" s="5"/>
      <c r="Q529" s="5">
        <v>7.0000000000000001E-3</v>
      </c>
      <c r="R529" s="5" t="s">
        <v>217</v>
      </c>
      <c r="S529" s="5" t="s">
        <v>346</v>
      </c>
      <c r="T529" s="5">
        <v>2.6</v>
      </c>
      <c r="U529" s="5">
        <v>1.002</v>
      </c>
      <c r="V529" s="17" t="s">
        <v>335</v>
      </c>
      <c r="W529" s="61"/>
      <c r="X529" s="25"/>
      <c r="Y529" s="25"/>
    </row>
    <row r="530" spans="2:27" ht="15" x14ac:dyDescent="0.2">
      <c r="B530" s="5" t="s">
        <v>314</v>
      </c>
      <c r="C530" s="28">
        <v>41916</v>
      </c>
      <c r="D530" s="8">
        <v>0.38750000000000001</v>
      </c>
      <c r="E530" s="5">
        <v>122.3</v>
      </c>
      <c r="F530" s="5" t="s">
        <v>296</v>
      </c>
      <c r="G530" s="5" t="s">
        <v>312</v>
      </c>
      <c r="H530" s="5" t="s">
        <v>312</v>
      </c>
      <c r="I530" s="5">
        <v>12.1</v>
      </c>
      <c r="J530" s="5" t="s">
        <v>230</v>
      </c>
      <c r="K530" s="5"/>
      <c r="L530" s="153">
        <v>8.0299999999999994</v>
      </c>
      <c r="M530" s="150">
        <v>7.5</v>
      </c>
      <c r="N530" s="5"/>
      <c r="O530" s="5"/>
      <c r="P530" s="5"/>
      <c r="Q530" s="5"/>
      <c r="R530" s="5"/>
      <c r="S530" s="5" t="s">
        <v>345</v>
      </c>
      <c r="T530" s="5"/>
      <c r="U530" s="5"/>
      <c r="V530" s="17" t="s">
        <v>335</v>
      </c>
      <c r="W530" s="61"/>
      <c r="X530" s="25"/>
      <c r="Y530" s="25"/>
    </row>
    <row r="531" spans="2:27" ht="15" x14ac:dyDescent="0.2">
      <c r="B531" s="5" t="s">
        <v>314</v>
      </c>
      <c r="C531" s="28">
        <v>41930</v>
      </c>
      <c r="D531" s="9">
        <v>0.375</v>
      </c>
      <c r="E531" s="5">
        <v>73.3</v>
      </c>
      <c r="F531" s="5">
        <v>1203.3</v>
      </c>
      <c r="G531" s="5">
        <v>9.35</v>
      </c>
      <c r="H531" s="5">
        <v>100.3</v>
      </c>
      <c r="I531" s="153">
        <v>10.1</v>
      </c>
      <c r="J531" s="5" t="s">
        <v>230</v>
      </c>
      <c r="K531" s="5"/>
      <c r="L531" s="5">
        <v>8.16</v>
      </c>
      <c r="M531" s="5"/>
      <c r="N531" s="5">
        <v>461.1</v>
      </c>
      <c r="O531" s="5"/>
      <c r="P531" s="5"/>
      <c r="Q531" s="5"/>
      <c r="R531" s="5"/>
      <c r="S531" s="5" t="s">
        <v>345</v>
      </c>
      <c r="T531" s="5"/>
      <c r="U531" s="5"/>
      <c r="V531" s="17" t="s">
        <v>275</v>
      </c>
      <c r="W531" s="61"/>
      <c r="X531" s="25"/>
      <c r="Y531" s="25"/>
    </row>
    <row r="532" spans="2:27" ht="15" x14ac:dyDescent="0.2">
      <c r="B532" s="5" t="s">
        <v>314</v>
      </c>
      <c r="C532" s="28">
        <v>41951</v>
      </c>
      <c r="D532" s="9">
        <v>0.3840277777777778</v>
      </c>
      <c r="E532" s="5">
        <v>816.4</v>
      </c>
      <c r="F532" s="5" t="s">
        <v>296</v>
      </c>
      <c r="G532" s="5" t="s">
        <v>312</v>
      </c>
      <c r="H532" s="5" t="s">
        <v>312</v>
      </c>
      <c r="I532" s="5">
        <v>7.49</v>
      </c>
      <c r="J532" s="5" t="s">
        <v>312</v>
      </c>
      <c r="K532" s="5"/>
      <c r="L532" s="5">
        <v>8.08</v>
      </c>
      <c r="M532" s="150">
        <v>4</v>
      </c>
      <c r="N532" s="5">
        <v>572</v>
      </c>
      <c r="O532" s="5"/>
      <c r="P532" s="5"/>
      <c r="Q532" s="5"/>
      <c r="R532" s="5"/>
      <c r="S532" s="5" t="s">
        <v>345</v>
      </c>
      <c r="T532" s="5"/>
      <c r="U532" s="5"/>
      <c r="V532" s="17" t="s">
        <v>275</v>
      </c>
      <c r="W532" s="61"/>
      <c r="X532" s="25"/>
      <c r="Y532" s="25"/>
    </row>
    <row r="533" spans="2:27" ht="15" x14ac:dyDescent="0.2">
      <c r="B533" s="5" t="s">
        <v>314</v>
      </c>
      <c r="C533" s="28">
        <v>41965</v>
      </c>
      <c r="D533" s="9">
        <v>0.3756944444444445</v>
      </c>
      <c r="E533" s="150">
        <v>101.4</v>
      </c>
      <c r="F533" s="150">
        <v>1986.3</v>
      </c>
      <c r="G533" s="5">
        <v>7.16</v>
      </c>
      <c r="H533" s="5"/>
      <c r="I533" s="153">
        <v>2.27</v>
      </c>
      <c r="J533" s="5" t="s">
        <v>230</v>
      </c>
      <c r="K533" s="5"/>
      <c r="L533" s="5">
        <v>7.92</v>
      </c>
      <c r="M533" s="150">
        <v>3</v>
      </c>
      <c r="N533" s="5">
        <v>507</v>
      </c>
      <c r="O533" s="5"/>
      <c r="P533" s="5"/>
      <c r="Q533" s="5"/>
      <c r="R533" s="5"/>
      <c r="S533" s="5" t="s">
        <v>345</v>
      </c>
      <c r="T533" s="5"/>
      <c r="U533" s="5"/>
      <c r="V533" s="17" t="s">
        <v>280</v>
      </c>
      <c r="W533" s="61"/>
      <c r="X533" s="25"/>
      <c r="Y533" s="25"/>
    </row>
    <row r="534" spans="2:27" ht="15" x14ac:dyDescent="0.2">
      <c r="B534" s="5" t="s">
        <v>314</v>
      </c>
      <c r="C534" s="28">
        <v>41986</v>
      </c>
      <c r="D534" s="9">
        <v>0.39652777777777781</v>
      </c>
      <c r="E534" s="150">
        <v>50.4</v>
      </c>
      <c r="F534" s="150">
        <v>1553.1</v>
      </c>
      <c r="G534" s="5">
        <v>12.76</v>
      </c>
      <c r="H534" s="5" t="s">
        <v>312</v>
      </c>
      <c r="I534" s="153">
        <v>3.39</v>
      </c>
      <c r="J534" s="5" t="s">
        <v>230</v>
      </c>
      <c r="K534" s="5"/>
      <c r="L534" s="5">
        <v>7.41</v>
      </c>
      <c r="M534" s="150">
        <v>6.5</v>
      </c>
      <c r="N534" s="13"/>
      <c r="O534" s="5"/>
      <c r="P534" s="5"/>
      <c r="Q534" s="5"/>
      <c r="R534" s="5"/>
      <c r="S534" s="5" t="s">
        <v>345</v>
      </c>
      <c r="T534" s="5"/>
      <c r="U534" s="5"/>
      <c r="V534" s="17" t="s">
        <v>275</v>
      </c>
      <c r="W534" s="61"/>
      <c r="X534" s="25"/>
      <c r="Y534" s="25"/>
      <c r="AA534">
        <f>GEOMEAN(E526:E534)</f>
        <v>78.887575063282199</v>
      </c>
    </row>
    <row r="535" spans="2:27" ht="15" x14ac:dyDescent="0.2">
      <c r="B535" s="50" t="s">
        <v>314</v>
      </c>
      <c r="C535" s="28">
        <v>42028</v>
      </c>
      <c r="D535" s="9">
        <v>0.37916666666666665</v>
      </c>
      <c r="E535" s="5">
        <v>41.4</v>
      </c>
      <c r="F535" s="5">
        <v>201.1</v>
      </c>
      <c r="G535" s="153">
        <v>12.37</v>
      </c>
      <c r="H535" s="5">
        <v>105.5</v>
      </c>
      <c r="I535" s="153">
        <v>1.06</v>
      </c>
      <c r="J535" s="5" t="s">
        <v>230</v>
      </c>
      <c r="K535" s="5"/>
      <c r="L535" s="153">
        <v>7.65</v>
      </c>
      <c r="M535" s="150">
        <v>3.1</v>
      </c>
      <c r="N535" s="153">
        <v>528</v>
      </c>
      <c r="O535" s="5"/>
      <c r="P535" s="5"/>
      <c r="Q535" s="5"/>
      <c r="R535" s="5" t="s">
        <v>421</v>
      </c>
      <c r="S535" s="5" t="s">
        <v>345</v>
      </c>
      <c r="T535" s="5"/>
      <c r="U535" s="5"/>
      <c r="V535" s="17" t="s">
        <v>278</v>
      </c>
      <c r="W535" s="17" t="s">
        <v>385</v>
      </c>
      <c r="X535" s="25"/>
      <c r="Y535" s="25"/>
    </row>
    <row r="536" spans="2:27" ht="15" x14ac:dyDescent="0.2">
      <c r="B536" s="50" t="s">
        <v>314</v>
      </c>
      <c r="C536" s="28">
        <v>42049</v>
      </c>
      <c r="D536" s="9">
        <v>0.4069444444444445</v>
      </c>
      <c r="E536" s="5">
        <v>27.1</v>
      </c>
      <c r="F536" s="5">
        <v>980.4</v>
      </c>
      <c r="G536" s="11">
        <v>10.99</v>
      </c>
      <c r="H536" s="5">
        <v>103.7</v>
      </c>
      <c r="I536" s="153">
        <v>4.88</v>
      </c>
      <c r="J536" s="5" t="s">
        <v>230</v>
      </c>
      <c r="K536" s="5"/>
      <c r="L536" s="153">
        <v>7.52</v>
      </c>
      <c r="M536" s="153">
        <v>4.42</v>
      </c>
      <c r="N536" s="153">
        <v>615.1</v>
      </c>
      <c r="O536" s="5"/>
      <c r="P536" s="5"/>
      <c r="Q536" s="5"/>
      <c r="R536" s="5"/>
      <c r="S536" s="5" t="s">
        <v>345</v>
      </c>
      <c r="T536" s="5"/>
      <c r="U536" s="5"/>
      <c r="V536" s="17" t="s">
        <v>278</v>
      </c>
      <c r="W536" s="17" t="s">
        <v>375</v>
      </c>
      <c r="X536" s="25"/>
      <c r="Y536" s="25"/>
    </row>
    <row r="537" spans="2:27" ht="15" x14ac:dyDescent="0.2">
      <c r="B537" s="50" t="s">
        <v>314</v>
      </c>
      <c r="C537" s="28">
        <v>42063</v>
      </c>
      <c r="D537" s="5" t="s">
        <v>312</v>
      </c>
      <c r="E537" s="5" t="s">
        <v>312</v>
      </c>
      <c r="F537" s="5"/>
      <c r="G537" s="11"/>
      <c r="H537" s="5"/>
      <c r="I537" s="153"/>
      <c r="J537" s="5"/>
      <c r="K537" s="5"/>
      <c r="L537" s="153"/>
      <c r="M537" s="153"/>
      <c r="N537" s="153"/>
      <c r="O537" s="5"/>
      <c r="P537" s="5"/>
      <c r="Q537" s="5"/>
      <c r="R537" s="5"/>
      <c r="S537" s="5"/>
      <c r="T537" s="5"/>
      <c r="U537" s="5"/>
      <c r="V537" s="17" t="s">
        <v>278</v>
      </c>
      <c r="W537" s="17" t="s">
        <v>301</v>
      </c>
      <c r="X537" s="25"/>
      <c r="Y537" s="25"/>
    </row>
    <row r="538" spans="2:27" ht="15" x14ac:dyDescent="0.2">
      <c r="B538" s="50" t="s">
        <v>314</v>
      </c>
      <c r="C538" s="28">
        <v>42084</v>
      </c>
      <c r="D538" s="9">
        <v>0.41250000000000003</v>
      </c>
      <c r="E538" s="150">
        <v>82.3</v>
      </c>
      <c r="F538" s="5" t="s">
        <v>296</v>
      </c>
      <c r="G538" s="11">
        <v>10.46</v>
      </c>
      <c r="H538" s="5">
        <v>103.4</v>
      </c>
      <c r="I538" s="153">
        <v>6.54</v>
      </c>
      <c r="J538" s="5" t="s">
        <v>230</v>
      </c>
      <c r="K538" s="5"/>
      <c r="L538" s="153">
        <v>7.52</v>
      </c>
      <c r="M538" s="153">
        <v>3.96</v>
      </c>
      <c r="N538" s="153">
        <v>477.8</v>
      </c>
      <c r="O538" s="153">
        <v>739.3</v>
      </c>
      <c r="P538" s="150">
        <v>179.7</v>
      </c>
      <c r="Q538" s="5"/>
      <c r="R538" s="5" t="s">
        <v>217</v>
      </c>
      <c r="S538" s="5" t="s">
        <v>345</v>
      </c>
      <c r="T538" s="5"/>
      <c r="U538" s="5"/>
      <c r="V538" s="17" t="s">
        <v>278</v>
      </c>
      <c r="W538" s="18" t="s">
        <v>302</v>
      </c>
      <c r="X538" s="25"/>
      <c r="Y538" s="25"/>
    </row>
    <row r="539" spans="2:27" ht="15" x14ac:dyDescent="0.2">
      <c r="B539" s="50" t="s">
        <v>314</v>
      </c>
      <c r="C539" s="28">
        <v>42091</v>
      </c>
      <c r="D539" s="9">
        <v>0.43055555555555558</v>
      </c>
      <c r="E539" s="150">
        <v>69.099999999999994</v>
      </c>
      <c r="F539" s="5" t="s">
        <v>296</v>
      </c>
      <c r="G539" s="11">
        <v>10.02</v>
      </c>
      <c r="H539" s="5">
        <v>105.6</v>
      </c>
      <c r="I539" s="153">
        <v>9.23</v>
      </c>
      <c r="J539" s="5" t="s">
        <v>230</v>
      </c>
      <c r="K539" s="5"/>
      <c r="L539" s="153">
        <v>7.73</v>
      </c>
      <c r="M539" s="153">
        <v>6.11</v>
      </c>
      <c r="N539" s="153">
        <v>470.5</v>
      </c>
      <c r="O539" s="153">
        <v>675.9</v>
      </c>
      <c r="P539" s="150">
        <v>180</v>
      </c>
      <c r="Q539" s="5"/>
      <c r="R539" s="5" t="s">
        <v>217</v>
      </c>
      <c r="S539" s="5" t="s">
        <v>345</v>
      </c>
      <c r="T539" s="5"/>
      <c r="U539" s="5"/>
      <c r="V539" s="17" t="s">
        <v>278</v>
      </c>
      <c r="W539" s="17" t="s">
        <v>303</v>
      </c>
      <c r="X539" s="25"/>
      <c r="Y539" s="25"/>
    </row>
    <row r="540" spans="2:27" ht="15" x14ac:dyDescent="0.2">
      <c r="B540" s="50" t="s">
        <v>314</v>
      </c>
      <c r="C540" s="28">
        <v>42111</v>
      </c>
      <c r="D540" s="9">
        <v>0.42291666666666666</v>
      </c>
      <c r="E540" s="150">
        <v>2419.6</v>
      </c>
      <c r="F540" s="5" t="s">
        <v>296</v>
      </c>
      <c r="G540" s="153">
        <v>10</v>
      </c>
      <c r="H540" s="150">
        <v>99</v>
      </c>
      <c r="I540" s="153">
        <v>6.59</v>
      </c>
      <c r="J540" s="5" t="s">
        <v>371</v>
      </c>
      <c r="K540" s="5" t="s">
        <v>312</v>
      </c>
      <c r="L540" s="153">
        <v>7.5</v>
      </c>
      <c r="M540" s="153" t="s">
        <v>312</v>
      </c>
      <c r="N540" s="153">
        <v>307.5</v>
      </c>
      <c r="O540" s="153">
        <v>475.2</v>
      </c>
      <c r="P540" s="150">
        <v>154.1</v>
      </c>
      <c r="Q540" s="5" t="s">
        <v>312</v>
      </c>
      <c r="R540" s="5" t="s">
        <v>217</v>
      </c>
      <c r="S540" s="5" t="s">
        <v>346</v>
      </c>
      <c r="T540" s="5" t="s">
        <v>312</v>
      </c>
      <c r="U540" s="5" t="s">
        <v>312</v>
      </c>
      <c r="V540" s="49" t="s">
        <v>195</v>
      </c>
      <c r="W540" s="17" t="s">
        <v>304</v>
      </c>
      <c r="X540" s="25"/>
      <c r="Y540" s="25"/>
    </row>
    <row r="541" spans="2:27" ht="15" x14ac:dyDescent="0.2">
      <c r="B541" s="50" t="s">
        <v>314</v>
      </c>
      <c r="C541" s="28">
        <v>42130</v>
      </c>
      <c r="D541" s="77">
        <v>0.3979166666666667</v>
      </c>
      <c r="E541" s="79">
        <v>162</v>
      </c>
      <c r="V541" s="38"/>
      <c r="W541" s="17" t="s">
        <v>305</v>
      </c>
      <c r="X541" s="25"/>
      <c r="Y541" s="25"/>
    </row>
    <row r="542" spans="2:27" ht="15" x14ac:dyDescent="0.2">
      <c r="B542" s="50" t="s">
        <v>314</v>
      </c>
      <c r="C542" s="28">
        <v>42144</v>
      </c>
      <c r="D542" s="9"/>
      <c r="E542" s="83">
        <v>125</v>
      </c>
      <c r="F542" s="5"/>
      <c r="G542" s="153"/>
      <c r="H542" s="150"/>
      <c r="I542" s="153"/>
      <c r="J542" s="5"/>
      <c r="K542" s="5"/>
      <c r="L542" s="153"/>
      <c r="M542" s="153"/>
      <c r="N542" s="153"/>
      <c r="O542" s="153"/>
      <c r="P542" s="150"/>
      <c r="Q542" s="5"/>
      <c r="R542" s="5"/>
      <c r="S542" s="5"/>
      <c r="T542" s="5"/>
      <c r="U542" s="5"/>
      <c r="V542" s="49"/>
      <c r="W542" s="17" t="s">
        <v>306</v>
      </c>
      <c r="X542" s="25"/>
      <c r="Y542" s="25"/>
    </row>
    <row r="543" spans="2:27" ht="15" x14ac:dyDescent="0.2">
      <c r="B543" s="50" t="s">
        <v>314</v>
      </c>
      <c r="C543" s="28">
        <v>42158</v>
      </c>
      <c r="D543" s="9">
        <v>0.34930555555555554</v>
      </c>
      <c r="E543" s="150">
        <v>22.8</v>
      </c>
      <c r="F543" s="5"/>
      <c r="G543" s="153">
        <v>8.91</v>
      </c>
      <c r="H543" s="150">
        <v>99.1</v>
      </c>
      <c r="I543" s="153">
        <v>11.65</v>
      </c>
      <c r="J543" s="5" t="s">
        <v>371</v>
      </c>
      <c r="K543" s="5" t="s">
        <v>312</v>
      </c>
      <c r="L543" s="153">
        <v>7.57</v>
      </c>
      <c r="M543" s="153" t="s">
        <v>312</v>
      </c>
      <c r="N543" s="153">
        <v>207.3</v>
      </c>
      <c r="O543" s="153">
        <v>280.10000000000002</v>
      </c>
      <c r="P543" s="150">
        <v>79.5</v>
      </c>
      <c r="Q543" s="5" t="s">
        <v>312</v>
      </c>
      <c r="R543" s="5" t="s">
        <v>217</v>
      </c>
      <c r="S543" s="5" t="s">
        <v>346</v>
      </c>
      <c r="T543" s="5" t="s">
        <v>312</v>
      </c>
      <c r="U543" s="5" t="s">
        <v>312</v>
      </c>
      <c r="V543" s="17" t="s">
        <v>251</v>
      </c>
      <c r="W543" s="17" t="s">
        <v>422</v>
      </c>
      <c r="X543" s="25"/>
      <c r="Y543" s="25"/>
    </row>
    <row r="544" spans="2:27" ht="15" x14ac:dyDescent="0.2">
      <c r="B544" s="50" t="s">
        <v>314</v>
      </c>
      <c r="C544" s="28">
        <v>42172</v>
      </c>
      <c r="D544" s="9">
        <v>0.42569444444444443</v>
      </c>
      <c r="E544" s="150">
        <v>64.400000000000006</v>
      </c>
      <c r="F544" s="5"/>
      <c r="G544" s="153">
        <v>8.2100000000000009</v>
      </c>
      <c r="H544" s="150">
        <v>99.2</v>
      </c>
      <c r="I544" s="153">
        <v>15.84</v>
      </c>
      <c r="J544" s="5" t="s">
        <v>371</v>
      </c>
      <c r="K544" s="5" t="s">
        <v>312</v>
      </c>
      <c r="L544" s="153">
        <v>7.61</v>
      </c>
      <c r="M544" s="153" t="s">
        <v>312</v>
      </c>
      <c r="N544" s="153">
        <v>185.6</v>
      </c>
      <c r="O544" s="153">
        <v>231.8</v>
      </c>
      <c r="P544" s="150">
        <v>97.9</v>
      </c>
      <c r="Q544" s="5" t="s">
        <v>312</v>
      </c>
      <c r="R544" s="5" t="s">
        <v>217</v>
      </c>
      <c r="S544" s="5" t="s">
        <v>346</v>
      </c>
      <c r="T544" s="5" t="s">
        <v>312</v>
      </c>
      <c r="U544" s="5" t="s">
        <v>312</v>
      </c>
      <c r="V544" s="17" t="s">
        <v>249</v>
      </c>
      <c r="W544" s="61"/>
      <c r="X544" s="25"/>
      <c r="Y544" s="25"/>
      <c r="Z544" t="s">
        <v>177</v>
      </c>
    </row>
    <row r="545" spans="2:26" ht="15" x14ac:dyDescent="0.2">
      <c r="B545" s="52" t="s">
        <v>314</v>
      </c>
      <c r="C545" s="28">
        <v>42181</v>
      </c>
      <c r="D545" s="9">
        <v>0.41180555555555554</v>
      </c>
      <c r="E545" s="150">
        <v>125.9</v>
      </c>
      <c r="F545" s="5" t="s">
        <v>296</v>
      </c>
      <c r="G545" s="153">
        <v>8.11</v>
      </c>
      <c r="H545" s="150">
        <v>83.1</v>
      </c>
      <c r="I545" s="153">
        <v>16.43</v>
      </c>
      <c r="J545" s="5" t="s">
        <v>371</v>
      </c>
      <c r="K545" s="5" t="s">
        <v>312</v>
      </c>
      <c r="L545" s="153">
        <v>7.58</v>
      </c>
      <c r="M545" s="153">
        <v>6.71</v>
      </c>
      <c r="N545" s="153">
        <v>264.7</v>
      </c>
      <c r="O545" s="153">
        <v>316.7</v>
      </c>
      <c r="P545" s="150">
        <v>75.599999999999994</v>
      </c>
      <c r="Q545" s="5" t="s">
        <v>312</v>
      </c>
      <c r="R545" s="5" t="s">
        <v>217</v>
      </c>
      <c r="S545" s="5" t="s">
        <v>346</v>
      </c>
      <c r="T545" s="5" t="s">
        <v>312</v>
      </c>
      <c r="U545" s="5" t="s">
        <v>312</v>
      </c>
      <c r="V545" s="17" t="s">
        <v>207</v>
      </c>
      <c r="W545" s="61"/>
      <c r="X545" s="25"/>
      <c r="Y545" s="25"/>
      <c r="Z545">
        <f>GEOMEAN(E541:E545)</f>
        <v>82.158839162235026</v>
      </c>
    </row>
    <row r="546" spans="2:26" ht="15" x14ac:dyDescent="0.2">
      <c r="B546" s="50" t="s">
        <v>314</v>
      </c>
      <c r="C546" s="28">
        <v>42186</v>
      </c>
      <c r="D546" s="9"/>
      <c r="E546" s="150">
        <v>61.6</v>
      </c>
      <c r="F546" s="5"/>
      <c r="G546" s="153"/>
      <c r="H546" s="150"/>
      <c r="I546" s="153"/>
      <c r="J546" s="5"/>
      <c r="K546" s="5"/>
      <c r="L546" s="153"/>
      <c r="M546" s="153"/>
      <c r="N546" s="153"/>
      <c r="O546" s="153"/>
      <c r="P546" s="150"/>
      <c r="Q546" s="5"/>
      <c r="R546" s="5"/>
      <c r="S546" s="5"/>
      <c r="T546" s="5"/>
      <c r="U546" s="5"/>
      <c r="V546" s="49"/>
      <c r="W546" s="61"/>
      <c r="X546" s="25"/>
      <c r="Y546" s="25"/>
    </row>
    <row r="547" spans="2:26" ht="15" x14ac:dyDescent="0.2">
      <c r="B547" s="52" t="s">
        <v>314</v>
      </c>
      <c r="C547" s="28">
        <v>42195</v>
      </c>
      <c r="D547" s="9">
        <v>0.38125000000000003</v>
      </c>
      <c r="E547" s="150">
        <v>130.1</v>
      </c>
      <c r="F547" s="5" t="s">
        <v>296</v>
      </c>
      <c r="G547" s="153">
        <v>7.57</v>
      </c>
      <c r="H547" s="150">
        <v>96.9</v>
      </c>
      <c r="I547" s="153">
        <v>17.68</v>
      </c>
      <c r="J547" s="5" t="s">
        <v>312</v>
      </c>
      <c r="K547" s="5" t="s">
        <v>312</v>
      </c>
      <c r="L547" s="153">
        <v>7.79</v>
      </c>
      <c r="M547" s="153">
        <v>15.6</v>
      </c>
      <c r="N547" s="153">
        <v>305.8</v>
      </c>
      <c r="O547" s="153">
        <v>358.7</v>
      </c>
      <c r="P547" s="150">
        <v>78.5</v>
      </c>
      <c r="Q547" s="5" t="s">
        <v>312</v>
      </c>
      <c r="R547" s="5" t="s">
        <v>217</v>
      </c>
      <c r="S547" s="5" t="s">
        <v>346</v>
      </c>
      <c r="T547" s="5" t="s">
        <v>312</v>
      </c>
      <c r="U547" s="5" t="s">
        <v>312</v>
      </c>
      <c r="V547" s="17" t="s">
        <v>207</v>
      </c>
      <c r="W547" s="61"/>
      <c r="X547" s="90" t="s">
        <v>312</v>
      </c>
      <c r="Y547" s="90" t="s">
        <v>312</v>
      </c>
    </row>
    <row r="548" spans="2:26" ht="15" x14ac:dyDescent="0.2">
      <c r="B548" s="50" t="s">
        <v>314</v>
      </c>
      <c r="C548" s="28">
        <v>42200</v>
      </c>
      <c r="D548" s="9"/>
      <c r="E548" s="150"/>
      <c r="F548" s="5"/>
      <c r="G548" s="153"/>
      <c r="H548" s="150"/>
      <c r="I548" s="153"/>
      <c r="J548" s="5"/>
      <c r="K548" s="5"/>
      <c r="L548" s="153"/>
      <c r="M548" s="153"/>
      <c r="N548" s="153"/>
      <c r="O548" s="153"/>
      <c r="P548" s="150"/>
      <c r="Q548" s="5"/>
      <c r="R548" s="5"/>
      <c r="S548" s="5"/>
      <c r="T548" s="5"/>
      <c r="U548" s="5"/>
      <c r="V548" s="49"/>
      <c r="W548" s="61"/>
      <c r="X548" s="25"/>
      <c r="Y548" s="25"/>
    </row>
    <row r="549" spans="2:26" ht="15" x14ac:dyDescent="0.2">
      <c r="B549" s="52" t="s">
        <v>314</v>
      </c>
      <c r="C549" s="28">
        <v>42209</v>
      </c>
      <c r="D549" s="9">
        <v>0.36736111111111108</v>
      </c>
      <c r="E549" s="150">
        <v>43.2</v>
      </c>
      <c r="F549" s="5" t="s">
        <v>296</v>
      </c>
      <c r="G549" s="153">
        <v>7.66</v>
      </c>
      <c r="H549" s="150">
        <v>98.7</v>
      </c>
      <c r="I549" s="153">
        <v>19.100000000000001</v>
      </c>
      <c r="J549" s="5" t="s">
        <v>371</v>
      </c>
      <c r="K549" s="5" t="s">
        <v>312</v>
      </c>
      <c r="L549" s="153">
        <v>7.7</v>
      </c>
      <c r="M549" s="153" t="s">
        <v>312</v>
      </c>
      <c r="N549" s="153">
        <v>281.60000000000002</v>
      </c>
      <c r="O549" s="153">
        <v>322.7</v>
      </c>
      <c r="P549" s="150">
        <v>61.8</v>
      </c>
      <c r="Q549" s="5" t="s">
        <v>312</v>
      </c>
      <c r="R549" s="5" t="s">
        <v>217</v>
      </c>
      <c r="S549" s="5" t="s">
        <v>346</v>
      </c>
      <c r="T549" s="5" t="s">
        <v>312</v>
      </c>
      <c r="U549" s="5" t="s">
        <v>312</v>
      </c>
      <c r="V549" s="17" t="s">
        <v>207</v>
      </c>
      <c r="W549" s="61"/>
      <c r="X549" s="90" t="s">
        <v>312</v>
      </c>
      <c r="Y549" s="90" t="s">
        <v>312</v>
      </c>
      <c r="Z549" s="90" t="s">
        <v>178</v>
      </c>
    </row>
    <row r="550" spans="2:26" ht="15" x14ac:dyDescent="0.2">
      <c r="B550" s="52" t="s">
        <v>314</v>
      </c>
      <c r="C550" s="28">
        <v>42216</v>
      </c>
      <c r="D550" s="9">
        <v>0.37777777777777777</v>
      </c>
      <c r="E550" s="150">
        <v>57.3</v>
      </c>
      <c r="F550" s="5" t="s">
        <v>296</v>
      </c>
      <c r="G550" s="153">
        <v>7.7</v>
      </c>
      <c r="H550" s="150">
        <v>99.4</v>
      </c>
      <c r="I550" s="153">
        <v>18.79</v>
      </c>
      <c r="J550" s="5" t="s">
        <v>312</v>
      </c>
      <c r="K550" s="5" t="s">
        <v>312</v>
      </c>
      <c r="L550" s="153">
        <v>7.79</v>
      </c>
      <c r="M550" s="153" t="s">
        <v>312</v>
      </c>
      <c r="N550" s="153">
        <v>368.6</v>
      </c>
      <c r="O550" s="153">
        <v>419.7</v>
      </c>
      <c r="P550" s="150">
        <v>60.4</v>
      </c>
      <c r="Q550" s="5" t="s">
        <v>312</v>
      </c>
      <c r="R550" s="5" t="s">
        <v>217</v>
      </c>
      <c r="S550" s="5" t="s">
        <v>346</v>
      </c>
      <c r="T550" s="5" t="s">
        <v>312</v>
      </c>
      <c r="U550" s="5" t="s">
        <v>312</v>
      </c>
      <c r="V550" s="17" t="s">
        <v>207</v>
      </c>
      <c r="W550" s="61"/>
      <c r="X550" s="25"/>
      <c r="Y550" s="25"/>
      <c r="Z550">
        <f>GEOMEAN(E543:E547,E549:E550)</f>
        <v>62.360001566328805</v>
      </c>
    </row>
    <row r="551" spans="2:26" ht="15" x14ac:dyDescent="0.25">
      <c r="B551" s="65" t="s">
        <v>314</v>
      </c>
      <c r="C551" s="28">
        <v>42221</v>
      </c>
      <c r="D551" s="9">
        <v>0.3833333333333333</v>
      </c>
      <c r="E551" s="150">
        <v>248</v>
      </c>
      <c r="F551" s="5"/>
      <c r="G551" s="153">
        <v>7.76</v>
      </c>
      <c r="H551" s="150">
        <v>99.9</v>
      </c>
      <c r="I551" s="153">
        <v>18.39</v>
      </c>
      <c r="J551" s="5" t="s">
        <v>312</v>
      </c>
      <c r="K551" s="5" t="s">
        <v>312</v>
      </c>
      <c r="L551" s="153">
        <v>7.59</v>
      </c>
      <c r="M551" s="153" t="s">
        <v>312</v>
      </c>
      <c r="N551" s="153">
        <v>382.5</v>
      </c>
      <c r="O551" s="153">
        <v>439.5</v>
      </c>
      <c r="P551" s="150" t="s">
        <v>312</v>
      </c>
      <c r="Q551" s="5" t="s">
        <v>312</v>
      </c>
      <c r="R551" s="5" t="s">
        <v>217</v>
      </c>
      <c r="S551" s="5" t="s">
        <v>345</v>
      </c>
      <c r="T551" s="5" t="s">
        <v>312</v>
      </c>
      <c r="U551" s="5" t="s">
        <v>312</v>
      </c>
      <c r="V551" s="36" t="s">
        <v>172</v>
      </c>
      <c r="W551" s="61"/>
      <c r="X551" s="25"/>
      <c r="Y551" s="25"/>
    </row>
    <row r="552" spans="2:26" ht="15" x14ac:dyDescent="0.2">
      <c r="B552" s="65" t="s">
        <v>314</v>
      </c>
      <c r="C552" s="28">
        <v>42235</v>
      </c>
      <c r="D552" s="9">
        <v>0.38125000000000003</v>
      </c>
      <c r="E552" s="150"/>
      <c r="F552" s="5"/>
      <c r="G552" s="153">
        <v>8.07</v>
      </c>
      <c r="H552" s="150">
        <v>101.2</v>
      </c>
      <c r="I552" s="153">
        <v>17.41</v>
      </c>
      <c r="J552" s="5" t="s">
        <v>230</v>
      </c>
      <c r="K552" s="5" t="s">
        <v>312</v>
      </c>
      <c r="L552" s="153">
        <v>7.75</v>
      </c>
      <c r="M552" s="153">
        <v>19</v>
      </c>
      <c r="N552" s="153">
        <v>430.4</v>
      </c>
      <c r="O552" s="153">
        <v>502.6</v>
      </c>
      <c r="P552" s="150">
        <v>76.900000000000006</v>
      </c>
      <c r="Q552" s="5" t="s">
        <v>312</v>
      </c>
      <c r="R552" s="5" t="s">
        <v>312</v>
      </c>
      <c r="S552" s="5" t="s">
        <v>345</v>
      </c>
      <c r="T552" s="5" t="s">
        <v>312</v>
      </c>
      <c r="U552" s="5" t="s">
        <v>312</v>
      </c>
      <c r="V552" s="17" t="s">
        <v>174</v>
      </c>
      <c r="W552" s="61"/>
      <c r="X552" s="25"/>
      <c r="Y552" s="25"/>
    </row>
    <row r="553" spans="2:26" ht="15" x14ac:dyDescent="0.2">
      <c r="B553" s="65" t="s">
        <v>314</v>
      </c>
      <c r="C553" s="28">
        <v>42249</v>
      </c>
      <c r="D553" s="9">
        <v>0.38958333333333334</v>
      </c>
      <c r="E553" s="150"/>
      <c r="F553" s="5"/>
      <c r="G553" s="11">
        <v>7.76</v>
      </c>
      <c r="H553" s="150">
        <v>100</v>
      </c>
      <c r="I553" s="153">
        <v>18.329999999999998</v>
      </c>
      <c r="J553" s="5" t="s">
        <v>230</v>
      </c>
      <c r="K553" s="5" t="s">
        <v>312</v>
      </c>
      <c r="L553" s="153">
        <v>7.59</v>
      </c>
      <c r="M553" s="150" t="s">
        <v>312</v>
      </c>
      <c r="N553" s="153">
        <v>557.29999999999995</v>
      </c>
      <c r="O553" s="153">
        <v>639.1</v>
      </c>
      <c r="P553" s="150">
        <v>65.099999999999994</v>
      </c>
      <c r="Q553" s="5" t="s">
        <v>312</v>
      </c>
      <c r="R553" s="5" t="s">
        <v>217</v>
      </c>
      <c r="S553" s="5" t="s">
        <v>345</v>
      </c>
      <c r="T553" s="5" t="s">
        <v>312</v>
      </c>
      <c r="U553" s="5" t="s">
        <v>312</v>
      </c>
      <c r="V553" s="17" t="s">
        <v>174</v>
      </c>
      <c r="W553" s="61"/>
      <c r="X553" s="25"/>
      <c r="Y553" s="25"/>
    </row>
    <row r="554" spans="2:26" ht="15" x14ac:dyDescent="0.2">
      <c r="B554" s="65" t="s">
        <v>314</v>
      </c>
      <c r="C554" s="28">
        <v>42263</v>
      </c>
      <c r="D554" s="9">
        <v>0.38263888888888892</v>
      </c>
      <c r="E554" s="150"/>
      <c r="F554" s="5"/>
      <c r="G554" s="11">
        <v>7.81</v>
      </c>
      <c r="H554" s="5">
        <v>98.1</v>
      </c>
      <c r="I554" s="153">
        <v>16.77</v>
      </c>
      <c r="J554" s="100" t="s">
        <v>352</v>
      </c>
      <c r="K554" s="5" t="s">
        <v>312</v>
      </c>
      <c r="L554" s="153">
        <v>7.44</v>
      </c>
      <c r="M554" s="153">
        <v>4.3499999999999996</v>
      </c>
      <c r="N554" s="153">
        <v>733.9</v>
      </c>
      <c r="O554" s="153">
        <v>873.1</v>
      </c>
      <c r="P554" s="150">
        <v>36.6</v>
      </c>
      <c r="Q554" s="5" t="s">
        <v>312</v>
      </c>
      <c r="R554" s="100" t="s">
        <v>217</v>
      </c>
      <c r="S554" s="100" t="s">
        <v>345</v>
      </c>
      <c r="T554" s="5" t="s">
        <v>312</v>
      </c>
      <c r="U554" s="5" t="s">
        <v>312</v>
      </c>
      <c r="V554" s="17" t="s">
        <v>246</v>
      </c>
      <c r="W554" s="61"/>
      <c r="X554" s="25"/>
      <c r="Y554" s="25"/>
    </row>
    <row r="555" spans="2:26" ht="15" x14ac:dyDescent="0.2">
      <c r="B555" s="50" t="s">
        <v>314</v>
      </c>
      <c r="C555" s="28">
        <v>42272</v>
      </c>
      <c r="D555" s="9">
        <v>0.4458333333333333</v>
      </c>
      <c r="E555" s="150">
        <v>980.4</v>
      </c>
      <c r="F555" s="5" t="s">
        <v>296</v>
      </c>
      <c r="G555" s="153">
        <v>8.4</v>
      </c>
      <c r="H555" s="150">
        <v>103.9</v>
      </c>
      <c r="I555" s="153">
        <v>16.78</v>
      </c>
      <c r="J555" s="100" t="s">
        <v>352</v>
      </c>
      <c r="K555" s="5" t="s">
        <v>312</v>
      </c>
      <c r="L555" s="153">
        <v>7.55</v>
      </c>
      <c r="M555" s="153">
        <v>1.63</v>
      </c>
      <c r="N555" s="153">
        <v>758.5</v>
      </c>
      <c r="O555" s="153">
        <v>903.4</v>
      </c>
      <c r="P555" s="150">
        <v>26.2</v>
      </c>
      <c r="Q555" s="5" t="s">
        <v>312</v>
      </c>
      <c r="R555" s="100" t="s">
        <v>217</v>
      </c>
      <c r="S555" s="100" t="s">
        <v>345</v>
      </c>
      <c r="T555" s="5" t="s">
        <v>312</v>
      </c>
      <c r="U555" s="5" t="s">
        <v>312</v>
      </c>
      <c r="V555" s="17" t="s">
        <v>174</v>
      </c>
      <c r="W555" s="61"/>
      <c r="X555" s="25"/>
      <c r="Y555" s="25"/>
    </row>
    <row r="556" spans="2:26" ht="15" x14ac:dyDescent="0.2">
      <c r="B556" s="50" t="s">
        <v>314</v>
      </c>
      <c r="C556" s="28">
        <v>42286</v>
      </c>
      <c r="D556" s="9">
        <v>0.40069444444444446</v>
      </c>
      <c r="E556" s="150">
        <v>435.2</v>
      </c>
      <c r="F556" s="5">
        <v>2419.6</v>
      </c>
      <c r="G556" s="153">
        <v>8.26</v>
      </c>
      <c r="H556" s="150">
        <v>97.5</v>
      </c>
      <c r="I556" s="153">
        <v>14.67</v>
      </c>
      <c r="J556" s="5" t="s">
        <v>230</v>
      </c>
      <c r="K556" s="5" t="s">
        <v>312</v>
      </c>
      <c r="L556" s="153">
        <v>7.74</v>
      </c>
      <c r="M556" s="153">
        <v>4.12</v>
      </c>
      <c r="N556" s="153">
        <v>623.9</v>
      </c>
      <c r="O556" s="153">
        <v>777.3</v>
      </c>
      <c r="P556" s="150">
        <v>20.9</v>
      </c>
      <c r="Q556" s="5" t="s">
        <v>312</v>
      </c>
      <c r="R556" s="5" t="s">
        <v>217</v>
      </c>
      <c r="S556" s="100" t="s">
        <v>345</v>
      </c>
      <c r="T556" s="5" t="s">
        <v>312</v>
      </c>
      <c r="U556" s="5" t="s">
        <v>312</v>
      </c>
      <c r="V556" s="17" t="s">
        <v>174</v>
      </c>
      <c r="W556" s="61"/>
      <c r="X556" s="25"/>
      <c r="Y556" s="25"/>
    </row>
    <row r="557" spans="2:26" ht="15" x14ac:dyDescent="0.2">
      <c r="B557" s="50" t="s">
        <v>314</v>
      </c>
      <c r="C557" s="28">
        <v>42307</v>
      </c>
      <c r="D557" s="9">
        <v>0.38055555555555554</v>
      </c>
      <c r="E557" s="150">
        <v>218.7</v>
      </c>
      <c r="F557" s="100" t="s">
        <v>388</v>
      </c>
      <c r="G557" s="153">
        <v>8.93</v>
      </c>
      <c r="H557" s="150">
        <v>96</v>
      </c>
      <c r="I557" s="153">
        <v>9.75</v>
      </c>
      <c r="J557" s="5" t="s">
        <v>230</v>
      </c>
      <c r="K557" s="5" t="s">
        <v>312</v>
      </c>
      <c r="L557" s="153">
        <v>7.4</v>
      </c>
      <c r="M557" s="153">
        <v>4.16</v>
      </c>
      <c r="N557" s="153">
        <v>641.79999999999995</v>
      </c>
      <c r="O557" s="153">
        <v>905.4</v>
      </c>
      <c r="P557" s="150">
        <v>8.6999999999999993</v>
      </c>
      <c r="Q557" s="5" t="s">
        <v>312</v>
      </c>
      <c r="R557" s="100" t="s">
        <v>398</v>
      </c>
      <c r="S557" s="100" t="s">
        <v>392</v>
      </c>
      <c r="T557" s="5" t="s">
        <v>312</v>
      </c>
      <c r="U557" s="5" t="s">
        <v>312</v>
      </c>
      <c r="V557" s="142" t="s">
        <v>359</v>
      </c>
      <c r="W557" s="61"/>
      <c r="X557" s="25"/>
      <c r="Y557" s="25"/>
    </row>
    <row r="558" spans="2:26" ht="15" x14ac:dyDescent="0.2">
      <c r="B558" s="50" t="s">
        <v>314</v>
      </c>
      <c r="C558" s="28">
        <v>42321</v>
      </c>
      <c r="D558" s="42"/>
      <c r="E558" s="150">
        <v>365.4</v>
      </c>
      <c r="F558" s="136"/>
      <c r="G558" s="143"/>
      <c r="H558" s="141"/>
      <c r="I558" s="143"/>
      <c r="J558" s="40"/>
      <c r="K558" s="40"/>
      <c r="L558" s="143"/>
      <c r="M558" s="143"/>
      <c r="N558" s="143"/>
      <c r="O558" s="143"/>
      <c r="P558" s="141"/>
      <c r="Q558" s="40"/>
      <c r="R558" s="136"/>
      <c r="S558" s="136"/>
      <c r="T558" s="40"/>
      <c r="U558" s="40"/>
      <c r="V558" s="174"/>
      <c r="W558" s="132"/>
      <c r="X558" s="25"/>
      <c r="Y558" s="25"/>
    </row>
    <row r="559" spans="2:26" ht="15" x14ac:dyDescent="0.2">
      <c r="B559" s="50" t="s">
        <v>314</v>
      </c>
      <c r="C559" s="28">
        <v>42342</v>
      </c>
      <c r="D559" s="42"/>
      <c r="E559" s="150">
        <v>90.8</v>
      </c>
      <c r="F559" s="136"/>
      <c r="G559" s="143"/>
      <c r="H559" s="141"/>
      <c r="I559" s="143"/>
      <c r="J559" s="40"/>
      <c r="K559" s="40"/>
      <c r="L559" s="143"/>
      <c r="M559" s="143"/>
      <c r="N559" s="143"/>
      <c r="O559" s="143"/>
      <c r="P559" s="141"/>
      <c r="Q559" s="40"/>
      <c r="R559" s="136"/>
      <c r="S559" s="136"/>
      <c r="T559" s="40"/>
      <c r="U559" s="40"/>
      <c r="V559" s="174"/>
      <c r="W559" s="132"/>
      <c r="X559" s="25"/>
      <c r="Y559" s="25"/>
    </row>
    <row r="560" spans="2:26" ht="15" x14ac:dyDescent="0.2">
      <c r="B560" s="50" t="s">
        <v>314</v>
      </c>
      <c r="C560" s="28">
        <v>42356</v>
      </c>
      <c r="D560" s="42"/>
      <c r="E560" s="150"/>
      <c r="F560" s="136"/>
      <c r="G560" s="143"/>
      <c r="H560" s="141"/>
      <c r="I560" s="143"/>
      <c r="J560" s="40"/>
      <c r="K560" s="40"/>
      <c r="L560" s="143"/>
      <c r="M560" s="143"/>
      <c r="N560" s="143"/>
      <c r="O560" s="143"/>
      <c r="P560" s="141"/>
      <c r="Q560" s="40"/>
      <c r="R560" s="136"/>
      <c r="S560" s="136"/>
      <c r="T560" s="40"/>
      <c r="U560" s="40"/>
      <c r="V560" s="174"/>
      <c r="W560" s="132"/>
      <c r="X560" s="25"/>
      <c r="Y560" s="25"/>
    </row>
    <row r="561" spans="2:27" ht="15" x14ac:dyDescent="0.2">
      <c r="Z561" s="154" t="s">
        <v>179</v>
      </c>
      <c r="AA561" s="154" t="s">
        <v>175</v>
      </c>
    </row>
    <row r="562" spans="2:27" ht="15" x14ac:dyDescent="0.2">
      <c r="B562" s="5" t="s">
        <v>226</v>
      </c>
      <c r="C562" s="28">
        <v>41916</v>
      </c>
      <c r="D562" s="8">
        <v>0.37847222222222227</v>
      </c>
      <c r="E562" s="5">
        <v>224.7</v>
      </c>
      <c r="F562" s="5" t="s">
        <v>296</v>
      </c>
      <c r="G562" s="5" t="s">
        <v>312</v>
      </c>
      <c r="H562" s="5" t="s">
        <v>312</v>
      </c>
      <c r="I562" s="5">
        <v>12.7</v>
      </c>
      <c r="J562" s="5" t="s">
        <v>230</v>
      </c>
      <c r="K562" s="5"/>
      <c r="L562" s="153">
        <v>7.91</v>
      </c>
      <c r="M562" s="150">
        <v>10</v>
      </c>
      <c r="N562" s="5"/>
      <c r="O562" s="5"/>
      <c r="P562" s="5"/>
      <c r="Q562" s="5"/>
      <c r="R562" s="5"/>
      <c r="S562" s="5" t="s">
        <v>345</v>
      </c>
      <c r="T562" s="5"/>
      <c r="U562" s="5"/>
      <c r="V562" s="17" t="s">
        <v>335</v>
      </c>
      <c r="W562" s="61"/>
      <c r="X562" s="25"/>
      <c r="Y562" s="25"/>
    </row>
    <row r="563" spans="2:27" ht="15" x14ac:dyDescent="0.2">
      <c r="B563" s="5" t="s">
        <v>226</v>
      </c>
      <c r="C563" s="28">
        <v>41930</v>
      </c>
      <c r="D563" s="9">
        <v>0.34166666666666662</v>
      </c>
      <c r="E563" s="5">
        <v>83.3</v>
      </c>
      <c r="F563" s="5">
        <v>2419.6</v>
      </c>
      <c r="G563" s="5">
        <v>8.76</v>
      </c>
      <c r="H563" s="5">
        <v>95.9</v>
      </c>
      <c r="I563" s="153">
        <v>10.96</v>
      </c>
      <c r="J563" s="5" t="s">
        <v>230</v>
      </c>
      <c r="K563" s="5"/>
      <c r="L563" s="5">
        <v>8.06</v>
      </c>
      <c r="M563" s="5"/>
      <c r="N563" s="5">
        <v>588.70000000000005</v>
      </c>
      <c r="O563" s="5"/>
      <c r="P563" s="5"/>
      <c r="Q563" s="5"/>
      <c r="R563" s="5"/>
      <c r="S563" s="5" t="s">
        <v>345</v>
      </c>
      <c r="T563" s="5"/>
      <c r="U563" s="5"/>
      <c r="V563" s="17" t="s">
        <v>275</v>
      </c>
      <c r="W563" s="61"/>
      <c r="X563" s="25"/>
      <c r="Y563" s="25"/>
    </row>
    <row r="564" spans="2:27" ht="15" x14ac:dyDescent="0.2">
      <c r="B564" s="5" t="s">
        <v>226</v>
      </c>
      <c r="C564" s="28">
        <v>41951</v>
      </c>
      <c r="D564" s="9">
        <v>0.37638888888888888</v>
      </c>
      <c r="E564" s="5" t="s">
        <v>296</v>
      </c>
      <c r="F564" s="5" t="s">
        <v>296</v>
      </c>
      <c r="G564" s="5" t="s">
        <v>312</v>
      </c>
      <c r="H564" s="5" t="s">
        <v>312</v>
      </c>
      <c r="I564" s="5">
        <v>8.23</v>
      </c>
      <c r="J564" s="5" t="s">
        <v>230</v>
      </c>
      <c r="K564" s="5"/>
      <c r="L564" s="5">
        <v>7.62</v>
      </c>
      <c r="M564" s="5">
        <v>23.4</v>
      </c>
      <c r="N564" s="5">
        <v>788</v>
      </c>
      <c r="O564" s="5"/>
      <c r="P564" s="5"/>
      <c r="Q564" s="5"/>
      <c r="R564" s="5"/>
      <c r="S564" s="5" t="s">
        <v>345</v>
      </c>
      <c r="T564" s="5"/>
      <c r="U564" s="5"/>
      <c r="V564" s="17" t="s">
        <v>275</v>
      </c>
      <c r="W564" s="61"/>
      <c r="X564" s="25"/>
      <c r="Y564" s="25"/>
    </row>
    <row r="565" spans="2:27" ht="15" x14ac:dyDescent="0.2">
      <c r="B565" s="5" t="s">
        <v>226</v>
      </c>
      <c r="C565" s="28">
        <v>41965</v>
      </c>
      <c r="D565" s="9">
        <v>0.36527777777777781</v>
      </c>
      <c r="E565" s="150">
        <v>84.2</v>
      </c>
      <c r="F565" s="150" t="s">
        <v>296</v>
      </c>
      <c r="G565" s="5">
        <v>10.32</v>
      </c>
      <c r="H565" s="5"/>
      <c r="I565" s="153">
        <v>3.62</v>
      </c>
      <c r="J565" s="5" t="s">
        <v>230</v>
      </c>
      <c r="K565" s="5"/>
      <c r="L565" s="5">
        <v>7.59</v>
      </c>
      <c r="M565" s="5">
        <v>6.9</v>
      </c>
      <c r="N565" s="5">
        <v>704</v>
      </c>
      <c r="O565" s="5"/>
      <c r="P565" s="5"/>
      <c r="Q565" s="5"/>
      <c r="R565" s="5"/>
      <c r="S565" s="5" t="s">
        <v>345</v>
      </c>
      <c r="T565" s="5"/>
      <c r="U565" s="5"/>
      <c r="V565" s="17" t="s">
        <v>280</v>
      </c>
      <c r="W565" s="61"/>
      <c r="X565" s="25"/>
      <c r="Y565" s="25"/>
    </row>
    <row r="566" spans="2:27" ht="15" x14ac:dyDescent="0.2">
      <c r="B566" s="5" t="s">
        <v>226</v>
      </c>
      <c r="C566" s="28">
        <v>41986</v>
      </c>
      <c r="D566" s="122"/>
      <c r="E566" s="150">
        <v>107.6</v>
      </c>
      <c r="F566" s="150">
        <v>1299.7</v>
      </c>
      <c r="G566" s="153">
        <v>13.1</v>
      </c>
      <c r="H566" s="5" t="s">
        <v>312</v>
      </c>
      <c r="I566" s="153">
        <v>4.6399999999999997</v>
      </c>
      <c r="J566" s="5" t="s">
        <v>230</v>
      </c>
      <c r="K566" s="5"/>
      <c r="L566" s="5">
        <v>7.11</v>
      </c>
      <c r="M566" s="5">
        <v>6.5</v>
      </c>
      <c r="N566" s="13"/>
      <c r="O566" s="5"/>
      <c r="P566" s="5"/>
      <c r="Q566" s="5"/>
      <c r="R566" s="5"/>
      <c r="S566" s="5" t="s">
        <v>345</v>
      </c>
      <c r="T566" s="5"/>
      <c r="U566" s="5"/>
      <c r="V566" s="17" t="s">
        <v>275</v>
      </c>
      <c r="W566" s="61"/>
      <c r="X566" s="25"/>
      <c r="Y566" s="25"/>
    </row>
    <row r="567" spans="2:27" ht="15" x14ac:dyDescent="0.2">
      <c r="B567" s="50" t="s">
        <v>226</v>
      </c>
      <c r="C567" s="28">
        <v>42028</v>
      </c>
      <c r="D567" s="9">
        <v>0.36874999999999997</v>
      </c>
      <c r="E567" s="5">
        <v>76.7</v>
      </c>
      <c r="F567" s="5">
        <v>410.6</v>
      </c>
      <c r="G567" s="11">
        <v>11.59</v>
      </c>
      <c r="H567" s="5">
        <v>102.1</v>
      </c>
      <c r="I567" s="153">
        <v>2.2200000000000002</v>
      </c>
      <c r="J567" s="5" t="s">
        <v>230</v>
      </c>
      <c r="K567" s="5"/>
      <c r="L567" s="153">
        <v>7.54</v>
      </c>
      <c r="M567" s="150">
        <v>9</v>
      </c>
      <c r="N567" s="153">
        <v>793.3</v>
      </c>
      <c r="O567" s="5"/>
      <c r="P567" s="5"/>
      <c r="Q567" s="5"/>
      <c r="R567" s="5" t="s">
        <v>217</v>
      </c>
      <c r="S567" s="5" t="s">
        <v>345</v>
      </c>
      <c r="T567" s="5"/>
      <c r="U567" s="5"/>
      <c r="V567" s="17" t="s">
        <v>278</v>
      </c>
      <c r="W567" s="17" t="s">
        <v>385</v>
      </c>
      <c r="X567" s="25"/>
      <c r="Y567" s="25"/>
    </row>
    <row r="568" spans="2:27" ht="15" x14ac:dyDescent="0.2">
      <c r="B568" s="50" t="s">
        <v>226</v>
      </c>
      <c r="C568" s="28">
        <v>42049</v>
      </c>
      <c r="D568" s="9">
        <v>0.3972222222222222</v>
      </c>
      <c r="E568" s="5">
        <v>48.8</v>
      </c>
      <c r="F568" s="5">
        <v>435.2</v>
      </c>
      <c r="G568" s="11">
        <v>12.13</v>
      </c>
      <c r="H568" s="5">
        <v>15.3</v>
      </c>
      <c r="I568" s="153">
        <v>5.36</v>
      </c>
      <c r="J568" s="5" t="s">
        <v>230</v>
      </c>
      <c r="K568" s="5"/>
      <c r="L568" s="153">
        <v>7.91</v>
      </c>
      <c r="M568" s="153">
        <v>7.31</v>
      </c>
      <c r="N568" s="153">
        <v>746</v>
      </c>
      <c r="O568" s="5"/>
      <c r="P568" s="5"/>
      <c r="Q568" s="5"/>
      <c r="R568" s="5"/>
      <c r="S568" s="5" t="s">
        <v>345</v>
      </c>
      <c r="T568" s="5"/>
      <c r="U568" s="5"/>
      <c r="V568" s="17" t="s">
        <v>278</v>
      </c>
      <c r="W568" s="17" t="s">
        <v>375</v>
      </c>
      <c r="X568" s="25"/>
      <c r="Y568" s="25"/>
    </row>
    <row r="569" spans="2:27" ht="15" x14ac:dyDescent="0.2">
      <c r="B569" s="50" t="s">
        <v>226</v>
      </c>
      <c r="C569" s="28">
        <v>42063</v>
      </c>
      <c r="D569" s="5" t="s">
        <v>312</v>
      </c>
      <c r="E569" s="5" t="s">
        <v>312</v>
      </c>
      <c r="F569" s="5"/>
      <c r="G569" s="11"/>
      <c r="H569" s="5"/>
      <c r="I569" s="153"/>
      <c r="J569" s="5"/>
      <c r="K569" s="5"/>
      <c r="L569" s="153"/>
      <c r="M569" s="153"/>
      <c r="N569" s="153"/>
      <c r="O569" s="5"/>
      <c r="P569" s="5"/>
      <c r="Q569" s="5"/>
      <c r="R569" s="5"/>
      <c r="S569" s="5"/>
      <c r="T569" s="5"/>
      <c r="U569" s="5"/>
      <c r="V569" s="17" t="s">
        <v>278</v>
      </c>
      <c r="W569" s="17" t="s">
        <v>301</v>
      </c>
      <c r="X569" s="25"/>
      <c r="Y569" s="25"/>
    </row>
    <row r="570" spans="2:27" ht="15" x14ac:dyDescent="0.2">
      <c r="B570" s="50" t="s">
        <v>226</v>
      </c>
      <c r="C570" s="28">
        <v>42084</v>
      </c>
      <c r="D570" s="9">
        <v>0.40208333333333335</v>
      </c>
      <c r="E570" s="5">
        <v>54.6</v>
      </c>
      <c r="F570" s="5">
        <v>980.4</v>
      </c>
      <c r="G570" s="11">
        <v>10.48</v>
      </c>
      <c r="H570" s="5">
        <v>103.5</v>
      </c>
      <c r="I570" s="153">
        <v>6.79</v>
      </c>
      <c r="J570" s="5" t="s">
        <v>230</v>
      </c>
      <c r="K570" s="5"/>
      <c r="L570" s="153">
        <v>7.56</v>
      </c>
      <c r="M570" s="153">
        <v>6.85</v>
      </c>
      <c r="N570" s="153">
        <v>498.4</v>
      </c>
      <c r="O570" s="153">
        <v>765</v>
      </c>
      <c r="P570" s="150">
        <v>171</v>
      </c>
      <c r="Q570" s="5"/>
      <c r="R570" s="5" t="s">
        <v>217</v>
      </c>
      <c r="S570" s="5" t="s">
        <v>345</v>
      </c>
      <c r="T570" s="5"/>
      <c r="U570" s="5"/>
      <c r="V570" s="17" t="s">
        <v>278</v>
      </c>
      <c r="W570" s="18" t="s">
        <v>302</v>
      </c>
      <c r="X570" s="25"/>
      <c r="Y570" s="25"/>
    </row>
    <row r="571" spans="2:27" ht="15" x14ac:dyDescent="0.2">
      <c r="B571" s="50" t="s">
        <v>226</v>
      </c>
      <c r="C571" s="28">
        <v>42091</v>
      </c>
      <c r="D571" s="9">
        <v>0.4152777777777778</v>
      </c>
      <c r="E571" s="5">
        <v>35</v>
      </c>
      <c r="F571" s="5">
        <v>517.20000000000005</v>
      </c>
      <c r="G571" s="5">
        <v>10.35</v>
      </c>
      <c r="H571" s="5">
        <v>109.2</v>
      </c>
      <c r="I571" s="5">
        <v>9.7200000000000006</v>
      </c>
      <c r="J571" s="5" t="s">
        <v>230</v>
      </c>
      <c r="K571" s="5"/>
      <c r="L571" s="5">
        <v>7.98</v>
      </c>
      <c r="M571" s="5">
        <v>6.29</v>
      </c>
      <c r="N571" s="5">
        <v>486.6</v>
      </c>
      <c r="O571" s="5">
        <v>691.3</v>
      </c>
      <c r="P571" s="5">
        <v>182.2</v>
      </c>
      <c r="Q571" s="5"/>
      <c r="R571" s="5" t="s">
        <v>217</v>
      </c>
      <c r="S571" s="5" t="s">
        <v>345</v>
      </c>
      <c r="T571" s="5"/>
      <c r="U571" s="5"/>
      <c r="V571" s="17" t="s">
        <v>278</v>
      </c>
      <c r="W571" s="17" t="s">
        <v>303</v>
      </c>
      <c r="X571" s="25"/>
      <c r="Y571" s="25"/>
    </row>
    <row r="572" spans="2:27" ht="15" x14ac:dyDescent="0.2">
      <c r="B572" s="50" t="s">
        <v>226</v>
      </c>
      <c r="C572" s="28">
        <v>42111</v>
      </c>
      <c r="D572" s="5" t="s">
        <v>312</v>
      </c>
      <c r="E572" s="5"/>
      <c r="F572" s="5"/>
      <c r="G572" s="5"/>
      <c r="H572" s="5"/>
      <c r="I572" s="5"/>
      <c r="J572" s="5"/>
      <c r="K572" s="5"/>
      <c r="L572" s="5"/>
      <c r="M572" s="5"/>
      <c r="N572" s="5"/>
      <c r="O572" s="5"/>
      <c r="P572" s="5"/>
      <c r="Q572" s="5"/>
      <c r="R572" s="5"/>
      <c r="S572" s="5"/>
      <c r="T572" s="5"/>
      <c r="U572" s="5"/>
      <c r="V572" s="17" t="s">
        <v>272</v>
      </c>
      <c r="W572" s="17" t="s">
        <v>304</v>
      </c>
      <c r="X572" s="25"/>
      <c r="Y572" s="25"/>
    </row>
    <row r="573" spans="2:27" ht="15" x14ac:dyDescent="0.2">
      <c r="B573" s="50" t="s">
        <v>226</v>
      </c>
      <c r="C573" s="28">
        <v>42130</v>
      </c>
      <c r="D573" s="78" t="s">
        <v>253</v>
      </c>
      <c r="V573" s="38"/>
      <c r="W573" s="17" t="s">
        <v>305</v>
      </c>
      <c r="X573" s="25"/>
      <c r="Y573" s="25"/>
    </row>
    <row r="574" spans="2:27" ht="15" x14ac:dyDescent="0.2">
      <c r="B574" s="50" t="s">
        <v>226</v>
      </c>
      <c r="C574" s="28">
        <v>42144</v>
      </c>
      <c r="D574" s="9" t="s">
        <v>253</v>
      </c>
      <c r="E574" s="5"/>
      <c r="F574" s="5"/>
      <c r="G574" s="5"/>
      <c r="H574" s="5"/>
      <c r="I574" s="5"/>
      <c r="J574" s="5"/>
      <c r="K574" s="5"/>
      <c r="L574" s="13"/>
      <c r="M574" s="13"/>
      <c r="N574" s="13"/>
      <c r="O574" s="12"/>
      <c r="P574" s="13"/>
      <c r="Q574" s="13"/>
      <c r="R574" s="13"/>
      <c r="S574" s="13"/>
      <c r="T574" s="13"/>
      <c r="U574" s="13"/>
      <c r="V574" s="17"/>
      <c r="W574" s="17" t="s">
        <v>306</v>
      </c>
      <c r="X574" s="25"/>
      <c r="Y574" s="25"/>
    </row>
    <row r="575" spans="2:27" ht="15" x14ac:dyDescent="0.2">
      <c r="B575" s="50" t="s">
        <v>226</v>
      </c>
      <c r="C575" s="28">
        <v>42158</v>
      </c>
      <c r="D575" s="9" t="s">
        <v>253</v>
      </c>
      <c r="E575" s="150"/>
      <c r="F575" s="5"/>
      <c r="G575" s="153"/>
      <c r="H575" s="150"/>
      <c r="I575" s="153"/>
      <c r="J575" s="5"/>
      <c r="K575" s="5"/>
      <c r="L575" s="153"/>
      <c r="M575" s="153"/>
      <c r="N575" s="153"/>
      <c r="O575" s="153"/>
      <c r="P575" s="150"/>
      <c r="Q575" s="5"/>
      <c r="R575" s="5"/>
      <c r="S575" s="5"/>
      <c r="T575" s="5"/>
      <c r="U575" s="5"/>
      <c r="V575" s="49"/>
      <c r="W575" s="17" t="s">
        <v>422</v>
      </c>
      <c r="X575" s="25"/>
      <c r="Y575" s="25"/>
    </row>
    <row r="576" spans="2:27" ht="15" x14ac:dyDescent="0.2">
      <c r="B576" s="50" t="s">
        <v>226</v>
      </c>
      <c r="C576" s="28">
        <v>42172</v>
      </c>
      <c r="D576" s="9" t="s">
        <v>253</v>
      </c>
      <c r="E576" s="150"/>
      <c r="F576" s="5"/>
      <c r="G576" s="153"/>
      <c r="H576" s="150"/>
      <c r="I576" s="153"/>
      <c r="J576" s="5"/>
      <c r="K576" s="5"/>
      <c r="L576" s="153"/>
      <c r="M576" s="153"/>
      <c r="N576" s="153"/>
      <c r="O576" s="153"/>
      <c r="P576" s="150"/>
      <c r="Q576" s="5"/>
      <c r="R576" s="5"/>
      <c r="S576" s="5"/>
      <c r="T576" s="5"/>
      <c r="U576" s="5"/>
      <c r="V576" s="49"/>
      <c r="W576" s="61"/>
      <c r="X576" s="25"/>
      <c r="Y576" s="25"/>
    </row>
    <row r="577" spans="2:25" ht="15" x14ac:dyDescent="0.2">
      <c r="B577" s="52" t="s">
        <v>226</v>
      </c>
      <c r="C577" s="28">
        <v>42181</v>
      </c>
      <c r="D577" s="9" t="s">
        <v>253</v>
      </c>
      <c r="E577" s="150"/>
      <c r="F577" s="5"/>
      <c r="G577" s="153"/>
      <c r="H577" s="150"/>
      <c r="I577" s="153"/>
      <c r="J577" s="5"/>
      <c r="K577" s="5"/>
      <c r="L577" s="153"/>
      <c r="M577" s="153"/>
      <c r="N577" s="153"/>
      <c r="O577" s="153"/>
      <c r="P577" s="150"/>
      <c r="Q577" s="5"/>
      <c r="R577" s="5"/>
      <c r="S577" s="5"/>
      <c r="T577" s="5"/>
      <c r="U577" s="5"/>
      <c r="V577" s="49"/>
      <c r="W577" s="61"/>
      <c r="X577" s="25"/>
      <c r="Y577" s="25"/>
    </row>
    <row r="578" spans="2:25" ht="15" x14ac:dyDescent="0.2">
      <c r="B578" s="50" t="s">
        <v>226</v>
      </c>
      <c r="C578" s="28">
        <v>42186</v>
      </c>
      <c r="D578" s="9" t="s">
        <v>253</v>
      </c>
      <c r="E578" s="150"/>
      <c r="F578" s="5"/>
      <c r="G578" s="153"/>
      <c r="H578" s="150"/>
      <c r="I578" s="153"/>
      <c r="J578" s="5"/>
      <c r="K578" s="5"/>
      <c r="L578" s="153"/>
      <c r="M578" s="153"/>
      <c r="N578" s="153"/>
      <c r="O578" s="153"/>
      <c r="P578" s="150"/>
      <c r="Q578" s="5"/>
      <c r="R578" s="5"/>
      <c r="S578" s="5"/>
      <c r="T578" s="5"/>
      <c r="U578" s="5"/>
      <c r="V578" s="49"/>
      <c r="W578" s="61"/>
      <c r="X578" s="25"/>
      <c r="Y578" s="25"/>
    </row>
    <row r="579" spans="2:25" ht="15" x14ac:dyDescent="0.2">
      <c r="B579" s="52" t="s">
        <v>226</v>
      </c>
      <c r="C579" s="28">
        <v>42195</v>
      </c>
      <c r="D579" s="9" t="s">
        <v>253</v>
      </c>
      <c r="E579" s="150"/>
      <c r="F579" s="5"/>
      <c r="G579" s="153"/>
      <c r="H579" s="150"/>
      <c r="I579" s="153"/>
      <c r="J579" s="5"/>
      <c r="K579" s="5"/>
      <c r="L579" s="153"/>
      <c r="M579" s="153"/>
      <c r="N579" s="153"/>
      <c r="O579" s="153"/>
      <c r="P579" s="150"/>
      <c r="Q579" s="5"/>
      <c r="R579" s="5"/>
      <c r="S579" s="5"/>
      <c r="T579" s="5"/>
      <c r="U579" s="5"/>
      <c r="V579" s="49"/>
      <c r="W579" s="61"/>
      <c r="X579" s="25"/>
      <c r="Y579" s="25"/>
    </row>
    <row r="580" spans="2:25" ht="15" x14ac:dyDescent="0.2">
      <c r="B580" s="50" t="s">
        <v>226</v>
      </c>
      <c r="C580" s="28">
        <v>42200</v>
      </c>
      <c r="D580" s="9" t="s">
        <v>253</v>
      </c>
      <c r="E580" s="150"/>
      <c r="F580" s="5"/>
      <c r="G580" s="153"/>
      <c r="H580" s="150"/>
      <c r="I580" s="153"/>
      <c r="J580" s="5"/>
      <c r="K580" s="5"/>
      <c r="L580" s="153"/>
      <c r="M580" s="153"/>
      <c r="N580" s="153"/>
      <c r="O580" s="153"/>
      <c r="P580" s="150"/>
      <c r="Q580" s="5"/>
      <c r="R580" s="5"/>
      <c r="S580" s="5"/>
      <c r="T580" s="5"/>
      <c r="U580" s="5"/>
      <c r="V580" s="49"/>
      <c r="W580" s="61"/>
      <c r="X580" s="25"/>
      <c r="Y580" s="25"/>
    </row>
    <row r="581" spans="2:25" ht="15" x14ac:dyDescent="0.2">
      <c r="B581" s="52" t="s">
        <v>226</v>
      </c>
      <c r="C581" s="28">
        <v>42209</v>
      </c>
      <c r="D581" s="9" t="s">
        <v>253</v>
      </c>
      <c r="E581" s="150"/>
      <c r="F581" s="5"/>
      <c r="G581" s="153"/>
      <c r="H581" s="150"/>
      <c r="I581" s="153"/>
      <c r="J581" s="5"/>
      <c r="K581" s="5"/>
      <c r="L581" s="153"/>
      <c r="M581" s="153"/>
      <c r="N581" s="153"/>
      <c r="O581" s="153"/>
      <c r="P581" s="150"/>
      <c r="Q581" s="5"/>
      <c r="R581" s="5"/>
      <c r="S581" s="5"/>
      <c r="T581" s="5"/>
      <c r="U581" s="5"/>
      <c r="V581" s="49"/>
      <c r="W581" s="61"/>
      <c r="X581" s="25"/>
      <c r="Y581" s="25"/>
    </row>
    <row r="582" spans="2:25" ht="15" x14ac:dyDescent="0.2">
      <c r="B582" s="52" t="s">
        <v>226</v>
      </c>
      <c r="C582" s="28">
        <v>42216</v>
      </c>
      <c r="D582" s="9">
        <v>0.36736111111111108</v>
      </c>
      <c r="E582" s="150">
        <v>73.3</v>
      </c>
      <c r="F582" s="5">
        <v>2419.6</v>
      </c>
      <c r="G582" s="153">
        <v>7.96</v>
      </c>
      <c r="H582" s="150">
        <v>101.6</v>
      </c>
      <c r="I582" s="153">
        <v>18.34</v>
      </c>
      <c r="J582" s="5" t="s">
        <v>312</v>
      </c>
      <c r="K582" s="5" t="s">
        <v>312</v>
      </c>
      <c r="L582" s="153">
        <v>7.7</v>
      </c>
      <c r="M582" s="153" t="s">
        <v>312</v>
      </c>
      <c r="N582" s="153">
        <v>369.3</v>
      </c>
      <c r="O582" s="153">
        <v>420.7</v>
      </c>
      <c r="P582" s="150">
        <v>59.4</v>
      </c>
      <c r="Q582" s="5" t="s">
        <v>312</v>
      </c>
      <c r="R582" s="5" t="s">
        <v>217</v>
      </c>
      <c r="S582" s="5" t="s">
        <v>345</v>
      </c>
      <c r="T582" s="5" t="s">
        <v>312</v>
      </c>
      <c r="U582" s="5" t="s">
        <v>312</v>
      </c>
      <c r="V582" s="17" t="s">
        <v>207</v>
      </c>
      <c r="W582" s="61"/>
      <c r="X582" s="25"/>
      <c r="Y582" s="25"/>
    </row>
    <row r="583" spans="2:25" ht="15" x14ac:dyDescent="0.25">
      <c r="B583" s="65" t="s">
        <v>226</v>
      </c>
      <c r="C583" s="28">
        <v>42221</v>
      </c>
      <c r="D583" s="9">
        <v>0.37291666666666662</v>
      </c>
      <c r="E583" s="150">
        <v>130</v>
      </c>
      <c r="F583" s="5"/>
      <c r="G583" s="153">
        <v>7.93</v>
      </c>
      <c r="H583" s="150">
        <v>102.4</v>
      </c>
      <c r="I583" s="153">
        <v>18.52</v>
      </c>
      <c r="J583" s="5" t="s">
        <v>312</v>
      </c>
      <c r="K583" s="5" t="s">
        <v>312</v>
      </c>
      <c r="L583" s="153">
        <v>7.45</v>
      </c>
      <c r="M583" s="153" t="s">
        <v>312</v>
      </c>
      <c r="N583" s="153">
        <v>371.9</v>
      </c>
      <c r="O583" s="153">
        <v>424.4</v>
      </c>
      <c r="P583" s="150" t="s">
        <v>312</v>
      </c>
      <c r="Q583" s="5" t="s">
        <v>312</v>
      </c>
      <c r="R583" s="5" t="s">
        <v>217</v>
      </c>
      <c r="S583" s="5" t="s">
        <v>345</v>
      </c>
      <c r="T583" s="5" t="s">
        <v>312</v>
      </c>
      <c r="U583" s="5" t="s">
        <v>312</v>
      </c>
      <c r="V583" s="36" t="s">
        <v>172</v>
      </c>
      <c r="W583" s="61"/>
      <c r="X583" s="25"/>
      <c r="Y583" s="25"/>
    </row>
    <row r="584" spans="2:25" ht="15" x14ac:dyDescent="0.2">
      <c r="B584" s="65" t="s">
        <v>226</v>
      </c>
      <c r="C584" s="28">
        <v>42235</v>
      </c>
      <c r="D584" s="9">
        <v>0.36874999999999997</v>
      </c>
      <c r="E584" s="5"/>
      <c r="F584" s="5"/>
      <c r="G584" s="5">
        <v>7.96</v>
      </c>
      <c r="H584" s="5">
        <v>101.6</v>
      </c>
      <c r="I584" s="5">
        <v>18.079999999999998</v>
      </c>
      <c r="J584" s="5" t="s">
        <v>230</v>
      </c>
      <c r="K584" s="5" t="s">
        <v>312</v>
      </c>
      <c r="L584" s="5">
        <v>7.63</v>
      </c>
      <c r="M584" s="5">
        <v>19</v>
      </c>
      <c r="N584" s="5">
        <v>433.6</v>
      </c>
      <c r="O584" s="5">
        <v>503.1</v>
      </c>
      <c r="P584" s="5">
        <v>70.8</v>
      </c>
      <c r="Q584" s="5" t="s">
        <v>312</v>
      </c>
      <c r="R584" s="5" t="s">
        <v>312</v>
      </c>
      <c r="S584" s="5" t="s">
        <v>345</v>
      </c>
      <c r="T584" s="5" t="s">
        <v>312</v>
      </c>
      <c r="U584" s="5" t="s">
        <v>312</v>
      </c>
      <c r="V584" s="17" t="s">
        <v>174</v>
      </c>
      <c r="W584" s="61"/>
      <c r="X584" s="25"/>
      <c r="Y584" s="25"/>
    </row>
    <row r="585" spans="2:25" ht="15" x14ac:dyDescent="0.2">
      <c r="B585" s="65" t="s">
        <v>226</v>
      </c>
      <c r="C585" s="28">
        <v>42249</v>
      </c>
      <c r="D585" s="9">
        <v>0.38194444444444442</v>
      </c>
      <c r="E585" s="150"/>
      <c r="F585" s="5"/>
      <c r="G585" s="153">
        <v>7.5</v>
      </c>
      <c r="H585" s="5">
        <v>97.9</v>
      </c>
      <c r="I585" s="153">
        <v>18.920000000000002</v>
      </c>
      <c r="J585" s="5" t="s">
        <v>230</v>
      </c>
      <c r="K585" s="5" t="s">
        <v>312</v>
      </c>
      <c r="L585" s="153">
        <v>7.73</v>
      </c>
      <c r="M585" s="150" t="s">
        <v>312</v>
      </c>
      <c r="N585" s="153">
        <v>626.29999999999995</v>
      </c>
      <c r="O585" s="153">
        <v>707.9</v>
      </c>
      <c r="P585" s="150">
        <v>71.7</v>
      </c>
      <c r="Q585" s="5" t="s">
        <v>312</v>
      </c>
      <c r="R585" s="5" t="s">
        <v>217</v>
      </c>
      <c r="S585" s="5" t="s">
        <v>345</v>
      </c>
      <c r="T585" s="5" t="s">
        <v>312</v>
      </c>
      <c r="U585" s="5" t="s">
        <v>312</v>
      </c>
      <c r="V585" s="17" t="s">
        <v>174</v>
      </c>
      <c r="W585" s="61"/>
      <c r="X585" s="25"/>
      <c r="Y585" s="25"/>
    </row>
    <row r="586" spans="2:25" ht="15" x14ac:dyDescent="0.2">
      <c r="B586" s="65" t="s">
        <v>226</v>
      </c>
      <c r="C586" s="28">
        <v>42263</v>
      </c>
      <c r="D586" s="9">
        <v>0.3756944444444445</v>
      </c>
      <c r="E586" s="150"/>
      <c r="F586" s="5"/>
      <c r="G586" s="11">
        <v>7.21</v>
      </c>
      <c r="H586" s="5">
        <v>91.1</v>
      </c>
      <c r="I586" s="153">
        <v>17.100000000000001</v>
      </c>
      <c r="J586" s="100" t="s">
        <v>352</v>
      </c>
      <c r="K586" s="5" t="s">
        <v>312</v>
      </c>
      <c r="L586" s="153">
        <v>7.27</v>
      </c>
      <c r="M586" s="153">
        <v>3.96</v>
      </c>
      <c r="N586" s="153">
        <v>754.9</v>
      </c>
      <c r="O586" s="153">
        <v>889.2</v>
      </c>
      <c r="P586" s="150">
        <v>37.4</v>
      </c>
      <c r="Q586" s="5" t="s">
        <v>312</v>
      </c>
      <c r="R586" s="100" t="s">
        <v>217</v>
      </c>
      <c r="S586" s="100" t="s">
        <v>345</v>
      </c>
      <c r="T586" s="5" t="s">
        <v>312</v>
      </c>
      <c r="U586" s="5" t="s">
        <v>312</v>
      </c>
      <c r="V586" s="17" t="s">
        <v>246</v>
      </c>
      <c r="W586" s="61"/>
      <c r="X586" s="25"/>
      <c r="Y586" s="25"/>
    </row>
    <row r="587" spans="2:25" ht="15" x14ac:dyDescent="0.2">
      <c r="B587" s="50" t="s">
        <v>226</v>
      </c>
      <c r="C587" s="28">
        <v>42272</v>
      </c>
      <c r="D587" s="9">
        <v>0.43402777777777773</v>
      </c>
      <c r="E587" s="5">
        <v>166.4</v>
      </c>
      <c r="F587" s="5" t="s">
        <v>296</v>
      </c>
      <c r="G587" s="5">
        <v>8.0500000000000007</v>
      </c>
      <c r="H587" s="5">
        <v>100.4</v>
      </c>
      <c r="I587" s="5">
        <v>17.27</v>
      </c>
      <c r="J587" s="100" t="s">
        <v>352</v>
      </c>
      <c r="K587" s="5" t="s">
        <v>312</v>
      </c>
      <c r="L587" s="153">
        <v>7.5</v>
      </c>
      <c r="M587" s="5">
        <v>2.2599999999999998</v>
      </c>
      <c r="N587" s="5">
        <v>890.6</v>
      </c>
      <c r="O587" s="5">
        <v>1051.2</v>
      </c>
      <c r="P587" s="5">
        <v>31.5</v>
      </c>
      <c r="Q587" s="5" t="s">
        <v>312</v>
      </c>
      <c r="R587" s="100" t="s">
        <v>217</v>
      </c>
      <c r="S587" s="100" t="s">
        <v>345</v>
      </c>
      <c r="T587" s="5" t="s">
        <v>312</v>
      </c>
      <c r="U587" s="5" t="s">
        <v>312</v>
      </c>
      <c r="V587" s="17" t="s">
        <v>174</v>
      </c>
      <c r="W587" s="61"/>
      <c r="X587" s="25"/>
      <c r="Y587" s="25"/>
    </row>
    <row r="588" spans="2:25" ht="15" x14ac:dyDescent="0.2">
      <c r="B588" s="50" t="s">
        <v>226</v>
      </c>
      <c r="C588" s="28">
        <v>42286</v>
      </c>
      <c r="D588" s="9">
        <v>0.39027777777777778</v>
      </c>
      <c r="E588" s="5">
        <v>435.2</v>
      </c>
      <c r="F588" s="5">
        <v>2419.6</v>
      </c>
      <c r="G588" s="5">
        <v>7.05</v>
      </c>
      <c r="H588" s="5">
        <v>83.8</v>
      </c>
      <c r="I588" s="5">
        <v>14.85</v>
      </c>
      <c r="J588" s="5" t="s">
        <v>230</v>
      </c>
      <c r="K588" s="5" t="s">
        <v>312</v>
      </c>
      <c r="L588" s="5">
        <v>7.54</v>
      </c>
      <c r="M588" s="5">
        <v>2.62</v>
      </c>
      <c r="N588" s="5">
        <v>1062.7</v>
      </c>
      <c r="O588" s="5">
        <v>1316.5</v>
      </c>
      <c r="P588" s="5">
        <v>22.6</v>
      </c>
      <c r="Q588" s="5" t="s">
        <v>312</v>
      </c>
      <c r="R588" s="5" t="s">
        <v>217</v>
      </c>
      <c r="S588" s="5" t="s">
        <v>345</v>
      </c>
      <c r="T588" s="5" t="s">
        <v>312</v>
      </c>
      <c r="U588" s="5" t="s">
        <v>312</v>
      </c>
      <c r="V588" s="17" t="s">
        <v>174</v>
      </c>
      <c r="W588" s="61"/>
      <c r="X588" s="25"/>
      <c r="Y588" s="25"/>
    </row>
    <row r="589" spans="2:25" ht="15" x14ac:dyDescent="0.25">
      <c r="B589" s="50" t="s">
        <v>226</v>
      </c>
      <c r="C589" s="29">
        <v>42307</v>
      </c>
      <c r="D589" s="48">
        <v>0.37013888888888885</v>
      </c>
      <c r="E589" s="10">
        <v>387.3</v>
      </c>
      <c r="F589" s="10">
        <v>1986.3</v>
      </c>
      <c r="G589" s="10">
        <v>7.55</v>
      </c>
      <c r="H589" s="10">
        <v>82.1</v>
      </c>
      <c r="I589" s="10">
        <v>10.210000000000001</v>
      </c>
      <c r="J589" s="5" t="s">
        <v>230</v>
      </c>
      <c r="K589" s="5" t="s">
        <v>312</v>
      </c>
      <c r="L589" s="10">
        <v>7.33</v>
      </c>
      <c r="M589" s="152">
        <v>3.6</v>
      </c>
      <c r="N589" s="10">
        <v>1011.5</v>
      </c>
      <c r="O589" s="10">
        <v>1410.1</v>
      </c>
      <c r="P589" s="10">
        <v>0.6</v>
      </c>
      <c r="Q589" s="5" t="s">
        <v>312</v>
      </c>
      <c r="R589" s="140" t="s">
        <v>398</v>
      </c>
      <c r="S589" s="140" t="s">
        <v>392</v>
      </c>
      <c r="T589" s="5" t="s">
        <v>312</v>
      </c>
      <c r="U589" s="5" t="s">
        <v>312</v>
      </c>
      <c r="V589" s="142" t="s">
        <v>359</v>
      </c>
      <c r="W589" s="61"/>
      <c r="X589" s="25"/>
      <c r="Y589" s="25"/>
    </row>
    <row r="590" spans="2:25" ht="15" x14ac:dyDescent="0.25">
      <c r="B590" s="50" t="s">
        <v>226</v>
      </c>
      <c r="C590" s="28">
        <v>42321</v>
      </c>
      <c r="D590" s="180"/>
      <c r="E590" s="10">
        <v>344.8</v>
      </c>
      <c r="F590" s="47"/>
      <c r="G590" s="47"/>
      <c r="H590" s="47"/>
      <c r="I590" s="47"/>
      <c r="J590" s="40"/>
      <c r="K590" s="40"/>
      <c r="L590" s="47"/>
      <c r="M590" s="181"/>
      <c r="N590" s="47"/>
      <c r="O590" s="47"/>
      <c r="P590" s="47"/>
      <c r="Q590" s="40"/>
      <c r="R590" s="175"/>
      <c r="S590" s="175"/>
      <c r="T590" s="40"/>
      <c r="U590" s="40"/>
      <c r="V590" s="174"/>
      <c r="W590" s="132"/>
      <c r="X590" s="25"/>
      <c r="Y590" s="25"/>
    </row>
    <row r="591" spans="2:25" ht="15" x14ac:dyDescent="0.25">
      <c r="B591" s="50" t="s">
        <v>226</v>
      </c>
      <c r="C591" s="28">
        <v>42342</v>
      </c>
      <c r="D591" s="180"/>
      <c r="E591" s="10">
        <v>153.9</v>
      </c>
      <c r="F591" s="47"/>
      <c r="G591" s="47"/>
      <c r="H591" s="47"/>
      <c r="I591" s="47"/>
      <c r="J591" s="40"/>
      <c r="K591" s="40"/>
      <c r="L591" s="47"/>
      <c r="M591" s="181"/>
      <c r="N591" s="47"/>
      <c r="O591" s="47"/>
      <c r="P591" s="47"/>
      <c r="Q591" s="40"/>
      <c r="R591" s="175"/>
      <c r="S591" s="175"/>
      <c r="T591" s="40"/>
      <c r="U591" s="40"/>
      <c r="V591" s="174"/>
      <c r="W591" s="132"/>
      <c r="X591" s="25"/>
      <c r="Y591" s="25"/>
    </row>
    <row r="592" spans="2:25" ht="15" x14ac:dyDescent="0.25">
      <c r="B592" s="50" t="s">
        <v>226</v>
      </c>
      <c r="C592" s="28">
        <v>42356</v>
      </c>
      <c r="D592" s="180"/>
      <c r="E592" s="10"/>
      <c r="F592" s="47"/>
      <c r="G592" s="47"/>
      <c r="H592" s="47"/>
      <c r="I592" s="47"/>
      <c r="J592" s="40"/>
      <c r="K592" s="40"/>
      <c r="L592" s="47"/>
      <c r="M592" s="181"/>
      <c r="N592" s="47"/>
      <c r="O592" s="47"/>
      <c r="P592" s="47"/>
      <c r="Q592" s="40"/>
      <c r="R592" s="175"/>
      <c r="S592" s="175"/>
      <c r="T592" s="40"/>
      <c r="U592" s="40"/>
      <c r="V592" s="174"/>
      <c r="W592" s="132"/>
      <c r="X592" s="25"/>
      <c r="Y592" s="25"/>
    </row>
    <row r="593" spans="2:27" ht="15" x14ac:dyDescent="0.2">
      <c r="Z593" s="154" t="s">
        <v>179</v>
      </c>
      <c r="AA593" s="154" t="s">
        <v>175</v>
      </c>
    </row>
    <row r="594" spans="2:27" ht="15" x14ac:dyDescent="0.2">
      <c r="B594" s="5" t="s">
        <v>227</v>
      </c>
      <c r="C594" s="28">
        <v>41916</v>
      </c>
      <c r="D594" s="8">
        <v>0.37152777777777773</v>
      </c>
      <c r="E594" s="5">
        <v>147</v>
      </c>
      <c r="F594" s="5" t="s">
        <v>296</v>
      </c>
      <c r="G594" s="5" t="s">
        <v>312</v>
      </c>
      <c r="H594" s="5" t="s">
        <v>312</v>
      </c>
      <c r="I594" s="5">
        <v>12.4</v>
      </c>
      <c r="J594" s="5" t="s">
        <v>230</v>
      </c>
      <c r="K594" s="5"/>
      <c r="L594" s="153">
        <v>8</v>
      </c>
      <c r="M594" s="150">
        <v>10.1</v>
      </c>
      <c r="N594" s="5"/>
      <c r="O594" s="5"/>
      <c r="P594" s="5"/>
      <c r="Q594" s="5"/>
      <c r="R594" s="5"/>
      <c r="S594" s="5" t="s">
        <v>345</v>
      </c>
      <c r="T594" s="5"/>
      <c r="U594" s="5"/>
      <c r="V594" s="17" t="s">
        <v>335</v>
      </c>
      <c r="W594" s="61"/>
      <c r="X594" s="25"/>
      <c r="Y594" s="25"/>
    </row>
    <row r="595" spans="2:27" ht="15" x14ac:dyDescent="0.2">
      <c r="B595" s="5" t="s">
        <v>227</v>
      </c>
      <c r="C595" s="28">
        <v>41930</v>
      </c>
      <c r="D595" s="9">
        <v>0.35486111111111113</v>
      </c>
      <c r="E595" s="5">
        <v>117.8</v>
      </c>
      <c r="F595" s="5">
        <v>2419.6</v>
      </c>
      <c r="G595" s="5">
        <v>8.59</v>
      </c>
      <c r="H595" s="5">
        <v>93.9</v>
      </c>
      <c r="I595" s="153">
        <v>10.86</v>
      </c>
      <c r="J595" s="5" t="s">
        <v>230</v>
      </c>
      <c r="K595" s="5"/>
      <c r="L595" s="5">
        <v>7.82</v>
      </c>
      <c r="M595" s="5"/>
      <c r="N595" s="5">
        <v>684.4</v>
      </c>
      <c r="O595" s="5"/>
      <c r="P595" s="5"/>
      <c r="Q595" s="5"/>
      <c r="R595" s="5"/>
      <c r="S595" s="5" t="s">
        <v>345</v>
      </c>
      <c r="T595" s="5"/>
      <c r="U595" s="5"/>
      <c r="V595" s="17" t="s">
        <v>275</v>
      </c>
      <c r="W595" s="61"/>
      <c r="X595" s="25"/>
      <c r="Y595" s="25"/>
    </row>
    <row r="596" spans="2:27" ht="15" x14ac:dyDescent="0.2">
      <c r="B596" s="5" t="s">
        <v>227</v>
      </c>
      <c r="C596" s="28">
        <v>41951</v>
      </c>
      <c r="D596" s="9">
        <v>0.36319444444444443</v>
      </c>
      <c r="E596" s="5" t="s">
        <v>296</v>
      </c>
      <c r="F596" s="5" t="s">
        <v>296</v>
      </c>
      <c r="G596" s="5" t="s">
        <v>312</v>
      </c>
      <c r="H596" s="5" t="s">
        <v>312</v>
      </c>
      <c r="I596" s="5">
        <v>7.93</v>
      </c>
      <c r="J596" s="5" t="s">
        <v>230</v>
      </c>
      <c r="K596" s="5"/>
      <c r="L596" s="5">
        <v>7.53</v>
      </c>
      <c r="M596" s="5">
        <v>16.8</v>
      </c>
      <c r="N596" s="5">
        <v>709</v>
      </c>
      <c r="O596" s="5"/>
      <c r="P596" s="5"/>
      <c r="Q596" s="5"/>
      <c r="R596" s="5"/>
      <c r="S596" s="5" t="s">
        <v>345</v>
      </c>
      <c r="T596" s="5"/>
      <c r="U596" s="5"/>
      <c r="V596" s="17" t="s">
        <v>275</v>
      </c>
      <c r="W596" s="61"/>
      <c r="X596" s="25"/>
      <c r="Y596" s="25"/>
    </row>
    <row r="597" spans="2:27" ht="15" x14ac:dyDescent="0.2">
      <c r="B597" s="5" t="s">
        <v>227</v>
      </c>
      <c r="C597" s="28">
        <v>41965</v>
      </c>
      <c r="D597" s="9">
        <v>0.35625000000000001</v>
      </c>
      <c r="E597" s="150">
        <v>77.099999999999994</v>
      </c>
      <c r="F597" s="150">
        <v>1299.7</v>
      </c>
      <c r="G597" s="5">
        <v>11.02</v>
      </c>
      <c r="H597" s="5"/>
      <c r="I597" s="153">
        <v>2.96</v>
      </c>
      <c r="J597" s="5" t="s">
        <v>230</v>
      </c>
      <c r="K597" s="5"/>
      <c r="L597" s="5">
        <v>7.67</v>
      </c>
      <c r="M597" s="150">
        <v>4.5999999999999996</v>
      </c>
      <c r="N597" s="5">
        <v>629</v>
      </c>
      <c r="O597" s="5"/>
      <c r="P597" s="5"/>
      <c r="Q597" s="5"/>
      <c r="R597" s="5"/>
      <c r="S597" s="5" t="s">
        <v>345</v>
      </c>
      <c r="T597" s="5"/>
      <c r="U597" s="5"/>
      <c r="V597" s="17" t="s">
        <v>280</v>
      </c>
      <c r="W597" s="61"/>
      <c r="X597" s="25"/>
      <c r="Y597" s="25"/>
    </row>
    <row r="598" spans="2:27" ht="15" x14ac:dyDescent="0.2">
      <c r="B598" s="5" t="s">
        <v>227</v>
      </c>
      <c r="C598" s="28">
        <v>41986</v>
      </c>
      <c r="D598" s="9">
        <v>0.37291666666666662</v>
      </c>
      <c r="E598" s="150">
        <v>105</v>
      </c>
      <c r="F598" s="150">
        <v>1203.3</v>
      </c>
      <c r="G598" s="5" t="s">
        <v>312</v>
      </c>
      <c r="H598" s="5" t="s">
        <v>312</v>
      </c>
      <c r="I598" s="153">
        <v>4.4000000000000004</v>
      </c>
      <c r="J598" s="5" t="s">
        <v>230</v>
      </c>
      <c r="K598" s="5"/>
      <c r="L598" s="5">
        <v>6.76</v>
      </c>
      <c r="M598" s="150">
        <v>5.4</v>
      </c>
      <c r="N598" s="13"/>
      <c r="O598" s="5"/>
      <c r="P598" s="5"/>
      <c r="Q598" s="5"/>
      <c r="R598" s="5"/>
      <c r="S598" s="5" t="s">
        <v>345</v>
      </c>
      <c r="T598" s="5"/>
      <c r="U598" s="5"/>
      <c r="V598" s="17" t="s">
        <v>275</v>
      </c>
      <c r="W598" s="61"/>
      <c r="X598" s="25"/>
      <c r="Y598" s="25"/>
    </row>
    <row r="599" spans="2:27" ht="15" x14ac:dyDescent="0.2">
      <c r="B599" s="50" t="s">
        <v>227</v>
      </c>
      <c r="C599" s="28">
        <v>42028</v>
      </c>
      <c r="D599" s="9">
        <v>0.35625000000000001</v>
      </c>
      <c r="E599" s="5">
        <v>79.8</v>
      </c>
      <c r="F599" s="5">
        <v>613.1</v>
      </c>
      <c r="G599" s="153">
        <v>11.53</v>
      </c>
      <c r="H599" s="5">
        <v>101</v>
      </c>
      <c r="I599" s="153">
        <v>2.16</v>
      </c>
      <c r="J599" s="5" t="s">
        <v>230</v>
      </c>
      <c r="K599" s="5"/>
      <c r="L599" s="153">
        <v>7.94</v>
      </c>
      <c r="M599" s="150">
        <v>9.3000000000000007</v>
      </c>
      <c r="N599" s="153">
        <v>671.3</v>
      </c>
      <c r="O599" s="5"/>
      <c r="P599" s="5"/>
      <c r="Q599" s="5"/>
      <c r="R599" s="5" t="s">
        <v>217</v>
      </c>
      <c r="S599" s="5" t="s">
        <v>345</v>
      </c>
      <c r="T599" s="5"/>
      <c r="U599" s="5"/>
      <c r="V599" s="17" t="s">
        <v>278</v>
      </c>
      <c r="W599" s="17" t="s">
        <v>385</v>
      </c>
      <c r="X599" s="25"/>
      <c r="Y599" s="25"/>
    </row>
    <row r="600" spans="2:27" ht="15" x14ac:dyDescent="0.2">
      <c r="B600" s="50" t="s">
        <v>227</v>
      </c>
      <c r="C600" s="28">
        <v>42049</v>
      </c>
      <c r="D600" s="9">
        <v>0.39097222222222222</v>
      </c>
      <c r="E600" s="5">
        <v>49</v>
      </c>
      <c r="F600" s="5">
        <v>686.7</v>
      </c>
      <c r="G600" s="11">
        <v>10.92</v>
      </c>
      <c r="H600" s="5">
        <v>107.5</v>
      </c>
      <c r="I600" s="153">
        <v>7.8</v>
      </c>
      <c r="J600" s="5" t="s">
        <v>230</v>
      </c>
      <c r="K600" s="5"/>
      <c r="L600" s="153">
        <v>7.8</v>
      </c>
      <c r="M600" s="153">
        <v>4.84</v>
      </c>
      <c r="N600" s="153">
        <v>653.20000000000005</v>
      </c>
      <c r="O600" s="5"/>
      <c r="P600" s="5"/>
      <c r="Q600" s="5"/>
      <c r="R600" s="5"/>
      <c r="S600" s="5" t="s">
        <v>345</v>
      </c>
      <c r="T600" s="5"/>
      <c r="U600" s="5"/>
      <c r="V600" s="17" t="s">
        <v>278</v>
      </c>
      <c r="W600" s="17" t="s">
        <v>375</v>
      </c>
      <c r="X600" s="25"/>
      <c r="Y600" s="25"/>
    </row>
    <row r="601" spans="2:27" ht="15" x14ac:dyDescent="0.2">
      <c r="B601" s="50" t="s">
        <v>227</v>
      </c>
      <c r="C601" s="28">
        <v>42063</v>
      </c>
      <c r="D601" s="9">
        <v>0.34930555555555554</v>
      </c>
      <c r="E601" s="5">
        <v>41.4</v>
      </c>
      <c r="F601" s="5">
        <v>461.1</v>
      </c>
      <c r="G601" s="11">
        <v>11.85</v>
      </c>
      <c r="H601" s="5">
        <v>100.5</v>
      </c>
      <c r="I601" s="153">
        <v>0.69</v>
      </c>
      <c r="J601" s="5" t="s">
        <v>230</v>
      </c>
      <c r="K601" s="5"/>
      <c r="L601" s="153">
        <v>8.0399999999999991</v>
      </c>
      <c r="M601" s="153"/>
      <c r="N601" s="15"/>
      <c r="O601" s="5"/>
      <c r="P601" s="5"/>
      <c r="Q601" s="5"/>
      <c r="R601" s="5" t="s">
        <v>298</v>
      </c>
      <c r="S601" s="5" t="s">
        <v>346</v>
      </c>
      <c r="T601" s="5"/>
      <c r="U601" s="5"/>
      <c r="V601" s="17" t="s">
        <v>278</v>
      </c>
      <c r="W601" s="17" t="s">
        <v>301</v>
      </c>
      <c r="X601" s="25"/>
      <c r="Y601" s="25"/>
    </row>
    <row r="602" spans="2:27" ht="15" x14ac:dyDescent="0.2">
      <c r="B602" s="50" t="s">
        <v>227</v>
      </c>
      <c r="C602" s="28">
        <v>42084</v>
      </c>
      <c r="D602" s="9">
        <v>0.39027777777777778</v>
      </c>
      <c r="E602" s="5">
        <v>60.2</v>
      </c>
      <c r="F602" s="5">
        <v>1732.9</v>
      </c>
      <c r="G602" s="11">
        <v>10.3</v>
      </c>
      <c r="H602" s="5">
        <v>102.9</v>
      </c>
      <c r="I602" s="153">
        <v>6.97</v>
      </c>
      <c r="J602" s="5" t="s">
        <v>230</v>
      </c>
      <c r="K602" s="5"/>
      <c r="L602" s="153">
        <v>7.86</v>
      </c>
      <c r="M602" s="153">
        <v>6.5</v>
      </c>
      <c r="N602" s="153">
        <v>728.6</v>
      </c>
      <c r="O602" s="153"/>
      <c r="P602" s="150">
        <v>202.4</v>
      </c>
      <c r="Q602" s="5"/>
      <c r="R602" s="5" t="s">
        <v>298</v>
      </c>
      <c r="S602" s="5" t="s">
        <v>345</v>
      </c>
      <c r="T602" s="5"/>
      <c r="U602" s="5"/>
      <c r="V602" s="17" t="s">
        <v>278</v>
      </c>
      <c r="W602" s="18" t="s">
        <v>302</v>
      </c>
      <c r="X602" s="25"/>
      <c r="Y602" s="25"/>
    </row>
    <row r="603" spans="2:27" ht="15" x14ac:dyDescent="0.2">
      <c r="B603" s="50" t="s">
        <v>227</v>
      </c>
      <c r="C603" s="28">
        <v>42091</v>
      </c>
      <c r="D603" s="9">
        <v>0.40069444444444446</v>
      </c>
      <c r="E603" s="5">
        <v>73.7</v>
      </c>
      <c r="F603" s="5">
        <v>1732.9</v>
      </c>
      <c r="G603" s="11">
        <v>10.17</v>
      </c>
      <c r="H603" s="5">
        <v>106.6</v>
      </c>
      <c r="I603" s="153">
        <v>9</v>
      </c>
      <c r="J603" s="5" t="s">
        <v>230</v>
      </c>
      <c r="K603" s="5"/>
      <c r="L603" s="153">
        <v>7.83</v>
      </c>
      <c r="M603" s="153">
        <v>6.99</v>
      </c>
      <c r="N603" s="153">
        <v>484.3</v>
      </c>
      <c r="O603" s="153">
        <v>699.6</v>
      </c>
      <c r="P603" s="150">
        <v>188.4</v>
      </c>
      <c r="Q603" s="5"/>
      <c r="R603" s="5" t="s">
        <v>298</v>
      </c>
      <c r="S603" s="5" t="s">
        <v>345</v>
      </c>
      <c r="T603" s="5"/>
      <c r="U603" s="5"/>
      <c r="V603" s="17" t="s">
        <v>278</v>
      </c>
      <c r="W603" s="17" t="s">
        <v>303</v>
      </c>
      <c r="X603" s="25"/>
      <c r="Y603" s="25"/>
    </row>
    <row r="604" spans="2:27" ht="15" x14ac:dyDescent="0.2">
      <c r="B604" s="50" t="s">
        <v>227</v>
      </c>
      <c r="C604" s="28">
        <v>42111</v>
      </c>
      <c r="D604" s="9">
        <v>0.3979166666666667</v>
      </c>
      <c r="E604" s="5">
        <v>1553.1</v>
      </c>
      <c r="F604" s="5" t="s">
        <v>296</v>
      </c>
      <c r="G604" s="153">
        <v>9.6999999999999993</v>
      </c>
      <c r="H604" s="5">
        <v>97.8</v>
      </c>
      <c r="I604" s="153">
        <v>7.85</v>
      </c>
      <c r="J604" s="5" t="s">
        <v>371</v>
      </c>
      <c r="K604" s="5" t="s">
        <v>312</v>
      </c>
      <c r="L604" s="153">
        <v>7.58</v>
      </c>
      <c r="M604" s="153" t="s">
        <v>312</v>
      </c>
      <c r="N604" s="153">
        <v>330.4</v>
      </c>
      <c r="O604" s="153">
        <v>499.1</v>
      </c>
      <c r="P604" s="150">
        <v>187.6</v>
      </c>
      <c r="Q604" s="5" t="s">
        <v>312</v>
      </c>
      <c r="R604" s="5" t="s">
        <v>298</v>
      </c>
      <c r="S604" s="5" t="s">
        <v>346</v>
      </c>
      <c r="T604" s="5" t="s">
        <v>312</v>
      </c>
      <c r="U604" s="5" t="s">
        <v>312</v>
      </c>
      <c r="V604" s="49" t="s">
        <v>195</v>
      </c>
      <c r="W604" s="17" t="s">
        <v>304</v>
      </c>
      <c r="X604" s="25"/>
      <c r="Y604" s="25"/>
    </row>
    <row r="605" spans="2:27" ht="15" x14ac:dyDescent="0.2">
      <c r="B605" s="50" t="s">
        <v>227</v>
      </c>
      <c r="C605" s="28">
        <v>42130</v>
      </c>
      <c r="D605" s="9">
        <v>0.38541666666666669</v>
      </c>
      <c r="E605" s="5">
        <v>816</v>
      </c>
      <c r="F605" s="5"/>
      <c r="G605" s="153"/>
      <c r="H605" s="5"/>
      <c r="I605" s="153"/>
      <c r="J605" s="5"/>
      <c r="K605" s="5"/>
      <c r="L605" s="153"/>
      <c r="M605" s="153"/>
      <c r="N605" s="153"/>
      <c r="O605" s="153"/>
      <c r="P605" s="150"/>
      <c r="Q605" s="5"/>
      <c r="R605" s="5"/>
      <c r="S605" s="5"/>
      <c r="T605" s="5"/>
      <c r="U605" s="5"/>
      <c r="V605" s="49"/>
      <c r="W605" s="17" t="s">
        <v>305</v>
      </c>
      <c r="X605" s="25"/>
      <c r="Y605" s="25"/>
    </row>
    <row r="606" spans="2:27" ht="15" x14ac:dyDescent="0.2">
      <c r="B606" s="50" t="s">
        <v>227</v>
      </c>
      <c r="C606" s="28">
        <v>42144</v>
      </c>
      <c r="D606" s="9"/>
      <c r="E606" s="5">
        <v>147</v>
      </c>
      <c r="F606" s="5"/>
      <c r="G606" s="153"/>
      <c r="H606" s="5"/>
      <c r="I606" s="153"/>
      <c r="J606" s="5"/>
      <c r="K606" s="5"/>
      <c r="L606" s="153"/>
      <c r="M606" s="153"/>
      <c r="N606" s="153"/>
      <c r="O606" s="153"/>
      <c r="P606" s="150"/>
      <c r="Q606" s="5"/>
      <c r="R606" s="5"/>
      <c r="S606" s="5"/>
      <c r="T606" s="5"/>
      <c r="U606" s="5"/>
      <c r="V606" s="49"/>
      <c r="W606" s="17" t="s">
        <v>306</v>
      </c>
      <c r="X606" s="25"/>
      <c r="Y606" s="25"/>
    </row>
    <row r="607" spans="2:27" ht="15" x14ac:dyDescent="0.2">
      <c r="B607" s="50" t="s">
        <v>227</v>
      </c>
      <c r="C607" s="28">
        <v>42158</v>
      </c>
      <c r="D607" s="9">
        <v>0.33819444444444446</v>
      </c>
      <c r="E607" s="150">
        <v>25</v>
      </c>
      <c r="F607" s="5"/>
      <c r="G607" s="153">
        <v>6.12</v>
      </c>
      <c r="H607" s="5">
        <v>83.7</v>
      </c>
      <c r="I607" s="153">
        <v>16.14</v>
      </c>
      <c r="J607" s="5" t="s">
        <v>371</v>
      </c>
      <c r="K607" s="5" t="s">
        <v>312</v>
      </c>
      <c r="L607" s="153">
        <v>7.66</v>
      </c>
      <c r="M607" s="153" t="s">
        <v>312</v>
      </c>
      <c r="N607" s="153">
        <v>154.19999999999999</v>
      </c>
      <c r="O607" s="153">
        <v>166</v>
      </c>
      <c r="P607" s="150">
        <v>115.3</v>
      </c>
      <c r="Q607" s="5" t="s">
        <v>312</v>
      </c>
      <c r="R607" s="5" t="s">
        <v>298</v>
      </c>
      <c r="S607" s="5" t="s">
        <v>346</v>
      </c>
      <c r="T607" s="5" t="s">
        <v>312</v>
      </c>
      <c r="U607" s="5" t="s">
        <v>312</v>
      </c>
      <c r="V607" s="17" t="s">
        <v>251</v>
      </c>
      <c r="W607" s="17" t="s">
        <v>422</v>
      </c>
      <c r="X607" s="25"/>
      <c r="Y607" s="25"/>
    </row>
    <row r="608" spans="2:27" ht="15" x14ac:dyDescent="0.2">
      <c r="B608" s="50" t="s">
        <v>227</v>
      </c>
      <c r="C608" s="28">
        <v>42172</v>
      </c>
      <c r="D608" s="9">
        <v>0.40763888888888888</v>
      </c>
      <c r="E608" s="5">
        <v>206</v>
      </c>
      <c r="F608" s="5"/>
      <c r="G608" s="5">
        <v>8.2899999999999991</v>
      </c>
      <c r="H608" s="5">
        <v>101.5</v>
      </c>
      <c r="I608" s="5">
        <v>16.02</v>
      </c>
      <c r="J608" s="5" t="s">
        <v>371</v>
      </c>
      <c r="K608" s="5" t="s">
        <v>312</v>
      </c>
      <c r="L608" s="13">
        <v>7.55</v>
      </c>
      <c r="M608" s="13" t="s">
        <v>312</v>
      </c>
      <c r="N608" s="13">
        <v>199.6</v>
      </c>
      <c r="O608" s="12">
        <v>241.3</v>
      </c>
      <c r="P608" s="13">
        <v>89.1</v>
      </c>
      <c r="Q608" s="13" t="s">
        <v>312</v>
      </c>
      <c r="R608" s="13" t="s">
        <v>298</v>
      </c>
      <c r="S608" s="13" t="s">
        <v>346</v>
      </c>
      <c r="T608" s="13" t="s">
        <v>312</v>
      </c>
      <c r="U608" s="13" t="s">
        <v>312</v>
      </c>
      <c r="V608" s="17" t="s">
        <v>249</v>
      </c>
      <c r="W608" s="61"/>
      <c r="X608" s="25"/>
      <c r="Y608" s="25"/>
      <c r="Z608" t="s">
        <v>177</v>
      </c>
      <c r="AA608" t="s">
        <v>176</v>
      </c>
    </row>
    <row r="609" spans="2:27" ht="15" x14ac:dyDescent="0.2">
      <c r="B609" s="52" t="s">
        <v>227</v>
      </c>
      <c r="C609" s="28">
        <v>42181</v>
      </c>
      <c r="D609" s="9">
        <v>0.3972222222222222</v>
      </c>
      <c r="E609" s="5">
        <v>160.69999999999999</v>
      </c>
      <c r="F609" s="5" t="s">
        <v>296</v>
      </c>
      <c r="G609" s="153">
        <v>7.89</v>
      </c>
      <c r="H609" s="5">
        <v>100.2</v>
      </c>
      <c r="I609" s="153">
        <v>17.95</v>
      </c>
      <c r="J609" s="5" t="s">
        <v>371</v>
      </c>
      <c r="K609" s="5" t="s">
        <v>312</v>
      </c>
      <c r="L609" s="153">
        <v>7.58</v>
      </c>
      <c r="M609" s="153">
        <v>15.9</v>
      </c>
      <c r="N609" s="153">
        <v>265.89999999999998</v>
      </c>
      <c r="O609" s="153">
        <v>307.89999999999998</v>
      </c>
      <c r="P609" s="150">
        <v>29</v>
      </c>
      <c r="Q609" s="5" t="s">
        <v>312</v>
      </c>
      <c r="R609" s="5" t="s">
        <v>298</v>
      </c>
      <c r="S609" s="5" t="s">
        <v>346</v>
      </c>
      <c r="T609" s="5" t="s">
        <v>312</v>
      </c>
      <c r="U609" s="5" t="s">
        <v>312</v>
      </c>
      <c r="V609" s="17" t="s">
        <v>207</v>
      </c>
      <c r="W609" s="61"/>
      <c r="X609" s="25"/>
      <c r="Y609" s="25"/>
      <c r="Z609">
        <f>GEOMEAN(E605:E609)</f>
        <v>158.25816284118767</v>
      </c>
      <c r="AA609">
        <f>GEOMEAN(E599:E609)</f>
        <v>124.43305263298946</v>
      </c>
    </row>
    <row r="610" spans="2:27" ht="15" x14ac:dyDescent="0.2">
      <c r="B610" s="50" t="s">
        <v>227</v>
      </c>
      <c r="C610" s="28">
        <v>42186</v>
      </c>
      <c r="D610" s="9"/>
      <c r="E610" s="5">
        <v>54.6</v>
      </c>
      <c r="F610" s="5"/>
      <c r="G610" s="153"/>
      <c r="H610" s="5"/>
      <c r="I610" s="153"/>
      <c r="J610" s="5"/>
      <c r="K610" s="5"/>
      <c r="L610" s="153"/>
      <c r="M610" s="153"/>
      <c r="N610" s="153"/>
      <c r="O610" s="153"/>
      <c r="P610" s="150"/>
      <c r="Q610" s="5"/>
      <c r="R610" s="5"/>
      <c r="S610" s="5"/>
      <c r="T610" s="5"/>
      <c r="U610" s="5"/>
      <c r="V610" s="49"/>
      <c r="W610" s="61"/>
      <c r="X610" s="25"/>
      <c r="Y610" s="25"/>
    </row>
    <row r="611" spans="2:27" ht="15" x14ac:dyDescent="0.2">
      <c r="B611" s="52" t="s">
        <v>227</v>
      </c>
      <c r="C611" s="28">
        <v>42195</v>
      </c>
      <c r="D611" s="9">
        <v>0.36458333333333331</v>
      </c>
      <c r="E611" s="5">
        <v>93.4</v>
      </c>
      <c r="F611" s="5" t="s">
        <v>296</v>
      </c>
      <c r="G611" s="5">
        <v>7.93</v>
      </c>
      <c r="H611" s="5">
        <v>101.9</v>
      </c>
      <c r="I611" s="5">
        <v>18.12</v>
      </c>
      <c r="J611" s="5" t="s">
        <v>232</v>
      </c>
      <c r="K611" s="5" t="s">
        <v>312</v>
      </c>
      <c r="L611" s="13">
        <v>7.72</v>
      </c>
      <c r="M611" s="13">
        <v>11.2</v>
      </c>
      <c r="N611" s="13">
        <v>314</v>
      </c>
      <c r="O611" s="12">
        <v>361.7</v>
      </c>
      <c r="P611" s="13">
        <v>70.099999999999994</v>
      </c>
      <c r="Q611" s="13" t="s">
        <v>312</v>
      </c>
      <c r="R611" s="13" t="s">
        <v>298</v>
      </c>
      <c r="S611" s="13" t="s">
        <v>345</v>
      </c>
      <c r="T611" s="13" t="s">
        <v>312</v>
      </c>
      <c r="U611" s="13" t="s">
        <v>312</v>
      </c>
      <c r="V611" s="17" t="s">
        <v>249</v>
      </c>
      <c r="W611" s="17"/>
      <c r="X611" s="5" t="s">
        <v>312</v>
      </c>
      <c r="Y611" s="5" t="s">
        <v>312</v>
      </c>
    </row>
    <row r="612" spans="2:27" ht="15" x14ac:dyDescent="0.2">
      <c r="B612" s="50" t="s">
        <v>227</v>
      </c>
      <c r="C612" s="28">
        <v>42200</v>
      </c>
      <c r="D612" s="9"/>
      <c r="E612" s="5"/>
      <c r="V612" s="38"/>
      <c r="W612" s="126"/>
      <c r="X612" s="25"/>
      <c r="Y612" s="25"/>
    </row>
    <row r="613" spans="2:27" ht="15" x14ac:dyDescent="0.2">
      <c r="B613" s="52" t="s">
        <v>227</v>
      </c>
      <c r="C613" s="28">
        <v>42209</v>
      </c>
      <c r="D613" s="9">
        <v>0.3520833333333333</v>
      </c>
      <c r="E613" s="5">
        <v>50.4</v>
      </c>
      <c r="F613" s="5">
        <v>1986.3</v>
      </c>
      <c r="G613" s="153">
        <v>6.68</v>
      </c>
      <c r="H613" s="13">
        <v>91.5</v>
      </c>
      <c r="I613" s="153">
        <v>21.55</v>
      </c>
      <c r="J613" s="5" t="s">
        <v>371</v>
      </c>
      <c r="K613" s="5" t="s">
        <v>312</v>
      </c>
      <c r="L613" s="153">
        <v>7.58</v>
      </c>
      <c r="M613" s="153" t="s">
        <v>312</v>
      </c>
      <c r="N613" s="15">
        <v>304.10000000000002</v>
      </c>
      <c r="O613" s="15">
        <v>326.39999999999998</v>
      </c>
      <c r="P613" s="12">
        <v>-38.6</v>
      </c>
      <c r="Q613" s="5" t="s">
        <v>312</v>
      </c>
      <c r="R613" s="5" t="s">
        <v>298</v>
      </c>
      <c r="S613" s="5" t="s">
        <v>346</v>
      </c>
      <c r="T613" s="5" t="s">
        <v>312</v>
      </c>
      <c r="U613" s="5" t="s">
        <v>312</v>
      </c>
      <c r="V613" s="17" t="s">
        <v>249</v>
      </c>
      <c r="W613" s="61"/>
      <c r="X613" s="90" t="s">
        <v>312</v>
      </c>
      <c r="Y613" s="90" t="s">
        <v>312</v>
      </c>
      <c r="Z613" s="90" t="s">
        <v>178</v>
      </c>
    </row>
    <row r="614" spans="2:27" ht="15" x14ac:dyDescent="0.2">
      <c r="B614" s="52" t="s">
        <v>227</v>
      </c>
      <c r="C614" s="28">
        <v>42216</v>
      </c>
      <c r="D614" s="9">
        <v>0.35486111111111113</v>
      </c>
      <c r="E614" s="5">
        <v>90.8</v>
      </c>
      <c r="F614" s="5" t="s">
        <v>296</v>
      </c>
      <c r="G614" s="153">
        <v>7.73</v>
      </c>
      <c r="H614" s="5">
        <v>99.8</v>
      </c>
      <c r="I614" s="153">
        <v>18.88</v>
      </c>
      <c r="J614" s="5" t="s">
        <v>312</v>
      </c>
      <c r="K614" s="5" t="s">
        <v>312</v>
      </c>
      <c r="L614" s="153">
        <v>7.78</v>
      </c>
      <c r="M614" s="153" t="s">
        <v>312</v>
      </c>
      <c r="N614" s="153">
        <v>359.2</v>
      </c>
      <c r="O614" s="153">
        <v>408.3</v>
      </c>
      <c r="P614" s="150">
        <v>37.4</v>
      </c>
      <c r="Q614" s="5" t="s">
        <v>312</v>
      </c>
      <c r="R614" s="5" t="s">
        <v>217</v>
      </c>
      <c r="S614" s="5" t="s">
        <v>346</v>
      </c>
      <c r="T614" s="5" t="s">
        <v>312</v>
      </c>
      <c r="U614" s="5" t="s">
        <v>312</v>
      </c>
      <c r="V614" s="17" t="s">
        <v>249</v>
      </c>
      <c r="W614" s="61"/>
      <c r="X614" s="25"/>
      <c r="Y614" s="25"/>
      <c r="Z614">
        <f>GEOMEAN(E607:E611,E613:E614)</f>
        <v>79.064716069561626</v>
      </c>
    </row>
    <row r="615" spans="2:27" ht="15" x14ac:dyDescent="0.25">
      <c r="B615" s="65" t="s">
        <v>227</v>
      </c>
      <c r="C615" s="28">
        <v>42221</v>
      </c>
      <c r="D615" s="9">
        <v>0.35902777777777778</v>
      </c>
      <c r="E615" s="5">
        <v>201</v>
      </c>
      <c r="F615" s="5"/>
      <c r="G615" s="153">
        <v>7.75</v>
      </c>
      <c r="H615" s="5">
        <v>100.5</v>
      </c>
      <c r="I615" s="153">
        <v>18.73</v>
      </c>
      <c r="J615" s="5" t="s">
        <v>312</v>
      </c>
      <c r="K615" s="5" t="s">
        <v>312</v>
      </c>
      <c r="L615" s="153">
        <v>7.47</v>
      </c>
      <c r="M615" s="153">
        <v>17.8</v>
      </c>
      <c r="N615" s="153">
        <v>374.2</v>
      </c>
      <c r="O615" s="153">
        <v>427.7</v>
      </c>
      <c r="P615" s="150" t="s">
        <v>312</v>
      </c>
      <c r="Q615" s="5" t="s">
        <v>312</v>
      </c>
      <c r="R615" s="5" t="s">
        <v>217</v>
      </c>
      <c r="S615" s="5" t="s">
        <v>345</v>
      </c>
      <c r="T615" s="5" t="s">
        <v>312</v>
      </c>
      <c r="U615" s="5" t="s">
        <v>312</v>
      </c>
      <c r="V615" s="36" t="s">
        <v>172</v>
      </c>
      <c r="W615" s="61"/>
      <c r="X615" s="25"/>
      <c r="Y615" s="25"/>
    </row>
    <row r="616" spans="2:27" ht="15" x14ac:dyDescent="0.2">
      <c r="B616" s="65" t="s">
        <v>227</v>
      </c>
      <c r="C616" s="28">
        <v>42235</v>
      </c>
      <c r="D616" s="9">
        <v>0.35486111111111113</v>
      </c>
      <c r="E616" s="5"/>
      <c r="F616" s="5"/>
      <c r="G616" s="153">
        <v>7.59</v>
      </c>
      <c r="H616" s="5">
        <v>99.7</v>
      </c>
      <c r="I616" s="153">
        <v>19.41</v>
      </c>
      <c r="J616" s="5" t="s">
        <v>230</v>
      </c>
      <c r="K616" s="5" t="s">
        <v>312</v>
      </c>
      <c r="L616" s="153">
        <v>7.61</v>
      </c>
      <c r="M616" s="153">
        <v>35</v>
      </c>
      <c r="N616" s="153">
        <v>413.8</v>
      </c>
      <c r="O616" s="153">
        <v>462.9</v>
      </c>
      <c r="P616" s="150">
        <v>72.7</v>
      </c>
      <c r="Q616" s="5" t="s">
        <v>312</v>
      </c>
      <c r="R616" s="5" t="s">
        <v>312</v>
      </c>
      <c r="S616" s="5" t="s">
        <v>345</v>
      </c>
      <c r="T616" s="5" t="s">
        <v>312</v>
      </c>
      <c r="U616" s="5" t="s">
        <v>312</v>
      </c>
      <c r="V616" s="17" t="s">
        <v>174</v>
      </c>
      <c r="W616" s="61"/>
      <c r="X616" s="25"/>
      <c r="Y616" s="25"/>
    </row>
    <row r="617" spans="2:27" ht="15" x14ac:dyDescent="0.2">
      <c r="B617" s="65" t="s">
        <v>227</v>
      </c>
      <c r="C617" s="28">
        <v>42249</v>
      </c>
      <c r="D617" s="9">
        <v>0.37291666666666662</v>
      </c>
      <c r="E617" s="150"/>
      <c r="F617" s="5"/>
      <c r="G617" s="11">
        <v>7.19</v>
      </c>
      <c r="H617" s="5">
        <v>95.5</v>
      </c>
      <c r="I617" s="153">
        <v>19.72</v>
      </c>
      <c r="J617" s="5" t="s">
        <v>230</v>
      </c>
      <c r="K617" s="5" t="s">
        <v>312</v>
      </c>
      <c r="L617" s="153">
        <v>7.49</v>
      </c>
      <c r="M617" s="150" t="s">
        <v>312</v>
      </c>
      <c r="N617" s="153">
        <v>612.29999999999995</v>
      </c>
      <c r="O617" s="153">
        <v>686.1</v>
      </c>
      <c r="P617" s="150">
        <v>65.3</v>
      </c>
      <c r="Q617" s="5" t="s">
        <v>312</v>
      </c>
      <c r="R617" s="5" t="s">
        <v>217</v>
      </c>
      <c r="S617" s="5" t="s">
        <v>345</v>
      </c>
      <c r="T617" s="5" t="s">
        <v>312</v>
      </c>
      <c r="U617" s="5" t="s">
        <v>312</v>
      </c>
      <c r="V617" s="17" t="s">
        <v>174</v>
      </c>
      <c r="W617" s="61"/>
      <c r="X617" s="25"/>
      <c r="Y617" s="25"/>
    </row>
    <row r="618" spans="2:27" ht="15" x14ac:dyDescent="0.2">
      <c r="B618" s="65" t="s">
        <v>227</v>
      </c>
      <c r="C618" s="28">
        <v>42263</v>
      </c>
      <c r="D618" s="9">
        <v>0.36874999999999997</v>
      </c>
      <c r="E618" s="150"/>
      <c r="F618" s="5"/>
      <c r="G618" s="11">
        <v>7.17</v>
      </c>
      <c r="H618" s="5">
        <v>91.1</v>
      </c>
      <c r="I618" s="153">
        <v>17.48</v>
      </c>
      <c r="J618" s="100" t="s">
        <v>352</v>
      </c>
      <c r="K618" s="5" t="s">
        <v>312</v>
      </c>
      <c r="L618" s="153">
        <v>7.21</v>
      </c>
      <c r="M618" s="153">
        <v>4.0199999999999996</v>
      </c>
      <c r="N618" s="153">
        <v>754</v>
      </c>
      <c r="O618" s="153">
        <v>883.7</v>
      </c>
      <c r="P618" s="150">
        <v>34.6</v>
      </c>
      <c r="Q618" s="5" t="s">
        <v>312</v>
      </c>
      <c r="R618" s="100" t="s">
        <v>298</v>
      </c>
      <c r="S618" s="100" t="s">
        <v>345</v>
      </c>
      <c r="T618" s="5" t="s">
        <v>312</v>
      </c>
      <c r="U618" s="5" t="s">
        <v>312</v>
      </c>
      <c r="V618" s="17" t="s">
        <v>246</v>
      </c>
      <c r="W618" s="61"/>
      <c r="X618" s="25"/>
      <c r="Y618" s="25"/>
    </row>
    <row r="619" spans="2:27" ht="15" x14ac:dyDescent="0.2">
      <c r="B619" s="50" t="s">
        <v>227</v>
      </c>
      <c r="C619" s="28">
        <v>42272</v>
      </c>
      <c r="D619" s="9">
        <v>0.42222222222222222</v>
      </c>
      <c r="E619" s="5">
        <v>272.3</v>
      </c>
      <c r="F619" s="5" t="s">
        <v>296</v>
      </c>
      <c r="G619" s="153">
        <v>7.13</v>
      </c>
      <c r="H619" s="5">
        <v>91.6</v>
      </c>
      <c r="I619" s="153">
        <v>18.43</v>
      </c>
      <c r="J619" s="100" t="s">
        <v>352</v>
      </c>
      <c r="K619" s="5" t="s">
        <v>312</v>
      </c>
      <c r="L619" s="153">
        <v>7.39</v>
      </c>
      <c r="M619" s="153">
        <v>2.33</v>
      </c>
      <c r="N619" s="153">
        <v>980</v>
      </c>
      <c r="O619" s="153">
        <v>853.4</v>
      </c>
      <c r="P619" s="150">
        <v>20.2</v>
      </c>
      <c r="Q619" s="5" t="s">
        <v>312</v>
      </c>
      <c r="R619" s="100" t="s">
        <v>298</v>
      </c>
      <c r="S619" s="100" t="s">
        <v>345</v>
      </c>
      <c r="T619" s="5" t="s">
        <v>312</v>
      </c>
      <c r="U619" s="5" t="s">
        <v>312</v>
      </c>
      <c r="V619" s="17" t="s">
        <v>174</v>
      </c>
      <c r="W619" s="61"/>
      <c r="X619" s="25"/>
      <c r="Y619" s="25"/>
    </row>
    <row r="620" spans="2:27" ht="15" x14ac:dyDescent="0.2">
      <c r="B620" s="50" t="s">
        <v>227</v>
      </c>
      <c r="C620" s="28">
        <v>42286</v>
      </c>
      <c r="D620" s="9">
        <v>0.37916666666666665</v>
      </c>
      <c r="E620" s="5">
        <v>410.6</v>
      </c>
      <c r="F620" s="100" t="s">
        <v>348</v>
      </c>
      <c r="G620" s="11">
        <v>7.46</v>
      </c>
      <c r="H620" s="5">
        <v>89.6</v>
      </c>
      <c r="I620" s="153">
        <v>15.39</v>
      </c>
      <c r="J620" s="5" t="s">
        <v>230</v>
      </c>
      <c r="K620" s="5" t="s">
        <v>312</v>
      </c>
      <c r="L620" s="153">
        <v>7.6</v>
      </c>
      <c r="M620" s="153">
        <v>2.75</v>
      </c>
      <c r="N620" s="153">
        <v>879.1</v>
      </c>
      <c r="O620" s="153">
        <v>1077.7</v>
      </c>
      <c r="P620" s="150">
        <v>22.1</v>
      </c>
      <c r="Q620" s="5" t="s">
        <v>312</v>
      </c>
      <c r="R620" s="5" t="s">
        <v>298</v>
      </c>
      <c r="S620" s="5" t="s">
        <v>345</v>
      </c>
      <c r="T620" s="5" t="s">
        <v>312</v>
      </c>
      <c r="U620" s="5" t="s">
        <v>312</v>
      </c>
      <c r="V620" s="17" t="s">
        <v>174</v>
      </c>
      <c r="W620" s="61"/>
      <c r="X620" s="25"/>
      <c r="Y620" s="25"/>
    </row>
    <row r="621" spans="2:27" ht="15" x14ac:dyDescent="0.2">
      <c r="B621" s="50" t="s">
        <v>227</v>
      </c>
      <c r="C621" s="28">
        <v>42307</v>
      </c>
      <c r="D621" s="9">
        <v>0.35833333333333334</v>
      </c>
      <c r="E621" s="5">
        <v>344.8</v>
      </c>
      <c r="F621" s="136" t="s">
        <v>388</v>
      </c>
      <c r="G621" s="44">
        <v>7.69</v>
      </c>
      <c r="H621" s="40">
        <v>86.7</v>
      </c>
      <c r="I621" s="143">
        <v>11.84</v>
      </c>
      <c r="J621" s="5" t="s">
        <v>230</v>
      </c>
      <c r="K621" s="5" t="s">
        <v>312</v>
      </c>
      <c r="L621" s="143">
        <v>7.26</v>
      </c>
      <c r="M621" s="143">
        <v>4.3</v>
      </c>
      <c r="N621" s="143">
        <v>839.2</v>
      </c>
      <c r="O621" s="143">
        <v>1138.2</v>
      </c>
      <c r="P621" s="141">
        <v>20.3</v>
      </c>
      <c r="Q621" s="40"/>
      <c r="R621" s="5" t="s">
        <v>298</v>
      </c>
      <c r="S621" s="5" t="s">
        <v>345</v>
      </c>
      <c r="T621" s="40"/>
      <c r="U621" s="40"/>
      <c r="V621" s="142" t="s">
        <v>359</v>
      </c>
      <c r="W621" s="132"/>
      <c r="X621" s="25"/>
      <c r="Y621" s="25"/>
    </row>
    <row r="622" spans="2:27" ht="15" x14ac:dyDescent="0.2">
      <c r="B622" s="50" t="s">
        <v>227</v>
      </c>
      <c r="C622" s="28">
        <v>42321</v>
      </c>
      <c r="D622" s="9"/>
      <c r="E622" s="5">
        <v>517.20000000000005</v>
      </c>
      <c r="F622" s="136"/>
      <c r="G622" s="44"/>
      <c r="H622" s="40"/>
      <c r="I622" s="143"/>
      <c r="J622" s="40"/>
      <c r="K622" s="40"/>
      <c r="L622" s="143"/>
      <c r="M622" s="143"/>
      <c r="N622" s="143"/>
      <c r="O622" s="143"/>
      <c r="P622" s="141"/>
      <c r="Q622" s="40"/>
      <c r="R622" s="40"/>
      <c r="S622" s="40"/>
      <c r="T622" s="40"/>
      <c r="U622" s="40"/>
      <c r="V622" s="174"/>
      <c r="W622" s="132"/>
      <c r="X622" s="25"/>
      <c r="Y622" s="25"/>
    </row>
    <row r="623" spans="2:27" ht="15" x14ac:dyDescent="0.2">
      <c r="B623" s="50" t="s">
        <v>227</v>
      </c>
      <c r="C623" s="28">
        <v>42342</v>
      </c>
      <c r="D623" s="9"/>
      <c r="E623" s="150">
        <v>145</v>
      </c>
      <c r="F623" s="136"/>
      <c r="G623" s="44"/>
      <c r="H623" s="40"/>
      <c r="I623" s="143"/>
      <c r="J623" s="40"/>
      <c r="K623" s="40"/>
      <c r="L623" s="143"/>
      <c r="M623" s="143"/>
      <c r="N623" s="143"/>
      <c r="O623" s="143"/>
      <c r="P623" s="141"/>
      <c r="Q623" s="40"/>
      <c r="R623" s="40"/>
      <c r="S623" s="40"/>
      <c r="T623" s="40"/>
      <c r="U623" s="40"/>
      <c r="V623" s="174"/>
      <c r="W623" s="132"/>
      <c r="X623" s="25"/>
      <c r="Y623" s="25"/>
    </row>
    <row r="624" spans="2:27" ht="15" x14ac:dyDescent="0.2">
      <c r="B624" s="50" t="s">
        <v>227</v>
      </c>
      <c r="C624" s="28">
        <v>42356</v>
      </c>
      <c r="D624" s="9"/>
      <c r="E624" s="5"/>
      <c r="F624" s="136"/>
      <c r="G624" s="44"/>
      <c r="H624" s="40"/>
      <c r="I624" s="143"/>
      <c r="J624" s="40"/>
      <c r="K624" s="40"/>
      <c r="L624" s="143"/>
      <c r="M624" s="143"/>
      <c r="N624" s="143"/>
      <c r="O624" s="143"/>
      <c r="P624" s="141"/>
      <c r="Q624" s="40"/>
      <c r="R624" s="40"/>
      <c r="S624" s="40"/>
      <c r="T624" s="40"/>
      <c r="U624" s="40"/>
      <c r="V624" s="174"/>
      <c r="W624" s="132"/>
      <c r="X624" s="25"/>
      <c r="Y624" s="25"/>
    </row>
    <row r="625" spans="2:27" ht="15" x14ac:dyDescent="0.2">
      <c r="Z625" s="154" t="s">
        <v>179</v>
      </c>
      <c r="AA625" s="154" t="s">
        <v>175</v>
      </c>
    </row>
    <row r="626" spans="2:27" ht="15" x14ac:dyDescent="0.2">
      <c r="B626" s="5" t="s">
        <v>295</v>
      </c>
      <c r="C626" s="28">
        <v>41671</v>
      </c>
      <c r="D626" s="9">
        <v>0.5</v>
      </c>
      <c r="E626" s="5">
        <v>2</v>
      </c>
      <c r="F626" s="5">
        <v>1732.9</v>
      </c>
      <c r="G626" s="5">
        <v>7.9</v>
      </c>
      <c r="H626" s="5"/>
      <c r="I626" s="5">
        <v>6.3</v>
      </c>
      <c r="J626" s="5"/>
      <c r="K626" s="5"/>
      <c r="L626" s="5">
        <v>7.44</v>
      </c>
      <c r="M626" s="5" t="s">
        <v>312</v>
      </c>
      <c r="N626" s="5"/>
      <c r="O626" s="5"/>
      <c r="P626" s="5"/>
      <c r="Q626" s="5">
        <v>1.4999999999999999E-2</v>
      </c>
      <c r="R626" s="5" t="s">
        <v>298</v>
      </c>
      <c r="S626" s="5" t="s">
        <v>218</v>
      </c>
      <c r="T626" s="5" t="s">
        <v>312</v>
      </c>
      <c r="U626" s="5"/>
      <c r="V626" s="17" t="s">
        <v>335</v>
      </c>
      <c r="W626" s="130"/>
      <c r="X626" s="25"/>
      <c r="Y626" s="25"/>
    </row>
    <row r="627" spans="2:27" ht="15" x14ac:dyDescent="0.2">
      <c r="B627" s="5" t="s">
        <v>295</v>
      </c>
      <c r="C627" s="28">
        <v>41684</v>
      </c>
      <c r="D627" s="9">
        <v>0.4861111111111111</v>
      </c>
      <c r="E627" s="5">
        <v>22.8</v>
      </c>
      <c r="F627" s="5">
        <v>235.9</v>
      </c>
      <c r="G627" s="5">
        <v>8.4</v>
      </c>
      <c r="H627" s="5"/>
      <c r="I627" s="5">
        <v>7.3</v>
      </c>
      <c r="J627" s="5"/>
      <c r="K627" s="5"/>
      <c r="L627" s="5">
        <v>7.43</v>
      </c>
      <c r="M627" s="5"/>
      <c r="N627" s="5"/>
      <c r="O627" s="5"/>
      <c r="P627" s="5"/>
      <c r="Q627" s="5">
        <v>3.0000000000000001E-3</v>
      </c>
      <c r="R627" s="5" t="s">
        <v>421</v>
      </c>
      <c r="S627" s="5" t="s">
        <v>299</v>
      </c>
      <c r="T627" s="5">
        <v>2.6</v>
      </c>
      <c r="U627" s="5">
        <v>1.002</v>
      </c>
      <c r="V627" s="17" t="s">
        <v>214</v>
      </c>
      <c r="W627" s="126"/>
      <c r="X627" s="25"/>
      <c r="Y627" s="25"/>
    </row>
    <row r="628" spans="2:27" ht="15" x14ac:dyDescent="0.2">
      <c r="B628" s="5" t="s">
        <v>295</v>
      </c>
      <c r="C628" s="28">
        <v>41698</v>
      </c>
      <c r="D628" s="9">
        <v>0.5</v>
      </c>
      <c r="E628" s="5">
        <v>1</v>
      </c>
      <c r="F628" s="5">
        <v>727</v>
      </c>
      <c r="G628" s="5">
        <v>13.1</v>
      </c>
      <c r="H628" s="5"/>
      <c r="I628" s="5">
        <v>9.4</v>
      </c>
      <c r="J628" s="5"/>
      <c r="K628" s="5"/>
      <c r="L628" s="5">
        <v>7.85</v>
      </c>
      <c r="M628" s="5"/>
      <c r="N628" s="5"/>
      <c r="O628" s="5"/>
      <c r="P628" s="5"/>
      <c r="Q628" s="5"/>
      <c r="R628" s="5" t="s">
        <v>217</v>
      </c>
      <c r="S628" s="5" t="s">
        <v>219</v>
      </c>
      <c r="T628" s="5">
        <v>2.6</v>
      </c>
      <c r="U628" s="5">
        <v>1.002</v>
      </c>
      <c r="V628" s="17" t="s">
        <v>245</v>
      </c>
      <c r="W628" s="126"/>
      <c r="X628" s="25"/>
      <c r="Y628" s="25"/>
    </row>
    <row r="629" spans="2:27" ht="15" x14ac:dyDescent="0.2">
      <c r="B629" s="5" t="s">
        <v>295</v>
      </c>
      <c r="C629" s="28">
        <v>41712</v>
      </c>
      <c r="D629" s="9">
        <v>0.5</v>
      </c>
      <c r="E629" s="5">
        <v>13.4</v>
      </c>
      <c r="F629" s="5">
        <v>960.6</v>
      </c>
      <c r="G629" s="5">
        <v>13</v>
      </c>
      <c r="H629" s="5"/>
      <c r="I629" s="5">
        <v>8.8000000000000007</v>
      </c>
      <c r="J629" s="5"/>
      <c r="K629" s="5"/>
      <c r="L629" s="5">
        <v>7.85</v>
      </c>
      <c r="M629" s="5"/>
      <c r="N629" s="5"/>
      <c r="O629" s="5"/>
      <c r="P629" s="5"/>
      <c r="Q629" s="5">
        <v>1.2E-2</v>
      </c>
      <c r="R629" s="5" t="s">
        <v>217</v>
      </c>
      <c r="S629" s="5" t="s">
        <v>299</v>
      </c>
      <c r="T629" s="5">
        <v>2.6</v>
      </c>
      <c r="U629" s="5">
        <v>1.002</v>
      </c>
      <c r="V629" s="17" t="s">
        <v>261</v>
      </c>
      <c r="W629" s="126"/>
      <c r="X629" s="25"/>
      <c r="Y629" s="25"/>
    </row>
    <row r="630" spans="2:27" ht="15" x14ac:dyDescent="0.2">
      <c r="B630" s="5" t="s">
        <v>295</v>
      </c>
      <c r="C630" s="28">
        <v>41916</v>
      </c>
      <c r="D630" s="8">
        <v>0.56111111111111112</v>
      </c>
      <c r="E630" s="5">
        <v>54.8</v>
      </c>
      <c r="F630" s="5">
        <v>1732.9</v>
      </c>
      <c r="G630" s="5" t="s">
        <v>312</v>
      </c>
      <c r="H630" s="5" t="s">
        <v>312</v>
      </c>
      <c r="I630" s="5">
        <v>13.3</v>
      </c>
      <c r="J630" s="5" t="s">
        <v>230</v>
      </c>
      <c r="K630" s="5"/>
      <c r="L630" s="153">
        <v>7.72</v>
      </c>
      <c r="M630" s="150">
        <v>6.9</v>
      </c>
      <c r="N630" s="5"/>
      <c r="O630" s="5"/>
      <c r="P630" s="5"/>
      <c r="Q630" s="5"/>
      <c r="R630" s="5"/>
      <c r="S630" s="5" t="s">
        <v>345</v>
      </c>
      <c r="T630" s="5"/>
      <c r="U630" s="5"/>
      <c r="V630" s="17" t="s">
        <v>335</v>
      </c>
      <c r="W630" s="126"/>
      <c r="X630" s="25"/>
      <c r="Y630" s="25"/>
    </row>
    <row r="631" spans="2:27" ht="15" x14ac:dyDescent="0.2">
      <c r="B631" s="5" t="s">
        <v>295</v>
      </c>
      <c r="C631" s="28">
        <v>41930</v>
      </c>
      <c r="D631" s="9">
        <v>0.54722222222222217</v>
      </c>
      <c r="E631" s="5">
        <v>54.6</v>
      </c>
      <c r="F631" s="5">
        <v>2419.6</v>
      </c>
      <c r="G631" s="5">
        <v>8.76</v>
      </c>
      <c r="H631" s="5">
        <v>99.8</v>
      </c>
      <c r="I631" s="153">
        <v>12.3</v>
      </c>
      <c r="J631" s="5" t="s">
        <v>230</v>
      </c>
      <c r="K631" s="5"/>
      <c r="L631" s="153">
        <v>7.6</v>
      </c>
      <c r="M631" s="5"/>
      <c r="N631" s="5">
        <v>753.7</v>
      </c>
      <c r="O631" s="5"/>
      <c r="P631" s="5"/>
      <c r="Q631" s="5"/>
      <c r="R631" s="5"/>
      <c r="S631" s="5" t="s">
        <v>345</v>
      </c>
      <c r="T631" s="5"/>
      <c r="U631" s="5"/>
      <c r="V631" s="17" t="s">
        <v>275</v>
      </c>
      <c r="W631" s="126"/>
      <c r="X631" s="25"/>
      <c r="Y631" s="25"/>
    </row>
    <row r="632" spans="2:27" ht="15" x14ac:dyDescent="0.2">
      <c r="B632" s="5" t="s">
        <v>295</v>
      </c>
      <c r="C632" s="28">
        <v>41951</v>
      </c>
      <c r="D632" s="9">
        <v>0.55694444444444446</v>
      </c>
      <c r="E632" s="5">
        <v>57.6</v>
      </c>
      <c r="F632" s="5">
        <v>1986.3</v>
      </c>
      <c r="G632" s="5" t="s">
        <v>312</v>
      </c>
      <c r="H632" s="5" t="s">
        <v>312</v>
      </c>
      <c r="I632" s="153">
        <v>10.1</v>
      </c>
      <c r="J632" s="5" t="s">
        <v>230</v>
      </c>
      <c r="K632" s="5"/>
      <c r="L632" s="5">
        <v>7.85</v>
      </c>
      <c r="M632" s="5">
        <v>4.4000000000000004</v>
      </c>
      <c r="N632" s="5">
        <v>743</v>
      </c>
      <c r="O632" s="5"/>
      <c r="P632" s="5"/>
      <c r="Q632" s="5"/>
      <c r="R632" s="5"/>
      <c r="S632" s="5" t="s">
        <v>345</v>
      </c>
      <c r="T632" s="5"/>
      <c r="U632" s="5"/>
      <c r="V632" s="17" t="s">
        <v>275</v>
      </c>
      <c r="W632" s="126"/>
      <c r="X632" s="25"/>
      <c r="Y632" s="25"/>
    </row>
    <row r="633" spans="2:27" ht="15" x14ac:dyDescent="0.2">
      <c r="B633" s="5" t="s">
        <v>295</v>
      </c>
      <c r="C633" s="28">
        <v>41965</v>
      </c>
      <c r="D633" s="9">
        <v>0.5444444444444444</v>
      </c>
      <c r="E633" s="150">
        <v>11</v>
      </c>
      <c r="F633" s="150">
        <v>1413.6</v>
      </c>
      <c r="G633" s="153">
        <v>9.3000000000000007</v>
      </c>
      <c r="H633" s="5"/>
      <c r="I633" s="153">
        <v>9.26</v>
      </c>
      <c r="J633" s="5" t="s">
        <v>230</v>
      </c>
      <c r="K633" s="5"/>
      <c r="L633" s="5">
        <v>7.88</v>
      </c>
      <c r="M633" s="150">
        <v>1.5</v>
      </c>
      <c r="N633" s="5">
        <v>1278</v>
      </c>
      <c r="O633" s="5"/>
      <c r="P633" s="5"/>
      <c r="Q633" s="5"/>
      <c r="R633" s="5"/>
      <c r="S633" s="5" t="s">
        <v>345</v>
      </c>
      <c r="T633" s="5"/>
      <c r="U633" s="5"/>
      <c r="V633" s="17" t="s">
        <v>280</v>
      </c>
      <c r="W633" s="126"/>
      <c r="X633" s="25"/>
      <c r="Y633" s="25"/>
    </row>
    <row r="634" spans="2:27" ht="15" x14ac:dyDescent="0.2">
      <c r="B634" s="5" t="s">
        <v>295</v>
      </c>
      <c r="C634" s="28">
        <v>41986</v>
      </c>
      <c r="D634" s="9">
        <v>0.58680555555555558</v>
      </c>
      <c r="E634" s="150">
        <v>48</v>
      </c>
      <c r="F634" s="150">
        <v>1299.7</v>
      </c>
      <c r="G634" s="153" t="s">
        <v>312</v>
      </c>
      <c r="H634" s="153" t="s">
        <v>312</v>
      </c>
      <c r="I634" s="153">
        <v>9.6</v>
      </c>
      <c r="J634" s="5" t="s">
        <v>230</v>
      </c>
      <c r="K634" s="5"/>
      <c r="L634" s="5">
        <v>7.63</v>
      </c>
      <c r="M634" s="150">
        <v>1.7</v>
      </c>
      <c r="N634" s="13">
        <v>1263</v>
      </c>
      <c r="O634" s="5"/>
      <c r="P634" s="5"/>
      <c r="Q634" s="5"/>
      <c r="R634" s="5"/>
      <c r="S634" s="5" t="s">
        <v>345</v>
      </c>
      <c r="T634" s="5"/>
      <c r="U634" s="5"/>
      <c r="V634" s="17" t="s">
        <v>275</v>
      </c>
      <c r="W634" s="126"/>
      <c r="X634" s="25"/>
      <c r="Y634" s="25"/>
      <c r="AA634">
        <f>GEOMEAN(E626:E634)</f>
        <v>15.627874554295216</v>
      </c>
    </row>
    <row r="635" spans="2:27" ht="15" x14ac:dyDescent="0.2">
      <c r="B635" s="50" t="s">
        <v>295</v>
      </c>
      <c r="C635" s="28">
        <v>42028</v>
      </c>
      <c r="D635" s="9">
        <v>0.55694444444444446</v>
      </c>
      <c r="E635" s="5">
        <v>5.2</v>
      </c>
      <c r="F635" s="5">
        <v>325.5</v>
      </c>
      <c r="G635" s="5">
        <v>10.64</v>
      </c>
      <c r="H635" s="5">
        <v>107</v>
      </c>
      <c r="I635" s="153">
        <v>6.79</v>
      </c>
      <c r="J635" s="5" t="s">
        <v>230</v>
      </c>
      <c r="K635" s="5"/>
      <c r="L635" s="5">
        <v>7.4</v>
      </c>
      <c r="M635" s="150">
        <v>3.1</v>
      </c>
      <c r="N635" s="5">
        <v>1450.8</v>
      </c>
      <c r="O635" s="5"/>
      <c r="P635" s="5"/>
      <c r="Q635" s="5"/>
      <c r="R635" s="5" t="s">
        <v>298</v>
      </c>
      <c r="S635" s="5" t="s">
        <v>345</v>
      </c>
      <c r="T635" s="5"/>
      <c r="U635" s="5"/>
      <c r="V635" s="17" t="s">
        <v>278</v>
      </c>
      <c r="W635" s="17" t="s">
        <v>385</v>
      </c>
      <c r="X635" s="25"/>
      <c r="Y635" s="25"/>
    </row>
    <row r="636" spans="2:27" ht="15" x14ac:dyDescent="0.2">
      <c r="B636" s="50" t="s">
        <v>295</v>
      </c>
      <c r="C636" s="28">
        <v>42049</v>
      </c>
      <c r="D636" s="9">
        <v>0.58888888888888891</v>
      </c>
      <c r="E636" s="5">
        <v>25.6</v>
      </c>
      <c r="F636" s="5">
        <v>261.3</v>
      </c>
      <c r="G636" s="11">
        <v>10.4</v>
      </c>
      <c r="H636" s="5">
        <v>110.4</v>
      </c>
      <c r="I636" s="153">
        <v>9.09</v>
      </c>
      <c r="J636" s="5" t="s">
        <v>230</v>
      </c>
      <c r="K636" s="5"/>
      <c r="L636" s="153">
        <v>7.62</v>
      </c>
      <c r="M636" s="150">
        <v>2.61</v>
      </c>
      <c r="N636" s="153">
        <v>1367.8</v>
      </c>
      <c r="O636" s="5"/>
      <c r="P636" s="5"/>
      <c r="Q636" s="5"/>
      <c r="R636" s="5"/>
      <c r="S636" s="5" t="s">
        <v>345</v>
      </c>
      <c r="T636" s="5"/>
      <c r="U636" s="5"/>
      <c r="V636" s="17" t="s">
        <v>278</v>
      </c>
      <c r="W636" s="17" t="s">
        <v>375</v>
      </c>
      <c r="X636" s="25"/>
      <c r="Y636" s="25"/>
    </row>
    <row r="637" spans="2:27" ht="15" x14ac:dyDescent="0.2">
      <c r="B637" s="50" t="s">
        <v>295</v>
      </c>
      <c r="C637" s="28">
        <v>42063</v>
      </c>
      <c r="D637" s="9">
        <v>0.44305555555555554</v>
      </c>
      <c r="E637" s="5">
        <v>20.6</v>
      </c>
      <c r="F637" s="5">
        <v>290.89999999999998</v>
      </c>
      <c r="G637" s="11">
        <v>11.01</v>
      </c>
      <c r="H637" s="5">
        <v>105.5</v>
      </c>
      <c r="I637" s="153">
        <v>4.76</v>
      </c>
      <c r="J637" s="5" t="s">
        <v>230</v>
      </c>
      <c r="K637" s="5"/>
      <c r="L637" s="153">
        <v>7.15</v>
      </c>
      <c r="M637" s="150"/>
      <c r="N637" s="153">
        <v>1412.9</v>
      </c>
      <c r="O637" s="5"/>
      <c r="P637" s="5"/>
      <c r="Q637" s="5"/>
      <c r="R637" s="5" t="s">
        <v>421</v>
      </c>
      <c r="S637" s="5" t="s">
        <v>345</v>
      </c>
      <c r="T637" s="5"/>
      <c r="U637" s="5"/>
      <c r="V637" s="17" t="s">
        <v>278</v>
      </c>
      <c r="W637" s="17" t="s">
        <v>301</v>
      </c>
      <c r="X637" s="25"/>
      <c r="Y637" s="25"/>
    </row>
    <row r="638" spans="2:27" ht="15" x14ac:dyDescent="0.2">
      <c r="B638" s="50" t="s">
        <v>295</v>
      </c>
      <c r="C638" s="28">
        <v>42084</v>
      </c>
      <c r="D638" s="9">
        <v>0.64027777777777783</v>
      </c>
      <c r="E638" s="5">
        <v>9.6999999999999993</v>
      </c>
      <c r="F638" s="5">
        <v>307.60000000000002</v>
      </c>
      <c r="G638" s="11">
        <v>10.69</v>
      </c>
      <c r="H638" s="5">
        <v>123.6</v>
      </c>
      <c r="I638" s="153">
        <v>12.58</v>
      </c>
      <c r="J638" s="5" t="s">
        <v>230</v>
      </c>
      <c r="K638" s="5"/>
      <c r="L638" s="153">
        <v>7.57</v>
      </c>
      <c r="M638" s="150">
        <v>2.78</v>
      </c>
      <c r="N638" s="153">
        <v>1108.7</v>
      </c>
      <c r="O638" s="153">
        <v>1454.3</v>
      </c>
      <c r="P638" s="153">
        <v>156.69999999999999</v>
      </c>
      <c r="Q638" s="5"/>
      <c r="R638" s="5" t="s">
        <v>421</v>
      </c>
      <c r="S638" s="5" t="s">
        <v>345</v>
      </c>
      <c r="T638" s="5"/>
      <c r="U638" s="5"/>
      <c r="V638" s="17" t="s">
        <v>278</v>
      </c>
      <c r="W638" s="18" t="s">
        <v>302</v>
      </c>
      <c r="X638" s="25"/>
      <c r="Y638" s="25"/>
    </row>
    <row r="639" spans="2:27" ht="15" x14ac:dyDescent="0.2">
      <c r="B639" s="50" t="s">
        <v>295</v>
      </c>
      <c r="C639" s="28">
        <v>42091</v>
      </c>
      <c r="D639" s="9" t="s">
        <v>312</v>
      </c>
      <c r="E639" s="5"/>
      <c r="F639" s="5"/>
      <c r="G639" s="11"/>
      <c r="H639" s="5"/>
      <c r="I639" s="153"/>
      <c r="J639" s="5"/>
      <c r="K639" s="5"/>
      <c r="L639" s="153"/>
      <c r="M639" s="150"/>
      <c r="N639" s="153"/>
      <c r="O639" s="153"/>
      <c r="P639" s="153"/>
      <c r="Q639" s="5"/>
      <c r="R639" s="5"/>
      <c r="S639" s="5"/>
      <c r="T639" s="5"/>
      <c r="U639" s="5"/>
      <c r="V639" s="17" t="s">
        <v>327</v>
      </c>
      <c r="W639" s="17" t="s">
        <v>303</v>
      </c>
      <c r="X639" s="25"/>
      <c r="Y639" s="25"/>
    </row>
    <row r="640" spans="2:27" ht="15" x14ac:dyDescent="0.2">
      <c r="B640" s="50" t="s">
        <v>295</v>
      </c>
      <c r="C640" s="28">
        <v>42111</v>
      </c>
      <c r="D640" s="9">
        <v>0.62013888888888891</v>
      </c>
      <c r="E640" s="5" t="s">
        <v>296</v>
      </c>
      <c r="F640" s="5" t="s">
        <v>296</v>
      </c>
      <c r="G640" s="11">
        <v>10.17</v>
      </c>
      <c r="H640" s="5">
        <v>101.7</v>
      </c>
      <c r="I640" s="153">
        <v>6.95</v>
      </c>
      <c r="J640" s="5" t="s">
        <v>371</v>
      </c>
      <c r="K640" s="5" t="s">
        <v>312</v>
      </c>
      <c r="L640" s="153">
        <v>7.57</v>
      </c>
      <c r="M640" s="150" t="s">
        <v>312</v>
      </c>
      <c r="N640" s="153">
        <v>312.5</v>
      </c>
      <c r="O640" s="153">
        <v>484</v>
      </c>
      <c r="P640" s="153">
        <v>97.4</v>
      </c>
      <c r="Q640" s="5" t="s">
        <v>312</v>
      </c>
      <c r="R640" s="5" t="s">
        <v>421</v>
      </c>
      <c r="S640" s="5" t="s">
        <v>345</v>
      </c>
      <c r="T640" s="5" t="s">
        <v>312</v>
      </c>
      <c r="U640" s="5" t="s">
        <v>312</v>
      </c>
      <c r="V640" s="49" t="s">
        <v>195</v>
      </c>
      <c r="W640" s="17" t="s">
        <v>304</v>
      </c>
      <c r="X640" s="25"/>
      <c r="Y640" s="25"/>
    </row>
    <row r="641" spans="2:26" ht="15" x14ac:dyDescent="0.2">
      <c r="B641" s="50" t="s">
        <v>295</v>
      </c>
      <c r="C641" s="28">
        <v>42130</v>
      </c>
      <c r="D641" s="9">
        <v>0.59375</v>
      </c>
      <c r="E641" s="5">
        <v>921</v>
      </c>
      <c r="F641" s="5"/>
      <c r="G641" s="11"/>
      <c r="H641" s="5"/>
      <c r="I641" s="153"/>
      <c r="J641" s="5"/>
      <c r="K641" s="5"/>
      <c r="L641" s="153"/>
      <c r="M641" s="150"/>
      <c r="N641" s="153"/>
      <c r="O641" s="153"/>
      <c r="P641" s="153"/>
      <c r="Q641" s="5"/>
      <c r="R641" s="5"/>
      <c r="S641" s="5"/>
      <c r="T641" s="5"/>
      <c r="U641" s="5"/>
      <c r="V641" s="49"/>
      <c r="W641" s="17" t="s">
        <v>305</v>
      </c>
      <c r="X641" s="25"/>
      <c r="Y641" s="25"/>
    </row>
    <row r="642" spans="2:26" ht="15" x14ac:dyDescent="0.2">
      <c r="B642" s="50" t="s">
        <v>295</v>
      </c>
      <c r="C642" s="28">
        <v>42144</v>
      </c>
      <c r="D642" s="9"/>
      <c r="E642" s="5">
        <v>1120</v>
      </c>
      <c r="F642" s="5"/>
      <c r="G642" s="11"/>
      <c r="H642" s="5"/>
      <c r="I642" s="153"/>
      <c r="J642" s="5"/>
      <c r="K642" s="5"/>
      <c r="L642" s="153"/>
      <c r="M642" s="150"/>
      <c r="N642" s="153"/>
      <c r="O642" s="153"/>
      <c r="P642" s="153"/>
      <c r="Q642" s="5"/>
      <c r="R642" s="5"/>
      <c r="S642" s="5"/>
      <c r="T642" s="5"/>
      <c r="U642" s="5"/>
      <c r="V642" s="49"/>
      <c r="W642" s="17" t="s">
        <v>306</v>
      </c>
      <c r="X642" s="25"/>
      <c r="Y642" s="25"/>
    </row>
    <row r="643" spans="2:26" ht="15" x14ac:dyDescent="0.2">
      <c r="B643" s="50" t="s">
        <v>295</v>
      </c>
      <c r="C643" s="28">
        <v>42158</v>
      </c>
      <c r="D643" s="9">
        <v>0.51666666666666672</v>
      </c>
      <c r="E643" s="5">
        <v>205</v>
      </c>
      <c r="F643" s="5"/>
      <c r="G643" s="11">
        <v>8.18</v>
      </c>
      <c r="H643" s="5">
        <v>102</v>
      </c>
      <c r="I643" s="153">
        <v>16.2</v>
      </c>
      <c r="J643" s="5" t="s">
        <v>371</v>
      </c>
      <c r="K643" s="5" t="s">
        <v>312</v>
      </c>
      <c r="L643" s="153">
        <v>7.59</v>
      </c>
      <c r="M643" s="150" t="s">
        <v>312</v>
      </c>
      <c r="N643" s="153">
        <v>994.7</v>
      </c>
      <c r="O643" s="153">
        <v>1191.4000000000001</v>
      </c>
      <c r="P643" s="153">
        <v>76.8</v>
      </c>
      <c r="Q643" s="5" t="s">
        <v>312</v>
      </c>
      <c r="R643" s="5" t="s">
        <v>421</v>
      </c>
      <c r="S643" s="5" t="s">
        <v>345</v>
      </c>
      <c r="T643" s="5" t="s">
        <v>312</v>
      </c>
      <c r="U643" s="5" t="s">
        <v>312</v>
      </c>
      <c r="V643" s="17" t="s">
        <v>251</v>
      </c>
      <c r="W643" s="17" t="s">
        <v>422</v>
      </c>
      <c r="X643" s="25"/>
      <c r="Y643" s="25"/>
    </row>
    <row r="644" spans="2:26" ht="15" x14ac:dyDescent="0.2">
      <c r="B644" s="50" t="s">
        <v>295</v>
      </c>
      <c r="C644" s="28">
        <v>42172</v>
      </c>
      <c r="D644" s="9">
        <v>0.60486111111111118</v>
      </c>
      <c r="E644" s="5"/>
      <c r="F644" s="5"/>
      <c r="G644" s="11">
        <v>7.43</v>
      </c>
      <c r="H644" s="150">
        <v>98</v>
      </c>
      <c r="I644" s="153">
        <v>18.899999999999999</v>
      </c>
      <c r="J644" s="5" t="s">
        <v>371</v>
      </c>
      <c r="K644" s="5" t="s">
        <v>312</v>
      </c>
      <c r="L644" s="153">
        <v>7.6</v>
      </c>
      <c r="M644" s="150" t="s">
        <v>312</v>
      </c>
      <c r="N644" s="153">
        <v>1122.4000000000001</v>
      </c>
      <c r="O644" s="153">
        <v>1262.4000000000001</v>
      </c>
      <c r="P644" s="153">
        <v>99</v>
      </c>
      <c r="Q644" s="5" t="s">
        <v>312</v>
      </c>
      <c r="R644" s="5" t="s">
        <v>298</v>
      </c>
      <c r="S644" s="5" t="s">
        <v>345</v>
      </c>
      <c r="T644" s="5" t="s">
        <v>312</v>
      </c>
      <c r="U644" s="5" t="s">
        <v>312</v>
      </c>
      <c r="V644" s="17" t="s">
        <v>249</v>
      </c>
      <c r="W644" s="126"/>
      <c r="X644" s="25"/>
      <c r="Y644" s="25"/>
      <c r="Z644" t="s">
        <v>177</v>
      </c>
    </row>
    <row r="645" spans="2:26" ht="15" x14ac:dyDescent="0.2">
      <c r="B645" s="52" t="s">
        <v>295</v>
      </c>
      <c r="C645" s="28">
        <v>42181</v>
      </c>
      <c r="D645" s="9"/>
      <c r="E645" s="5" t="s">
        <v>312</v>
      </c>
      <c r="F645" s="5"/>
      <c r="G645" s="11"/>
      <c r="H645" s="5"/>
      <c r="I645" s="153"/>
      <c r="J645" s="5"/>
      <c r="K645" s="5"/>
      <c r="L645" s="153"/>
      <c r="M645" s="150"/>
      <c r="N645" s="153"/>
      <c r="O645" s="153"/>
      <c r="P645" s="153"/>
      <c r="Q645" s="5"/>
      <c r="R645" s="5"/>
      <c r="S645" s="5"/>
      <c r="T645" s="5"/>
      <c r="U645" s="5"/>
      <c r="V645" s="49"/>
      <c r="W645" s="126"/>
      <c r="X645" s="25"/>
      <c r="Y645" s="25"/>
      <c r="Z645">
        <f>GEOMEAN(E641:E643)</f>
        <v>595.76799822615328</v>
      </c>
    </row>
    <row r="646" spans="2:26" ht="15" x14ac:dyDescent="0.2">
      <c r="B646" s="50" t="s">
        <v>295</v>
      </c>
      <c r="C646" s="28">
        <v>42186</v>
      </c>
      <c r="D646" s="9"/>
      <c r="E646" s="5">
        <v>326</v>
      </c>
      <c r="F646" s="5"/>
      <c r="G646" s="11"/>
      <c r="H646" s="5"/>
      <c r="I646" s="153"/>
      <c r="J646" s="5"/>
      <c r="K646" s="5"/>
      <c r="L646" s="153"/>
      <c r="M646" s="150"/>
      <c r="N646" s="153"/>
      <c r="O646" s="153"/>
      <c r="P646" s="153"/>
      <c r="Q646" s="5"/>
      <c r="R646" s="5"/>
      <c r="S646" s="5"/>
      <c r="T646" s="5"/>
      <c r="U646" s="5"/>
      <c r="V646" s="49"/>
      <c r="W646" s="126"/>
      <c r="X646" s="25"/>
      <c r="Y646" s="25"/>
    </row>
    <row r="647" spans="2:26" ht="15" x14ac:dyDescent="0.2">
      <c r="B647" s="52" t="s">
        <v>295</v>
      </c>
      <c r="C647" s="28">
        <v>42195</v>
      </c>
      <c r="D647" s="9">
        <v>0.52500000000000002</v>
      </c>
      <c r="E647" s="5">
        <v>307.60000000000002</v>
      </c>
      <c r="F647" s="5" t="s">
        <v>296</v>
      </c>
      <c r="G647" s="11">
        <v>7.36</v>
      </c>
      <c r="H647" s="5">
        <v>96.8</v>
      </c>
      <c r="I647" s="153">
        <v>18.79</v>
      </c>
      <c r="J647" s="5" t="s">
        <v>312</v>
      </c>
      <c r="K647" s="5" t="s">
        <v>312</v>
      </c>
      <c r="L647" s="153">
        <v>7.59</v>
      </c>
      <c r="M647" s="150">
        <v>16.8</v>
      </c>
      <c r="N647" s="153">
        <v>848.3</v>
      </c>
      <c r="O647" s="153">
        <v>963.9</v>
      </c>
      <c r="P647" s="153">
        <v>72.7</v>
      </c>
      <c r="Q647" s="5" t="s">
        <v>312</v>
      </c>
      <c r="R647" s="5" t="s">
        <v>298</v>
      </c>
      <c r="S647" s="5" t="s">
        <v>345</v>
      </c>
      <c r="T647" s="5" t="s">
        <v>312</v>
      </c>
      <c r="U647" s="5" t="s">
        <v>312</v>
      </c>
      <c r="V647" s="17" t="s">
        <v>249</v>
      </c>
      <c r="W647" s="126"/>
      <c r="X647" s="93" t="s">
        <v>312</v>
      </c>
      <c r="Y647" s="93" t="s">
        <v>312</v>
      </c>
    </row>
    <row r="648" spans="2:26" ht="15" x14ac:dyDescent="0.2">
      <c r="B648" s="50" t="s">
        <v>295</v>
      </c>
      <c r="C648" s="28">
        <v>42200</v>
      </c>
      <c r="D648" s="9"/>
      <c r="E648" s="5"/>
      <c r="F648" s="5"/>
      <c r="G648" s="11"/>
      <c r="H648" s="5"/>
      <c r="I648" s="153"/>
      <c r="J648" s="5"/>
      <c r="K648" s="5"/>
      <c r="L648" s="153"/>
      <c r="M648" s="150"/>
      <c r="N648" s="153"/>
      <c r="O648" s="153"/>
      <c r="P648" s="153"/>
      <c r="Q648" s="5"/>
      <c r="R648" s="5"/>
      <c r="S648" s="5"/>
      <c r="T648" s="5"/>
      <c r="U648" s="5"/>
      <c r="V648" s="49"/>
      <c r="W648" s="126"/>
      <c r="X648" s="25"/>
      <c r="Y648" s="25"/>
    </row>
    <row r="649" spans="2:26" ht="15" x14ac:dyDescent="0.2">
      <c r="B649" s="52" t="s">
        <v>295</v>
      </c>
      <c r="C649" s="28">
        <v>42209</v>
      </c>
      <c r="D649" s="9">
        <v>0.4909722222222222</v>
      </c>
      <c r="E649" s="5">
        <v>123.6</v>
      </c>
      <c r="F649" s="5" t="s">
        <v>296</v>
      </c>
      <c r="G649" s="11">
        <v>7.65</v>
      </c>
      <c r="H649" s="5">
        <v>96.9</v>
      </c>
      <c r="I649" s="153">
        <v>17.28</v>
      </c>
      <c r="J649" s="5" t="s">
        <v>371</v>
      </c>
      <c r="K649" s="5" t="s">
        <v>312</v>
      </c>
      <c r="L649" s="153">
        <v>7.42</v>
      </c>
      <c r="M649" s="150" t="s">
        <v>312</v>
      </c>
      <c r="N649" s="153">
        <v>1075.4000000000001</v>
      </c>
      <c r="O649" s="153">
        <v>1501.3</v>
      </c>
      <c r="P649" s="153">
        <v>80</v>
      </c>
      <c r="Q649" s="5" t="s">
        <v>312</v>
      </c>
      <c r="R649" s="5" t="s">
        <v>298</v>
      </c>
      <c r="S649" s="5" t="s">
        <v>345</v>
      </c>
      <c r="T649" s="5" t="s">
        <v>312</v>
      </c>
      <c r="U649" s="5" t="s">
        <v>312</v>
      </c>
      <c r="V649" s="17" t="s">
        <v>249</v>
      </c>
      <c r="W649" s="126"/>
      <c r="X649" s="93" t="s">
        <v>312</v>
      </c>
      <c r="Y649" s="93" t="s">
        <v>312</v>
      </c>
    </row>
    <row r="650" spans="2:26" ht="15" x14ac:dyDescent="0.2">
      <c r="B650" s="52" t="s">
        <v>295</v>
      </c>
      <c r="C650" s="28">
        <v>42216</v>
      </c>
      <c r="D650" s="9">
        <v>0.49791666666666662</v>
      </c>
      <c r="E650" s="5">
        <v>325.5</v>
      </c>
      <c r="F650" s="5" t="s">
        <v>296</v>
      </c>
      <c r="G650" s="11">
        <v>7.63</v>
      </c>
      <c r="H650" s="5">
        <v>98.1</v>
      </c>
      <c r="I650" s="153">
        <v>18.16</v>
      </c>
      <c r="J650" s="5" t="s">
        <v>312</v>
      </c>
      <c r="K650" s="5" t="s">
        <v>312</v>
      </c>
      <c r="L650" s="153">
        <v>7.6</v>
      </c>
      <c r="M650" s="150" t="s">
        <v>312</v>
      </c>
      <c r="N650" s="153">
        <v>1314.7</v>
      </c>
      <c r="O650" s="153">
        <v>1523.2</v>
      </c>
      <c r="P650" s="153">
        <v>76.400000000000006</v>
      </c>
      <c r="Q650" s="5" t="s">
        <v>312</v>
      </c>
      <c r="R650" s="5" t="s">
        <v>298</v>
      </c>
      <c r="S650" s="5" t="s">
        <v>345</v>
      </c>
      <c r="T650" s="5" t="s">
        <v>312</v>
      </c>
      <c r="U650" s="5" t="s">
        <v>312</v>
      </c>
      <c r="V650" s="17" t="s">
        <v>249</v>
      </c>
      <c r="W650" s="126"/>
      <c r="X650" s="25"/>
      <c r="Y650" s="25"/>
    </row>
    <row r="651" spans="2:26" ht="15" x14ac:dyDescent="0.25">
      <c r="B651" s="65" t="s">
        <v>295</v>
      </c>
      <c r="C651" s="28">
        <v>42221</v>
      </c>
      <c r="D651" s="9">
        <v>0.52916666666666667</v>
      </c>
      <c r="E651" s="5">
        <v>411</v>
      </c>
      <c r="F651" s="5"/>
      <c r="G651" s="11">
        <v>7.58</v>
      </c>
      <c r="H651" s="5">
        <v>99.5</v>
      </c>
      <c r="I651" s="153">
        <v>18.53</v>
      </c>
      <c r="J651" s="5" t="s">
        <v>312</v>
      </c>
      <c r="K651" s="5" t="s">
        <v>312</v>
      </c>
      <c r="L651" s="153">
        <v>7.4</v>
      </c>
      <c r="M651" s="150" t="s">
        <v>312</v>
      </c>
      <c r="N651" s="153">
        <v>1312.9</v>
      </c>
      <c r="O651" s="153">
        <v>1499.3</v>
      </c>
      <c r="P651" s="153" t="s">
        <v>312</v>
      </c>
      <c r="Q651" s="5" t="s">
        <v>312</v>
      </c>
      <c r="R651" s="5" t="s">
        <v>298</v>
      </c>
      <c r="S651" s="5" t="s">
        <v>345</v>
      </c>
      <c r="T651" s="5" t="s">
        <v>312</v>
      </c>
      <c r="U651" s="5" t="s">
        <v>312</v>
      </c>
      <c r="V651" s="36" t="s">
        <v>172</v>
      </c>
      <c r="W651" s="126"/>
      <c r="X651" s="25"/>
      <c r="Y651" s="25"/>
      <c r="Z651" t="s">
        <v>183</v>
      </c>
    </row>
    <row r="652" spans="2:26" ht="15" x14ac:dyDescent="0.2">
      <c r="B652" s="65" t="s">
        <v>295</v>
      </c>
      <c r="C652" s="28">
        <v>42235</v>
      </c>
      <c r="D652" s="9">
        <v>0.52708333333333335</v>
      </c>
      <c r="E652" s="5"/>
      <c r="F652" s="5"/>
      <c r="G652" s="11">
        <v>7.64</v>
      </c>
      <c r="H652" s="5">
        <v>97.8</v>
      </c>
      <c r="I652" s="153">
        <v>17.600000000000001</v>
      </c>
      <c r="J652" s="5" t="s">
        <v>230</v>
      </c>
      <c r="K652" s="5" t="s">
        <v>312</v>
      </c>
      <c r="L652" s="153">
        <v>7.56</v>
      </c>
      <c r="M652" s="150" t="s">
        <v>312</v>
      </c>
      <c r="N652" s="153">
        <v>938.8</v>
      </c>
      <c r="O652" s="153">
        <v>1093.5999999999999</v>
      </c>
      <c r="P652" s="153">
        <v>68.5</v>
      </c>
      <c r="Q652" s="5" t="s">
        <v>312</v>
      </c>
      <c r="R652" s="5" t="s">
        <v>312</v>
      </c>
      <c r="S652" s="5" t="s">
        <v>345</v>
      </c>
      <c r="T652" s="5" t="s">
        <v>312</v>
      </c>
      <c r="U652" s="5" t="s">
        <v>312</v>
      </c>
      <c r="V652" s="17" t="s">
        <v>174</v>
      </c>
      <c r="W652" s="126"/>
      <c r="X652" s="25"/>
      <c r="Y652" s="25"/>
      <c r="Z652">
        <f>GEOMEAN(E646:E647,E649:E651)</f>
        <v>277.92207483077016</v>
      </c>
    </row>
    <row r="653" spans="2:26" ht="15" x14ac:dyDescent="0.2">
      <c r="B653" s="65" t="s">
        <v>295</v>
      </c>
      <c r="C653" s="28">
        <v>42249</v>
      </c>
      <c r="D653" s="9">
        <v>0.54375000000000007</v>
      </c>
      <c r="E653" s="150"/>
      <c r="F653" s="5"/>
      <c r="G653" s="11">
        <v>7.49</v>
      </c>
      <c r="H653" s="5">
        <v>96.6</v>
      </c>
      <c r="I653" s="153">
        <v>17.829999999999998</v>
      </c>
      <c r="J653" s="5" t="s">
        <v>230</v>
      </c>
      <c r="K653" s="5" t="s">
        <v>312</v>
      </c>
      <c r="L653" s="153">
        <v>7.34</v>
      </c>
      <c r="M653" s="150" t="s">
        <v>312</v>
      </c>
      <c r="N653" s="153">
        <v>1403</v>
      </c>
      <c r="O653" s="153">
        <v>1626.2</v>
      </c>
      <c r="P653" s="150">
        <v>79.5</v>
      </c>
      <c r="Q653" s="5" t="s">
        <v>312</v>
      </c>
      <c r="R653" s="5" t="s">
        <v>298</v>
      </c>
      <c r="S653" s="5" t="s">
        <v>345</v>
      </c>
      <c r="T653" s="5" t="s">
        <v>312</v>
      </c>
      <c r="U653" s="5" t="s">
        <v>312</v>
      </c>
      <c r="V653" s="17" t="s">
        <v>174</v>
      </c>
      <c r="W653" s="126"/>
      <c r="X653" s="25"/>
      <c r="Y653" s="25"/>
    </row>
    <row r="654" spans="2:26" ht="15" x14ac:dyDescent="0.2">
      <c r="B654" s="65" t="s">
        <v>295</v>
      </c>
      <c r="C654" s="98">
        <v>42263</v>
      </c>
      <c r="D654" s="9">
        <v>0.52916666666666667</v>
      </c>
      <c r="E654" s="150"/>
      <c r="F654" s="5"/>
      <c r="G654" s="11">
        <v>7.78</v>
      </c>
      <c r="H654" s="150">
        <v>99</v>
      </c>
      <c r="I654" s="153">
        <v>16.96</v>
      </c>
      <c r="J654" s="100" t="s">
        <v>352</v>
      </c>
      <c r="K654" s="5" t="s">
        <v>312</v>
      </c>
      <c r="L654" s="153">
        <v>7.28</v>
      </c>
      <c r="M654" s="153">
        <v>7.51</v>
      </c>
      <c r="N654" s="153">
        <v>1354.7</v>
      </c>
      <c r="O654" s="153">
        <v>1604.3</v>
      </c>
      <c r="P654" s="150">
        <v>55.5</v>
      </c>
      <c r="Q654" s="5" t="s">
        <v>312</v>
      </c>
      <c r="R654" s="100" t="s">
        <v>298</v>
      </c>
      <c r="S654" s="100" t="s">
        <v>345</v>
      </c>
      <c r="T654" s="5" t="s">
        <v>312</v>
      </c>
      <c r="U654" s="5" t="s">
        <v>312</v>
      </c>
      <c r="V654" s="17" t="s">
        <v>246</v>
      </c>
      <c r="W654" s="126"/>
      <c r="X654" s="25"/>
      <c r="Y654" s="25"/>
    </row>
    <row r="655" spans="2:26" ht="15" x14ac:dyDescent="0.2">
      <c r="B655" s="50" t="s">
        <v>295</v>
      </c>
      <c r="C655" s="28">
        <v>42272</v>
      </c>
      <c r="D655" s="9">
        <v>0.62222222222222223</v>
      </c>
      <c r="E655" s="5">
        <v>307.60000000000002</v>
      </c>
      <c r="F655" s="5" t="s">
        <v>296</v>
      </c>
      <c r="G655" s="11">
        <v>7.58</v>
      </c>
      <c r="H655" s="150">
        <v>96</v>
      </c>
      <c r="I655" s="153">
        <v>17.3</v>
      </c>
      <c r="J655" s="100" t="s">
        <v>352</v>
      </c>
      <c r="K655" s="5" t="s">
        <v>312</v>
      </c>
      <c r="L655" s="153">
        <v>7.47</v>
      </c>
      <c r="M655" s="153">
        <v>6.08</v>
      </c>
      <c r="N655" s="153">
        <v>1132.0999999999999</v>
      </c>
      <c r="O655" s="153">
        <v>1327.4</v>
      </c>
      <c r="P655" s="153">
        <v>40.4</v>
      </c>
      <c r="Q655" s="5" t="s">
        <v>312</v>
      </c>
      <c r="R655" s="100" t="s">
        <v>298</v>
      </c>
      <c r="S655" s="100" t="s">
        <v>345</v>
      </c>
      <c r="T655" s="5" t="s">
        <v>312</v>
      </c>
      <c r="U655" s="5" t="s">
        <v>312</v>
      </c>
      <c r="V655" s="17" t="s">
        <v>174</v>
      </c>
      <c r="W655" s="126"/>
      <c r="X655" s="25"/>
      <c r="Y655" s="25"/>
    </row>
    <row r="656" spans="2:26" ht="15" x14ac:dyDescent="0.2">
      <c r="B656" s="50" t="s">
        <v>295</v>
      </c>
      <c r="C656" s="28">
        <v>42286</v>
      </c>
      <c r="D656" s="9">
        <v>0.5625</v>
      </c>
      <c r="E656" s="5">
        <v>214.3</v>
      </c>
      <c r="F656" s="5">
        <v>1986.3</v>
      </c>
      <c r="G656" s="11">
        <v>8.06</v>
      </c>
      <c r="H656" s="150">
        <v>98</v>
      </c>
      <c r="I656" s="153">
        <v>15.48</v>
      </c>
      <c r="J656" s="5" t="s">
        <v>230</v>
      </c>
      <c r="K656" s="5" t="s">
        <v>312</v>
      </c>
      <c r="L656" s="153">
        <v>7.65</v>
      </c>
      <c r="M656" s="150">
        <v>6.08</v>
      </c>
      <c r="N656" s="153">
        <v>893</v>
      </c>
      <c r="O656" s="153">
        <v>1093.7</v>
      </c>
      <c r="P656" s="153">
        <v>29.7</v>
      </c>
      <c r="Q656" s="5" t="s">
        <v>312</v>
      </c>
      <c r="R656" s="5" t="s">
        <v>298</v>
      </c>
      <c r="S656" s="5" t="s">
        <v>345</v>
      </c>
      <c r="T656" s="5" t="s">
        <v>312</v>
      </c>
      <c r="U656" s="5" t="s">
        <v>312</v>
      </c>
      <c r="V656" s="17" t="s">
        <v>174</v>
      </c>
      <c r="W656" s="126"/>
      <c r="X656" s="25"/>
      <c r="Y656" s="25"/>
    </row>
    <row r="657" spans="2:25" ht="15" x14ac:dyDescent="0.2">
      <c r="B657" s="50" t="s">
        <v>295</v>
      </c>
      <c r="C657" s="28">
        <v>42307</v>
      </c>
      <c r="D657" s="9">
        <v>0.53263888888888888</v>
      </c>
      <c r="E657" s="5">
        <v>1732.9</v>
      </c>
      <c r="F657" s="100" t="s">
        <v>388</v>
      </c>
      <c r="G657" s="11">
        <v>8.83</v>
      </c>
      <c r="H657" s="5">
        <v>97.5</v>
      </c>
      <c r="I657" s="153">
        <v>10.67</v>
      </c>
      <c r="J657" s="5" t="s">
        <v>230</v>
      </c>
      <c r="K657" s="5" t="s">
        <v>312</v>
      </c>
      <c r="L657" s="153">
        <v>7.44</v>
      </c>
      <c r="M657" s="153">
        <v>5.53</v>
      </c>
      <c r="N657" s="153">
        <v>574.6</v>
      </c>
      <c r="O657" s="153">
        <v>791.3</v>
      </c>
      <c r="P657" s="153">
        <v>15.6</v>
      </c>
      <c r="Q657" s="5" t="s">
        <v>312</v>
      </c>
      <c r="R657" s="5" t="s">
        <v>298</v>
      </c>
      <c r="S657" s="5" t="s">
        <v>345</v>
      </c>
      <c r="T657" s="5"/>
      <c r="U657" s="5"/>
      <c r="V657" s="142" t="s">
        <v>359</v>
      </c>
      <c r="W657" s="126"/>
      <c r="X657" s="25"/>
      <c r="Y657" s="25"/>
    </row>
    <row r="658" spans="2:25" ht="15" x14ac:dyDescent="0.2">
      <c r="B658" s="50" t="s">
        <v>295</v>
      </c>
      <c r="C658" s="28">
        <v>42321</v>
      </c>
      <c r="E658" s="5">
        <v>770.1</v>
      </c>
    </row>
    <row r="659" spans="2:25" ht="15" x14ac:dyDescent="0.2">
      <c r="B659" s="50" t="s">
        <v>295</v>
      </c>
      <c r="C659" s="28">
        <v>42342</v>
      </c>
      <c r="E659" s="150">
        <v>65</v>
      </c>
    </row>
    <row r="660" spans="2:25" ht="15" x14ac:dyDescent="0.2">
      <c r="B660" s="50" t="s">
        <v>295</v>
      </c>
      <c r="C660" s="28">
        <v>42356</v>
      </c>
      <c r="E660" s="1"/>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815"/>
  <sheetViews>
    <sheetView tabSelected="1" workbookViewId="0">
      <selection activeCell="D71" sqref="D71"/>
    </sheetView>
  </sheetViews>
  <sheetFormatPr defaultRowHeight="12.75" x14ac:dyDescent="0.2"/>
  <cols>
    <col min="2" max="2" width="12.5703125" customWidth="1"/>
    <col min="4" max="4" width="19.85546875" customWidth="1"/>
    <col min="5" max="5" width="20.85546875" customWidth="1"/>
    <col min="6" max="6" width="11.5703125" customWidth="1"/>
    <col min="7" max="7" width="17.7109375" customWidth="1"/>
    <col min="8" max="8" width="16.28515625" customWidth="1"/>
    <col min="9" max="9" width="17.85546875" customWidth="1"/>
    <col min="10" max="10" width="14" customWidth="1"/>
    <col min="12" max="12" width="15.28515625" customWidth="1"/>
    <col min="13" max="13" width="20.28515625" customWidth="1"/>
    <col min="14" max="14" width="27.7109375" customWidth="1"/>
    <col min="15" max="15" width="15" customWidth="1"/>
    <col min="16" max="16" width="15.7109375" customWidth="1"/>
    <col min="17" max="17" width="20.7109375" customWidth="1"/>
  </cols>
  <sheetData>
    <row r="1" spans="1:21" s="317" customFormat="1" ht="15" x14ac:dyDescent="0.2">
      <c r="A1" s="21" t="s">
        <v>238</v>
      </c>
      <c r="B1" s="21" t="s">
        <v>237</v>
      </c>
      <c r="C1" s="21" t="s">
        <v>289</v>
      </c>
      <c r="D1" s="320" t="s">
        <v>331</v>
      </c>
      <c r="E1" s="21" t="s">
        <v>332</v>
      </c>
      <c r="F1" s="21" t="s">
        <v>240</v>
      </c>
      <c r="G1" s="21" t="s">
        <v>239</v>
      </c>
      <c r="H1" s="21" t="s">
        <v>374</v>
      </c>
      <c r="I1" s="21" t="s">
        <v>231</v>
      </c>
      <c r="J1" s="21" t="s">
        <v>405</v>
      </c>
      <c r="K1" s="21" t="s">
        <v>310</v>
      </c>
      <c r="L1" s="21" t="s">
        <v>404</v>
      </c>
      <c r="M1" s="21" t="s">
        <v>309</v>
      </c>
      <c r="N1" s="21" t="s">
        <v>307</v>
      </c>
      <c r="O1" s="21" t="s">
        <v>308</v>
      </c>
      <c r="P1" s="21" t="s">
        <v>421</v>
      </c>
      <c r="Q1" s="21" t="s">
        <v>288</v>
      </c>
      <c r="R1" s="321" t="s">
        <v>300</v>
      </c>
      <c r="S1" s="321" t="s">
        <v>197</v>
      </c>
      <c r="T1" s="21" t="s">
        <v>201</v>
      </c>
      <c r="U1" s="21" t="s">
        <v>202</v>
      </c>
    </row>
    <row r="2" spans="1:21" s="317" customFormat="1" ht="15" x14ac:dyDescent="0.2">
      <c r="A2" s="13" t="s">
        <v>311</v>
      </c>
      <c r="B2" s="39">
        <v>41395</v>
      </c>
      <c r="C2" s="13"/>
      <c r="D2" s="12">
        <v>1</v>
      </c>
      <c r="E2" s="13"/>
      <c r="F2" s="13"/>
      <c r="G2" s="13"/>
      <c r="H2" s="13"/>
      <c r="I2" s="13"/>
      <c r="J2" s="13"/>
      <c r="K2" s="13"/>
      <c r="L2" s="13"/>
      <c r="M2" s="13"/>
      <c r="N2" s="13"/>
      <c r="O2" s="13"/>
      <c r="P2" s="13"/>
      <c r="Q2" s="13"/>
      <c r="R2" s="18"/>
      <c r="S2" s="18"/>
      <c r="T2" s="13"/>
      <c r="U2" s="13"/>
    </row>
    <row r="3" spans="1:21" s="317" customFormat="1" ht="15" x14ac:dyDescent="0.2">
      <c r="A3" s="13" t="s">
        <v>311</v>
      </c>
      <c r="B3" s="39">
        <v>41409</v>
      </c>
      <c r="C3" s="13"/>
      <c r="D3" s="12">
        <v>5.2</v>
      </c>
      <c r="E3" s="13"/>
      <c r="F3" s="13"/>
      <c r="G3" s="13"/>
      <c r="H3" s="13"/>
      <c r="I3" s="13"/>
      <c r="J3" s="13"/>
      <c r="K3" s="13"/>
      <c r="L3" s="13"/>
      <c r="M3" s="13"/>
      <c r="N3" s="13"/>
      <c r="O3" s="13"/>
      <c r="P3" s="13"/>
      <c r="Q3" s="13"/>
      <c r="R3" s="18"/>
      <c r="S3" s="18"/>
      <c r="T3" s="13"/>
      <c r="U3" s="13"/>
    </row>
    <row r="4" spans="1:21" s="317" customFormat="1" ht="15" x14ac:dyDescent="0.2">
      <c r="A4" s="13" t="s">
        <v>311</v>
      </c>
      <c r="B4" s="39">
        <v>41465</v>
      </c>
      <c r="C4" s="16">
        <v>0.54305555555555551</v>
      </c>
      <c r="D4" s="12">
        <v>13.2</v>
      </c>
      <c r="E4" s="13"/>
      <c r="F4" s="13"/>
      <c r="G4" s="13"/>
      <c r="H4" s="13">
        <v>22.49</v>
      </c>
      <c r="I4" s="13" t="s">
        <v>233</v>
      </c>
      <c r="J4" s="13"/>
      <c r="K4" s="13">
        <v>8.35</v>
      </c>
      <c r="L4" s="13"/>
      <c r="M4" s="13"/>
      <c r="N4" s="13">
        <v>437.1</v>
      </c>
      <c r="O4" s="13"/>
      <c r="P4" s="13"/>
      <c r="Q4" s="13"/>
      <c r="R4" s="18" t="s">
        <v>265</v>
      </c>
      <c r="S4" s="18"/>
      <c r="T4" s="13"/>
      <c r="U4" s="13"/>
    </row>
    <row r="5" spans="1:21" s="317" customFormat="1" ht="15" x14ac:dyDescent="0.2">
      <c r="A5" s="13" t="s">
        <v>311</v>
      </c>
      <c r="B5" s="39">
        <v>41479</v>
      </c>
      <c r="C5" s="16">
        <v>0.51041666666666663</v>
      </c>
      <c r="D5" s="12">
        <v>7.3</v>
      </c>
      <c r="E5" s="13"/>
      <c r="F5" s="13"/>
      <c r="G5" s="13"/>
      <c r="H5" s="13">
        <v>24.04</v>
      </c>
      <c r="I5" s="13" t="s">
        <v>230</v>
      </c>
      <c r="J5" s="13"/>
      <c r="K5" s="13">
        <v>8.83</v>
      </c>
      <c r="L5" s="13"/>
      <c r="M5" s="13"/>
      <c r="N5" s="13">
        <v>418.5</v>
      </c>
      <c r="O5" s="13"/>
      <c r="P5" s="13"/>
      <c r="Q5" s="13" t="s">
        <v>345</v>
      </c>
      <c r="R5" s="18" t="s">
        <v>270</v>
      </c>
      <c r="S5" s="18"/>
      <c r="T5" s="13"/>
      <c r="U5" s="13"/>
    </row>
    <row r="6" spans="1:21" s="317" customFormat="1" ht="15" x14ac:dyDescent="0.2">
      <c r="A6" s="13" t="s">
        <v>311</v>
      </c>
      <c r="B6" s="39">
        <v>41493</v>
      </c>
      <c r="C6" s="16">
        <v>0.49861111111111112</v>
      </c>
      <c r="D6" s="12">
        <v>5.2</v>
      </c>
      <c r="E6" s="13"/>
      <c r="F6" s="13"/>
      <c r="G6" s="13"/>
      <c r="H6" s="13">
        <v>21.5</v>
      </c>
      <c r="I6" s="13" t="s">
        <v>230</v>
      </c>
      <c r="J6" s="13"/>
      <c r="K6" s="13">
        <v>8.65</v>
      </c>
      <c r="L6" s="13"/>
      <c r="M6" s="13"/>
      <c r="N6" s="13">
        <v>409.1</v>
      </c>
      <c r="O6" s="13"/>
      <c r="P6" s="13"/>
      <c r="Q6" s="13" t="s">
        <v>345</v>
      </c>
      <c r="R6" s="18" t="s">
        <v>367</v>
      </c>
      <c r="S6" s="18"/>
      <c r="T6" s="13"/>
      <c r="U6" s="13"/>
    </row>
    <row r="7" spans="1:21" s="317" customFormat="1" ht="15" x14ac:dyDescent="0.2">
      <c r="A7" s="13" t="s">
        <v>311</v>
      </c>
      <c r="B7" s="39">
        <v>41507</v>
      </c>
      <c r="C7" s="16">
        <v>0.52777777777777779</v>
      </c>
      <c r="D7" s="12">
        <v>4.0999999999999996</v>
      </c>
      <c r="E7" s="13"/>
      <c r="F7" s="13"/>
      <c r="G7" s="13"/>
      <c r="H7" s="13">
        <v>21.65</v>
      </c>
      <c r="I7" s="13" t="s">
        <v>230</v>
      </c>
      <c r="J7" s="13"/>
      <c r="K7" s="13">
        <v>8.81</v>
      </c>
      <c r="L7" s="13"/>
      <c r="M7" s="13"/>
      <c r="N7" s="13">
        <v>379.1</v>
      </c>
      <c r="O7" s="13"/>
      <c r="P7" s="13"/>
      <c r="Q7" s="13" t="s">
        <v>345</v>
      </c>
      <c r="R7" s="18" t="s">
        <v>270</v>
      </c>
      <c r="S7" s="18"/>
      <c r="T7" s="13"/>
      <c r="U7" s="13"/>
    </row>
    <row r="8" spans="1:21" s="317" customFormat="1" ht="15" x14ac:dyDescent="0.2">
      <c r="A8" s="13" t="s">
        <v>311</v>
      </c>
      <c r="B8" s="39">
        <v>41521</v>
      </c>
      <c r="C8" s="16">
        <v>0.5131944444444444</v>
      </c>
      <c r="D8" s="12">
        <v>15.8</v>
      </c>
      <c r="E8" s="13"/>
      <c r="F8" s="13"/>
      <c r="G8" s="13"/>
      <c r="H8" s="13">
        <v>21.57</v>
      </c>
      <c r="I8" s="13" t="s">
        <v>230</v>
      </c>
      <c r="J8" s="13"/>
      <c r="K8" s="13">
        <v>8.31</v>
      </c>
      <c r="L8" s="13"/>
      <c r="M8" s="13"/>
      <c r="N8" s="13">
        <v>313</v>
      </c>
      <c r="O8" s="13"/>
      <c r="P8" s="13"/>
      <c r="Q8" s="13" t="s">
        <v>345</v>
      </c>
      <c r="R8" s="18" t="s">
        <v>369</v>
      </c>
      <c r="S8" s="18"/>
      <c r="T8" s="13"/>
      <c r="U8" s="13"/>
    </row>
    <row r="9" spans="1:21" s="317" customFormat="1" ht="15" x14ac:dyDescent="0.2">
      <c r="A9" s="13" t="s">
        <v>311</v>
      </c>
      <c r="B9" s="39">
        <v>41541</v>
      </c>
      <c r="C9" s="16">
        <v>0.52430555555555558</v>
      </c>
      <c r="D9" s="12">
        <v>10</v>
      </c>
      <c r="E9" s="13"/>
      <c r="F9" s="13"/>
      <c r="G9" s="13"/>
      <c r="H9" s="13">
        <v>12.45</v>
      </c>
      <c r="I9" s="13" t="s">
        <v>371</v>
      </c>
      <c r="J9" s="13"/>
      <c r="K9" s="13">
        <v>7.72</v>
      </c>
      <c r="L9" s="13"/>
      <c r="M9" s="13"/>
      <c r="N9" s="13">
        <v>154.80000000000001</v>
      </c>
      <c r="O9" s="13"/>
      <c r="P9" s="13"/>
      <c r="Q9" s="13" t="s">
        <v>345</v>
      </c>
      <c r="R9" s="18" t="s">
        <v>373</v>
      </c>
      <c r="S9" s="18"/>
      <c r="T9" s="13"/>
      <c r="U9" s="13"/>
    </row>
    <row r="10" spans="1:21" s="317" customFormat="1" ht="15" x14ac:dyDescent="0.2">
      <c r="A10" s="13" t="s">
        <v>311</v>
      </c>
      <c r="B10" s="39">
        <v>41766</v>
      </c>
      <c r="C10" s="16">
        <v>0.64930555555555558</v>
      </c>
      <c r="D10" s="12">
        <v>1</v>
      </c>
      <c r="E10" s="13"/>
      <c r="F10" s="13">
        <v>10.08</v>
      </c>
      <c r="G10" s="13"/>
      <c r="H10" s="13">
        <v>12.09</v>
      </c>
      <c r="I10" s="13" t="s">
        <v>230</v>
      </c>
      <c r="J10" s="13"/>
      <c r="K10" s="13">
        <v>8.35</v>
      </c>
      <c r="L10" s="13">
        <v>6.59</v>
      </c>
      <c r="M10" s="13"/>
      <c r="N10" s="13">
        <v>482</v>
      </c>
      <c r="O10" s="13"/>
      <c r="P10" s="13"/>
      <c r="Q10" s="13" t="s">
        <v>345</v>
      </c>
      <c r="R10" s="18" t="s">
        <v>138</v>
      </c>
      <c r="S10" s="18"/>
      <c r="T10" s="13"/>
      <c r="U10" s="13"/>
    </row>
    <row r="11" spans="1:21" s="317" customFormat="1" ht="15" x14ac:dyDescent="0.2">
      <c r="A11" s="13" t="s">
        <v>311</v>
      </c>
      <c r="B11" s="39">
        <v>41780</v>
      </c>
      <c r="C11" s="16">
        <v>0.63750000000000007</v>
      </c>
      <c r="D11" s="12">
        <v>25</v>
      </c>
      <c r="E11" s="13"/>
      <c r="F11" s="13">
        <v>9.41</v>
      </c>
      <c r="G11" s="13"/>
      <c r="H11" s="13">
        <v>13.07</v>
      </c>
      <c r="I11" s="13" t="s">
        <v>371</v>
      </c>
      <c r="J11" s="13"/>
      <c r="K11" s="13">
        <v>8.2100000000000009</v>
      </c>
      <c r="L11" s="13">
        <v>7.21</v>
      </c>
      <c r="M11" s="13"/>
      <c r="N11" s="13">
        <v>393</v>
      </c>
      <c r="O11" s="13"/>
      <c r="P11" s="13"/>
      <c r="Q11" s="13" t="s">
        <v>346</v>
      </c>
      <c r="R11" s="18" t="s">
        <v>139</v>
      </c>
      <c r="S11" s="18"/>
      <c r="T11" s="13"/>
      <c r="U11" s="13"/>
    </row>
    <row r="12" spans="1:21" s="317" customFormat="1" ht="15" x14ac:dyDescent="0.2">
      <c r="A12" s="13" t="s">
        <v>311</v>
      </c>
      <c r="B12" s="39">
        <v>41794</v>
      </c>
      <c r="C12" s="16">
        <v>0.61041666666666672</v>
      </c>
      <c r="D12" s="13">
        <v>5.2</v>
      </c>
      <c r="E12" s="13"/>
      <c r="F12" s="13">
        <v>9.0500000000000007</v>
      </c>
      <c r="G12" s="13"/>
      <c r="H12" s="13">
        <v>15.21</v>
      </c>
      <c r="I12" s="13" t="s">
        <v>371</v>
      </c>
      <c r="J12" s="13"/>
      <c r="K12" s="13">
        <v>7.92</v>
      </c>
      <c r="L12" s="13">
        <v>8.9600000000000009</v>
      </c>
      <c r="M12" s="13"/>
      <c r="N12" s="13">
        <v>248</v>
      </c>
      <c r="O12" s="13"/>
      <c r="P12" s="13"/>
      <c r="Q12" s="13" t="s">
        <v>345</v>
      </c>
      <c r="R12" s="18" t="s">
        <v>99</v>
      </c>
      <c r="S12" s="18"/>
      <c r="T12" s="13"/>
      <c r="U12" s="13"/>
    </row>
    <row r="13" spans="1:21" s="317" customFormat="1" ht="15" x14ac:dyDescent="0.2">
      <c r="A13" s="13" t="s">
        <v>311</v>
      </c>
      <c r="B13" s="39">
        <v>41808</v>
      </c>
      <c r="C13" s="16">
        <v>0.5708333333333333</v>
      </c>
      <c r="D13" s="12">
        <v>3</v>
      </c>
      <c r="E13" s="13"/>
      <c r="F13" s="13">
        <v>9.25</v>
      </c>
      <c r="G13" s="13"/>
      <c r="H13" s="13">
        <v>16.95</v>
      </c>
      <c r="I13" s="13" t="s">
        <v>230</v>
      </c>
      <c r="J13" s="13"/>
      <c r="K13" s="13">
        <v>8.35</v>
      </c>
      <c r="L13" s="13">
        <v>5.29</v>
      </c>
      <c r="M13" s="13"/>
      <c r="N13" s="13">
        <v>253</v>
      </c>
      <c r="O13" s="13"/>
      <c r="P13" s="13"/>
      <c r="Q13" s="13" t="s">
        <v>345</v>
      </c>
      <c r="R13" s="18" t="s">
        <v>100</v>
      </c>
      <c r="S13" s="18"/>
      <c r="T13" s="13"/>
      <c r="U13" s="13"/>
    </row>
    <row r="14" spans="1:21" s="317" customFormat="1" ht="15" x14ac:dyDescent="0.2">
      <c r="A14" s="13" t="s">
        <v>311</v>
      </c>
      <c r="B14" s="39">
        <v>41829</v>
      </c>
      <c r="C14" s="16">
        <v>0.61527777777777781</v>
      </c>
      <c r="D14" s="13">
        <v>57.6</v>
      </c>
      <c r="E14" s="13"/>
      <c r="F14" s="13">
        <v>7.71</v>
      </c>
      <c r="G14" s="13"/>
      <c r="H14" s="13">
        <v>21.12</v>
      </c>
      <c r="I14" s="13" t="s">
        <v>230</v>
      </c>
      <c r="J14" s="13"/>
      <c r="K14" s="13">
        <v>8.0399999999999991</v>
      </c>
      <c r="L14" s="13">
        <v>39.299999999999997</v>
      </c>
      <c r="M14" s="13"/>
      <c r="N14" s="13">
        <v>272</v>
      </c>
      <c r="O14" s="13"/>
      <c r="P14" s="13" t="s">
        <v>298</v>
      </c>
      <c r="Q14" s="13" t="s">
        <v>345</v>
      </c>
      <c r="R14" s="18" t="s">
        <v>104</v>
      </c>
      <c r="S14" s="18"/>
      <c r="T14" s="13"/>
      <c r="U14" s="13"/>
    </row>
    <row r="15" spans="1:21" s="317" customFormat="1" ht="15" x14ac:dyDescent="0.2">
      <c r="A15" s="13" t="s">
        <v>311</v>
      </c>
      <c r="B15" s="39">
        <v>41843</v>
      </c>
      <c r="C15" s="16">
        <v>0.60486111111111118</v>
      </c>
      <c r="D15" s="13">
        <v>3.1</v>
      </c>
      <c r="E15" s="13"/>
      <c r="F15" s="13">
        <v>8.02</v>
      </c>
      <c r="G15" s="13"/>
      <c r="H15" s="13">
        <v>20.56</v>
      </c>
      <c r="I15" s="13" t="s">
        <v>230</v>
      </c>
      <c r="J15" s="13"/>
      <c r="K15" s="13">
        <v>8.06</v>
      </c>
      <c r="L15" s="13">
        <v>12.3</v>
      </c>
      <c r="M15" s="13"/>
      <c r="N15" s="13">
        <v>289</v>
      </c>
      <c r="O15" s="13"/>
      <c r="P15" s="13"/>
      <c r="Q15" s="13" t="s">
        <v>345</v>
      </c>
      <c r="R15" s="18" t="s">
        <v>105</v>
      </c>
      <c r="S15" s="18"/>
      <c r="T15" s="13"/>
      <c r="U15" s="13"/>
    </row>
    <row r="16" spans="1:21" s="317" customFormat="1" ht="15" x14ac:dyDescent="0.2">
      <c r="A16" s="13" t="s">
        <v>311</v>
      </c>
      <c r="B16" s="39">
        <v>41857</v>
      </c>
      <c r="C16" s="16">
        <v>0.625</v>
      </c>
      <c r="D16" s="13">
        <v>10.9</v>
      </c>
      <c r="E16" s="13"/>
      <c r="F16" s="13">
        <v>7.59</v>
      </c>
      <c r="G16" s="13"/>
      <c r="H16" s="13">
        <v>20.09</v>
      </c>
      <c r="I16" s="13"/>
      <c r="J16" s="13"/>
      <c r="K16" s="13">
        <v>8.42</v>
      </c>
      <c r="L16" s="13">
        <v>12.4</v>
      </c>
      <c r="M16" s="13"/>
      <c r="N16" s="13">
        <v>288</v>
      </c>
      <c r="O16" s="13"/>
      <c r="P16" s="13"/>
      <c r="Q16" s="13" t="s">
        <v>345</v>
      </c>
      <c r="R16" s="18" t="s">
        <v>106</v>
      </c>
      <c r="S16" s="18"/>
      <c r="T16" s="13"/>
      <c r="U16" s="13"/>
    </row>
    <row r="17" spans="1:21" s="317" customFormat="1" ht="15" x14ac:dyDescent="0.2">
      <c r="A17" s="13" t="s">
        <v>311</v>
      </c>
      <c r="B17" s="39">
        <v>41871</v>
      </c>
      <c r="C17" s="16">
        <v>0.60416666666666663</v>
      </c>
      <c r="D17" s="13">
        <v>8.4</v>
      </c>
      <c r="E17" s="13"/>
      <c r="F17" s="13">
        <v>7.97</v>
      </c>
      <c r="G17" s="13"/>
      <c r="H17" s="13">
        <v>19.98</v>
      </c>
      <c r="I17" s="13" t="s">
        <v>230</v>
      </c>
      <c r="J17" s="13"/>
      <c r="K17" s="13">
        <v>8.07</v>
      </c>
      <c r="L17" s="13">
        <v>11.3</v>
      </c>
      <c r="M17" s="13"/>
      <c r="N17" s="13">
        <v>284</v>
      </c>
      <c r="O17" s="13"/>
      <c r="P17" s="13"/>
      <c r="Q17" s="13" t="s">
        <v>345</v>
      </c>
      <c r="R17" s="18" t="s">
        <v>107</v>
      </c>
      <c r="S17" s="18"/>
      <c r="T17" s="13"/>
      <c r="U17" s="13"/>
    </row>
    <row r="18" spans="1:21" s="317" customFormat="1" ht="15" x14ac:dyDescent="0.2">
      <c r="A18" s="13" t="s">
        <v>311</v>
      </c>
      <c r="B18" s="39">
        <v>41885</v>
      </c>
      <c r="C18" s="16">
        <v>0.67499999999999993</v>
      </c>
      <c r="D18" s="13" t="s">
        <v>328</v>
      </c>
      <c r="E18" s="13"/>
      <c r="F18" s="13"/>
      <c r="G18" s="13"/>
      <c r="H18" s="13"/>
      <c r="I18" s="13" t="s">
        <v>233</v>
      </c>
      <c r="J18" s="13"/>
      <c r="K18" s="13"/>
      <c r="L18" s="15">
        <v>7.4</v>
      </c>
      <c r="M18" s="13"/>
      <c r="N18" s="13"/>
      <c r="O18" s="13"/>
      <c r="P18" s="13"/>
      <c r="Q18" s="13" t="s">
        <v>345</v>
      </c>
      <c r="R18" s="18" t="s">
        <v>462</v>
      </c>
      <c r="S18" s="18"/>
      <c r="T18" s="13"/>
      <c r="U18" s="13"/>
    </row>
    <row r="19" spans="1:21" s="317" customFormat="1" ht="15" x14ac:dyDescent="0.2">
      <c r="A19" s="13" t="s">
        <v>311</v>
      </c>
      <c r="B19" s="39">
        <v>41899</v>
      </c>
      <c r="C19" s="16">
        <v>0.6333333333333333</v>
      </c>
      <c r="D19" s="13" t="s">
        <v>328</v>
      </c>
      <c r="E19" s="13"/>
      <c r="F19" s="15">
        <v>8.5</v>
      </c>
      <c r="G19" s="13"/>
      <c r="H19" s="13">
        <v>17.57</v>
      </c>
      <c r="I19" s="13" t="s">
        <v>233</v>
      </c>
      <c r="J19" s="13"/>
      <c r="K19" s="13">
        <v>8.3000000000000007</v>
      </c>
      <c r="L19" s="13">
        <v>5.93</v>
      </c>
      <c r="M19" s="13"/>
      <c r="N19" s="13">
        <v>342</v>
      </c>
      <c r="O19" s="13"/>
      <c r="P19" s="13"/>
      <c r="Q19" s="13" t="s">
        <v>345</v>
      </c>
      <c r="R19" s="18" t="s">
        <v>113</v>
      </c>
      <c r="S19" s="18"/>
      <c r="T19" s="13"/>
      <c r="U19" s="13"/>
    </row>
    <row r="20" spans="1:21" s="317" customFormat="1" ht="15" x14ac:dyDescent="0.2">
      <c r="A20" s="13" t="s">
        <v>311</v>
      </c>
      <c r="B20" s="39">
        <v>42028</v>
      </c>
      <c r="C20" s="16">
        <v>0.59375</v>
      </c>
      <c r="D20" s="13" t="s">
        <v>709</v>
      </c>
      <c r="E20" s="13" t="s">
        <v>709</v>
      </c>
      <c r="F20" s="13">
        <v>11.73</v>
      </c>
      <c r="G20" s="13">
        <v>106.7</v>
      </c>
      <c r="H20" s="15">
        <v>3.01</v>
      </c>
      <c r="I20" s="13" t="s">
        <v>230</v>
      </c>
      <c r="J20" s="13"/>
      <c r="K20" s="15">
        <v>8.2100000000000009</v>
      </c>
      <c r="L20" s="13"/>
      <c r="M20" s="13"/>
      <c r="N20" s="13">
        <v>429</v>
      </c>
      <c r="O20" s="13"/>
      <c r="P20" s="13" t="s">
        <v>298</v>
      </c>
      <c r="Q20" s="13" t="s">
        <v>345</v>
      </c>
      <c r="R20" s="18" t="s">
        <v>274</v>
      </c>
      <c r="S20" s="18" t="s">
        <v>376</v>
      </c>
      <c r="T20" s="13"/>
      <c r="U20" s="13"/>
    </row>
    <row r="21" spans="1:21" s="317" customFormat="1" ht="15" x14ac:dyDescent="0.2">
      <c r="A21" s="13" t="s">
        <v>311</v>
      </c>
      <c r="B21" s="39">
        <v>42049</v>
      </c>
      <c r="C21" s="16">
        <v>0.6118055555555556</v>
      </c>
      <c r="D21" s="13" t="s">
        <v>297</v>
      </c>
      <c r="E21" s="13">
        <v>24.9</v>
      </c>
      <c r="F21" s="14">
        <v>10.45</v>
      </c>
      <c r="G21" s="13">
        <v>104.6</v>
      </c>
      <c r="H21" s="15">
        <v>6.77</v>
      </c>
      <c r="I21" s="13" t="s">
        <v>230</v>
      </c>
      <c r="J21" s="13"/>
      <c r="K21" s="15">
        <v>7.96</v>
      </c>
      <c r="L21" s="13">
        <v>1.93</v>
      </c>
      <c r="M21" s="15"/>
      <c r="N21" s="15">
        <v>461.7</v>
      </c>
      <c r="O21" s="15"/>
      <c r="P21" s="13"/>
      <c r="Q21" s="13" t="s">
        <v>345</v>
      </c>
      <c r="R21" s="18" t="s">
        <v>274</v>
      </c>
      <c r="S21" s="18" t="s">
        <v>375</v>
      </c>
      <c r="T21" s="13"/>
      <c r="U21" s="13"/>
    </row>
    <row r="22" spans="1:21" s="317" customFormat="1" ht="15" x14ac:dyDescent="0.2">
      <c r="A22" s="13" t="s">
        <v>311</v>
      </c>
      <c r="B22" s="39">
        <v>42063</v>
      </c>
      <c r="C22" s="13" t="s">
        <v>312</v>
      </c>
      <c r="D22" s="13" t="s">
        <v>312</v>
      </c>
      <c r="E22" s="13" t="s">
        <v>312</v>
      </c>
      <c r="F22" s="13" t="s">
        <v>312</v>
      </c>
      <c r="G22" s="13" t="s">
        <v>312</v>
      </c>
      <c r="H22" s="13" t="s">
        <v>312</v>
      </c>
      <c r="I22" s="13" t="s">
        <v>312</v>
      </c>
      <c r="J22" s="13" t="s">
        <v>312</v>
      </c>
      <c r="K22" s="13" t="s">
        <v>312</v>
      </c>
      <c r="L22" s="13" t="s">
        <v>312</v>
      </c>
      <c r="M22" s="13" t="s">
        <v>312</v>
      </c>
      <c r="N22" s="13" t="s">
        <v>312</v>
      </c>
      <c r="O22" s="13" t="s">
        <v>312</v>
      </c>
      <c r="P22" s="13" t="s">
        <v>312</v>
      </c>
      <c r="Q22" s="13" t="s">
        <v>312</v>
      </c>
      <c r="R22" s="13" t="s">
        <v>312</v>
      </c>
      <c r="S22" s="18" t="s">
        <v>301</v>
      </c>
      <c r="T22" s="13"/>
      <c r="U22" s="13"/>
    </row>
    <row r="23" spans="1:21" s="317" customFormat="1" ht="15" x14ac:dyDescent="0.2">
      <c r="A23" s="13" t="s">
        <v>311</v>
      </c>
      <c r="B23" s="39">
        <v>42084</v>
      </c>
      <c r="C23" s="16">
        <v>0.66388888888888886</v>
      </c>
      <c r="D23" s="12">
        <v>1</v>
      </c>
      <c r="E23" s="13">
        <v>49.5</v>
      </c>
      <c r="F23" s="14">
        <v>9.7200000000000006</v>
      </c>
      <c r="G23" s="13">
        <v>107.9</v>
      </c>
      <c r="H23" s="15">
        <v>11.01</v>
      </c>
      <c r="I23" s="13" t="s">
        <v>230</v>
      </c>
      <c r="J23" s="13"/>
      <c r="K23" s="15">
        <v>8.16</v>
      </c>
      <c r="L23" s="13">
        <v>5.31</v>
      </c>
      <c r="M23" s="15">
        <v>405.6</v>
      </c>
      <c r="N23" s="15">
        <v>553.29999999999995</v>
      </c>
      <c r="O23" s="12">
        <v>140.19999999999999</v>
      </c>
      <c r="P23" s="13" t="s">
        <v>298</v>
      </c>
      <c r="Q23" s="13" t="s">
        <v>345</v>
      </c>
      <c r="R23" s="18" t="s">
        <v>274</v>
      </c>
      <c r="S23" s="18" t="s">
        <v>302</v>
      </c>
      <c r="T23" s="13"/>
      <c r="U23" s="13"/>
    </row>
    <row r="24" spans="1:21" s="317" customFormat="1" ht="15" x14ac:dyDescent="0.2">
      <c r="A24" s="13" t="s">
        <v>311</v>
      </c>
      <c r="B24" s="39">
        <v>42091</v>
      </c>
      <c r="C24" s="16">
        <v>0.61319444444444449</v>
      </c>
      <c r="D24" s="13" t="s">
        <v>297</v>
      </c>
      <c r="E24" s="13">
        <v>79.400000000000006</v>
      </c>
      <c r="F24" s="13">
        <v>8.18</v>
      </c>
      <c r="G24" s="13">
        <v>103.7</v>
      </c>
      <c r="H24" s="13">
        <v>14.17</v>
      </c>
      <c r="I24" s="13" t="s">
        <v>230</v>
      </c>
      <c r="J24" s="13"/>
      <c r="K24" s="13">
        <v>8.07</v>
      </c>
      <c r="L24" s="13">
        <v>4.3499999999999996</v>
      </c>
      <c r="M24" s="12">
        <v>425</v>
      </c>
      <c r="N24" s="12">
        <v>548.9</v>
      </c>
      <c r="O24" s="13">
        <v>145.9</v>
      </c>
      <c r="P24" s="13" t="s">
        <v>298</v>
      </c>
      <c r="Q24" s="13" t="s">
        <v>345</v>
      </c>
      <c r="R24" s="18" t="s">
        <v>274</v>
      </c>
      <c r="S24" s="18" t="s">
        <v>303</v>
      </c>
      <c r="T24" s="13"/>
      <c r="U24" s="13"/>
    </row>
    <row r="25" spans="1:21" s="317" customFormat="1" ht="15" x14ac:dyDescent="0.2">
      <c r="A25" s="13" t="s">
        <v>311</v>
      </c>
      <c r="B25" s="39">
        <v>42111</v>
      </c>
      <c r="C25" s="16">
        <v>0.65069444444444446</v>
      </c>
      <c r="D25" s="13">
        <v>5.2</v>
      </c>
      <c r="E25" s="13">
        <v>613.1</v>
      </c>
      <c r="F25" s="13">
        <v>9.77</v>
      </c>
      <c r="G25" s="13">
        <v>106</v>
      </c>
      <c r="H25" s="13">
        <v>9.98</v>
      </c>
      <c r="I25" s="13" t="s">
        <v>371</v>
      </c>
      <c r="J25" s="13"/>
      <c r="K25" s="13">
        <v>7.86</v>
      </c>
      <c r="L25" s="13"/>
      <c r="M25" s="13">
        <v>399.3</v>
      </c>
      <c r="N25" s="12">
        <v>561.29999999999995</v>
      </c>
      <c r="O25" s="13">
        <v>124.1</v>
      </c>
      <c r="P25" s="13" t="s">
        <v>298</v>
      </c>
      <c r="Q25" s="13" t="s">
        <v>345</v>
      </c>
      <c r="R25" s="18" t="s">
        <v>195</v>
      </c>
      <c r="S25" s="18" t="s">
        <v>304</v>
      </c>
      <c r="T25" s="13"/>
      <c r="U25" s="13"/>
    </row>
    <row r="26" spans="1:21" s="317" customFormat="1" ht="15" x14ac:dyDescent="0.2">
      <c r="A26" s="13" t="s">
        <v>311</v>
      </c>
      <c r="B26" s="39">
        <v>42130</v>
      </c>
      <c r="C26" s="16">
        <v>0.62152777777777779</v>
      </c>
      <c r="D26" s="13">
        <v>272</v>
      </c>
      <c r="E26" s="322"/>
      <c r="F26" s="322">
        <v>9.6300000000000008</v>
      </c>
      <c r="G26" s="322">
        <v>104.3</v>
      </c>
      <c r="H26" s="322">
        <v>9.51</v>
      </c>
      <c r="I26" s="322" t="s">
        <v>371</v>
      </c>
      <c r="J26" s="13"/>
      <c r="K26" s="322">
        <v>7.78</v>
      </c>
      <c r="L26" s="322"/>
      <c r="M26" s="322">
        <v>274.89999999999998</v>
      </c>
      <c r="N26" s="322">
        <v>192.9</v>
      </c>
      <c r="O26" s="322">
        <v>69.099999999999994</v>
      </c>
      <c r="P26" s="322"/>
      <c r="Q26" s="322" t="s">
        <v>346</v>
      </c>
      <c r="R26" s="323" t="s">
        <v>126</v>
      </c>
      <c r="S26" s="18" t="s">
        <v>305</v>
      </c>
      <c r="T26" s="13">
        <v>0.64700000000000002</v>
      </c>
      <c r="U26" s="13">
        <v>6.4299999999999996E-2</v>
      </c>
    </row>
    <row r="27" spans="1:21" s="317" customFormat="1" ht="15" x14ac:dyDescent="0.2">
      <c r="A27" s="13" t="s">
        <v>311</v>
      </c>
      <c r="B27" s="39">
        <v>42144</v>
      </c>
      <c r="C27" s="16">
        <v>0.61597222222222225</v>
      </c>
      <c r="D27" s="13">
        <v>308</v>
      </c>
      <c r="E27" s="13"/>
      <c r="F27" s="13">
        <v>10.44</v>
      </c>
      <c r="G27" s="13">
        <v>107.6</v>
      </c>
      <c r="H27" s="13">
        <v>8.2799999999999994</v>
      </c>
      <c r="I27" s="13" t="s">
        <v>371</v>
      </c>
      <c r="J27" s="13"/>
      <c r="K27" s="13">
        <v>7.62</v>
      </c>
      <c r="L27" s="13"/>
      <c r="M27" s="12">
        <v>281</v>
      </c>
      <c r="N27" s="12">
        <v>191</v>
      </c>
      <c r="O27" s="13">
        <v>66.099999999999994</v>
      </c>
      <c r="P27" s="13"/>
      <c r="Q27" s="13" t="s">
        <v>346</v>
      </c>
      <c r="R27" s="18" t="s">
        <v>115</v>
      </c>
      <c r="S27" s="18" t="s">
        <v>306</v>
      </c>
      <c r="T27" s="13">
        <v>0.58899999999999997</v>
      </c>
      <c r="U27" s="13">
        <v>3.6200000000000003E-2</v>
      </c>
    </row>
    <row r="28" spans="1:21" s="317" customFormat="1" ht="15" x14ac:dyDescent="0.2">
      <c r="A28" s="13" t="s">
        <v>311</v>
      </c>
      <c r="B28" s="39">
        <v>42158</v>
      </c>
      <c r="C28" s="16">
        <v>0.54791666666666672</v>
      </c>
      <c r="D28" s="12">
        <v>2</v>
      </c>
      <c r="E28" s="13"/>
      <c r="F28" s="13">
        <v>8.81</v>
      </c>
      <c r="G28" s="13">
        <v>101.3</v>
      </c>
      <c r="H28" s="13">
        <v>12.4</v>
      </c>
      <c r="I28" s="13" t="s">
        <v>371</v>
      </c>
      <c r="J28" s="13"/>
      <c r="K28" s="13">
        <v>7.63</v>
      </c>
      <c r="L28" s="13"/>
      <c r="M28" s="13">
        <v>188.3</v>
      </c>
      <c r="N28" s="12">
        <v>251.2</v>
      </c>
      <c r="O28" s="13">
        <v>89.1</v>
      </c>
      <c r="P28" s="13" t="s">
        <v>298</v>
      </c>
      <c r="Q28" s="13" t="s">
        <v>346</v>
      </c>
      <c r="R28" s="18" t="s">
        <v>251</v>
      </c>
      <c r="S28" s="18" t="s">
        <v>422</v>
      </c>
      <c r="T28" s="13">
        <v>0.51100000000000001</v>
      </c>
      <c r="U28" s="13">
        <v>3.6200000000000003E-2</v>
      </c>
    </row>
    <row r="29" spans="1:21" s="317" customFormat="1" ht="15" x14ac:dyDescent="0.2">
      <c r="A29" s="13" t="s">
        <v>311</v>
      </c>
      <c r="B29" s="39">
        <v>42172</v>
      </c>
      <c r="C29" s="16">
        <v>0.63541666666666663</v>
      </c>
      <c r="D29" s="13">
        <v>16.100000000000001</v>
      </c>
      <c r="E29" s="13"/>
      <c r="F29" s="13">
        <v>8.9700000000000006</v>
      </c>
      <c r="G29" s="13">
        <v>105.3</v>
      </c>
      <c r="H29" s="13">
        <v>13.66</v>
      </c>
      <c r="I29" s="13" t="s">
        <v>371</v>
      </c>
      <c r="J29" s="13"/>
      <c r="K29" s="13">
        <v>7.57</v>
      </c>
      <c r="L29" s="13"/>
      <c r="M29" s="13">
        <v>156.80000000000001</v>
      </c>
      <c r="N29" s="12">
        <v>200.9</v>
      </c>
      <c r="O29" s="13">
        <v>90.2</v>
      </c>
      <c r="P29" s="13" t="s">
        <v>298</v>
      </c>
      <c r="Q29" s="13" t="s">
        <v>346</v>
      </c>
      <c r="R29" s="18" t="s">
        <v>249</v>
      </c>
      <c r="S29" s="18" t="s">
        <v>423</v>
      </c>
      <c r="T29" s="13">
        <v>0.45800000000000002</v>
      </c>
      <c r="U29" s="13">
        <v>4.3499999999999997E-2</v>
      </c>
    </row>
    <row r="30" spans="1:21" s="317" customFormat="1" ht="15" x14ac:dyDescent="0.2">
      <c r="A30" s="13" t="s">
        <v>311</v>
      </c>
      <c r="B30" s="39">
        <v>42181</v>
      </c>
      <c r="C30" s="16">
        <v>0.48333333333333334</v>
      </c>
      <c r="D30" s="12">
        <v>1</v>
      </c>
      <c r="E30" s="13" t="s">
        <v>296</v>
      </c>
      <c r="F30" s="13">
        <v>7.42</v>
      </c>
      <c r="G30" s="13">
        <v>74.599999999999994</v>
      </c>
      <c r="H30" s="13">
        <v>15.55</v>
      </c>
      <c r="I30" s="13" t="s">
        <v>371</v>
      </c>
      <c r="J30" s="13"/>
      <c r="K30" s="13">
        <v>7.53</v>
      </c>
      <c r="L30" s="13"/>
      <c r="M30" s="13"/>
      <c r="N30" s="12">
        <v>233</v>
      </c>
      <c r="O30" s="13"/>
      <c r="P30" s="13" t="s">
        <v>298</v>
      </c>
      <c r="Q30" s="13" t="s">
        <v>346</v>
      </c>
      <c r="R30" s="18" t="s">
        <v>205</v>
      </c>
      <c r="S30" s="18" t="s">
        <v>147</v>
      </c>
      <c r="T30" s="13"/>
      <c r="U30" s="13"/>
    </row>
    <row r="31" spans="1:21" s="317" customFormat="1" ht="15" x14ac:dyDescent="0.2">
      <c r="A31" s="13" t="s">
        <v>311</v>
      </c>
      <c r="B31" s="39">
        <v>42186</v>
      </c>
      <c r="C31" s="16">
        <v>0.55208333333333337</v>
      </c>
      <c r="D31" s="13">
        <v>6.3</v>
      </c>
      <c r="E31" s="13"/>
      <c r="F31" s="13">
        <v>7.17</v>
      </c>
      <c r="G31" s="13">
        <v>107.1</v>
      </c>
      <c r="H31" s="13">
        <v>22.41</v>
      </c>
      <c r="I31" s="13" t="s">
        <v>371</v>
      </c>
      <c r="J31" s="13"/>
      <c r="K31" s="13">
        <v>7.23</v>
      </c>
      <c r="L31" s="13">
        <v>4.18</v>
      </c>
      <c r="M31" s="12">
        <v>228</v>
      </c>
      <c r="N31" s="12">
        <v>262.8</v>
      </c>
      <c r="O31" s="12">
        <v>76</v>
      </c>
      <c r="P31" s="13"/>
      <c r="Q31" s="13" t="s">
        <v>346</v>
      </c>
      <c r="R31" s="18" t="s">
        <v>127</v>
      </c>
      <c r="S31" s="18" t="s">
        <v>148</v>
      </c>
      <c r="T31" s="13">
        <v>0.46400000000000002</v>
      </c>
      <c r="U31" s="13">
        <v>2.5100000000000001E-2</v>
      </c>
    </row>
    <row r="32" spans="1:21" s="317" customFormat="1" ht="15" x14ac:dyDescent="0.2">
      <c r="A32" s="13" t="s">
        <v>311</v>
      </c>
      <c r="B32" s="39">
        <v>42195</v>
      </c>
      <c r="C32" s="16">
        <v>0.54999999999999993</v>
      </c>
      <c r="D32" s="13">
        <v>47.1</v>
      </c>
      <c r="E32" s="13">
        <v>1119.9000000000001</v>
      </c>
      <c r="F32" s="90">
        <v>8.2100000000000009</v>
      </c>
      <c r="G32" s="90">
        <v>103.7</v>
      </c>
      <c r="H32" s="90">
        <v>16.89</v>
      </c>
      <c r="I32" s="90"/>
      <c r="J32" s="90"/>
      <c r="K32" s="90">
        <v>7.72</v>
      </c>
      <c r="L32" s="90">
        <v>14.6</v>
      </c>
      <c r="M32" s="90">
        <v>252.8</v>
      </c>
      <c r="N32" s="91">
        <v>299.60000000000002</v>
      </c>
      <c r="O32" s="90">
        <v>68.400000000000006</v>
      </c>
      <c r="P32" s="90" t="s">
        <v>298</v>
      </c>
      <c r="Q32" s="90" t="s">
        <v>346</v>
      </c>
      <c r="R32" s="18" t="s">
        <v>249</v>
      </c>
      <c r="S32" s="18" t="s">
        <v>149</v>
      </c>
      <c r="T32" s="93"/>
      <c r="U32" s="93"/>
    </row>
    <row r="33" spans="1:28" s="317" customFormat="1" ht="15" x14ac:dyDescent="0.2">
      <c r="A33" s="13" t="s">
        <v>311</v>
      </c>
      <c r="B33" s="39">
        <v>42200</v>
      </c>
      <c r="C33" s="16">
        <v>0.5395833333333333</v>
      </c>
      <c r="D33" s="13">
        <v>32.299999999999997</v>
      </c>
      <c r="E33" s="13"/>
      <c r="F33" s="13">
        <v>8.11</v>
      </c>
      <c r="G33" s="13">
        <v>103.9</v>
      </c>
      <c r="H33" s="13">
        <v>17.64</v>
      </c>
      <c r="I33" s="13" t="s">
        <v>371</v>
      </c>
      <c r="J33" s="13"/>
      <c r="K33" s="13">
        <v>7.82</v>
      </c>
      <c r="L33" s="13">
        <v>17.5</v>
      </c>
      <c r="M33" s="13">
        <v>232.7</v>
      </c>
      <c r="N33" s="12">
        <v>271.89999999999998</v>
      </c>
      <c r="O33" s="13">
        <v>64.400000000000006</v>
      </c>
      <c r="P33" s="13" t="s">
        <v>217</v>
      </c>
      <c r="Q33" s="13" t="s">
        <v>346</v>
      </c>
      <c r="R33" s="18" t="s">
        <v>163</v>
      </c>
      <c r="S33" s="18" t="s">
        <v>150</v>
      </c>
      <c r="T33" s="13">
        <v>0.39100000000000001</v>
      </c>
      <c r="U33" s="13">
        <v>2.3699999999999999E-2</v>
      </c>
    </row>
    <row r="34" spans="1:28" s="317" customFormat="1" ht="15" x14ac:dyDescent="0.2">
      <c r="A34" s="13" t="s">
        <v>311</v>
      </c>
      <c r="B34" s="39">
        <v>42209</v>
      </c>
      <c r="C34" s="16">
        <v>0.51250000000000007</v>
      </c>
      <c r="D34" s="13">
        <v>5.2</v>
      </c>
      <c r="E34" s="13">
        <v>1046.2</v>
      </c>
      <c r="F34" s="13">
        <v>8.06</v>
      </c>
      <c r="G34" s="13">
        <v>104.3</v>
      </c>
      <c r="H34" s="13">
        <v>18.440000000000001</v>
      </c>
      <c r="I34" s="13" t="s">
        <v>371</v>
      </c>
      <c r="J34" s="13"/>
      <c r="K34" s="13">
        <v>7.9</v>
      </c>
      <c r="L34" s="13"/>
      <c r="M34" s="13">
        <v>246.1</v>
      </c>
      <c r="N34" s="12">
        <v>282.3</v>
      </c>
      <c r="O34" s="12">
        <v>71</v>
      </c>
      <c r="P34" s="13" t="s">
        <v>298</v>
      </c>
      <c r="Q34" s="13" t="s">
        <v>346</v>
      </c>
      <c r="R34" s="18" t="s">
        <v>249</v>
      </c>
      <c r="S34" s="18" t="s">
        <v>151</v>
      </c>
      <c r="T34" s="13"/>
      <c r="U34" s="13"/>
    </row>
    <row r="35" spans="1:28" s="317" customFormat="1" ht="15" x14ac:dyDescent="0.2">
      <c r="A35" s="13" t="s">
        <v>311</v>
      </c>
      <c r="B35" s="39">
        <v>42216</v>
      </c>
      <c r="C35" s="16">
        <v>0.5180555555555556</v>
      </c>
      <c r="D35" s="13">
        <v>4.0999999999999996</v>
      </c>
      <c r="E35" s="13">
        <v>1299.7</v>
      </c>
      <c r="F35" s="13">
        <v>7.98</v>
      </c>
      <c r="G35" s="13">
        <v>106.3</v>
      </c>
      <c r="H35" s="13">
        <v>19.87</v>
      </c>
      <c r="I35" s="13"/>
      <c r="J35" s="13"/>
      <c r="K35" s="13">
        <v>8</v>
      </c>
      <c r="L35" s="13"/>
      <c r="M35" s="13">
        <v>287.60000000000002</v>
      </c>
      <c r="N35" s="12">
        <v>319.2</v>
      </c>
      <c r="O35" s="13">
        <v>58.3</v>
      </c>
      <c r="P35" s="13" t="s">
        <v>298</v>
      </c>
      <c r="Q35" s="13" t="s">
        <v>346</v>
      </c>
      <c r="R35" s="18" t="s">
        <v>249</v>
      </c>
      <c r="S35" s="18" t="s">
        <v>152</v>
      </c>
      <c r="T35" s="13"/>
      <c r="U35" s="13"/>
    </row>
    <row r="36" spans="1:28" s="317" customFormat="1" ht="15" x14ac:dyDescent="0.2">
      <c r="A36" s="324" t="s">
        <v>311</v>
      </c>
      <c r="B36" s="39">
        <v>42221</v>
      </c>
      <c r="C36" s="16">
        <v>0.55277777777777781</v>
      </c>
      <c r="D36" s="13">
        <v>4.0999999999999996</v>
      </c>
      <c r="E36" s="13"/>
      <c r="F36" s="13">
        <v>7.69</v>
      </c>
      <c r="G36" s="13">
        <v>104.4</v>
      </c>
      <c r="H36" s="13">
        <v>20.5</v>
      </c>
      <c r="I36" s="13"/>
      <c r="J36" s="13"/>
      <c r="K36" s="13">
        <v>7.78</v>
      </c>
      <c r="L36" s="13"/>
      <c r="M36" s="13">
        <v>295.10000000000002</v>
      </c>
      <c r="N36" s="12">
        <v>323.5</v>
      </c>
      <c r="O36" s="13"/>
      <c r="P36" s="13" t="s">
        <v>298</v>
      </c>
      <c r="Q36" s="13" t="s">
        <v>345</v>
      </c>
      <c r="R36" s="18" t="s">
        <v>212</v>
      </c>
      <c r="S36" s="18" t="s">
        <v>153</v>
      </c>
      <c r="T36" s="13">
        <v>0.437</v>
      </c>
      <c r="U36" s="13">
        <v>1.84E-2</v>
      </c>
    </row>
    <row r="37" spans="1:28" s="317" customFormat="1" ht="15" x14ac:dyDescent="0.2">
      <c r="A37" s="324" t="s">
        <v>311</v>
      </c>
      <c r="B37" s="39">
        <v>42235</v>
      </c>
      <c r="C37" s="16">
        <v>0.55347222222222225</v>
      </c>
      <c r="D37" s="13">
        <v>22.3</v>
      </c>
      <c r="E37" s="13"/>
      <c r="F37" s="13">
        <v>7.92</v>
      </c>
      <c r="G37" s="13">
        <v>106.2</v>
      </c>
      <c r="H37" s="13">
        <v>19.82</v>
      </c>
      <c r="I37" s="13" t="s">
        <v>230</v>
      </c>
      <c r="J37" s="13"/>
      <c r="K37" s="13">
        <v>7.96</v>
      </c>
      <c r="L37" s="13"/>
      <c r="M37" s="13">
        <v>341.7</v>
      </c>
      <c r="N37" s="12">
        <v>379</v>
      </c>
      <c r="O37" s="13">
        <v>67</v>
      </c>
      <c r="P37" s="13" t="s">
        <v>298</v>
      </c>
      <c r="Q37" s="13" t="s">
        <v>345</v>
      </c>
      <c r="R37" s="18" t="s">
        <v>174</v>
      </c>
      <c r="S37" s="18" t="s">
        <v>154</v>
      </c>
      <c r="T37" s="13">
        <v>0.47899999999999998</v>
      </c>
      <c r="U37" s="13">
        <v>3.61E-2</v>
      </c>
    </row>
    <row r="38" spans="1:28" s="317" customFormat="1" ht="15" x14ac:dyDescent="0.2">
      <c r="A38" s="324" t="s">
        <v>311</v>
      </c>
      <c r="B38" s="39">
        <v>42249</v>
      </c>
      <c r="C38" s="16">
        <v>0.56805555555555554</v>
      </c>
      <c r="D38" s="12">
        <v>1</v>
      </c>
      <c r="E38" s="13"/>
      <c r="F38" s="13">
        <v>7.47</v>
      </c>
      <c r="G38" s="12">
        <v>104</v>
      </c>
      <c r="H38" s="13">
        <v>21.69</v>
      </c>
      <c r="I38" s="13" t="s">
        <v>230</v>
      </c>
      <c r="J38" s="13"/>
      <c r="K38" s="13">
        <v>7.92</v>
      </c>
      <c r="L38" s="13"/>
      <c r="M38" s="13">
        <v>395.5</v>
      </c>
      <c r="N38" s="12">
        <v>422.4</v>
      </c>
      <c r="O38" s="13">
        <v>64.5</v>
      </c>
      <c r="P38" s="13" t="s">
        <v>298</v>
      </c>
      <c r="Q38" s="13" t="s">
        <v>345</v>
      </c>
      <c r="R38" s="18" t="s">
        <v>174</v>
      </c>
      <c r="S38" s="18" t="s">
        <v>155</v>
      </c>
      <c r="T38" s="13">
        <v>0.248</v>
      </c>
      <c r="U38" s="13">
        <v>2.06E-2</v>
      </c>
    </row>
    <row r="39" spans="1:28" s="317" customFormat="1" ht="15" x14ac:dyDescent="0.2">
      <c r="A39" s="324" t="s">
        <v>311</v>
      </c>
      <c r="B39" s="39">
        <v>42263</v>
      </c>
      <c r="C39" s="16">
        <v>0.55277777777777781</v>
      </c>
      <c r="D39" s="13" t="s">
        <v>328</v>
      </c>
      <c r="E39" s="13"/>
      <c r="F39" s="13">
        <v>7.49</v>
      </c>
      <c r="G39" s="13">
        <v>103.9</v>
      </c>
      <c r="H39" s="13">
        <v>21.11</v>
      </c>
      <c r="I39" s="13" t="s">
        <v>230</v>
      </c>
      <c r="J39" s="13"/>
      <c r="K39" s="13">
        <v>7.68</v>
      </c>
      <c r="L39" s="13">
        <v>14.8</v>
      </c>
      <c r="M39" s="13">
        <v>437.8</v>
      </c>
      <c r="N39" s="12">
        <v>472.9</v>
      </c>
      <c r="O39" s="13">
        <v>45.2</v>
      </c>
      <c r="P39" s="13" t="s">
        <v>217</v>
      </c>
      <c r="Q39" s="13" t="s">
        <v>345</v>
      </c>
      <c r="R39" s="18" t="s">
        <v>246</v>
      </c>
      <c r="S39" s="18" t="s">
        <v>156</v>
      </c>
      <c r="T39" s="64">
        <v>0.44</v>
      </c>
      <c r="U39" s="13">
        <v>3.8399999999999997E-2</v>
      </c>
    </row>
    <row r="40" spans="1:28" s="317" customFormat="1" ht="15" x14ac:dyDescent="0.2">
      <c r="A40" s="324" t="s">
        <v>311</v>
      </c>
      <c r="B40" s="39">
        <v>42272</v>
      </c>
      <c r="C40" s="16">
        <v>0.65138888888888891</v>
      </c>
      <c r="D40" s="12">
        <v>1</v>
      </c>
      <c r="E40" s="13" t="s">
        <v>296</v>
      </c>
      <c r="F40" s="13">
        <v>7.62</v>
      </c>
      <c r="G40" s="13">
        <v>103.2</v>
      </c>
      <c r="H40" s="13">
        <v>20.57</v>
      </c>
      <c r="I40" s="111" t="s">
        <v>2</v>
      </c>
      <c r="J40" s="13"/>
      <c r="K40" s="13">
        <v>7.91</v>
      </c>
      <c r="L40" s="13">
        <v>8.24</v>
      </c>
      <c r="M40" s="13">
        <v>456.6</v>
      </c>
      <c r="N40" s="12">
        <v>499.2</v>
      </c>
      <c r="O40" s="13">
        <v>28.4</v>
      </c>
      <c r="P40" s="111" t="s">
        <v>217</v>
      </c>
      <c r="Q40" s="111" t="s">
        <v>345</v>
      </c>
      <c r="R40" s="18" t="s">
        <v>174</v>
      </c>
      <c r="S40" s="18" t="s">
        <v>157</v>
      </c>
      <c r="T40" s="13"/>
      <c r="U40" s="13"/>
    </row>
    <row r="41" spans="1:28" s="317" customFormat="1" ht="15" x14ac:dyDescent="0.2">
      <c r="A41" s="324" t="s">
        <v>311</v>
      </c>
      <c r="B41" s="39">
        <v>42286</v>
      </c>
      <c r="C41" s="16">
        <v>0.59097222222222223</v>
      </c>
      <c r="D41" s="13">
        <v>4.0999999999999996</v>
      </c>
      <c r="E41" s="13" t="s">
        <v>296</v>
      </c>
      <c r="F41" s="13">
        <v>8.06</v>
      </c>
      <c r="G41" s="13">
        <v>103.3</v>
      </c>
      <c r="H41" s="13">
        <v>17.920000000000002</v>
      </c>
      <c r="I41" s="13" t="s">
        <v>230</v>
      </c>
      <c r="J41" s="13"/>
      <c r="K41" s="13">
        <v>7.99</v>
      </c>
      <c r="L41" s="13">
        <v>7.77</v>
      </c>
      <c r="M41" s="13">
        <v>474.8</v>
      </c>
      <c r="N41" s="12">
        <v>548.79999999999995</v>
      </c>
      <c r="O41" s="12">
        <v>24</v>
      </c>
      <c r="P41" s="13" t="s">
        <v>421</v>
      </c>
      <c r="Q41" s="13" t="s">
        <v>345</v>
      </c>
      <c r="R41" s="18" t="s">
        <v>174</v>
      </c>
      <c r="S41" s="18" t="s">
        <v>158</v>
      </c>
      <c r="T41" s="13"/>
      <c r="U41" s="13"/>
    </row>
    <row r="42" spans="1:28" s="317" customFormat="1" ht="15" x14ac:dyDescent="0.2">
      <c r="A42" s="13" t="s">
        <v>351</v>
      </c>
      <c r="B42" s="325">
        <v>42307</v>
      </c>
      <c r="C42" s="326">
        <v>0.55833333333333335</v>
      </c>
      <c r="D42" s="73">
        <v>4.0999999999999996</v>
      </c>
      <c r="E42" s="160" t="s">
        <v>41</v>
      </c>
      <c r="F42" s="73">
        <v>9.06</v>
      </c>
      <c r="G42" s="73">
        <v>99.1</v>
      </c>
      <c r="H42" s="73">
        <v>10.62</v>
      </c>
      <c r="I42" s="160" t="s">
        <v>2</v>
      </c>
      <c r="J42" s="73"/>
      <c r="K42" s="73">
        <v>7.49</v>
      </c>
      <c r="L42" s="73">
        <v>12.8</v>
      </c>
      <c r="M42" s="73">
        <v>474.3</v>
      </c>
      <c r="N42" s="159">
        <v>648</v>
      </c>
      <c r="O42" s="73">
        <v>13.8</v>
      </c>
      <c r="P42" s="160" t="s">
        <v>6</v>
      </c>
      <c r="Q42" s="160" t="s">
        <v>120</v>
      </c>
      <c r="R42" s="327" t="s">
        <v>355</v>
      </c>
      <c r="S42" s="158" t="s">
        <v>159</v>
      </c>
      <c r="T42" s="90"/>
      <c r="U42" s="90"/>
    </row>
    <row r="43" spans="1:28" s="317" customFormat="1" ht="15" x14ac:dyDescent="0.2">
      <c r="A43" s="13" t="s">
        <v>351</v>
      </c>
      <c r="B43" s="39">
        <v>42321</v>
      </c>
      <c r="C43" s="16">
        <v>0.60069444444444442</v>
      </c>
      <c r="D43" s="13">
        <v>5.2</v>
      </c>
      <c r="E43" s="13">
        <v>1413.6</v>
      </c>
      <c r="F43" s="13">
        <v>3.88</v>
      </c>
      <c r="G43" s="13">
        <v>40.9</v>
      </c>
      <c r="H43" s="13">
        <v>8.8800000000000008</v>
      </c>
      <c r="I43" s="13" t="s">
        <v>184</v>
      </c>
      <c r="J43" s="13"/>
      <c r="K43" s="13">
        <v>7.34</v>
      </c>
      <c r="L43" s="13">
        <v>10.25</v>
      </c>
      <c r="M43" s="13">
        <v>597.9</v>
      </c>
      <c r="N43" s="12">
        <v>866.9</v>
      </c>
      <c r="O43" s="13">
        <v>18.3</v>
      </c>
      <c r="P43" s="13" t="s">
        <v>217</v>
      </c>
      <c r="Q43" s="13" t="s">
        <v>185</v>
      </c>
      <c r="R43" s="18" t="s">
        <v>186</v>
      </c>
      <c r="S43" s="18" t="s">
        <v>160</v>
      </c>
      <c r="T43" s="73"/>
      <c r="U43" s="73"/>
    </row>
    <row r="44" spans="1:28" s="317" customFormat="1" ht="15" x14ac:dyDescent="0.2">
      <c r="A44" s="13" t="s">
        <v>351</v>
      </c>
      <c r="B44" s="39">
        <v>42342</v>
      </c>
      <c r="C44" s="16">
        <v>0.60555555555555551</v>
      </c>
      <c r="D44" s="13">
        <v>1</v>
      </c>
      <c r="E44" s="13">
        <v>31.8</v>
      </c>
      <c r="F44" s="12">
        <v>10</v>
      </c>
      <c r="G44" s="13">
        <v>98.4</v>
      </c>
      <c r="H44" s="13">
        <v>6.17</v>
      </c>
      <c r="I44" s="13" t="s">
        <v>230</v>
      </c>
      <c r="J44" s="13"/>
      <c r="K44" s="13">
        <v>7.48</v>
      </c>
      <c r="L44" s="13">
        <v>1.92</v>
      </c>
      <c r="M44" s="13"/>
      <c r="N44" s="12">
        <v>697.6</v>
      </c>
      <c r="O44" s="13">
        <v>20.2</v>
      </c>
      <c r="P44" s="13" t="s">
        <v>217</v>
      </c>
      <c r="Q44" s="13" t="s">
        <v>345</v>
      </c>
      <c r="R44" s="18" t="s">
        <v>191</v>
      </c>
      <c r="S44" s="18" t="s">
        <v>161</v>
      </c>
      <c r="T44" s="73"/>
      <c r="U44" s="73"/>
    </row>
    <row r="45" spans="1:28" s="317" customFormat="1" ht="15" x14ac:dyDescent="0.2">
      <c r="A45" s="13" t="s">
        <v>351</v>
      </c>
      <c r="B45" s="39">
        <v>42356</v>
      </c>
      <c r="C45" s="16">
        <v>0.59236111111111112</v>
      </c>
      <c r="D45" s="13">
        <v>20.3</v>
      </c>
      <c r="E45" s="13">
        <v>93.3</v>
      </c>
      <c r="F45" s="13">
        <v>10.25</v>
      </c>
      <c r="G45" s="13">
        <v>101.2</v>
      </c>
      <c r="H45" s="13">
        <v>7.64</v>
      </c>
      <c r="I45" s="13" t="s">
        <v>230</v>
      </c>
      <c r="J45" s="13"/>
      <c r="K45" s="13">
        <v>7.61</v>
      </c>
      <c r="L45" s="13">
        <v>1.6</v>
      </c>
      <c r="M45" s="13">
        <v>320.7</v>
      </c>
      <c r="N45" s="12">
        <v>520.29999999999995</v>
      </c>
      <c r="O45" s="13">
        <v>10.8</v>
      </c>
      <c r="P45" s="13" t="s">
        <v>217</v>
      </c>
      <c r="Q45" s="13" t="s">
        <v>345</v>
      </c>
      <c r="R45" s="18" t="s">
        <v>164</v>
      </c>
      <c r="S45" s="18"/>
      <c r="T45" s="73"/>
      <c r="U45" s="73"/>
    </row>
    <row r="46" spans="1:28" s="317" customFormat="1" ht="15" x14ac:dyDescent="0.2">
      <c r="A46" s="13" t="s">
        <v>464</v>
      </c>
      <c r="B46" s="328">
        <v>42835</v>
      </c>
      <c r="C46" s="16">
        <v>0.61249999999999993</v>
      </c>
      <c r="D46" s="13" t="s">
        <v>297</v>
      </c>
      <c r="E46" s="13">
        <v>68.900000000000006</v>
      </c>
      <c r="F46" s="13">
        <v>8.6999999999999993</v>
      </c>
      <c r="G46" s="13">
        <v>104.3</v>
      </c>
      <c r="H46" s="13">
        <v>14.46</v>
      </c>
      <c r="I46" s="13"/>
      <c r="J46" s="318">
        <v>10.5</v>
      </c>
      <c r="K46" s="13">
        <v>8.5399999999999991</v>
      </c>
      <c r="L46" s="13">
        <v>2.5</v>
      </c>
      <c r="M46" s="329" t="s">
        <v>312</v>
      </c>
      <c r="N46" s="13">
        <v>798</v>
      </c>
      <c r="O46" s="13">
        <v>131.9</v>
      </c>
      <c r="P46" s="13"/>
      <c r="Q46" s="13" t="s">
        <v>217</v>
      </c>
      <c r="R46" s="13" t="s">
        <v>345</v>
      </c>
      <c r="S46" s="13"/>
      <c r="T46" s="13"/>
      <c r="U46" s="18"/>
      <c r="V46" s="18"/>
      <c r="W46" s="18"/>
      <c r="X46" s="18"/>
      <c r="Y46" s="18"/>
      <c r="Z46" s="18"/>
      <c r="AA46" s="73"/>
      <c r="AB46" s="73"/>
    </row>
    <row r="47" spans="1:28" s="317" customFormat="1" ht="15" x14ac:dyDescent="0.2">
      <c r="A47" s="13" t="s">
        <v>464</v>
      </c>
      <c r="B47" s="328">
        <v>42849</v>
      </c>
      <c r="C47" s="16">
        <v>0.61944444444444446</v>
      </c>
      <c r="D47" s="13" t="s">
        <v>297</v>
      </c>
      <c r="E47" s="13">
        <v>65.7</v>
      </c>
      <c r="F47" s="13">
        <v>8.5</v>
      </c>
      <c r="G47" s="13">
        <v>104.7</v>
      </c>
      <c r="H47" s="13">
        <v>14.9</v>
      </c>
      <c r="I47" s="13"/>
      <c r="J47" s="318">
        <v>8.6999999999999993</v>
      </c>
      <c r="K47" s="13">
        <v>8.4700000000000006</v>
      </c>
      <c r="L47" s="13">
        <v>8.5</v>
      </c>
      <c r="M47" s="329" t="s">
        <v>312</v>
      </c>
      <c r="N47" s="13">
        <v>805.6</v>
      </c>
      <c r="O47" s="13">
        <v>125.5</v>
      </c>
      <c r="P47" s="13"/>
      <c r="Q47" s="13" t="s">
        <v>298</v>
      </c>
      <c r="R47" s="13" t="s">
        <v>345</v>
      </c>
      <c r="S47" s="13"/>
      <c r="T47" s="13"/>
      <c r="U47" s="18"/>
      <c r="V47" s="18"/>
      <c r="W47" s="18"/>
      <c r="X47" s="18"/>
      <c r="Y47" s="18"/>
      <c r="Z47" s="18"/>
      <c r="AA47" s="73"/>
      <c r="AB47" s="73"/>
    </row>
    <row r="48" spans="1:28" s="317" customFormat="1" ht="15" x14ac:dyDescent="0.2">
      <c r="A48" s="13" t="s">
        <v>311</v>
      </c>
      <c r="B48" s="328">
        <v>42858</v>
      </c>
      <c r="C48" s="16">
        <v>0.6694444444444444</v>
      </c>
      <c r="D48" s="13"/>
      <c r="E48" s="13"/>
      <c r="F48" s="13">
        <v>9.17</v>
      </c>
      <c r="G48" s="13">
        <v>106.1</v>
      </c>
      <c r="H48" s="13">
        <v>13.08</v>
      </c>
      <c r="I48" s="13"/>
      <c r="J48" s="318">
        <v>12.3</v>
      </c>
      <c r="K48" s="13">
        <v>8.44</v>
      </c>
      <c r="L48" s="13">
        <v>1.2</v>
      </c>
      <c r="M48" s="13" t="s">
        <v>312</v>
      </c>
      <c r="N48" s="12">
        <v>820.8</v>
      </c>
      <c r="O48" s="13">
        <v>68</v>
      </c>
      <c r="P48" s="13"/>
      <c r="Q48" s="13" t="s">
        <v>465</v>
      </c>
      <c r="R48" s="13" t="s">
        <v>345</v>
      </c>
      <c r="S48" s="13"/>
      <c r="T48" s="13"/>
      <c r="U48" s="18" t="s">
        <v>466</v>
      </c>
      <c r="V48" s="330">
        <v>0.79</v>
      </c>
      <c r="W48" s="330">
        <v>0</v>
      </c>
      <c r="X48" s="330">
        <v>0.03</v>
      </c>
      <c r="Y48" s="330">
        <v>0.28000000000000003</v>
      </c>
      <c r="Z48" s="330">
        <f>V48+W48+X48+Y48</f>
        <v>1.1000000000000001</v>
      </c>
      <c r="AA48" s="73"/>
      <c r="AB48" s="73"/>
    </row>
    <row r="49" spans="1:28" s="317" customFormat="1" ht="15" x14ac:dyDescent="0.2">
      <c r="A49" s="13" t="s">
        <v>311</v>
      </c>
      <c r="B49" s="328">
        <v>42865</v>
      </c>
      <c r="C49" s="16">
        <v>0.58472222222222225</v>
      </c>
      <c r="D49" s="13"/>
      <c r="E49" s="13"/>
      <c r="F49" s="13">
        <v>8.84</v>
      </c>
      <c r="G49" s="13">
        <v>104.3</v>
      </c>
      <c r="H49" s="13">
        <v>13.63</v>
      </c>
      <c r="I49" s="13"/>
      <c r="J49" s="318">
        <v>62.2</v>
      </c>
      <c r="K49" s="13">
        <v>8.27</v>
      </c>
      <c r="L49" s="13">
        <v>5.3</v>
      </c>
      <c r="M49" s="13" t="s">
        <v>312</v>
      </c>
      <c r="N49" s="12">
        <v>777.6</v>
      </c>
      <c r="O49" s="13">
        <v>59.4</v>
      </c>
      <c r="P49" s="13"/>
      <c r="Q49" s="13" t="s">
        <v>467</v>
      </c>
      <c r="R49" s="13" t="s">
        <v>345</v>
      </c>
      <c r="S49" s="13"/>
      <c r="T49" s="13"/>
      <c r="U49" s="18" t="s">
        <v>468</v>
      </c>
      <c r="V49" s="330">
        <v>0.01</v>
      </c>
      <c r="W49" s="330">
        <v>0.38</v>
      </c>
      <c r="X49" s="330">
        <v>0.06</v>
      </c>
      <c r="Y49" s="330">
        <v>0.39</v>
      </c>
      <c r="Z49" s="330">
        <f>V49+W49+X49+Y49</f>
        <v>0.84000000000000008</v>
      </c>
      <c r="AA49" s="73"/>
      <c r="AB49" s="73"/>
    </row>
    <row r="50" spans="1:28" s="317" customFormat="1" ht="15" x14ac:dyDescent="0.2">
      <c r="A50" s="13" t="s">
        <v>311</v>
      </c>
      <c r="B50" s="328">
        <v>42872</v>
      </c>
      <c r="C50" s="16">
        <v>0.60069444444444442</v>
      </c>
      <c r="D50" s="13"/>
      <c r="E50" s="13"/>
      <c r="F50" s="13">
        <v>7.89</v>
      </c>
      <c r="G50" s="13">
        <v>103.2</v>
      </c>
      <c r="H50" s="13">
        <v>18.07</v>
      </c>
      <c r="I50" s="13"/>
      <c r="J50" s="318">
        <v>62.2</v>
      </c>
      <c r="K50" s="13">
        <v>8.2100000000000009</v>
      </c>
      <c r="L50" s="13">
        <v>4.3</v>
      </c>
      <c r="M50" s="13" t="s">
        <v>312</v>
      </c>
      <c r="N50" s="12">
        <v>572.4</v>
      </c>
      <c r="O50" s="13">
        <v>171.8</v>
      </c>
      <c r="P50" s="13"/>
      <c r="Q50" s="13" t="s">
        <v>298</v>
      </c>
      <c r="R50" s="13" t="s">
        <v>345</v>
      </c>
      <c r="S50" s="13"/>
      <c r="T50" s="13"/>
      <c r="U50" s="18" t="s">
        <v>469</v>
      </c>
      <c r="V50" s="330">
        <v>0</v>
      </c>
      <c r="W50" s="330">
        <v>0</v>
      </c>
      <c r="X50" s="330">
        <v>0</v>
      </c>
      <c r="Y50" s="330">
        <v>0.25</v>
      </c>
      <c r="Z50" s="330">
        <f>V50+W50+X50+Y50</f>
        <v>0.25</v>
      </c>
      <c r="AA50" s="73"/>
      <c r="AB50" s="73"/>
    </row>
    <row r="51" spans="1:28" s="317" customFormat="1" ht="15" x14ac:dyDescent="0.2">
      <c r="A51" s="13" t="s">
        <v>311</v>
      </c>
      <c r="B51" s="328">
        <v>42879</v>
      </c>
      <c r="C51" s="16">
        <v>0.6166666666666667</v>
      </c>
      <c r="D51" s="13"/>
      <c r="E51" s="13"/>
      <c r="F51" s="13">
        <v>8.26</v>
      </c>
      <c r="G51" s="13">
        <v>103.9</v>
      </c>
      <c r="H51" s="13">
        <v>15.88</v>
      </c>
      <c r="I51" s="13"/>
      <c r="J51" s="318">
        <v>148</v>
      </c>
      <c r="K51" s="13">
        <v>8.1999999999999993</v>
      </c>
      <c r="L51" s="13">
        <v>6.3</v>
      </c>
      <c r="M51" s="13" t="s">
        <v>312</v>
      </c>
      <c r="N51" s="12">
        <v>495</v>
      </c>
      <c r="O51" s="13">
        <v>167.7</v>
      </c>
      <c r="P51" s="13"/>
      <c r="Q51" s="13" t="s">
        <v>465</v>
      </c>
      <c r="R51" s="13" t="s">
        <v>345</v>
      </c>
      <c r="S51" s="13"/>
      <c r="T51" s="13"/>
      <c r="U51" s="18" t="s">
        <v>470</v>
      </c>
      <c r="V51" s="330">
        <v>0.11</v>
      </c>
      <c r="W51" s="330">
        <v>0.24</v>
      </c>
      <c r="X51" s="330">
        <v>0</v>
      </c>
      <c r="Y51" s="330">
        <v>0</v>
      </c>
      <c r="Z51" s="330">
        <f>V51+W51+X51+Y51</f>
        <v>0.35</v>
      </c>
      <c r="AA51" s="73"/>
      <c r="AB51" s="73"/>
    </row>
    <row r="52" spans="1:28" s="317" customFormat="1" ht="15" x14ac:dyDescent="0.2">
      <c r="A52" s="13" t="s">
        <v>311</v>
      </c>
      <c r="B52" s="39">
        <v>42886</v>
      </c>
      <c r="C52" s="16">
        <v>0.56874999999999998</v>
      </c>
      <c r="D52" s="13" t="s">
        <v>297</v>
      </c>
      <c r="E52" s="13">
        <v>435.2</v>
      </c>
      <c r="F52" s="13">
        <v>7.64</v>
      </c>
      <c r="G52" s="13">
        <v>100.2</v>
      </c>
      <c r="H52" s="13">
        <v>18.899999999999999</v>
      </c>
      <c r="I52" s="13" t="s">
        <v>312</v>
      </c>
      <c r="J52" s="318">
        <v>97.5</v>
      </c>
      <c r="K52" s="13">
        <v>8.36</v>
      </c>
      <c r="L52" s="13">
        <v>4.4000000000000004</v>
      </c>
      <c r="M52" s="13" t="s">
        <v>312</v>
      </c>
      <c r="N52" s="12">
        <v>401</v>
      </c>
      <c r="O52" s="13">
        <v>151.80000000000001</v>
      </c>
      <c r="P52" s="13"/>
      <c r="Q52" s="13" t="s">
        <v>465</v>
      </c>
      <c r="R52" s="13" t="s">
        <v>345</v>
      </c>
      <c r="S52" s="13"/>
      <c r="T52" s="13"/>
      <c r="U52" s="18" t="s">
        <v>471</v>
      </c>
      <c r="V52" s="18"/>
      <c r="W52" s="18"/>
      <c r="X52" s="18"/>
      <c r="Y52" s="18"/>
      <c r="Z52" s="18"/>
      <c r="AA52" s="331" t="s">
        <v>203</v>
      </c>
      <c r="AB52" s="331" t="s">
        <v>204</v>
      </c>
    </row>
    <row r="53" spans="1:28" s="317" customFormat="1" ht="15" x14ac:dyDescent="0.2">
      <c r="A53" s="13" t="s">
        <v>311</v>
      </c>
      <c r="B53" s="39">
        <v>42893</v>
      </c>
      <c r="C53" s="16">
        <v>0.60486111111111118</v>
      </c>
      <c r="D53" s="13">
        <v>5.2</v>
      </c>
      <c r="E53" s="13"/>
      <c r="F53" s="13">
        <v>7.79</v>
      </c>
      <c r="G53" s="13">
        <v>102.6</v>
      </c>
      <c r="H53" s="13">
        <v>17.32</v>
      </c>
      <c r="I53" s="13" t="s">
        <v>312</v>
      </c>
      <c r="J53" s="318">
        <v>100</v>
      </c>
      <c r="K53" s="13">
        <v>8.24</v>
      </c>
      <c r="L53" s="13">
        <v>4.2</v>
      </c>
      <c r="M53" s="13" t="s">
        <v>312</v>
      </c>
      <c r="N53" s="12">
        <v>371.4</v>
      </c>
      <c r="O53" s="13">
        <v>156.69999999999999</v>
      </c>
      <c r="P53" s="13"/>
      <c r="Q53" s="13" t="s">
        <v>467</v>
      </c>
      <c r="R53" s="13" t="s">
        <v>345</v>
      </c>
      <c r="S53" s="13"/>
      <c r="T53" s="13"/>
      <c r="U53" s="18" t="s">
        <v>472</v>
      </c>
      <c r="V53" s="18"/>
      <c r="W53" s="18"/>
      <c r="X53" s="18"/>
      <c r="Y53" s="18"/>
      <c r="Z53" s="18"/>
      <c r="AA53" s="331" t="s">
        <v>203</v>
      </c>
      <c r="AB53" s="331" t="s">
        <v>204</v>
      </c>
    </row>
    <row r="54" spans="1:28" s="317" customFormat="1" ht="15" x14ac:dyDescent="0.2">
      <c r="A54" s="13" t="s">
        <v>311</v>
      </c>
      <c r="B54" s="39">
        <v>42900</v>
      </c>
      <c r="C54" s="16">
        <v>0.60277777777777775</v>
      </c>
      <c r="D54" s="13">
        <v>3</v>
      </c>
      <c r="E54" s="13">
        <v>547.5</v>
      </c>
      <c r="F54" s="13">
        <v>7.08</v>
      </c>
      <c r="G54" s="13">
        <v>98.9</v>
      </c>
      <c r="H54" s="13">
        <v>20.53</v>
      </c>
      <c r="I54" s="13" t="s">
        <v>312</v>
      </c>
      <c r="J54" s="318">
        <v>75.400000000000006</v>
      </c>
      <c r="K54" s="13">
        <v>8.27</v>
      </c>
      <c r="L54" s="13">
        <v>2.8</v>
      </c>
      <c r="M54" s="13" t="s">
        <v>312</v>
      </c>
      <c r="N54" s="12">
        <v>315.8</v>
      </c>
      <c r="O54" s="13">
        <v>135.19999999999999</v>
      </c>
      <c r="P54" s="13"/>
      <c r="Q54" s="13" t="s">
        <v>217</v>
      </c>
      <c r="R54" s="13" t="s">
        <v>345</v>
      </c>
      <c r="S54" s="13"/>
      <c r="T54" s="13"/>
      <c r="U54" s="18" t="s">
        <v>473</v>
      </c>
      <c r="V54" s="18"/>
      <c r="W54" s="18"/>
      <c r="X54" s="18"/>
      <c r="Y54" s="18"/>
      <c r="Z54" s="18"/>
      <c r="AA54" s="331" t="s">
        <v>203</v>
      </c>
      <c r="AB54" s="331" t="s">
        <v>204</v>
      </c>
    </row>
    <row r="55" spans="1:28" s="317" customFormat="1" ht="15" x14ac:dyDescent="0.2">
      <c r="A55" s="13" t="s">
        <v>311</v>
      </c>
      <c r="B55" s="39">
        <v>42907</v>
      </c>
      <c r="C55" s="16">
        <v>0.6020833333333333</v>
      </c>
      <c r="D55" s="13">
        <v>19.899999999999999</v>
      </c>
      <c r="E55" s="13"/>
      <c r="F55" s="13">
        <v>8.86</v>
      </c>
      <c r="G55" s="13">
        <v>99</v>
      </c>
      <c r="H55" s="13">
        <v>21.88</v>
      </c>
      <c r="I55" s="13" t="s">
        <v>312</v>
      </c>
      <c r="J55" s="318">
        <v>45.6</v>
      </c>
      <c r="K55" s="13">
        <v>8.2899999999999991</v>
      </c>
      <c r="L55" s="13" t="s">
        <v>312</v>
      </c>
      <c r="M55" s="13" t="s">
        <v>312</v>
      </c>
      <c r="N55" s="12">
        <v>277.5</v>
      </c>
      <c r="O55" s="13">
        <v>143.69999999999999</v>
      </c>
      <c r="P55" s="13"/>
      <c r="Q55" s="13" t="s">
        <v>298</v>
      </c>
      <c r="R55" s="13" t="s">
        <v>345</v>
      </c>
      <c r="S55" s="13"/>
      <c r="T55" s="13"/>
      <c r="U55" s="18" t="s">
        <v>474</v>
      </c>
      <c r="V55" s="18"/>
      <c r="W55" s="18"/>
      <c r="X55" s="18"/>
      <c r="Y55" s="18"/>
      <c r="Z55" s="18"/>
      <c r="AA55" s="331" t="s">
        <v>203</v>
      </c>
      <c r="AB55" s="331" t="s">
        <v>204</v>
      </c>
    </row>
    <row r="56" spans="1:28" s="317" customFormat="1" ht="15" x14ac:dyDescent="0.2">
      <c r="A56" s="13" t="s">
        <v>311</v>
      </c>
      <c r="B56" s="39">
        <v>42914</v>
      </c>
      <c r="C56" s="16">
        <v>0.57708333333333328</v>
      </c>
      <c r="D56" s="13">
        <v>4.0999999999999996</v>
      </c>
      <c r="E56" s="13">
        <v>517.20000000000005</v>
      </c>
      <c r="F56" s="13">
        <v>7.14</v>
      </c>
      <c r="G56" s="13">
        <v>99.6</v>
      </c>
      <c r="H56" s="13">
        <v>19.89</v>
      </c>
      <c r="I56" s="13" t="s">
        <v>312</v>
      </c>
      <c r="J56" s="318">
        <v>25.8</v>
      </c>
      <c r="K56" s="13">
        <v>8.26</v>
      </c>
      <c r="L56" s="13" t="s">
        <v>312</v>
      </c>
      <c r="M56" s="13" t="s">
        <v>312</v>
      </c>
      <c r="N56" s="12">
        <v>420.2</v>
      </c>
      <c r="O56" s="13">
        <v>166.4</v>
      </c>
      <c r="P56" s="13"/>
      <c r="Q56" s="13" t="s">
        <v>421</v>
      </c>
      <c r="R56" s="13" t="s">
        <v>345</v>
      </c>
      <c r="S56" s="13"/>
      <c r="T56" s="13"/>
      <c r="U56" s="18" t="s">
        <v>474</v>
      </c>
      <c r="V56" s="18"/>
      <c r="W56" s="18"/>
      <c r="X56" s="18"/>
      <c r="Y56" s="18"/>
      <c r="Z56" s="18"/>
      <c r="AA56" s="331" t="s">
        <v>203</v>
      </c>
      <c r="AB56" s="331" t="s">
        <v>204</v>
      </c>
    </row>
    <row r="57" spans="1:28" s="317" customFormat="1" ht="15" x14ac:dyDescent="0.2">
      <c r="A57" s="13" t="s">
        <v>311</v>
      </c>
      <c r="B57" s="39">
        <v>42921</v>
      </c>
      <c r="C57" s="16">
        <v>0.55902777777777779</v>
      </c>
      <c r="D57" s="13">
        <v>1</v>
      </c>
      <c r="E57" s="13"/>
      <c r="F57" s="13">
        <v>7.4</v>
      </c>
      <c r="G57" s="13">
        <v>103.1</v>
      </c>
      <c r="H57" s="13">
        <v>21.48</v>
      </c>
      <c r="I57" s="13" t="s">
        <v>312</v>
      </c>
      <c r="J57" s="318">
        <v>17.399999999999999</v>
      </c>
      <c r="K57" s="13">
        <v>8.26</v>
      </c>
      <c r="L57" s="13" t="s">
        <v>312</v>
      </c>
      <c r="M57" s="13" t="s">
        <v>312</v>
      </c>
      <c r="N57" s="12">
        <v>370.6</v>
      </c>
      <c r="O57" s="13">
        <v>170.4</v>
      </c>
      <c r="P57" s="13"/>
      <c r="Q57" s="13" t="s">
        <v>217</v>
      </c>
      <c r="R57" s="13" t="s">
        <v>345</v>
      </c>
      <c r="S57" s="13"/>
      <c r="T57" s="13"/>
      <c r="U57" s="18" t="s">
        <v>474</v>
      </c>
      <c r="V57" s="18"/>
      <c r="W57" s="18"/>
      <c r="X57" s="18"/>
      <c r="Y57" s="18"/>
      <c r="Z57" s="18"/>
      <c r="AA57" s="331" t="s">
        <v>203</v>
      </c>
      <c r="AB57" s="331" t="s">
        <v>204</v>
      </c>
    </row>
    <row r="58" spans="1:28" s="317" customFormat="1" ht="15" x14ac:dyDescent="0.2">
      <c r="A58" s="13" t="s">
        <v>311</v>
      </c>
      <c r="B58" s="39">
        <v>42928</v>
      </c>
      <c r="C58" s="16">
        <v>0.54583333333333328</v>
      </c>
      <c r="D58" s="13">
        <v>1</v>
      </c>
      <c r="E58" s="13">
        <v>1413.6</v>
      </c>
      <c r="F58" s="13">
        <v>7.79</v>
      </c>
      <c r="G58" s="13">
        <v>105.6</v>
      </c>
      <c r="H58" s="13">
        <v>20.39</v>
      </c>
      <c r="I58" s="13" t="s">
        <v>312</v>
      </c>
      <c r="J58" s="318">
        <v>13.2</v>
      </c>
      <c r="K58" s="13">
        <v>8.1300000000000008</v>
      </c>
      <c r="L58" s="13">
        <v>0.8</v>
      </c>
      <c r="M58" s="13" t="s">
        <v>312</v>
      </c>
      <c r="N58" s="12">
        <v>353.9</v>
      </c>
      <c r="O58" s="13">
        <v>157.69999999999999</v>
      </c>
      <c r="P58" s="13"/>
      <c r="Q58" s="13" t="s">
        <v>298</v>
      </c>
      <c r="R58" s="13" t="s">
        <v>345</v>
      </c>
      <c r="S58" s="13"/>
      <c r="T58" s="13"/>
      <c r="U58" s="18" t="s">
        <v>475</v>
      </c>
      <c r="V58" s="18"/>
      <c r="W58" s="18"/>
      <c r="X58" s="18"/>
      <c r="Y58" s="18"/>
      <c r="Z58" s="18"/>
      <c r="AA58" s="154"/>
      <c r="AB58" s="154"/>
    </row>
    <row r="59" spans="1:28" s="317" customFormat="1" ht="15" x14ac:dyDescent="0.2">
      <c r="A59" s="13" t="s">
        <v>311</v>
      </c>
      <c r="B59" s="39">
        <v>42935</v>
      </c>
      <c r="C59" s="16">
        <v>0.60416666666666663</v>
      </c>
      <c r="D59" s="13">
        <v>1</v>
      </c>
      <c r="E59" s="13"/>
      <c r="F59" s="13">
        <v>7.03</v>
      </c>
      <c r="G59" s="13">
        <v>104.3</v>
      </c>
      <c r="H59" s="13">
        <v>24.15</v>
      </c>
      <c r="I59" s="13" t="s">
        <v>312</v>
      </c>
      <c r="J59" s="318">
        <v>12.3</v>
      </c>
      <c r="K59" s="13">
        <v>8.33</v>
      </c>
      <c r="L59" s="13">
        <v>0.3</v>
      </c>
      <c r="M59" s="13" t="s">
        <v>312</v>
      </c>
      <c r="N59" s="12">
        <v>359.1</v>
      </c>
      <c r="O59" s="13">
        <v>115.1</v>
      </c>
      <c r="P59" s="13"/>
      <c r="Q59" s="13" t="s">
        <v>298</v>
      </c>
      <c r="R59" s="13" t="s">
        <v>345</v>
      </c>
      <c r="S59" s="13"/>
      <c r="T59" s="13"/>
      <c r="U59" s="18" t="s">
        <v>476</v>
      </c>
      <c r="V59" s="18"/>
      <c r="W59" s="18"/>
      <c r="X59" s="18"/>
      <c r="Y59" s="18"/>
      <c r="Z59" s="18"/>
      <c r="AA59" s="154"/>
      <c r="AB59" s="154"/>
    </row>
    <row r="60" spans="1:28" s="317" customFormat="1" ht="15" x14ac:dyDescent="0.2">
      <c r="A60" s="13" t="s">
        <v>311</v>
      </c>
      <c r="B60" s="39">
        <v>42942</v>
      </c>
      <c r="C60" s="16">
        <v>0.61388888888888882</v>
      </c>
      <c r="D60" s="13" t="s">
        <v>297</v>
      </c>
      <c r="E60" s="13">
        <v>2419.6</v>
      </c>
      <c r="F60" s="13">
        <v>6.91</v>
      </c>
      <c r="G60" s="13">
        <v>102.4</v>
      </c>
      <c r="H60" s="13">
        <v>22.94</v>
      </c>
      <c r="I60" s="13" t="s">
        <v>312</v>
      </c>
      <c r="J60" s="318">
        <v>17.399999999999999</v>
      </c>
      <c r="K60" s="13">
        <v>8.4600000000000009</v>
      </c>
      <c r="L60" s="13">
        <v>1.3</v>
      </c>
      <c r="M60" s="13" t="s">
        <v>312</v>
      </c>
      <c r="N60" s="12">
        <v>335.8</v>
      </c>
      <c r="O60" s="13">
        <v>145</v>
      </c>
      <c r="P60" s="13"/>
      <c r="Q60" s="13" t="s">
        <v>465</v>
      </c>
      <c r="R60" s="13" t="s">
        <v>345</v>
      </c>
      <c r="S60" s="13"/>
      <c r="T60" s="13"/>
      <c r="U60" s="18" t="s">
        <v>477</v>
      </c>
      <c r="V60" s="18"/>
      <c r="W60" s="18"/>
      <c r="X60" s="18"/>
      <c r="Y60" s="18"/>
      <c r="Z60" s="18"/>
      <c r="AA60" s="154"/>
      <c r="AB60" s="154"/>
    </row>
    <row r="61" spans="1:28" s="317" customFormat="1" ht="15" x14ac:dyDescent="0.2">
      <c r="A61" s="13" t="s">
        <v>311</v>
      </c>
      <c r="B61" s="39">
        <v>42949</v>
      </c>
      <c r="C61" s="16">
        <v>0.62361111111111112</v>
      </c>
      <c r="D61" s="13">
        <v>1</v>
      </c>
      <c r="E61" s="13"/>
      <c r="F61" s="13">
        <v>7.14</v>
      </c>
      <c r="G61" s="13">
        <v>103.3</v>
      </c>
      <c r="H61" s="13">
        <v>22.67</v>
      </c>
      <c r="I61" s="13" t="s">
        <v>312</v>
      </c>
      <c r="J61" s="318">
        <v>25.8</v>
      </c>
      <c r="K61" s="13">
        <v>8.33</v>
      </c>
      <c r="L61" s="13">
        <v>6.7</v>
      </c>
      <c r="M61" s="13" t="s">
        <v>312</v>
      </c>
      <c r="N61" s="12">
        <v>346.6</v>
      </c>
      <c r="O61" s="13">
        <v>111.6</v>
      </c>
      <c r="P61" s="13"/>
      <c r="Q61" s="13" t="s">
        <v>465</v>
      </c>
      <c r="R61" s="13" t="s">
        <v>345</v>
      </c>
      <c r="S61" s="13"/>
      <c r="T61" s="13"/>
      <c r="U61" s="18" t="s">
        <v>477</v>
      </c>
      <c r="V61" s="18"/>
      <c r="W61" s="18"/>
      <c r="X61" s="18"/>
      <c r="Y61" s="18"/>
      <c r="Z61" s="18"/>
      <c r="AA61" s="154"/>
      <c r="AB61" s="154"/>
    </row>
    <row r="62" spans="1:28" s="317" customFormat="1" ht="15" x14ac:dyDescent="0.2">
      <c r="A62" s="73" t="s">
        <v>311</v>
      </c>
      <c r="B62" s="325">
        <v>42956</v>
      </c>
      <c r="C62" s="326">
        <v>0.56944444444444442</v>
      </c>
      <c r="D62" s="73">
        <v>44.1</v>
      </c>
      <c r="E62" s="73" t="s">
        <v>296</v>
      </c>
      <c r="F62" s="73">
        <v>7.09</v>
      </c>
      <c r="G62" s="73">
        <v>100</v>
      </c>
      <c r="H62" s="73">
        <v>21.23</v>
      </c>
      <c r="I62" s="73" t="s">
        <v>312</v>
      </c>
      <c r="J62" s="332">
        <v>39</v>
      </c>
      <c r="K62" s="73">
        <v>8.31</v>
      </c>
      <c r="L62" s="73">
        <v>7.4</v>
      </c>
      <c r="M62" s="73" t="s">
        <v>312</v>
      </c>
      <c r="N62" s="159">
        <v>353.5</v>
      </c>
      <c r="O62" s="73">
        <v>129.4</v>
      </c>
      <c r="P62" s="73"/>
      <c r="Q62" s="73" t="s">
        <v>217</v>
      </c>
      <c r="R62" s="73" t="s">
        <v>345</v>
      </c>
      <c r="S62" s="73"/>
      <c r="T62" s="73"/>
      <c r="U62" s="327" t="s">
        <v>478</v>
      </c>
      <c r="V62" s="327"/>
      <c r="W62" s="327"/>
      <c r="X62" s="327"/>
      <c r="Y62" s="327"/>
      <c r="Z62" s="327"/>
      <c r="AA62" s="154"/>
      <c r="AB62" s="154"/>
    </row>
    <row r="63" spans="1:28" s="317" customFormat="1" ht="15" x14ac:dyDescent="0.2">
      <c r="A63" s="13" t="s">
        <v>311</v>
      </c>
      <c r="B63" s="39">
        <v>42963</v>
      </c>
      <c r="C63" s="16">
        <v>0.55486111111111114</v>
      </c>
      <c r="D63" s="13"/>
      <c r="E63" s="13"/>
      <c r="F63" s="13" t="s">
        <v>312</v>
      </c>
      <c r="G63" s="13" t="s">
        <v>312</v>
      </c>
      <c r="H63" s="13">
        <v>21.24</v>
      </c>
      <c r="I63" s="13" t="s">
        <v>312</v>
      </c>
      <c r="J63" s="318">
        <v>37.5</v>
      </c>
      <c r="K63" s="13">
        <v>8.5</v>
      </c>
      <c r="L63" s="13">
        <v>7</v>
      </c>
      <c r="M63" s="13" t="s">
        <v>312</v>
      </c>
      <c r="N63" s="12">
        <v>359.3</v>
      </c>
      <c r="O63" s="13">
        <v>126.6</v>
      </c>
      <c r="P63" s="13"/>
      <c r="Q63" s="13" t="s">
        <v>465</v>
      </c>
      <c r="R63" s="13" t="s">
        <v>345</v>
      </c>
      <c r="S63" s="13"/>
      <c r="T63" s="13"/>
      <c r="U63" s="18" t="s">
        <v>479</v>
      </c>
      <c r="V63" s="18"/>
      <c r="W63" s="18"/>
      <c r="X63" s="18"/>
      <c r="Y63" s="18"/>
      <c r="Z63" s="18"/>
      <c r="AA63" s="21"/>
      <c r="AB63" s="21"/>
    </row>
    <row r="64" spans="1:28" s="317" customFormat="1" ht="15" x14ac:dyDescent="0.2">
      <c r="A64" s="13" t="s">
        <v>311</v>
      </c>
      <c r="B64" s="39">
        <v>42970</v>
      </c>
      <c r="C64" s="16">
        <v>0.59166666666666667</v>
      </c>
      <c r="D64" s="13" t="s">
        <v>297</v>
      </c>
      <c r="E64" s="13" t="s">
        <v>296</v>
      </c>
      <c r="F64" s="13">
        <v>6.95</v>
      </c>
      <c r="G64" s="13">
        <v>102.4</v>
      </c>
      <c r="H64" s="13">
        <v>21.87</v>
      </c>
      <c r="I64" s="13" t="s">
        <v>312</v>
      </c>
      <c r="J64" s="318">
        <v>18.600000000000001</v>
      </c>
      <c r="K64" s="13">
        <v>8.6</v>
      </c>
      <c r="L64" s="13">
        <v>7.3</v>
      </c>
      <c r="M64" s="13" t="s">
        <v>312</v>
      </c>
      <c r="N64" s="12">
        <v>312.8</v>
      </c>
      <c r="O64" s="13">
        <v>118.7</v>
      </c>
      <c r="P64" s="13"/>
      <c r="Q64" s="13" t="s">
        <v>298</v>
      </c>
      <c r="R64" s="13" t="s">
        <v>345</v>
      </c>
      <c r="S64" s="13"/>
      <c r="T64" s="13"/>
      <c r="U64" s="18" t="s">
        <v>480</v>
      </c>
      <c r="V64" s="18"/>
      <c r="W64" s="18"/>
      <c r="X64" s="18"/>
      <c r="Y64" s="18"/>
      <c r="Z64" s="18"/>
      <c r="AA64" s="21"/>
      <c r="AB64" s="21"/>
    </row>
    <row r="65" spans="1:28" s="317" customFormat="1" ht="15" x14ac:dyDescent="0.2">
      <c r="A65" s="13" t="s">
        <v>311</v>
      </c>
      <c r="B65" s="39">
        <v>42977</v>
      </c>
      <c r="C65" s="16">
        <v>0.59652777777777777</v>
      </c>
      <c r="D65" s="13">
        <v>1</v>
      </c>
      <c r="E65" s="13" t="s">
        <v>296</v>
      </c>
      <c r="F65" s="13">
        <v>6.81</v>
      </c>
      <c r="G65" s="13">
        <v>100.7</v>
      </c>
      <c r="H65" s="13">
        <v>22.35</v>
      </c>
      <c r="I65" s="13" t="s">
        <v>312</v>
      </c>
      <c r="J65" s="318">
        <v>16.2</v>
      </c>
      <c r="K65" s="13">
        <v>8.39</v>
      </c>
      <c r="L65" s="13">
        <v>4.29</v>
      </c>
      <c r="M65" s="13" t="s">
        <v>312</v>
      </c>
      <c r="N65" s="12">
        <v>333.2</v>
      </c>
      <c r="O65" s="13">
        <v>175.6</v>
      </c>
      <c r="P65" s="13"/>
      <c r="Q65" s="13" t="s">
        <v>465</v>
      </c>
      <c r="R65" s="13" t="s">
        <v>345</v>
      </c>
      <c r="S65" s="13"/>
      <c r="T65" s="13"/>
      <c r="U65" s="18" t="s">
        <v>481</v>
      </c>
      <c r="V65" s="18"/>
      <c r="W65" s="18"/>
      <c r="X65" s="18"/>
      <c r="Y65" s="18"/>
      <c r="Z65" s="18"/>
      <c r="AA65" s="21"/>
      <c r="AB65" s="21"/>
    </row>
    <row r="66" spans="1:28" s="317" customFormat="1" ht="15" x14ac:dyDescent="0.2">
      <c r="A66" s="13" t="s">
        <v>311</v>
      </c>
      <c r="B66" s="39">
        <v>42984</v>
      </c>
      <c r="C66" s="16">
        <v>0.56944444444444442</v>
      </c>
      <c r="D66" s="13"/>
      <c r="E66" s="13"/>
      <c r="F66" s="13">
        <v>7.45</v>
      </c>
      <c r="G66" s="13">
        <v>104.1</v>
      </c>
      <c r="H66" s="13">
        <v>21.75</v>
      </c>
      <c r="I66" s="13" t="s">
        <v>312</v>
      </c>
      <c r="J66" s="318">
        <v>8.6999999999999993</v>
      </c>
      <c r="K66" s="13">
        <v>8.48</v>
      </c>
      <c r="L66" s="13">
        <v>4.1100000000000003</v>
      </c>
      <c r="M66" s="13" t="s">
        <v>312</v>
      </c>
      <c r="N66" s="12">
        <v>366.1</v>
      </c>
      <c r="O66" s="13">
        <v>132.69999999999999</v>
      </c>
      <c r="P66" s="13"/>
      <c r="Q66" s="13" t="s">
        <v>465</v>
      </c>
      <c r="R66" s="13" t="s">
        <v>345</v>
      </c>
      <c r="S66" s="13"/>
      <c r="T66" s="13"/>
      <c r="U66" s="18" t="s">
        <v>482</v>
      </c>
      <c r="V66" s="18"/>
      <c r="W66" s="18"/>
      <c r="X66" s="18"/>
      <c r="Y66" s="18"/>
      <c r="Z66" s="18"/>
      <c r="AA66" s="21"/>
      <c r="AB66" s="21"/>
    </row>
    <row r="67" spans="1:28" s="317" customFormat="1" ht="15" x14ac:dyDescent="0.2">
      <c r="A67" s="13" t="s">
        <v>311</v>
      </c>
      <c r="B67" s="39">
        <v>42991</v>
      </c>
      <c r="C67" s="16">
        <v>0.56180555555555556</v>
      </c>
      <c r="D67" s="13" t="s">
        <v>297</v>
      </c>
      <c r="E67" s="13" t="s">
        <v>296</v>
      </c>
      <c r="F67" s="13">
        <v>7.68</v>
      </c>
      <c r="G67" s="13">
        <v>105.6</v>
      </c>
      <c r="H67" s="13">
        <v>20.48</v>
      </c>
      <c r="I67" s="13" t="s">
        <v>312</v>
      </c>
      <c r="J67" s="318">
        <v>8.6999999999999993</v>
      </c>
      <c r="K67" s="13">
        <v>8.36</v>
      </c>
      <c r="L67" s="13" t="s">
        <v>312</v>
      </c>
      <c r="M67" s="13" t="s">
        <v>312</v>
      </c>
      <c r="N67" s="12">
        <v>350.7</v>
      </c>
      <c r="O67" s="13" t="s">
        <v>312</v>
      </c>
      <c r="P67" s="13"/>
      <c r="Q67" s="13" t="s">
        <v>298</v>
      </c>
      <c r="R67" s="13" t="s">
        <v>345</v>
      </c>
      <c r="S67" s="13"/>
      <c r="T67" s="13"/>
      <c r="U67" s="18" t="s">
        <v>478</v>
      </c>
      <c r="V67" s="18"/>
      <c r="W67" s="18"/>
      <c r="X67" s="18"/>
      <c r="Y67" s="18"/>
      <c r="Z67" s="18"/>
      <c r="AA67" s="21"/>
      <c r="AB67" s="21"/>
    </row>
    <row r="68" spans="1:28" s="317" customFormat="1" ht="15" x14ac:dyDescent="0.2">
      <c r="A68" s="333" t="s">
        <v>256</v>
      </c>
      <c r="B68" s="334">
        <v>42158</v>
      </c>
      <c r="C68" s="335">
        <v>0.54791666666666672</v>
      </c>
      <c r="D68" s="91">
        <v>3</v>
      </c>
      <c r="E68" s="90"/>
      <c r="F68" s="90"/>
      <c r="G68" s="90"/>
      <c r="H68" s="90"/>
      <c r="I68" s="90"/>
      <c r="J68" s="90"/>
      <c r="K68" s="90"/>
      <c r="L68" s="90"/>
      <c r="M68" s="90"/>
      <c r="N68" s="91"/>
      <c r="O68" s="90"/>
      <c r="P68" s="90"/>
      <c r="Q68" s="90"/>
      <c r="R68" s="336"/>
      <c r="S68" s="158"/>
      <c r="T68" s="90">
        <v>0.54</v>
      </c>
      <c r="U68" s="90">
        <v>3.5700000000000003E-2</v>
      </c>
    </row>
    <row r="69" spans="1:28" s="317" customFormat="1" ht="15" x14ac:dyDescent="0.2">
      <c r="A69" s="324" t="s">
        <v>256</v>
      </c>
      <c r="B69" s="39">
        <v>42172</v>
      </c>
      <c r="C69" s="16">
        <v>0.63541666666666663</v>
      </c>
      <c r="D69" s="13">
        <v>29.5</v>
      </c>
      <c r="E69" s="13"/>
      <c r="F69" s="13"/>
      <c r="G69" s="13"/>
      <c r="H69" s="13"/>
      <c r="I69" s="13"/>
      <c r="J69" s="13"/>
      <c r="K69" s="13"/>
      <c r="L69" s="13"/>
      <c r="M69" s="13"/>
      <c r="N69" s="12"/>
      <c r="O69" s="13"/>
      <c r="P69" s="13"/>
      <c r="Q69" s="13"/>
      <c r="R69" s="18"/>
      <c r="S69" s="18" t="s">
        <v>423</v>
      </c>
      <c r="T69" s="13">
        <v>0.47499999999999998</v>
      </c>
      <c r="U69" s="13">
        <v>2.86E-2</v>
      </c>
    </row>
    <row r="70" spans="1:28" s="317" customFormat="1" ht="15" x14ac:dyDescent="0.2">
      <c r="A70" s="324" t="s">
        <v>256</v>
      </c>
      <c r="B70" s="39">
        <v>42181</v>
      </c>
      <c r="C70" s="16">
        <v>0.48333333333333334</v>
      </c>
      <c r="D70" s="12">
        <v>1</v>
      </c>
      <c r="E70" s="13" t="s">
        <v>296</v>
      </c>
      <c r="F70" s="13">
        <v>7.42</v>
      </c>
      <c r="G70" s="13">
        <v>74.599999999999994</v>
      </c>
      <c r="H70" s="13">
        <v>15.55</v>
      </c>
      <c r="I70" s="13" t="s">
        <v>371</v>
      </c>
      <c r="J70" s="13"/>
      <c r="K70" s="13">
        <v>7.53</v>
      </c>
      <c r="L70" s="13"/>
      <c r="M70" s="13"/>
      <c r="N70" s="12">
        <v>233</v>
      </c>
      <c r="O70" s="13"/>
      <c r="P70" s="13" t="s">
        <v>298</v>
      </c>
      <c r="Q70" s="13" t="s">
        <v>346</v>
      </c>
      <c r="R70" s="18" t="s">
        <v>205</v>
      </c>
      <c r="S70" s="18" t="s">
        <v>147</v>
      </c>
      <c r="T70" s="13"/>
      <c r="U70" s="13"/>
    </row>
    <row r="71" spans="1:28" s="317" customFormat="1" ht="15" x14ac:dyDescent="0.2">
      <c r="A71" s="324" t="s">
        <v>256</v>
      </c>
      <c r="B71" s="39">
        <v>42186</v>
      </c>
      <c r="C71" s="16">
        <v>0.55208333333333337</v>
      </c>
      <c r="D71" s="12">
        <v>2</v>
      </c>
      <c r="E71" s="13"/>
      <c r="F71" s="13">
        <v>7.17</v>
      </c>
      <c r="G71" s="13">
        <v>107.1</v>
      </c>
      <c r="H71" s="13">
        <v>22.41</v>
      </c>
      <c r="I71" s="13" t="s">
        <v>371</v>
      </c>
      <c r="J71" s="13"/>
      <c r="K71" s="13">
        <v>7.23</v>
      </c>
      <c r="L71" s="13">
        <v>4.18</v>
      </c>
      <c r="M71" s="12">
        <v>228</v>
      </c>
      <c r="N71" s="12">
        <v>262.8</v>
      </c>
      <c r="O71" s="12">
        <v>76</v>
      </c>
      <c r="P71" s="13"/>
      <c r="Q71" s="13" t="s">
        <v>346</v>
      </c>
      <c r="R71" s="18" t="s">
        <v>127</v>
      </c>
      <c r="S71" s="18" t="s">
        <v>148</v>
      </c>
      <c r="T71" s="13">
        <v>0.46600000000000003</v>
      </c>
      <c r="U71" s="13">
        <v>2.6100000000000002E-2</v>
      </c>
    </row>
    <row r="72" spans="1:28" s="317" customFormat="1" ht="15" x14ac:dyDescent="0.2">
      <c r="A72" s="324" t="s">
        <v>256</v>
      </c>
      <c r="B72" s="39">
        <v>42195</v>
      </c>
      <c r="C72" s="16">
        <v>0.54999999999999993</v>
      </c>
      <c r="D72" s="13">
        <v>60.2</v>
      </c>
      <c r="E72" s="13">
        <v>1986.3</v>
      </c>
      <c r="F72" s="90">
        <v>8.2100000000000009</v>
      </c>
      <c r="G72" s="90">
        <v>103.7</v>
      </c>
      <c r="H72" s="90">
        <v>16.89</v>
      </c>
      <c r="I72" s="90"/>
      <c r="J72" s="90"/>
      <c r="K72" s="90">
        <v>7.72</v>
      </c>
      <c r="L72" s="90">
        <v>14.6</v>
      </c>
      <c r="M72" s="90">
        <v>252.8</v>
      </c>
      <c r="N72" s="91">
        <v>299.60000000000002</v>
      </c>
      <c r="O72" s="90">
        <v>68.400000000000006</v>
      </c>
      <c r="P72" s="90" t="s">
        <v>298</v>
      </c>
      <c r="Q72" s="90" t="s">
        <v>346</v>
      </c>
      <c r="R72" s="18" t="s">
        <v>249</v>
      </c>
      <c r="S72" s="18" t="s">
        <v>149</v>
      </c>
      <c r="T72" s="93"/>
      <c r="U72" s="93"/>
    </row>
    <row r="73" spans="1:28" s="317" customFormat="1" ht="15" x14ac:dyDescent="0.2">
      <c r="A73" s="324" t="s">
        <v>256</v>
      </c>
      <c r="B73" s="39">
        <v>42200</v>
      </c>
      <c r="C73" s="16">
        <v>0.5395833333333333</v>
      </c>
      <c r="D73" s="13">
        <v>32.700000000000003</v>
      </c>
      <c r="E73" s="13"/>
      <c r="F73" s="90">
        <v>8.11</v>
      </c>
      <c r="G73" s="90">
        <v>103.9</v>
      </c>
      <c r="H73" s="90">
        <v>17.64</v>
      </c>
      <c r="I73" s="90" t="s">
        <v>371</v>
      </c>
      <c r="J73" s="90"/>
      <c r="K73" s="90">
        <v>7.82</v>
      </c>
      <c r="L73" s="90">
        <v>17.5</v>
      </c>
      <c r="M73" s="90">
        <v>232.7</v>
      </c>
      <c r="N73" s="91">
        <v>271.89999999999998</v>
      </c>
      <c r="O73" s="90">
        <v>64.400000000000006</v>
      </c>
      <c r="P73" s="90" t="s">
        <v>298</v>
      </c>
      <c r="Q73" s="90" t="s">
        <v>346</v>
      </c>
      <c r="R73" s="18" t="s">
        <v>163</v>
      </c>
      <c r="S73" s="18"/>
      <c r="T73" s="13">
        <v>0.38600000000000001</v>
      </c>
      <c r="U73" s="13">
        <v>2.58E-2</v>
      </c>
    </row>
    <row r="74" spans="1:28" s="317" customFormat="1" ht="15" x14ac:dyDescent="0.2">
      <c r="A74" s="324" t="s">
        <v>256</v>
      </c>
      <c r="B74" s="39">
        <v>42209</v>
      </c>
      <c r="C74" s="16">
        <v>0.51250000000000007</v>
      </c>
      <c r="D74" s="13">
        <v>3.1</v>
      </c>
      <c r="E74" s="13">
        <v>613.1</v>
      </c>
      <c r="F74" s="13">
        <v>8.06</v>
      </c>
      <c r="G74" s="13">
        <v>104.3</v>
      </c>
      <c r="H74" s="13">
        <v>18.440000000000001</v>
      </c>
      <c r="I74" s="13" t="s">
        <v>371</v>
      </c>
      <c r="J74" s="13"/>
      <c r="K74" s="13">
        <v>7.9</v>
      </c>
      <c r="L74" s="13"/>
      <c r="M74" s="13">
        <v>246.1</v>
      </c>
      <c r="N74" s="12">
        <v>282.3</v>
      </c>
      <c r="O74" s="12">
        <v>71</v>
      </c>
      <c r="P74" s="13" t="s">
        <v>298</v>
      </c>
      <c r="Q74" s="13" t="s">
        <v>346</v>
      </c>
      <c r="R74" s="18" t="s">
        <v>249</v>
      </c>
      <c r="S74" s="18" t="s">
        <v>151</v>
      </c>
      <c r="T74" s="13"/>
      <c r="U74" s="13"/>
    </row>
    <row r="75" spans="1:28" s="317" customFormat="1" ht="15" x14ac:dyDescent="0.2">
      <c r="A75" s="324" t="s">
        <v>256</v>
      </c>
      <c r="B75" s="39">
        <v>42216</v>
      </c>
      <c r="C75" s="16">
        <v>0.5180555555555556</v>
      </c>
      <c r="D75" s="13" t="s">
        <v>297</v>
      </c>
      <c r="E75" s="13">
        <v>1203.3</v>
      </c>
      <c r="F75" s="13">
        <v>7.98</v>
      </c>
      <c r="G75" s="13">
        <v>106.3</v>
      </c>
      <c r="H75" s="13">
        <v>19.87</v>
      </c>
      <c r="I75" s="13"/>
      <c r="J75" s="13"/>
      <c r="K75" s="13">
        <v>8</v>
      </c>
      <c r="L75" s="13"/>
      <c r="M75" s="13">
        <v>287.60000000000002</v>
      </c>
      <c r="N75" s="12">
        <v>319.2</v>
      </c>
      <c r="O75" s="13">
        <v>58.3</v>
      </c>
      <c r="P75" s="13" t="s">
        <v>298</v>
      </c>
      <c r="Q75" s="13" t="s">
        <v>346</v>
      </c>
      <c r="R75" s="18" t="s">
        <v>249</v>
      </c>
      <c r="S75" s="18" t="s">
        <v>152</v>
      </c>
      <c r="T75" s="13"/>
      <c r="U75" s="13"/>
    </row>
    <row r="76" spans="1:28" s="317" customFormat="1" ht="15" x14ac:dyDescent="0.2">
      <c r="A76" s="324" t="s">
        <v>256</v>
      </c>
      <c r="B76" s="39">
        <v>42221</v>
      </c>
      <c r="C76" s="16">
        <v>0.55277777777777781</v>
      </c>
      <c r="D76" s="13">
        <v>6.3</v>
      </c>
      <c r="E76" s="13"/>
      <c r="F76" s="13">
        <v>7.69</v>
      </c>
      <c r="G76" s="13">
        <v>104.4</v>
      </c>
      <c r="H76" s="13">
        <v>20.5</v>
      </c>
      <c r="I76" s="13"/>
      <c r="J76" s="13"/>
      <c r="K76" s="13">
        <v>7.78</v>
      </c>
      <c r="L76" s="13"/>
      <c r="M76" s="13">
        <v>295.10000000000002</v>
      </c>
      <c r="N76" s="12">
        <v>323.5</v>
      </c>
      <c r="O76" s="13"/>
      <c r="P76" s="13" t="s">
        <v>298</v>
      </c>
      <c r="Q76" s="13" t="s">
        <v>345</v>
      </c>
      <c r="R76" s="18" t="s">
        <v>212</v>
      </c>
      <c r="S76" s="18" t="s">
        <v>153</v>
      </c>
      <c r="T76" s="13">
        <v>0.436</v>
      </c>
      <c r="U76" s="13">
        <v>1.7600000000000001E-2</v>
      </c>
    </row>
    <row r="77" spans="1:28" s="317" customFormat="1" ht="15" x14ac:dyDescent="0.2">
      <c r="A77" s="13" t="s">
        <v>256</v>
      </c>
      <c r="B77" s="39">
        <v>42235</v>
      </c>
      <c r="C77" s="16">
        <v>0.55347222222222225</v>
      </c>
      <c r="D77" s="13">
        <v>17.100000000000001</v>
      </c>
      <c r="E77" s="13"/>
      <c r="F77" s="13">
        <v>7.92</v>
      </c>
      <c r="G77" s="13">
        <v>106.2</v>
      </c>
      <c r="H77" s="13">
        <v>19.82</v>
      </c>
      <c r="I77" s="13" t="s">
        <v>230</v>
      </c>
      <c r="J77" s="13"/>
      <c r="K77" s="13">
        <v>7.96</v>
      </c>
      <c r="L77" s="13"/>
      <c r="M77" s="13">
        <v>341.7</v>
      </c>
      <c r="N77" s="12">
        <v>379</v>
      </c>
      <c r="O77" s="13">
        <v>67</v>
      </c>
      <c r="P77" s="13" t="s">
        <v>298</v>
      </c>
      <c r="Q77" s="13" t="s">
        <v>345</v>
      </c>
      <c r="R77" s="18" t="s">
        <v>174</v>
      </c>
      <c r="S77" s="18" t="s">
        <v>154</v>
      </c>
      <c r="T77" s="13">
        <v>0.432</v>
      </c>
      <c r="U77" s="13">
        <v>3.85E-2</v>
      </c>
    </row>
    <row r="78" spans="1:28" s="317" customFormat="1" ht="15" x14ac:dyDescent="0.2">
      <c r="A78" s="13" t="s">
        <v>256</v>
      </c>
      <c r="B78" s="39">
        <v>42249</v>
      </c>
      <c r="C78" s="16">
        <v>0.56805555555555554</v>
      </c>
      <c r="D78" s="12">
        <v>2</v>
      </c>
      <c r="E78" s="13"/>
      <c r="F78" s="13">
        <v>7.47</v>
      </c>
      <c r="G78" s="12">
        <v>104</v>
      </c>
      <c r="H78" s="13">
        <v>21.69</v>
      </c>
      <c r="I78" s="13" t="s">
        <v>230</v>
      </c>
      <c r="J78" s="13"/>
      <c r="K78" s="13">
        <v>7.92</v>
      </c>
      <c r="L78" s="13"/>
      <c r="M78" s="13">
        <v>395.5</v>
      </c>
      <c r="N78" s="12">
        <v>422.4</v>
      </c>
      <c r="O78" s="13">
        <v>64.5</v>
      </c>
      <c r="P78" s="13" t="s">
        <v>298</v>
      </c>
      <c r="Q78" s="13" t="s">
        <v>345</v>
      </c>
      <c r="R78" s="18" t="s">
        <v>174</v>
      </c>
      <c r="S78" s="18" t="s">
        <v>155</v>
      </c>
      <c r="T78" s="13">
        <v>0.30199999999999999</v>
      </c>
      <c r="U78" s="13">
        <v>1.9599999999999999E-2</v>
      </c>
    </row>
    <row r="79" spans="1:28" s="317" customFormat="1" ht="15" x14ac:dyDescent="0.2">
      <c r="A79" s="13" t="s">
        <v>256</v>
      </c>
      <c r="B79" s="39">
        <v>42263</v>
      </c>
      <c r="C79" s="16">
        <v>0.55277777777777781</v>
      </c>
      <c r="D79" s="13" t="s">
        <v>328</v>
      </c>
      <c r="E79" s="13"/>
      <c r="F79" s="13">
        <v>7.49</v>
      </c>
      <c r="G79" s="13">
        <v>103.9</v>
      </c>
      <c r="H79" s="13">
        <v>21.11</v>
      </c>
      <c r="I79" s="13" t="s">
        <v>230</v>
      </c>
      <c r="J79" s="13"/>
      <c r="K79" s="13">
        <v>7.68</v>
      </c>
      <c r="L79" s="13">
        <v>14.8</v>
      </c>
      <c r="M79" s="13">
        <v>437.8</v>
      </c>
      <c r="N79" s="12">
        <v>472.9</v>
      </c>
      <c r="O79" s="13">
        <v>45.2</v>
      </c>
      <c r="P79" s="13" t="s">
        <v>217</v>
      </c>
      <c r="Q79" s="13" t="s">
        <v>345</v>
      </c>
      <c r="R79" s="18" t="s">
        <v>246</v>
      </c>
      <c r="S79" s="18" t="s">
        <v>156</v>
      </c>
      <c r="T79" s="13">
        <v>0.46200000000000002</v>
      </c>
      <c r="U79" s="13">
        <v>3.7999999999999999E-2</v>
      </c>
    </row>
    <row r="80" spans="1:28" s="317" customFormat="1" ht="15" x14ac:dyDescent="0.2">
      <c r="A80" s="13" t="s">
        <v>256</v>
      </c>
      <c r="B80" s="39">
        <v>42272</v>
      </c>
      <c r="C80" s="16">
        <v>0.65138888888888891</v>
      </c>
      <c r="D80" s="12">
        <v>2</v>
      </c>
      <c r="E80" s="13" t="s">
        <v>296</v>
      </c>
      <c r="F80" s="13">
        <v>7.62</v>
      </c>
      <c r="G80" s="13">
        <v>103.2</v>
      </c>
      <c r="H80" s="13">
        <v>20.57</v>
      </c>
      <c r="I80" s="111" t="s">
        <v>2</v>
      </c>
      <c r="J80" s="13"/>
      <c r="K80" s="13">
        <v>7.91</v>
      </c>
      <c r="L80" s="13">
        <v>8.24</v>
      </c>
      <c r="M80" s="13">
        <v>456.6</v>
      </c>
      <c r="N80" s="12">
        <v>499.2</v>
      </c>
      <c r="O80" s="13">
        <v>28.4</v>
      </c>
      <c r="P80" s="111" t="s">
        <v>217</v>
      </c>
      <c r="Q80" s="111" t="s">
        <v>345</v>
      </c>
      <c r="R80" s="18" t="s">
        <v>174</v>
      </c>
      <c r="S80" s="18" t="s">
        <v>157</v>
      </c>
      <c r="T80" s="13"/>
      <c r="U80" s="13"/>
    </row>
    <row r="81" spans="1:21" s="317" customFormat="1" ht="15" x14ac:dyDescent="0.2">
      <c r="A81" s="13" t="s">
        <v>256</v>
      </c>
      <c r="B81" s="39">
        <v>42286</v>
      </c>
      <c r="C81" s="16">
        <v>0.59097222222222223</v>
      </c>
      <c r="D81" s="13">
        <v>27.7</v>
      </c>
      <c r="E81" s="13" t="s">
        <v>296</v>
      </c>
      <c r="F81" s="13">
        <v>8.06</v>
      </c>
      <c r="G81" s="13">
        <v>103.3</v>
      </c>
      <c r="H81" s="13">
        <v>17.920000000000002</v>
      </c>
      <c r="I81" s="13" t="s">
        <v>230</v>
      </c>
      <c r="J81" s="13"/>
      <c r="K81" s="13">
        <v>7.99</v>
      </c>
      <c r="L81" s="13">
        <v>7.77</v>
      </c>
      <c r="M81" s="13">
        <v>474.8</v>
      </c>
      <c r="N81" s="12">
        <v>548.79999999999995</v>
      </c>
      <c r="O81" s="12">
        <v>24</v>
      </c>
      <c r="P81" s="13" t="s">
        <v>421</v>
      </c>
      <c r="Q81" s="13" t="s">
        <v>345</v>
      </c>
      <c r="R81" s="18" t="s">
        <v>174</v>
      </c>
      <c r="S81" s="18" t="s">
        <v>158</v>
      </c>
      <c r="T81" s="13"/>
      <c r="U81" s="13"/>
    </row>
    <row r="82" spans="1:21" s="317" customFormat="1" ht="15" x14ac:dyDescent="0.2">
      <c r="A82" s="13" t="s">
        <v>256</v>
      </c>
      <c r="B82" s="39">
        <v>42307</v>
      </c>
      <c r="C82" s="16">
        <v>0.55833333333333335</v>
      </c>
      <c r="D82" s="13">
        <v>4.0999999999999996</v>
      </c>
      <c r="E82" s="111" t="s">
        <v>41</v>
      </c>
      <c r="F82" s="13">
        <v>9.06</v>
      </c>
      <c r="G82" s="13">
        <v>99.1</v>
      </c>
      <c r="H82" s="13">
        <v>10.62</v>
      </c>
      <c r="I82" s="111" t="s">
        <v>2</v>
      </c>
      <c r="J82" s="13"/>
      <c r="K82" s="13">
        <v>7.49</v>
      </c>
      <c r="L82" s="13">
        <v>12.8</v>
      </c>
      <c r="M82" s="13">
        <v>474.3</v>
      </c>
      <c r="N82" s="12">
        <v>648</v>
      </c>
      <c r="O82" s="13">
        <v>13.8</v>
      </c>
      <c r="P82" s="111" t="s">
        <v>6</v>
      </c>
      <c r="Q82" s="111" t="s">
        <v>120</v>
      </c>
      <c r="R82" s="18" t="s">
        <v>355</v>
      </c>
      <c r="S82" s="158" t="s">
        <v>159</v>
      </c>
      <c r="T82" s="13"/>
      <c r="U82" s="13"/>
    </row>
    <row r="83" spans="1:21" s="317" customFormat="1" ht="15" x14ac:dyDescent="0.2">
      <c r="A83" s="13" t="s">
        <v>256</v>
      </c>
      <c r="B83" s="39">
        <v>42321</v>
      </c>
      <c r="C83" s="16"/>
      <c r="D83" s="16"/>
      <c r="E83" s="16"/>
      <c r="F83" s="16"/>
      <c r="G83" s="16"/>
      <c r="H83" s="16"/>
      <c r="I83" s="16"/>
      <c r="J83" s="16"/>
      <c r="K83" s="16"/>
      <c r="L83" s="16"/>
      <c r="M83" s="16"/>
      <c r="N83" s="16"/>
      <c r="O83" s="16"/>
      <c r="P83" s="16"/>
      <c r="Q83" s="16"/>
      <c r="R83" s="337"/>
      <c r="S83" s="18" t="s">
        <v>160</v>
      </c>
      <c r="T83" s="13"/>
      <c r="U83" s="13"/>
    </row>
    <row r="84" spans="1:21" s="317" customFormat="1" ht="15" x14ac:dyDescent="0.2">
      <c r="A84" s="13" t="s">
        <v>256</v>
      </c>
      <c r="B84" s="39">
        <v>42342</v>
      </c>
      <c r="C84" s="16">
        <v>0.60555555555555551</v>
      </c>
      <c r="D84" s="13">
        <v>4.0999999999999996</v>
      </c>
      <c r="E84" s="13">
        <v>42</v>
      </c>
      <c r="F84" s="12">
        <v>10</v>
      </c>
      <c r="G84" s="13">
        <v>98.4</v>
      </c>
      <c r="H84" s="13">
        <v>6.17</v>
      </c>
      <c r="I84" s="13" t="s">
        <v>230</v>
      </c>
      <c r="J84" s="13"/>
      <c r="K84" s="13">
        <v>7.48</v>
      </c>
      <c r="L84" s="13">
        <v>1.92</v>
      </c>
      <c r="M84" s="13"/>
      <c r="N84" s="12">
        <v>697.6</v>
      </c>
      <c r="O84" s="13">
        <v>20.2</v>
      </c>
      <c r="P84" s="13" t="s">
        <v>217</v>
      </c>
      <c r="Q84" s="13" t="s">
        <v>345</v>
      </c>
      <c r="R84" s="18" t="s">
        <v>191</v>
      </c>
      <c r="S84" s="18" t="s">
        <v>161</v>
      </c>
      <c r="T84" s="13"/>
      <c r="U84" s="13"/>
    </row>
    <row r="85" spans="1:21" s="317" customFormat="1" ht="15" x14ac:dyDescent="0.2">
      <c r="A85" s="13" t="s">
        <v>256</v>
      </c>
      <c r="B85" s="39">
        <v>42356</v>
      </c>
      <c r="C85" s="16">
        <v>0.59236111111111112</v>
      </c>
      <c r="D85" s="13">
        <v>18.899999999999999</v>
      </c>
      <c r="E85" s="13">
        <v>90.6</v>
      </c>
      <c r="F85" s="13">
        <v>10.25</v>
      </c>
      <c r="G85" s="13">
        <v>101.2</v>
      </c>
      <c r="H85" s="13">
        <v>7.64</v>
      </c>
      <c r="I85" s="13" t="s">
        <v>230</v>
      </c>
      <c r="J85" s="13"/>
      <c r="K85" s="13">
        <v>7.61</v>
      </c>
      <c r="L85" s="13">
        <v>1.6</v>
      </c>
      <c r="M85" s="13">
        <v>320.7</v>
      </c>
      <c r="N85" s="12">
        <v>520.29999999999995</v>
      </c>
      <c r="O85" s="13">
        <v>10.8</v>
      </c>
      <c r="P85" s="13" t="s">
        <v>217</v>
      </c>
      <c r="Q85" s="13" t="s">
        <v>345</v>
      </c>
      <c r="R85" s="18" t="s">
        <v>164</v>
      </c>
      <c r="S85" s="18"/>
      <c r="T85" s="13"/>
      <c r="U85" s="13"/>
    </row>
    <row r="86" spans="1:21" s="317" customFormat="1" ht="15" x14ac:dyDescent="0.2">
      <c r="A86" s="13" t="s">
        <v>324</v>
      </c>
      <c r="B86" s="39">
        <v>41395</v>
      </c>
      <c r="C86" s="13"/>
      <c r="D86" s="12">
        <v>10.8</v>
      </c>
      <c r="E86" s="13"/>
      <c r="F86" s="13"/>
      <c r="G86" s="13"/>
      <c r="H86" s="13"/>
      <c r="I86" s="13"/>
      <c r="J86" s="13"/>
      <c r="K86" s="13"/>
      <c r="L86" s="13"/>
      <c r="M86" s="13"/>
      <c r="N86" s="13"/>
      <c r="O86" s="13"/>
      <c r="P86" s="13"/>
      <c r="Q86" s="13"/>
      <c r="R86" s="18" t="s">
        <v>267</v>
      </c>
      <c r="S86" s="330"/>
      <c r="T86" s="338"/>
      <c r="U86" s="338"/>
    </row>
    <row r="87" spans="1:21" s="317" customFormat="1" ht="15" x14ac:dyDescent="0.2">
      <c r="A87" s="13" t="s">
        <v>324</v>
      </c>
      <c r="B87" s="39">
        <v>41409</v>
      </c>
      <c r="C87" s="13"/>
      <c r="D87" s="12">
        <v>18.3</v>
      </c>
      <c r="E87" s="13"/>
      <c r="F87" s="13"/>
      <c r="G87" s="13"/>
      <c r="H87" s="13"/>
      <c r="I87" s="13"/>
      <c r="J87" s="13"/>
      <c r="K87" s="13"/>
      <c r="L87" s="13"/>
      <c r="M87" s="13"/>
      <c r="N87" s="13"/>
      <c r="O87" s="13"/>
      <c r="P87" s="13"/>
      <c r="Q87" s="13"/>
      <c r="R87" s="18" t="s">
        <v>267</v>
      </c>
      <c r="S87" s="330"/>
      <c r="T87" s="338"/>
      <c r="U87" s="338"/>
    </row>
    <row r="88" spans="1:21" s="317" customFormat="1" ht="15" x14ac:dyDescent="0.2">
      <c r="A88" s="13" t="s">
        <v>324</v>
      </c>
      <c r="B88" s="39">
        <v>41465</v>
      </c>
      <c r="C88" s="16">
        <v>0.52916666666666667</v>
      </c>
      <c r="D88" s="12">
        <v>17.100000000000001</v>
      </c>
      <c r="E88" s="13"/>
      <c r="F88" s="13"/>
      <c r="G88" s="13"/>
      <c r="H88" s="13">
        <v>22.59</v>
      </c>
      <c r="I88" s="13"/>
      <c r="J88" s="13"/>
      <c r="K88" s="13">
        <v>7.85</v>
      </c>
      <c r="L88" s="13"/>
      <c r="M88" s="13"/>
      <c r="N88" s="13">
        <v>485.4</v>
      </c>
      <c r="O88" s="13"/>
      <c r="P88" s="13"/>
      <c r="Q88" s="13" t="s">
        <v>345</v>
      </c>
      <c r="R88" s="18" t="s">
        <v>271</v>
      </c>
      <c r="S88" s="330"/>
      <c r="T88" s="338"/>
      <c r="U88" s="338"/>
    </row>
    <row r="89" spans="1:21" s="317" customFormat="1" ht="15" x14ac:dyDescent="0.2">
      <c r="A89" s="13" t="s">
        <v>324</v>
      </c>
      <c r="B89" s="39">
        <v>41479</v>
      </c>
      <c r="C89" s="16">
        <v>0.49791666666666662</v>
      </c>
      <c r="D89" s="12">
        <v>7.5</v>
      </c>
      <c r="E89" s="13"/>
      <c r="F89" s="13"/>
      <c r="G89" s="13"/>
      <c r="H89" s="13">
        <v>28.34</v>
      </c>
      <c r="I89" s="13" t="s">
        <v>230</v>
      </c>
      <c r="J89" s="13"/>
      <c r="K89" s="13">
        <v>8.9499999999999993</v>
      </c>
      <c r="L89" s="13"/>
      <c r="M89" s="13"/>
      <c r="N89" s="12">
        <v>435</v>
      </c>
      <c r="O89" s="13"/>
      <c r="P89" s="13"/>
      <c r="Q89" s="13" t="s">
        <v>345</v>
      </c>
      <c r="R89" s="18" t="s">
        <v>270</v>
      </c>
      <c r="S89" s="330"/>
      <c r="T89" s="338"/>
      <c r="U89" s="338"/>
    </row>
    <row r="90" spans="1:21" s="317" customFormat="1" ht="15" x14ac:dyDescent="0.2">
      <c r="A90" s="13" t="s">
        <v>324</v>
      </c>
      <c r="B90" s="39">
        <v>41493</v>
      </c>
      <c r="C90" s="16">
        <v>0.48680555555555555</v>
      </c>
      <c r="D90" s="12">
        <v>64.400000000000006</v>
      </c>
      <c r="E90" s="13"/>
      <c r="F90" s="13"/>
      <c r="G90" s="13"/>
      <c r="H90" s="13">
        <v>20.76</v>
      </c>
      <c r="I90" s="13" t="s">
        <v>230</v>
      </c>
      <c r="J90" s="13"/>
      <c r="K90" s="13">
        <v>8.02</v>
      </c>
      <c r="L90" s="13"/>
      <c r="M90" s="13"/>
      <c r="N90" s="13">
        <v>432.2</v>
      </c>
      <c r="O90" s="13"/>
      <c r="P90" s="13"/>
      <c r="Q90" s="13" t="s">
        <v>345</v>
      </c>
      <c r="R90" s="18" t="s">
        <v>367</v>
      </c>
      <c r="S90" s="330"/>
      <c r="T90" s="338"/>
      <c r="U90" s="338"/>
    </row>
    <row r="91" spans="1:21" s="317" customFormat="1" ht="15" x14ac:dyDescent="0.2">
      <c r="A91" s="13" t="s">
        <v>324</v>
      </c>
      <c r="B91" s="39">
        <v>41507</v>
      </c>
      <c r="C91" s="16">
        <v>0.51250000000000007</v>
      </c>
      <c r="D91" s="12">
        <v>30.5</v>
      </c>
      <c r="E91" s="13"/>
      <c r="F91" s="13"/>
      <c r="G91" s="13"/>
      <c r="H91" s="13">
        <v>22.35</v>
      </c>
      <c r="I91" s="13" t="s">
        <v>230</v>
      </c>
      <c r="J91" s="13"/>
      <c r="K91" s="13">
        <v>8.5399999999999991</v>
      </c>
      <c r="L91" s="13"/>
      <c r="M91" s="13"/>
      <c r="N91" s="13">
        <v>415.8</v>
      </c>
      <c r="O91" s="13"/>
      <c r="P91" s="13"/>
      <c r="Q91" s="13" t="s">
        <v>345</v>
      </c>
      <c r="R91" s="18" t="s">
        <v>270</v>
      </c>
      <c r="S91" s="330"/>
      <c r="T91" s="338"/>
      <c r="U91" s="338"/>
    </row>
    <row r="92" spans="1:21" s="317" customFormat="1" ht="15" x14ac:dyDescent="0.2">
      <c r="A92" s="13" t="s">
        <v>324</v>
      </c>
      <c r="B92" s="39">
        <v>41521</v>
      </c>
      <c r="C92" s="16">
        <v>0.5</v>
      </c>
      <c r="D92" s="12">
        <v>31.8</v>
      </c>
      <c r="E92" s="13"/>
      <c r="F92" s="13"/>
      <c r="G92" s="13"/>
      <c r="H92" s="13">
        <v>22.24</v>
      </c>
      <c r="I92" s="13" t="s">
        <v>230</v>
      </c>
      <c r="J92" s="13"/>
      <c r="K92" s="13">
        <v>8.36</v>
      </c>
      <c r="L92" s="13"/>
      <c r="M92" s="13"/>
      <c r="N92" s="13">
        <v>324.7</v>
      </c>
      <c r="O92" s="13"/>
      <c r="P92" s="13"/>
      <c r="Q92" s="13" t="s">
        <v>345</v>
      </c>
      <c r="R92" s="18" t="s">
        <v>364</v>
      </c>
      <c r="S92" s="330"/>
      <c r="T92" s="338"/>
      <c r="U92" s="338"/>
    </row>
    <row r="93" spans="1:21" s="317" customFormat="1" ht="15" x14ac:dyDescent="0.2">
      <c r="A93" s="13" t="s">
        <v>324</v>
      </c>
      <c r="B93" s="39">
        <v>41541</v>
      </c>
      <c r="C93" s="16">
        <v>0.51041666666666663</v>
      </c>
      <c r="D93" s="12">
        <v>41.7</v>
      </c>
      <c r="E93" s="13"/>
      <c r="F93" s="13"/>
      <c r="G93" s="13"/>
      <c r="H93" s="13">
        <v>12.5</v>
      </c>
      <c r="I93" s="13" t="s">
        <v>371</v>
      </c>
      <c r="J93" s="13"/>
      <c r="K93" s="13">
        <v>7.89</v>
      </c>
      <c r="L93" s="13"/>
      <c r="M93" s="13"/>
      <c r="N93" s="13">
        <v>154.9</v>
      </c>
      <c r="O93" s="13"/>
      <c r="P93" s="13"/>
      <c r="Q93" s="13" t="s">
        <v>345</v>
      </c>
      <c r="R93" s="18" t="s">
        <v>372</v>
      </c>
      <c r="S93" s="330"/>
      <c r="T93" s="338"/>
      <c r="U93" s="338"/>
    </row>
    <row r="94" spans="1:21" s="317" customFormat="1" ht="15" x14ac:dyDescent="0.2">
      <c r="A94" s="13" t="s">
        <v>324</v>
      </c>
      <c r="B94" s="39">
        <v>41766</v>
      </c>
      <c r="C94" s="16">
        <v>0.6381944444444444</v>
      </c>
      <c r="D94" s="13">
        <v>4.0999999999999996</v>
      </c>
      <c r="E94" s="13"/>
      <c r="F94" s="13">
        <v>10.87</v>
      </c>
      <c r="G94" s="13"/>
      <c r="H94" s="13">
        <v>13.07</v>
      </c>
      <c r="I94" s="13" t="s">
        <v>230</v>
      </c>
      <c r="J94" s="13"/>
      <c r="K94" s="13">
        <v>8.6</v>
      </c>
      <c r="L94" s="13">
        <v>4.45</v>
      </c>
      <c r="M94" s="13"/>
      <c r="N94" s="13">
        <v>489</v>
      </c>
      <c r="O94" s="13"/>
      <c r="P94" s="13"/>
      <c r="Q94" s="13" t="s">
        <v>345</v>
      </c>
      <c r="R94" s="18" t="s">
        <v>138</v>
      </c>
      <c r="S94" s="330"/>
      <c r="T94" s="338"/>
      <c r="U94" s="338"/>
    </row>
    <row r="95" spans="1:21" s="317" customFormat="1" ht="15" x14ac:dyDescent="0.2">
      <c r="A95" s="13" t="s">
        <v>324</v>
      </c>
      <c r="B95" s="39">
        <v>41780</v>
      </c>
      <c r="C95" s="16">
        <v>0.62291666666666667</v>
      </c>
      <c r="D95" s="12">
        <v>52</v>
      </c>
      <c r="E95" s="13"/>
      <c r="F95" s="13">
        <v>9.2799999999999994</v>
      </c>
      <c r="G95" s="13"/>
      <c r="H95" s="13">
        <v>13.66</v>
      </c>
      <c r="I95" s="13" t="s">
        <v>371</v>
      </c>
      <c r="J95" s="13"/>
      <c r="K95" s="13">
        <v>8.24</v>
      </c>
      <c r="L95" s="13">
        <v>20.9</v>
      </c>
      <c r="M95" s="13"/>
      <c r="N95" s="13">
        <v>412</v>
      </c>
      <c r="O95" s="13"/>
      <c r="P95" s="13"/>
      <c r="Q95" s="13" t="s">
        <v>346</v>
      </c>
      <c r="R95" s="18" t="s">
        <v>139</v>
      </c>
      <c r="S95" s="330"/>
      <c r="T95" s="338"/>
      <c r="U95" s="338"/>
    </row>
    <row r="96" spans="1:21" s="317" customFormat="1" ht="15" x14ac:dyDescent="0.2">
      <c r="A96" s="13" t="s">
        <v>324</v>
      </c>
      <c r="B96" s="39">
        <v>41794</v>
      </c>
      <c r="C96" s="16">
        <v>0.59722222222222221</v>
      </c>
      <c r="D96" s="13">
        <v>16.100000000000001</v>
      </c>
      <c r="E96" s="13"/>
      <c r="F96" s="13">
        <v>9.24</v>
      </c>
      <c r="G96" s="13"/>
      <c r="H96" s="13">
        <v>15.76</v>
      </c>
      <c r="I96" s="13" t="s">
        <v>371</v>
      </c>
      <c r="J96" s="13"/>
      <c r="K96" s="13">
        <v>8.06</v>
      </c>
      <c r="L96" s="13">
        <v>7.81</v>
      </c>
      <c r="M96" s="13"/>
      <c r="N96" s="13">
        <v>249</v>
      </c>
      <c r="O96" s="13"/>
      <c r="P96" s="13"/>
      <c r="Q96" s="13" t="s">
        <v>345</v>
      </c>
      <c r="R96" s="18" t="s">
        <v>99</v>
      </c>
      <c r="S96" s="330"/>
      <c r="T96" s="338"/>
      <c r="U96" s="338"/>
    </row>
    <row r="97" spans="1:21" s="317" customFormat="1" ht="15" x14ac:dyDescent="0.2">
      <c r="A97" s="13" t="s">
        <v>324</v>
      </c>
      <c r="B97" s="39">
        <v>41808</v>
      </c>
      <c r="C97" s="16">
        <v>0.55972222222222223</v>
      </c>
      <c r="D97" s="13">
        <v>18.899999999999999</v>
      </c>
      <c r="E97" s="13"/>
      <c r="F97" s="13">
        <v>9.5299999999999994</v>
      </c>
      <c r="G97" s="13"/>
      <c r="H97" s="15">
        <v>18.100000000000001</v>
      </c>
      <c r="I97" s="13" t="s">
        <v>230</v>
      </c>
      <c r="J97" s="13"/>
      <c r="K97" s="13">
        <v>8.3800000000000008</v>
      </c>
      <c r="L97" s="13">
        <v>5.19</v>
      </c>
      <c r="M97" s="13"/>
      <c r="N97" s="13">
        <v>262</v>
      </c>
      <c r="O97" s="13"/>
      <c r="P97" s="13"/>
      <c r="Q97" s="13" t="s">
        <v>345</v>
      </c>
      <c r="R97" s="18" t="s">
        <v>100</v>
      </c>
      <c r="S97" s="330"/>
      <c r="T97" s="338"/>
      <c r="U97" s="338"/>
    </row>
    <row r="98" spans="1:21" s="317" customFormat="1" ht="15" x14ac:dyDescent="0.2">
      <c r="A98" s="13" t="s">
        <v>324</v>
      </c>
      <c r="B98" s="39">
        <v>41829</v>
      </c>
      <c r="C98" s="16">
        <v>0.59722222222222221</v>
      </c>
      <c r="D98" s="12">
        <v>48</v>
      </c>
      <c r="E98" s="13"/>
      <c r="F98" s="13">
        <v>7.22</v>
      </c>
      <c r="G98" s="13"/>
      <c r="H98" s="15">
        <v>22.5</v>
      </c>
      <c r="I98" s="13" t="s">
        <v>230</v>
      </c>
      <c r="J98" s="13"/>
      <c r="K98" s="13">
        <v>7.97</v>
      </c>
      <c r="L98" s="13">
        <v>34.299999999999997</v>
      </c>
      <c r="M98" s="13"/>
      <c r="N98" s="13">
        <v>290</v>
      </c>
      <c r="O98" s="13"/>
      <c r="P98" s="13"/>
      <c r="Q98" s="13" t="s">
        <v>345</v>
      </c>
      <c r="R98" s="18" t="s">
        <v>104</v>
      </c>
      <c r="S98" s="330"/>
      <c r="T98" s="338"/>
      <c r="U98" s="338"/>
    </row>
    <row r="99" spans="1:21" s="317" customFormat="1" ht="15" x14ac:dyDescent="0.2">
      <c r="A99" s="13" t="s">
        <v>324</v>
      </c>
      <c r="B99" s="39">
        <v>41843</v>
      </c>
      <c r="C99" s="16">
        <v>0.59305555555555556</v>
      </c>
      <c r="D99" s="13">
        <v>31.3</v>
      </c>
      <c r="E99" s="13"/>
      <c r="F99" s="13">
        <v>7.46</v>
      </c>
      <c r="G99" s="13"/>
      <c r="H99" s="13">
        <v>21.46</v>
      </c>
      <c r="I99" s="13" t="s">
        <v>230</v>
      </c>
      <c r="J99" s="13"/>
      <c r="K99" s="13">
        <v>7.99</v>
      </c>
      <c r="L99" s="13">
        <v>12.1</v>
      </c>
      <c r="M99" s="13"/>
      <c r="N99" s="13">
        <v>304</v>
      </c>
      <c r="O99" s="13"/>
      <c r="P99" s="13"/>
      <c r="Q99" s="13" t="s">
        <v>345</v>
      </c>
      <c r="R99" s="18" t="s">
        <v>105</v>
      </c>
      <c r="S99" s="330"/>
      <c r="T99" s="338"/>
      <c r="U99" s="338"/>
    </row>
    <row r="100" spans="1:21" s="317" customFormat="1" ht="15" x14ac:dyDescent="0.2">
      <c r="A100" s="13" t="s">
        <v>324</v>
      </c>
      <c r="B100" s="39">
        <v>41857</v>
      </c>
      <c r="C100" s="16">
        <v>0.61527777777777781</v>
      </c>
      <c r="D100" s="13">
        <v>23.1</v>
      </c>
      <c r="E100" s="13"/>
      <c r="F100" s="13">
        <v>7.69</v>
      </c>
      <c r="G100" s="13"/>
      <c r="H100" s="13">
        <v>20.76</v>
      </c>
      <c r="I100" s="13" t="s">
        <v>230</v>
      </c>
      <c r="J100" s="13"/>
      <c r="K100" s="13">
        <v>8.4499999999999993</v>
      </c>
      <c r="L100" s="13">
        <v>11.1</v>
      </c>
      <c r="M100" s="13"/>
      <c r="N100" s="13">
        <v>299</v>
      </c>
      <c r="O100" s="13"/>
      <c r="P100" s="13"/>
      <c r="Q100" s="13" t="s">
        <v>345</v>
      </c>
      <c r="R100" s="18" t="s">
        <v>106</v>
      </c>
      <c r="S100" s="330"/>
      <c r="T100" s="338"/>
      <c r="U100" s="338"/>
    </row>
    <row r="101" spans="1:21" s="317" customFormat="1" ht="15" x14ac:dyDescent="0.2">
      <c r="A101" s="13" t="s">
        <v>324</v>
      </c>
      <c r="B101" s="39">
        <v>41871</v>
      </c>
      <c r="C101" s="16">
        <v>0.59375</v>
      </c>
      <c r="D101" s="13">
        <v>80.099999999999994</v>
      </c>
      <c r="E101" s="13"/>
      <c r="F101" s="13">
        <v>7.83</v>
      </c>
      <c r="G101" s="13"/>
      <c r="H101" s="13">
        <v>20.71</v>
      </c>
      <c r="I101" s="13" t="s">
        <v>230</v>
      </c>
      <c r="J101" s="13"/>
      <c r="K101" s="13">
        <v>7.83</v>
      </c>
      <c r="L101" s="13">
        <v>11.7</v>
      </c>
      <c r="M101" s="13"/>
      <c r="N101" s="13">
        <v>293</v>
      </c>
      <c r="O101" s="13"/>
      <c r="P101" s="13"/>
      <c r="Q101" s="13" t="s">
        <v>345</v>
      </c>
      <c r="R101" s="18" t="s">
        <v>107</v>
      </c>
      <c r="S101" s="330"/>
      <c r="T101" s="338"/>
      <c r="U101" s="338"/>
    </row>
    <row r="102" spans="1:21" s="317" customFormat="1" ht="15" x14ac:dyDescent="0.2">
      <c r="A102" s="13" t="s">
        <v>324</v>
      </c>
      <c r="B102" s="39">
        <v>41885</v>
      </c>
      <c r="C102" s="16">
        <v>0.66180555555555554</v>
      </c>
      <c r="D102" s="12">
        <v>41</v>
      </c>
      <c r="E102" s="13"/>
      <c r="F102" s="13"/>
      <c r="G102" s="13"/>
      <c r="H102" s="13"/>
      <c r="I102" s="13" t="s">
        <v>230</v>
      </c>
      <c r="J102" s="13"/>
      <c r="K102" s="13"/>
      <c r="L102" s="13">
        <v>7.6</v>
      </c>
      <c r="M102" s="13"/>
      <c r="N102" s="13"/>
      <c r="O102" s="13"/>
      <c r="P102" s="13"/>
      <c r="Q102" s="13" t="s">
        <v>345</v>
      </c>
      <c r="R102" s="18" t="s">
        <v>462</v>
      </c>
      <c r="S102" s="330"/>
      <c r="T102" s="338"/>
      <c r="U102" s="338"/>
    </row>
    <row r="103" spans="1:21" s="317" customFormat="1" ht="15" x14ac:dyDescent="0.2">
      <c r="A103" s="13" t="s">
        <v>324</v>
      </c>
      <c r="B103" s="39">
        <v>41899</v>
      </c>
      <c r="C103" s="16">
        <v>0.61805555555555558</v>
      </c>
      <c r="D103" s="13">
        <v>20.3</v>
      </c>
      <c r="E103" s="13"/>
      <c r="F103" s="13">
        <v>8.42</v>
      </c>
      <c r="G103" s="13"/>
      <c r="H103" s="13">
        <v>19.190000000000001</v>
      </c>
      <c r="I103" s="13" t="s">
        <v>233</v>
      </c>
      <c r="J103" s="13"/>
      <c r="K103" s="13">
        <v>8.35</v>
      </c>
      <c r="L103" s="13">
        <v>5.52</v>
      </c>
      <c r="M103" s="13"/>
      <c r="N103" s="13">
        <v>364</v>
      </c>
      <c r="O103" s="13"/>
      <c r="P103" s="13"/>
      <c r="Q103" s="13" t="s">
        <v>345</v>
      </c>
      <c r="R103" s="18" t="s">
        <v>113</v>
      </c>
      <c r="S103" s="330"/>
      <c r="T103" s="338"/>
      <c r="U103" s="338"/>
    </row>
    <row r="104" spans="1:21" s="317" customFormat="1" ht="15" x14ac:dyDescent="0.2">
      <c r="A104" s="13" t="s">
        <v>324</v>
      </c>
      <c r="B104" s="39">
        <v>42028</v>
      </c>
      <c r="C104" s="16">
        <v>0.57847222222222217</v>
      </c>
      <c r="D104" s="13" t="s">
        <v>129</v>
      </c>
      <c r="E104" s="13" t="s">
        <v>129</v>
      </c>
      <c r="F104" s="13">
        <v>11.35</v>
      </c>
      <c r="G104" s="13">
        <v>104.5</v>
      </c>
      <c r="H104" s="15">
        <v>3.5</v>
      </c>
      <c r="I104" s="13" t="s">
        <v>230</v>
      </c>
      <c r="J104" s="13"/>
      <c r="K104" s="15">
        <v>7.8</v>
      </c>
      <c r="L104" s="13"/>
      <c r="M104" s="15"/>
      <c r="N104" s="15">
        <v>432.8</v>
      </c>
      <c r="O104" s="13"/>
      <c r="P104" s="13" t="s">
        <v>217</v>
      </c>
      <c r="Q104" s="13" t="s">
        <v>345</v>
      </c>
      <c r="R104" s="18" t="s">
        <v>274</v>
      </c>
      <c r="S104" s="18" t="s">
        <v>385</v>
      </c>
      <c r="T104" s="338"/>
      <c r="U104" s="338"/>
    </row>
    <row r="105" spans="1:21" s="317" customFormat="1" ht="15" x14ac:dyDescent="0.2">
      <c r="A105" s="13" t="s">
        <v>324</v>
      </c>
      <c r="B105" s="39">
        <v>42049</v>
      </c>
      <c r="C105" s="16">
        <v>0.60069444444444442</v>
      </c>
      <c r="D105" s="13">
        <v>1</v>
      </c>
      <c r="E105" s="13">
        <v>69.7</v>
      </c>
      <c r="F105" s="14">
        <v>10.31</v>
      </c>
      <c r="G105" s="13">
        <v>103.6</v>
      </c>
      <c r="H105" s="15">
        <v>6.69</v>
      </c>
      <c r="I105" s="13" t="s">
        <v>230</v>
      </c>
      <c r="J105" s="13"/>
      <c r="K105" s="15">
        <v>7.75</v>
      </c>
      <c r="L105" s="13">
        <v>2.0699999999999998</v>
      </c>
      <c r="M105" s="15"/>
      <c r="N105" s="15">
        <v>437.4</v>
      </c>
      <c r="O105" s="13"/>
      <c r="P105" s="13"/>
      <c r="Q105" s="13" t="s">
        <v>345</v>
      </c>
      <c r="R105" s="18" t="s">
        <v>274</v>
      </c>
      <c r="S105" s="18" t="s">
        <v>375</v>
      </c>
      <c r="T105" s="338"/>
      <c r="U105" s="338"/>
    </row>
    <row r="106" spans="1:21" s="317" customFormat="1" ht="15" x14ac:dyDescent="0.2">
      <c r="A106" s="13" t="s">
        <v>324</v>
      </c>
      <c r="B106" s="39">
        <v>42063</v>
      </c>
      <c r="C106" s="13"/>
      <c r="D106" s="13"/>
      <c r="E106" s="13"/>
      <c r="F106" s="13"/>
      <c r="G106" s="13"/>
      <c r="H106" s="13"/>
      <c r="I106" s="13"/>
      <c r="J106" s="13"/>
      <c r="K106" s="13"/>
      <c r="L106" s="13"/>
      <c r="M106" s="15"/>
      <c r="N106" s="13"/>
      <c r="O106" s="13"/>
      <c r="P106" s="13"/>
      <c r="Q106" s="13"/>
      <c r="R106" s="18" t="s">
        <v>274</v>
      </c>
      <c r="S106" s="18" t="s">
        <v>301</v>
      </c>
      <c r="T106" s="338"/>
      <c r="U106" s="338"/>
    </row>
    <row r="107" spans="1:21" s="317" customFormat="1" ht="15" x14ac:dyDescent="0.2">
      <c r="A107" s="13" t="s">
        <v>324</v>
      </c>
      <c r="B107" s="39">
        <v>42084</v>
      </c>
      <c r="C107" s="16">
        <v>0.65208333333333335</v>
      </c>
      <c r="D107" s="12">
        <v>1</v>
      </c>
      <c r="E107" s="13">
        <v>167</v>
      </c>
      <c r="F107" s="14">
        <v>9.14</v>
      </c>
      <c r="G107" s="13">
        <v>105.3</v>
      </c>
      <c r="H107" s="15">
        <v>12.54</v>
      </c>
      <c r="I107" s="13" t="s">
        <v>230</v>
      </c>
      <c r="J107" s="13"/>
      <c r="K107" s="15">
        <v>7.94</v>
      </c>
      <c r="L107" s="13">
        <v>4.62</v>
      </c>
      <c r="M107" s="15">
        <v>431.2</v>
      </c>
      <c r="N107" s="15">
        <v>565.29999999999995</v>
      </c>
      <c r="O107" s="12">
        <v>131.1</v>
      </c>
      <c r="P107" s="13" t="s">
        <v>217</v>
      </c>
      <c r="Q107" s="13" t="s">
        <v>345</v>
      </c>
      <c r="R107" s="18" t="s">
        <v>274</v>
      </c>
      <c r="S107" s="18" t="s">
        <v>302</v>
      </c>
      <c r="T107" s="338"/>
      <c r="U107" s="338"/>
    </row>
    <row r="108" spans="1:21" s="317" customFormat="1" ht="15" x14ac:dyDescent="0.25">
      <c r="A108" s="13" t="s">
        <v>324</v>
      </c>
      <c r="B108" s="39">
        <v>42091</v>
      </c>
      <c r="C108" s="16"/>
      <c r="D108" s="16"/>
      <c r="E108" s="16"/>
      <c r="F108" s="16"/>
      <c r="G108" s="16"/>
      <c r="H108" s="16"/>
      <c r="I108" s="16"/>
      <c r="J108" s="16"/>
      <c r="K108" s="16"/>
      <c r="L108" s="339"/>
      <c r="M108" s="339"/>
      <c r="N108" s="339"/>
      <c r="O108" s="339"/>
      <c r="P108" s="339"/>
      <c r="Q108" s="339"/>
      <c r="R108" s="340" t="s">
        <v>458</v>
      </c>
      <c r="S108" s="18" t="s">
        <v>303</v>
      </c>
      <c r="T108" s="338"/>
      <c r="U108" s="338"/>
    </row>
    <row r="109" spans="1:21" s="317" customFormat="1" ht="15" x14ac:dyDescent="0.2">
      <c r="A109" s="13" t="s">
        <v>324</v>
      </c>
      <c r="B109" s="39">
        <v>42111</v>
      </c>
      <c r="C109" s="16">
        <v>0.6381944444444444</v>
      </c>
      <c r="D109" s="12">
        <v>18.5</v>
      </c>
      <c r="E109" s="13">
        <v>629.4</v>
      </c>
      <c r="F109" s="14">
        <v>9.5399999999999991</v>
      </c>
      <c r="G109" s="13">
        <v>104.3</v>
      </c>
      <c r="H109" s="15">
        <v>10.36</v>
      </c>
      <c r="I109" s="13" t="s">
        <v>371</v>
      </c>
      <c r="J109" s="13"/>
      <c r="K109" s="15">
        <v>7.9</v>
      </c>
      <c r="L109" s="13"/>
      <c r="M109" s="15">
        <v>436.1</v>
      </c>
      <c r="N109" s="15">
        <v>607</v>
      </c>
      <c r="O109" s="12">
        <v>116.9</v>
      </c>
      <c r="P109" s="13" t="s">
        <v>217</v>
      </c>
      <c r="Q109" s="13" t="s">
        <v>346</v>
      </c>
      <c r="R109" s="18" t="s">
        <v>195</v>
      </c>
      <c r="S109" s="18" t="s">
        <v>304</v>
      </c>
      <c r="T109" s="338"/>
      <c r="U109" s="338"/>
    </row>
    <row r="110" spans="1:21" s="317" customFormat="1" ht="15" x14ac:dyDescent="0.2">
      <c r="A110" s="324" t="s">
        <v>324</v>
      </c>
      <c r="B110" s="39">
        <v>42130</v>
      </c>
      <c r="C110" s="16">
        <v>0.61111111111111105</v>
      </c>
      <c r="D110" s="12">
        <v>539</v>
      </c>
      <c r="E110" s="13"/>
      <c r="F110" s="14">
        <v>9.36</v>
      </c>
      <c r="G110" s="13">
        <v>101.6</v>
      </c>
      <c r="H110" s="15">
        <v>9.6999999999999993</v>
      </c>
      <c r="I110" s="13" t="s">
        <v>371</v>
      </c>
      <c r="J110" s="13"/>
      <c r="K110" s="15">
        <v>7.8</v>
      </c>
      <c r="L110" s="13"/>
      <c r="M110" s="15">
        <v>280.5</v>
      </c>
      <c r="N110" s="15">
        <v>198.5</v>
      </c>
      <c r="O110" s="12">
        <v>71.3</v>
      </c>
      <c r="P110" s="13"/>
      <c r="Q110" s="13" t="s">
        <v>346</v>
      </c>
      <c r="R110" s="18" t="s">
        <v>115</v>
      </c>
      <c r="S110" s="18" t="s">
        <v>305</v>
      </c>
      <c r="T110" s="338"/>
      <c r="U110" s="338"/>
    </row>
    <row r="111" spans="1:21" s="317" customFormat="1" ht="15" x14ac:dyDescent="0.2">
      <c r="A111" s="324" t="s">
        <v>324</v>
      </c>
      <c r="B111" s="39">
        <v>42144</v>
      </c>
      <c r="C111" s="16">
        <v>0.6</v>
      </c>
      <c r="D111" s="318">
        <v>249</v>
      </c>
      <c r="E111" s="13"/>
      <c r="F111" s="14">
        <v>10.24</v>
      </c>
      <c r="G111" s="13">
        <v>105.3</v>
      </c>
      <c r="H111" s="15">
        <v>8.1999999999999993</v>
      </c>
      <c r="I111" s="13" t="s">
        <v>371</v>
      </c>
      <c r="J111" s="13"/>
      <c r="K111" s="15">
        <v>7.65</v>
      </c>
      <c r="L111" s="13"/>
      <c r="M111" s="15">
        <v>290.10000000000002</v>
      </c>
      <c r="N111" s="15">
        <v>105.3</v>
      </c>
      <c r="O111" s="12">
        <v>67.5</v>
      </c>
      <c r="P111" s="13"/>
      <c r="Q111" s="13" t="s">
        <v>346</v>
      </c>
      <c r="R111" s="18" t="s">
        <v>115</v>
      </c>
      <c r="S111" s="18" t="s">
        <v>306</v>
      </c>
      <c r="T111" s="338"/>
      <c r="U111" s="338"/>
    </row>
    <row r="112" spans="1:21" s="317" customFormat="1" ht="15" x14ac:dyDescent="0.2">
      <c r="A112" s="324" t="s">
        <v>324</v>
      </c>
      <c r="B112" s="39">
        <v>42158</v>
      </c>
      <c r="C112" s="16">
        <v>0.53472222222222221</v>
      </c>
      <c r="D112" s="12">
        <v>3.1</v>
      </c>
      <c r="E112" s="13"/>
      <c r="F112" s="14">
        <v>9.18</v>
      </c>
      <c r="G112" s="13">
        <v>103.6</v>
      </c>
      <c r="H112" s="15">
        <v>11.82</v>
      </c>
      <c r="I112" s="13" t="s">
        <v>371</v>
      </c>
      <c r="J112" s="13"/>
      <c r="K112" s="15">
        <v>7.62</v>
      </c>
      <c r="L112" s="13"/>
      <c r="M112" s="15">
        <v>191.1</v>
      </c>
      <c r="N112" s="15">
        <v>256.39999999999998</v>
      </c>
      <c r="O112" s="12">
        <v>71.900000000000006</v>
      </c>
      <c r="P112" s="13" t="s">
        <v>298</v>
      </c>
      <c r="Q112" s="13" t="s">
        <v>346</v>
      </c>
      <c r="R112" s="18" t="s">
        <v>251</v>
      </c>
      <c r="S112" s="18" t="s">
        <v>422</v>
      </c>
      <c r="T112" s="338"/>
      <c r="U112" s="338"/>
    </row>
    <row r="113" spans="1:21" s="317" customFormat="1" ht="15" x14ac:dyDescent="0.2">
      <c r="A113" s="324" t="s">
        <v>324</v>
      </c>
      <c r="B113" s="39">
        <v>42172</v>
      </c>
      <c r="C113" s="16">
        <v>0.62013888888888891</v>
      </c>
      <c r="D113" s="12">
        <v>41.4</v>
      </c>
      <c r="E113" s="13"/>
      <c r="F113" s="14">
        <v>8.57</v>
      </c>
      <c r="G113" s="13">
        <v>103.5</v>
      </c>
      <c r="H113" s="15">
        <v>14.84</v>
      </c>
      <c r="I113" s="13" t="s">
        <v>371</v>
      </c>
      <c r="J113" s="13"/>
      <c r="K113" s="15">
        <v>7.74</v>
      </c>
      <c r="L113" s="13"/>
      <c r="M113" s="15">
        <v>163.5</v>
      </c>
      <c r="N113" s="15">
        <v>205.5</v>
      </c>
      <c r="O113" s="12">
        <v>81.7</v>
      </c>
      <c r="P113" s="13" t="s">
        <v>298</v>
      </c>
      <c r="Q113" s="13" t="s">
        <v>346</v>
      </c>
      <c r="R113" s="18" t="s">
        <v>249</v>
      </c>
      <c r="S113" s="18" t="s">
        <v>423</v>
      </c>
      <c r="T113" s="338"/>
      <c r="U113" s="338"/>
    </row>
    <row r="114" spans="1:21" s="317" customFormat="1" ht="15" x14ac:dyDescent="0.25">
      <c r="A114" s="324" t="s">
        <v>324</v>
      </c>
      <c r="B114" s="39">
        <v>42181</v>
      </c>
      <c r="C114" s="16"/>
      <c r="D114" s="12"/>
      <c r="E114" s="16"/>
      <c r="F114" s="12"/>
      <c r="G114" s="16"/>
      <c r="H114" s="12"/>
      <c r="I114" s="12"/>
      <c r="J114" s="12"/>
      <c r="K114" s="12"/>
      <c r="L114" s="12"/>
      <c r="M114" s="12"/>
      <c r="N114" s="12"/>
      <c r="O114" s="12"/>
      <c r="P114" s="12"/>
      <c r="Q114" s="12"/>
      <c r="R114" s="340"/>
      <c r="S114" s="18" t="s">
        <v>147</v>
      </c>
      <c r="T114" s="338"/>
      <c r="U114" s="338"/>
    </row>
    <row r="115" spans="1:21" s="317" customFormat="1" ht="15" x14ac:dyDescent="0.2">
      <c r="A115" s="324" t="s">
        <v>324</v>
      </c>
      <c r="B115" s="39">
        <v>42186</v>
      </c>
      <c r="C115" s="16">
        <v>0.54097222222222219</v>
      </c>
      <c r="D115" s="91">
        <v>16.899999999999999</v>
      </c>
      <c r="E115" s="13"/>
      <c r="F115" s="14">
        <v>7.94</v>
      </c>
      <c r="G115" s="13">
        <v>104.2</v>
      </c>
      <c r="H115" s="15">
        <v>18.79</v>
      </c>
      <c r="I115" s="13" t="s">
        <v>371</v>
      </c>
      <c r="J115" s="13"/>
      <c r="K115" s="15">
        <v>7.63</v>
      </c>
      <c r="L115" s="13">
        <v>3.91</v>
      </c>
      <c r="M115" s="15">
        <v>233.6</v>
      </c>
      <c r="N115" s="15">
        <v>104.2</v>
      </c>
      <c r="O115" s="12">
        <v>73.400000000000006</v>
      </c>
      <c r="P115" s="13"/>
      <c r="Q115" s="13" t="s">
        <v>346</v>
      </c>
      <c r="R115" s="18" t="s">
        <v>127</v>
      </c>
      <c r="S115" s="18" t="s">
        <v>148</v>
      </c>
      <c r="T115" s="338"/>
      <c r="U115" s="338"/>
    </row>
    <row r="116" spans="1:21" s="317" customFormat="1" ht="15" x14ac:dyDescent="0.2">
      <c r="A116" s="324" t="s">
        <v>324</v>
      </c>
      <c r="B116" s="39">
        <v>42195</v>
      </c>
      <c r="C116" s="16">
        <v>0.54027777777777775</v>
      </c>
      <c r="D116" s="12">
        <v>46.4</v>
      </c>
      <c r="E116" s="13" t="s">
        <v>296</v>
      </c>
      <c r="F116" s="14">
        <v>7.98</v>
      </c>
      <c r="G116" s="12">
        <v>102</v>
      </c>
      <c r="H116" s="15">
        <v>17.52</v>
      </c>
      <c r="I116" s="13"/>
      <c r="J116" s="13"/>
      <c r="K116" s="15">
        <v>7.77</v>
      </c>
      <c r="L116" s="13">
        <v>14.1</v>
      </c>
      <c r="M116" s="15">
        <v>262.89999999999998</v>
      </c>
      <c r="N116" s="15">
        <v>310.8</v>
      </c>
      <c r="O116" s="12">
        <v>66.900000000000006</v>
      </c>
      <c r="P116" s="13" t="s">
        <v>298</v>
      </c>
      <c r="Q116" s="13" t="s">
        <v>346</v>
      </c>
      <c r="R116" s="18" t="s">
        <v>249</v>
      </c>
      <c r="S116" s="18" t="s">
        <v>149</v>
      </c>
      <c r="T116" s="90"/>
      <c r="U116" s="90"/>
    </row>
    <row r="117" spans="1:21" s="317" customFormat="1" ht="15" x14ac:dyDescent="0.2">
      <c r="A117" s="324" t="s">
        <v>324</v>
      </c>
      <c r="B117" s="39">
        <v>42200</v>
      </c>
      <c r="C117" s="16">
        <v>0.52986111111111112</v>
      </c>
      <c r="D117" s="12">
        <v>41.4</v>
      </c>
      <c r="E117" s="13"/>
      <c r="F117" s="15">
        <v>7.9</v>
      </c>
      <c r="G117" s="13">
        <v>101.2</v>
      </c>
      <c r="H117" s="15">
        <v>17.68</v>
      </c>
      <c r="I117" s="13" t="s">
        <v>371</v>
      </c>
      <c r="J117" s="13"/>
      <c r="K117" s="15">
        <v>7.84</v>
      </c>
      <c r="L117" s="13">
        <v>17.100000000000001</v>
      </c>
      <c r="M117" s="15">
        <v>240.8</v>
      </c>
      <c r="N117" s="15">
        <v>280.5</v>
      </c>
      <c r="O117" s="12">
        <v>69.400000000000006</v>
      </c>
      <c r="P117" s="13" t="s">
        <v>298</v>
      </c>
      <c r="Q117" s="13" t="s">
        <v>346</v>
      </c>
      <c r="R117" s="18" t="s">
        <v>163</v>
      </c>
      <c r="S117" s="18" t="s">
        <v>150</v>
      </c>
      <c r="T117" s="338"/>
      <c r="U117" s="338"/>
    </row>
    <row r="118" spans="1:21" s="317" customFormat="1" ht="15" x14ac:dyDescent="0.2">
      <c r="A118" s="324" t="s">
        <v>324</v>
      </c>
      <c r="B118" s="39">
        <v>42209</v>
      </c>
      <c r="C118" s="16">
        <v>0.50416666666666665</v>
      </c>
      <c r="D118" s="12">
        <v>6.3</v>
      </c>
      <c r="E118" s="13">
        <v>1203.3</v>
      </c>
      <c r="F118" s="14">
        <v>7.81</v>
      </c>
      <c r="G118" s="13">
        <v>101.4</v>
      </c>
      <c r="H118" s="15">
        <v>18.45</v>
      </c>
      <c r="I118" s="13" t="s">
        <v>371</v>
      </c>
      <c r="J118" s="13"/>
      <c r="K118" s="15">
        <v>7.86</v>
      </c>
      <c r="L118" s="13"/>
      <c r="M118" s="15">
        <v>250.5</v>
      </c>
      <c r="N118" s="15">
        <v>287.3</v>
      </c>
      <c r="O118" s="12">
        <v>71.900000000000006</v>
      </c>
      <c r="P118" s="13" t="s">
        <v>217</v>
      </c>
      <c r="Q118" s="13" t="s">
        <v>346</v>
      </c>
      <c r="R118" s="18" t="s">
        <v>249</v>
      </c>
      <c r="S118" s="18" t="s">
        <v>151</v>
      </c>
      <c r="T118" s="338"/>
      <c r="U118" s="338"/>
    </row>
    <row r="119" spans="1:21" s="317" customFormat="1" ht="15" x14ac:dyDescent="0.2">
      <c r="A119" s="324" t="s">
        <v>324</v>
      </c>
      <c r="B119" s="39">
        <v>42216</v>
      </c>
      <c r="C119" s="16">
        <v>0.51041666666666663</v>
      </c>
      <c r="D119" s="12">
        <v>7.5</v>
      </c>
      <c r="E119" s="13" t="s">
        <v>296</v>
      </c>
      <c r="F119" s="14">
        <v>7.63</v>
      </c>
      <c r="G119" s="13">
        <v>102.5</v>
      </c>
      <c r="H119" s="15">
        <v>20.41</v>
      </c>
      <c r="I119" s="13"/>
      <c r="J119" s="13"/>
      <c r="K119" s="15">
        <v>7.88</v>
      </c>
      <c r="L119" s="13"/>
      <c r="M119" s="15">
        <v>308.89999999999998</v>
      </c>
      <c r="N119" s="15">
        <v>339.3</v>
      </c>
      <c r="O119" s="12">
        <v>67.900000000000006</v>
      </c>
      <c r="P119" s="13" t="s">
        <v>298</v>
      </c>
      <c r="Q119" s="13" t="s">
        <v>346</v>
      </c>
      <c r="R119" s="18" t="s">
        <v>249</v>
      </c>
      <c r="S119" s="18" t="s">
        <v>152</v>
      </c>
      <c r="T119" s="338"/>
      <c r="U119" s="338"/>
    </row>
    <row r="120" spans="1:21" s="317" customFormat="1" ht="15" x14ac:dyDescent="0.2">
      <c r="A120" s="324" t="s">
        <v>324</v>
      </c>
      <c r="B120" s="39">
        <v>42221</v>
      </c>
      <c r="C120" s="16">
        <v>0.54305555555555551</v>
      </c>
      <c r="D120" s="12">
        <v>36.799999999999997</v>
      </c>
      <c r="E120" s="13"/>
      <c r="F120" s="14">
        <v>7.91</v>
      </c>
      <c r="G120" s="13">
        <v>108.7</v>
      </c>
      <c r="H120" s="15">
        <v>21.11</v>
      </c>
      <c r="I120" s="13"/>
      <c r="J120" s="13"/>
      <c r="K120" s="15">
        <v>7.81</v>
      </c>
      <c r="L120" s="13"/>
      <c r="M120" s="15">
        <v>319.3</v>
      </c>
      <c r="N120" s="15">
        <v>345.5</v>
      </c>
      <c r="O120" s="12"/>
      <c r="P120" s="13" t="s">
        <v>217</v>
      </c>
      <c r="Q120" s="13" t="s">
        <v>345</v>
      </c>
      <c r="R120" s="18" t="s">
        <v>170</v>
      </c>
      <c r="S120" s="18" t="s">
        <v>153</v>
      </c>
      <c r="T120" s="338"/>
      <c r="U120" s="338"/>
    </row>
    <row r="121" spans="1:21" s="317" customFormat="1" ht="15" x14ac:dyDescent="0.2">
      <c r="A121" s="324" t="s">
        <v>324</v>
      </c>
      <c r="B121" s="39">
        <v>42235</v>
      </c>
      <c r="C121" s="16">
        <v>0.54236111111111118</v>
      </c>
      <c r="D121" s="12">
        <v>74.3</v>
      </c>
      <c r="E121" s="13"/>
      <c r="F121" s="14">
        <v>8.0399999999999991</v>
      </c>
      <c r="G121" s="13">
        <v>88.8</v>
      </c>
      <c r="H121" s="15">
        <v>20.12</v>
      </c>
      <c r="I121" s="13" t="s">
        <v>230</v>
      </c>
      <c r="J121" s="13"/>
      <c r="K121" s="15">
        <v>7.94</v>
      </c>
      <c r="L121" s="13"/>
      <c r="M121" s="15">
        <v>367.7</v>
      </c>
      <c r="N121" s="15">
        <v>405.2</v>
      </c>
      <c r="O121" s="12">
        <v>59</v>
      </c>
      <c r="P121" s="13" t="s">
        <v>421</v>
      </c>
      <c r="Q121" s="13" t="s">
        <v>345</v>
      </c>
      <c r="R121" s="18" t="s">
        <v>174</v>
      </c>
      <c r="S121" s="18" t="s">
        <v>154</v>
      </c>
      <c r="T121" s="338"/>
      <c r="U121" s="338"/>
    </row>
    <row r="122" spans="1:21" s="317" customFormat="1" ht="15" x14ac:dyDescent="0.2">
      <c r="A122" s="324" t="s">
        <v>324</v>
      </c>
      <c r="B122" s="39">
        <v>42249</v>
      </c>
      <c r="C122" s="16">
        <v>0.56041666666666667</v>
      </c>
      <c r="D122" s="12">
        <v>45.7</v>
      </c>
      <c r="E122" s="13"/>
      <c r="F122" s="14">
        <v>7.04</v>
      </c>
      <c r="G122" s="13">
        <v>98.8</v>
      </c>
      <c r="H122" s="15">
        <v>22.16</v>
      </c>
      <c r="I122" s="13" t="s">
        <v>230</v>
      </c>
      <c r="J122" s="13"/>
      <c r="K122" s="15">
        <v>7.76</v>
      </c>
      <c r="L122" s="13"/>
      <c r="M122" s="15">
        <v>428.2</v>
      </c>
      <c r="N122" s="15">
        <v>452.7</v>
      </c>
      <c r="O122" s="12">
        <v>70.8</v>
      </c>
      <c r="P122" s="13" t="s">
        <v>421</v>
      </c>
      <c r="Q122" s="13" t="s">
        <v>345</v>
      </c>
      <c r="R122" s="18" t="s">
        <v>174</v>
      </c>
      <c r="S122" s="18" t="s">
        <v>155</v>
      </c>
      <c r="T122" s="338"/>
      <c r="U122" s="338"/>
    </row>
    <row r="123" spans="1:21" s="317" customFormat="1" ht="15" x14ac:dyDescent="0.2">
      <c r="A123" s="324" t="s">
        <v>324</v>
      </c>
      <c r="B123" s="39">
        <v>42263</v>
      </c>
      <c r="C123" s="16">
        <v>0.5444444444444444</v>
      </c>
      <c r="D123" s="12">
        <v>38.6</v>
      </c>
      <c r="E123" s="13"/>
      <c r="F123" s="14">
        <v>7.39</v>
      </c>
      <c r="G123" s="13">
        <v>102.1</v>
      </c>
      <c r="H123" s="15">
        <v>21.01</v>
      </c>
      <c r="I123" s="13" t="s">
        <v>230</v>
      </c>
      <c r="J123" s="13"/>
      <c r="K123" s="15">
        <v>7.74</v>
      </c>
      <c r="L123" s="13">
        <v>8.42</v>
      </c>
      <c r="M123" s="15">
        <v>494.7</v>
      </c>
      <c r="N123" s="15">
        <v>536.20000000000005</v>
      </c>
      <c r="O123" s="12">
        <v>46.5</v>
      </c>
      <c r="P123" s="13" t="s">
        <v>298</v>
      </c>
      <c r="Q123" s="13" t="s">
        <v>345</v>
      </c>
      <c r="R123" s="18" t="s">
        <v>246</v>
      </c>
      <c r="S123" s="18" t="s">
        <v>156</v>
      </c>
      <c r="T123" s="338"/>
      <c r="U123" s="338"/>
    </row>
    <row r="124" spans="1:21" s="317" customFormat="1" ht="15" x14ac:dyDescent="0.2">
      <c r="A124" s="324" t="s">
        <v>324</v>
      </c>
      <c r="B124" s="39">
        <v>42272</v>
      </c>
      <c r="C124" s="16">
        <v>0.6430555555555556</v>
      </c>
      <c r="D124" s="12">
        <v>68.900000000000006</v>
      </c>
      <c r="E124" s="13" t="s">
        <v>296</v>
      </c>
      <c r="F124" s="14">
        <v>7.31</v>
      </c>
      <c r="G124" s="13">
        <v>100.2</v>
      </c>
      <c r="H124" s="15">
        <v>21.18</v>
      </c>
      <c r="I124" s="111" t="s">
        <v>2</v>
      </c>
      <c r="J124" s="13"/>
      <c r="K124" s="15">
        <v>7.76</v>
      </c>
      <c r="L124" s="13">
        <v>4.03</v>
      </c>
      <c r="M124" s="15">
        <v>540.5</v>
      </c>
      <c r="N124" s="15">
        <v>582.5</v>
      </c>
      <c r="O124" s="12">
        <v>35</v>
      </c>
      <c r="P124" s="111" t="s">
        <v>298</v>
      </c>
      <c r="Q124" s="13" t="s">
        <v>345</v>
      </c>
      <c r="R124" s="18" t="s">
        <v>174</v>
      </c>
      <c r="S124" s="18" t="s">
        <v>157</v>
      </c>
      <c r="T124" s="338"/>
      <c r="U124" s="338"/>
    </row>
    <row r="125" spans="1:21" s="317" customFormat="1" ht="15" x14ac:dyDescent="0.2">
      <c r="A125" s="341" t="s">
        <v>324</v>
      </c>
      <c r="B125" s="325">
        <v>42286</v>
      </c>
      <c r="C125" s="326">
        <v>0.5805555555555556</v>
      </c>
      <c r="D125" s="159">
        <v>38.9</v>
      </c>
      <c r="E125" s="73">
        <v>1732.9</v>
      </c>
      <c r="F125" s="342">
        <v>7.98</v>
      </c>
      <c r="G125" s="73">
        <v>102.6</v>
      </c>
      <c r="H125" s="171">
        <v>18.170000000000002</v>
      </c>
      <c r="I125" s="73" t="s">
        <v>230</v>
      </c>
      <c r="J125" s="73"/>
      <c r="K125" s="171">
        <v>7.81</v>
      </c>
      <c r="L125" s="73">
        <v>6.56</v>
      </c>
      <c r="M125" s="171">
        <v>507.8</v>
      </c>
      <c r="N125" s="171">
        <v>584.1</v>
      </c>
      <c r="O125" s="159">
        <v>21.9</v>
      </c>
      <c r="P125" s="73" t="s">
        <v>298</v>
      </c>
      <c r="Q125" s="73" t="s">
        <v>345</v>
      </c>
      <c r="R125" s="327" t="s">
        <v>174</v>
      </c>
      <c r="S125" s="18" t="s">
        <v>158</v>
      </c>
      <c r="T125" s="338"/>
      <c r="U125" s="338"/>
    </row>
    <row r="126" spans="1:21" s="317" customFormat="1" ht="15" x14ac:dyDescent="0.2">
      <c r="A126" s="13" t="s">
        <v>356</v>
      </c>
      <c r="B126" s="39">
        <v>42307</v>
      </c>
      <c r="C126" s="16">
        <v>0.5493055555555556</v>
      </c>
      <c r="D126" s="12">
        <v>54.6</v>
      </c>
      <c r="E126" s="13">
        <v>1553.1</v>
      </c>
      <c r="F126" s="14">
        <v>8.91</v>
      </c>
      <c r="G126" s="12">
        <v>98</v>
      </c>
      <c r="H126" s="15">
        <v>10.71</v>
      </c>
      <c r="I126" s="111" t="s">
        <v>2</v>
      </c>
      <c r="J126" s="13"/>
      <c r="K126" s="15">
        <v>7.49</v>
      </c>
      <c r="L126" s="13">
        <v>8.11</v>
      </c>
      <c r="M126" s="15">
        <v>473</v>
      </c>
      <c r="N126" s="15">
        <v>649.5</v>
      </c>
      <c r="O126" s="12">
        <v>12.5</v>
      </c>
      <c r="P126" s="111" t="s">
        <v>0</v>
      </c>
      <c r="Q126" s="111" t="s">
        <v>120</v>
      </c>
      <c r="R126" s="18" t="s">
        <v>355</v>
      </c>
      <c r="S126" s="158" t="s">
        <v>159</v>
      </c>
      <c r="T126" s="13"/>
      <c r="U126" s="13"/>
    </row>
    <row r="127" spans="1:21" s="317" customFormat="1" ht="15" x14ac:dyDescent="0.2">
      <c r="A127" s="13" t="s">
        <v>356</v>
      </c>
      <c r="B127" s="39">
        <v>42321</v>
      </c>
      <c r="C127" s="16">
        <v>0.58333333333333337</v>
      </c>
      <c r="D127" s="12">
        <v>7.5</v>
      </c>
      <c r="E127" s="13">
        <v>648.79999999999995</v>
      </c>
      <c r="F127" s="14">
        <v>9.68</v>
      </c>
      <c r="G127" s="12">
        <v>100</v>
      </c>
      <c r="H127" s="15">
        <v>8.33</v>
      </c>
      <c r="I127" s="111" t="s">
        <v>230</v>
      </c>
      <c r="J127" s="13"/>
      <c r="K127" s="15">
        <v>7.5</v>
      </c>
      <c r="L127" s="13">
        <v>2.2999999999999998</v>
      </c>
      <c r="M127" s="15">
        <v>405.8</v>
      </c>
      <c r="N127" s="15">
        <v>599.1</v>
      </c>
      <c r="O127" s="12">
        <v>15.9</v>
      </c>
      <c r="P127" s="111" t="s">
        <v>421</v>
      </c>
      <c r="Q127" s="111" t="s">
        <v>345</v>
      </c>
      <c r="R127" s="327" t="s">
        <v>187</v>
      </c>
      <c r="S127" s="18" t="s">
        <v>160</v>
      </c>
      <c r="T127" s="13"/>
      <c r="U127" s="13"/>
    </row>
    <row r="128" spans="1:21" s="317" customFormat="1" ht="15" x14ac:dyDescent="0.2">
      <c r="A128" s="13" t="s">
        <v>356</v>
      </c>
      <c r="B128" s="39">
        <v>42342</v>
      </c>
      <c r="C128" s="16"/>
      <c r="D128" s="16"/>
      <c r="E128" s="16"/>
      <c r="F128" s="16"/>
      <c r="G128" s="16"/>
      <c r="H128" s="16"/>
      <c r="I128" s="16"/>
      <c r="J128" s="16"/>
      <c r="K128" s="16"/>
      <c r="L128" s="16"/>
      <c r="M128" s="16"/>
      <c r="N128" s="16"/>
      <c r="O128" s="16"/>
      <c r="P128" s="16"/>
      <c r="Q128" s="16"/>
      <c r="R128" s="18"/>
      <c r="S128" s="18" t="s">
        <v>161</v>
      </c>
      <c r="T128" s="13"/>
      <c r="U128" s="13"/>
    </row>
    <row r="129" spans="1:21" s="317" customFormat="1" ht="15" x14ac:dyDescent="0.2">
      <c r="A129" s="13" t="s">
        <v>356</v>
      </c>
      <c r="B129" s="39">
        <v>42356</v>
      </c>
      <c r="C129" s="16"/>
      <c r="D129" s="16"/>
      <c r="E129" s="16"/>
      <c r="F129" s="16"/>
      <c r="G129" s="16"/>
      <c r="H129" s="16"/>
      <c r="I129" s="16"/>
      <c r="J129" s="16"/>
      <c r="K129" s="16"/>
      <c r="L129" s="16"/>
      <c r="M129" s="16"/>
      <c r="N129" s="16"/>
      <c r="O129" s="16"/>
      <c r="P129" s="16"/>
      <c r="Q129" s="16"/>
      <c r="R129" s="18"/>
      <c r="S129" s="330"/>
      <c r="T129" s="13"/>
      <c r="U129" s="13"/>
    </row>
    <row r="130" spans="1:21" s="317" customFormat="1" ht="15" x14ac:dyDescent="0.2">
      <c r="A130" s="13" t="s">
        <v>323</v>
      </c>
      <c r="B130" s="39">
        <v>41395</v>
      </c>
      <c r="C130" s="13"/>
      <c r="D130" s="13">
        <v>48.8</v>
      </c>
      <c r="E130" s="13"/>
      <c r="F130" s="13"/>
      <c r="G130" s="13"/>
      <c r="H130" s="13"/>
      <c r="I130" s="13"/>
      <c r="J130" s="13"/>
      <c r="K130" s="13"/>
      <c r="L130" s="13"/>
      <c r="M130" s="13"/>
      <c r="N130" s="13"/>
      <c r="O130" s="13"/>
      <c r="P130" s="13"/>
      <c r="Q130" s="13"/>
      <c r="R130" s="18" t="s">
        <v>267</v>
      </c>
      <c r="S130" s="330"/>
      <c r="T130" s="338"/>
      <c r="U130" s="338"/>
    </row>
    <row r="131" spans="1:21" s="317" customFormat="1" ht="15" x14ac:dyDescent="0.2">
      <c r="A131" s="13" t="s">
        <v>323</v>
      </c>
      <c r="B131" s="39">
        <v>41409</v>
      </c>
      <c r="C131" s="13"/>
      <c r="D131" s="13">
        <v>7.3</v>
      </c>
      <c r="E131" s="13"/>
      <c r="F131" s="13"/>
      <c r="G131" s="13"/>
      <c r="H131" s="13"/>
      <c r="I131" s="13"/>
      <c r="J131" s="13"/>
      <c r="K131" s="13"/>
      <c r="L131" s="13"/>
      <c r="M131" s="13"/>
      <c r="N131" s="13"/>
      <c r="O131" s="13"/>
      <c r="P131" s="13"/>
      <c r="Q131" s="13"/>
      <c r="R131" s="18" t="s">
        <v>267</v>
      </c>
      <c r="S131" s="330"/>
      <c r="T131" s="338"/>
      <c r="U131" s="338"/>
    </row>
    <row r="132" spans="1:21" s="317" customFormat="1" ht="15" x14ac:dyDescent="0.2">
      <c r="A132" s="13" t="s">
        <v>323</v>
      </c>
      <c r="B132" s="39">
        <v>41465</v>
      </c>
      <c r="C132" s="16">
        <v>0.50902777777777775</v>
      </c>
      <c r="D132" s="13">
        <v>50.4</v>
      </c>
      <c r="E132" s="13"/>
      <c r="F132" s="13"/>
      <c r="G132" s="13"/>
      <c r="H132" s="13">
        <v>22.06</v>
      </c>
      <c r="I132" s="13" t="s">
        <v>233</v>
      </c>
      <c r="J132" s="13"/>
      <c r="K132" s="13">
        <v>8.02</v>
      </c>
      <c r="L132" s="13"/>
      <c r="M132" s="13"/>
      <c r="N132" s="12">
        <v>509</v>
      </c>
      <c r="O132" s="13"/>
      <c r="P132" s="13"/>
      <c r="Q132" s="13" t="s">
        <v>345</v>
      </c>
      <c r="R132" s="18" t="s">
        <v>271</v>
      </c>
      <c r="S132" s="330"/>
      <c r="T132" s="338"/>
      <c r="U132" s="338"/>
    </row>
    <row r="133" spans="1:21" s="317" customFormat="1" ht="15" x14ac:dyDescent="0.2">
      <c r="A133" s="13" t="s">
        <v>323</v>
      </c>
      <c r="B133" s="39">
        <v>41479</v>
      </c>
      <c r="C133" s="16">
        <v>0.4770833333333333</v>
      </c>
      <c r="D133" s="13">
        <v>6.2</v>
      </c>
      <c r="E133" s="13"/>
      <c r="F133" s="13"/>
      <c r="G133" s="13"/>
      <c r="H133" s="13">
        <v>23.96</v>
      </c>
      <c r="I133" s="13" t="s">
        <v>230</v>
      </c>
      <c r="J133" s="13"/>
      <c r="K133" s="13">
        <v>8.76</v>
      </c>
      <c r="L133" s="13"/>
      <c r="M133" s="13"/>
      <c r="N133" s="13">
        <v>445.4</v>
      </c>
      <c r="O133" s="13"/>
      <c r="P133" s="13"/>
      <c r="Q133" s="13" t="s">
        <v>345</v>
      </c>
      <c r="R133" s="18" t="s">
        <v>270</v>
      </c>
      <c r="S133" s="330"/>
      <c r="T133" s="338"/>
      <c r="U133" s="338"/>
    </row>
    <row r="134" spans="1:21" s="317" customFormat="1" ht="15" x14ac:dyDescent="0.2">
      <c r="A134" s="13" t="s">
        <v>323</v>
      </c>
      <c r="B134" s="39">
        <v>41493</v>
      </c>
      <c r="C134" s="16">
        <v>0.46666666666666662</v>
      </c>
      <c r="D134" s="13">
        <v>57.6</v>
      </c>
      <c r="E134" s="13"/>
      <c r="F134" s="13"/>
      <c r="G134" s="13"/>
      <c r="H134" s="13">
        <v>20.36</v>
      </c>
      <c r="I134" s="13" t="s">
        <v>230</v>
      </c>
      <c r="J134" s="13"/>
      <c r="K134" s="13">
        <v>7.87</v>
      </c>
      <c r="L134" s="13"/>
      <c r="M134" s="13"/>
      <c r="N134" s="13">
        <v>450.7</v>
      </c>
      <c r="O134" s="13"/>
      <c r="P134" s="13"/>
      <c r="Q134" s="13" t="s">
        <v>345</v>
      </c>
      <c r="R134" s="18" t="s">
        <v>367</v>
      </c>
      <c r="S134" s="330"/>
      <c r="T134" s="338"/>
      <c r="U134" s="338"/>
    </row>
    <row r="135" spans="1:21" s="317" customFormat="1" ht="15" x14ac:dyDescent="0.2">
      <c r="A135" s="13" t="s">
        <v>323</v>
      </c>
      <c r="B135" s="39">
        <v>41507</v>
      </c>
      <c r="C135" s="16">
        <v>0.4909722222222222</v>
      </c>
      <c r="D135" s="13">
        <v>31.8</v>
      </c>
      <c r="E135" s="13"/>
      <c r="F135" s="13"/>
      <c r="G135" s="13"/>
      <c r="H135" s="13">
        <v>21.72</v>
      </c>
      <c r="I135" s="13" t="s">
        <v>230</v>
      </c>
      <c r="J135" s="13"/>
      <c r="K135" s="13">
        <v>8.32</v>
      </c>
      <c r="L135" s="13"/>
      <c r="M135" s="13"/>
      <c r="N135" s="13">
        <v>431.7</v>
      </c>
      <c r="O135" s="13"/>
      <c r="P135" s="13"/>
      <c r="Q135" s="13" t="s">
        <v>345</v>
      </c>
      <c r="R135" s="18" t="s">
        <v>270</v>
      </c>
      <c r="S135" s="330"/>
      <c r="T135" s="338"/>
      <c r="U135" s="338"/>
    </row>
    <row r="136" spans="1:21" s="317" customFormat="1" ht="15" x14ac:dyDescent="0.2">
      <c r="A136" s="13" t="s">
        <v>323</v>
      </c>
      <c r="B136" s="39">
        <v>41521</v>
      </c>
      <c r="C136" s="16">
        <v>0.47916666666666669</v>
      </c>
      <c r="D136" s="13">
        <v>64.400000000000006</v>
      </c>
      <c r="E136" s="13"/>
      <c r="F136" s="13"/>
      <c r="G136" s="13"/>
      <c r="H136" s="13">
        <v>22.17</v>
      </c>
      <c r="I136" s="13" t="s">
        <v>230</v>
      </c>
      <c r="J136" s="13"/>
      <c r="K136" s="13">
        <v>8.19</v>
      </c>
      <c r="L136" s="13"/>
      <c r="M136" s="13"/>
      <c r="N136" s="13">
        <v>330.4</v>
      </c>
      <c r="O136" s="13"/>
      <c r="P136" s="13"/>
      <c r="Q136" s="13" t="s">
        <v>345</v>
      </c>
      <c r="R136" s="18" t="s">
        <v>377</v>
      </c>
      <c r="S136" s="330"/>
      <c r="T136" s="338"/>
      <c r="U136" s="338"/>
    </row>
    <row r="137" spans="1:21" s="317" customFormat="1" ht="15" x14ac:dyDescent="0.2">
      <c r="A137" s="13" t="s">
        <v>323</v>
      </c>
      <c r="B137" s="39">
        <v>41541</v>
      </c>
      <c r="C137" s="16">
        <v>0.4861111111111111</v>
      </c>
      <c r="D137" s="13">
        <v>45.2</v>
      </c>
      <c r="E137" s="13"/>
      <c r="F137" s="13"/>
      <c r="G137" s="13"/>
      <c r="H137" s="13">
        <v>12.55</v>
      </c>
      <c r="I137" s="13" t="s">
        <v>371</v>
      </c>
      <c r="J137" s="13"/>
      <c r="K137" s="13">
        <v>7.59</v>
      </c>
      <c r="L137" s="13"/>
      <c r="M137" s="13"/>
      <c r="N137" s="13">
        <v>155.4</v>
      </c>
      <c r="O137" s="13"/>
      <c r="P137" s="13"/>
      <c r="Q137" s="13" t="s">
        <v>345</v>
      </c>
      <c r="R137" s="18" t="s">
        <v>372</v>
      </c>
      <c r="S137" s="330"/>
      <c r="T137" s="338"/>
      <c r="U137" s="338"/>
    </row>
    <row r="138" spans="1:21" s="317" customFormat="1" ht="15" x14ac:dyDescent="0.2">
      <c r="A138" s="13" t="s">
        <v>323</v>
      </c>
      <c r="B138" s="39">
        <v>41766</v>
      </c>
      <c r="C138" s="16">
        <v>0.61041666666666672</v>
      </c>
      <c r="D138" s="13">
        <v>3.1</v>
      </c>
      <c r="E138" s="13"/>
      <c r="F138" s="15">
        <v>10.3</v>
      </c>
      <c r="G138" s="13"/>
      <c r="H138" s="13">
        <v>13.18</v>
      </c>
      <c r="I138" s="13" t="s">
        <v>230</v>
      </c>
      <c r="J138" s="13"/>
      <c r="K138" s="13">
        <v>8.51</v>
      </c>
      <c r="L138" s="13">
        <v>3.77</v>
      </c>
      <c r="M138" s="13"/>
      <c r="N138" s="13">
        <v>488</v>
      </c>
      <c r="O138" s="13"/>
      <c r="P138" s="13"/>
      <c r="Q138" s="13" t="s">
        <v>345</v>
      </c>
      <c r="R138" s="18" t="s">
        <v>138</v>
      </c>
      <c r="S138" s="330"/>
      <c r="T138" s="338"/>
      <c r="U138" s="338"/>
    </row>
    <row r="139" spans="1:21" s="317" customFormat="1" ht="15" x14ac:dyDescent="0.2">
      <c r="A139" s="13" t="s">
        <v>323</v>
      </c>
      <c r="B139" s="39">
        <v>41780</v>
      </c>
      <c r="C139" s="16">
        <v>0.59375</v>
      </c>
      <c r="D139" s="13">
        <v>36.9</v>
      </c>
      <c r="E139" s="13"/>
      <c r="F139" s="13">
        <v>8.66</v>
      </c>
      <c r="G139" s="13"/>
      <c r="H139" s="13">
        <v>13.28</v>
      </c>
      <c r="I139" s="13" t="s">
        <v>371</v>
      </c>
      <c r="J139" s="13"/>
      <c r="K139" s="13">
        <v>7.91</v>
      </c>
      <c r="L139" s="13">
        <v>9.43</v>
      </c>
      <c r="M139" s="13"/>
      <c r="N139" s="13">
        <v>397</v>
      </c>
      <c r="O139" s="13"/>
      <c r="P139" s="13"/>
      <c r="Q139" s="13" t="s">
        <v>346</v>
      </c>
      <c r="R139" s="18" t="s">
        <v>139</v>
      </c>
      <c r="S139" s="330"/>
      <c r="T139" s="338"/>
      <c r="U139" s="338"/>
    </row>
    <row r="140" spans="1:21" s="317" customFormat="1" ht="15" x14ac:dyDescent="0.2">
      <c r="A140" s="13" t="s">
        <v>323</v>
      </c>
      <c r="B140" s="39">
        <v>41794</v>
      </c>
      <c r="C140" s="16">
        <v>0.5756944444444444</v>
      </c>
      <c r="D140" s="13">
        <v>6.3</v>
      </c>
      <c r="E140" s="13"/>
      <c r="F140" s="13">
        <v>9.1199999999999992</v>
      </c>
      <c r="G140" s="13"/>
      <c r="H140" s="13">
        <v>16.440000000000001</v>
      </c>
      <c r="I140" s="13" t="s">
        <v>371</v>
      </c>
      <c r="J140" s="13"/>
      <c r="K140" s="13">
        <v>8.17</v>
      </c>
      <c r="L140" s="13">
        <v>7.47</v>
      </c>
      <c r="M140" s="13"/>
      <c r="N140" s="13">
        <v>253</v>
      </c>
      <c r="O140" s="13"/>
      <c r="P140" s="13"/>
      <c r="Q140" s="13" t="s">
        <v>345</v>
      </c>
      <c r="R140" s="18" t="s">
        <v>99</v>
      </c>
      <c r="S140" s="330"/>
      <c r="T140" s="338"/>
      <c r="U140" s="338"/>
    </row>
    <row r="141" spans="1:21" s="317" customFormat="1" ht="15" x14ac:dyDescent="0.2">
      <c r="A141" s="13" t="s">
        <v>323</v>
      </c>
      <c r="B141" s="39">
        <v>41808</v>
      </c>
      <c r="C141" s="16">
        <v>0.53680555555555554</v>
      </c>
      <c r="D141" s="12">
        <v>11</v>
      </c>
      <c r="E141" s="13"/>
      <c r="F141" s="13">
        <v>9.27</v>
      </c>
      <c r="G141" s="13"/>
      <c r="H141" s="13">
        <v>18.27</v>
      </c>
      <c r="I141" s="13" t="s">
        <v>230</v>
      </c>
      <c r="J141" s="13"/>
      <c r="K141" s="13">
        <v>8.2200000000000006</v>
      </c>
      <c r="L141" s="13">
        <v>5.34</v>
      </c>
      <c r="M141" s="13"/>
      <c r="N141" s="13">
        <v>267</v>
      </c>
      <c r="O141" s="13"/>
      <c r="P141" s="13"/>
      <c r="Q141" s="13" t="s">
        <v>345</v>
      </c>
      <c r="R141" s="18" t="s">
        <v>102</v>
      </c>
      <c r="S141" s="330"/>
      <c r="T141" s="338"/>
      <c r="U141" s="338"/>
    </row>
    <row r="142" spans="1:21" s="317" customFormat="1" ht="15" x14ac:dyDescent="0.2">
      <c r="A142" s="13" t="s">
        <v>323</v>
      </c>
      <c r="B142" s="39">
        <v>41829</v>
      </c>
      <c r="C142" s="16">
        <v>0.57152777777777775</v>
      </c>
      <c r="D142" s="13">
        <v>63.1</v>
      </c>
      <c r="E142" s="13"/>
      <c r="F142" s="13">
        <v>7.15</v>
      </c>
      <c r="G142" s="13"/>
      <c r="H142" s="13">
        <v>22.89</v>
      </c>
      <c r="I142" s="13" t="s">
        <v>230</v>
      </c>
      <c r="J142" s="13"/>
      <c r="K142" s="13">
        <v>7.93</v>
      </c>
      <c r="L142" s="13">
        <v>34.9</v>
      </c>
      <c r="M142" s="13"/>
      <c r="N142" s="13">
        <v>297</v>
      </c>
      <c r="O142" s="13"/>
      <c r="P142" s="13"/>
      <c r="Q142" s="13" t="s">
        <v>345</v>
      </c>
      <c r="R142" s="18" t="s">
        <v>104</v>
      </c>
      <c r="S142" s="330"/>
      <c r="T142" s="338"/>
      <c r="U142" s="338"/>
    </row>
    <row r="143" spans="1:21" s="317" customFormat="1" ht="15" x14ac:dyDescent="0.2">
      <c r="A143" s="13" t="s">
        <v>323</v>
      </c>
      <c r="B143" s="39">
        <v>41843</v>
      </c>
      <c r="C143" s="16">
        <v>0.56736111111111109</v>
      </c>
      <c r="D143" s="12">
        <v>12</v>
      </c>
      <c r="E143" s="13"/>
      <c r="F143" s="13">
        <v>7.81</v>
      </c>
      <c r="G143" s="13"/>
      <c r="H143" s="13">
        <v>22.48</v>
      </c>
      <c r="I143" s="13" t="s">
        <v>230</v>
      </c>
      <c r="J143" s="13"/>
      <c r="K143" s="15">
        <v>8</v>
      </c>
      <c r="L143" s="13">
        <v>11.8</v>
      </c>
      <c r="M143" s="13"/>
      <c r="N143" s="13">
        <v>308</v>
      </c>
      <c r="O143" s="13"/>
      <c r="P143" s="13"/>
      <c r="Q143" s="13" t="s">
        <v>345</v>
      </c>
      <c r="R143" s="18" t="s">
        <v>105</v>
      </c>
      <c r="S143" s="330"/>
      <c r="T143" s="338"/>
      <c r="U143" s="338"/>
    </row>
    <row r="144" spans="1:21" s="317" customFormat="1" ht="15" x14ac:dyDescent="0.2">
      <c r="A144" s="13" t="s">
        <v>323</v>
      </c>
      <c r="B144" s="39">
        <v>41857</v>
      </c>
      <c r="C144" s="16">
        <v>0.58888888888888891</v>
      </c>
      <c r="D144" s="13">
        <v>26.2</v>
      </c>
      <c r="E144" s="13"/>
      <c r="F144" s="13">
        <v>7.63</v>
      </c>
      <c r="G144" s="13"/>
      <c r="H144" s="13">
        <v>20.8</v>
      </c>
      <c r="I144" s="13" t="s">
        <v>230</v>
      </c>
      <c r="J144" s="13"/>
      <c r="K144" s="13">
        <v>8.0399999999999991</v>
      </c>
      <c r="L144" s="13">
        <v>11.1</v>
      </c>
      <c r="M144" s="13"/>
      <c r="N144" s="13">
        <v>305</v>
      </c>
      <c r="O144" s="13"/>
      <c r="P144" s="13"/>
      <c r="Q144" s="13" t="s">
        <v>345</v>
      </c>
      <c r="R144" s="18" t="s">
        <v>106</v>
      </c>
      <c r="S144" s="330"/>
      <c r="T144" s="338"/>
      <c r="U144" s="338"/>
    </row>
    <row r="145" spans="1:21" s="317" customFormat="1" ht="15" x14ac:dyDescent="0.2">
      <c r="A145" s="13" t="s">
        <v>323</v>
      </c>
      <c r="B145" s="39">
        <v>41871</v>
      </c>
      <c r="C145" s="16">
        <v>0.56944444444444442</v>
      </c>
      <c r="D145" s="13">
        <v>140</v>
      </c>
      <c r="E145" s="13"/>
      <c r="F145" s="13">
        <v>7.78</v>
      </c>
      <c r="G145" s="13"/>
      <c r="H145" s="13">
        <v>21.41</v>
      </c>
      <c r="I145" s="13" t="s">
        <v>230</v>
      </c>
      <c r="J145" s="13"/>
      <c r="K145" s="13">
        <v>7.98</v>
      </c>
      <c r="L145" s="13">
        <v>11.7</v>
      </c>
      <c r="M145" s="13"/>
      <c r="N145" s="13">
        <v>301</v>
      </c>
      <c r="O145" s="13"/>
      <c r="P145" s="13"/>
      <c r="Q145" s="13" t="s">
        <v>345</v>
      </c>
      <c r="R145" s="18" t="s">
        <v>107</v>
      </c>
      <c r="S145" s="330"/>
      <c r="T145" s="338"/>
      <c r="U145" s="338"/>
    </row>
    <row r="146" spans="1:21" s="317" customFormat="1" ht="15" x14ac:dyDescent="0.2">
      <c r="A146" s="13" t="s">
        <v>323</v>
      </c>
      <c r="B146" s="39">
        <v>41885</v>
      </c>
      <c r="C146" s="16">
        <v>0.63472222222222219</v>
      </c>
      <c r="D146" s="13">
        <v>31.5</v>
      </c>
      <c r="E146" s="13"/>
      <c r="F146" s="13"/>
      <c r="G146" s="13"/>
      <c r="H146" s="13"/>
      <c r="I146" s="13"/>
      <c r="J146" s="13"/>
      <c r="K146" s="13"/>
      <c r="L146" s="13">
        <v>7.61</v>
      </c>
      <c r="M146" s="13"/>
      <c r="N146" s="13"/>
      <c r="O146" s="13"/>
      <c r="P146" s="13"/>
      <c r="Q146" s="13" t="s">
        <v>345</v>
      </c>
      <c r="R146" s="18" t="s">
        <v>462</v>
      </c>
      <c r="S146" s="330"/>
      <c r="T146" s="338"/>
      <c r="U146" s="338"/>
    </row>
    <row r="147" spans="1:21" s="317" customFormat="1" ht="15" x14ac:dyDescent="0.2">
      <c r="A147" s="13" t="s">
        <v>323</v>
      </c>
      <c r="B147" s="39">
        <v>41899</v>
      </c>
      <c r="C147" s="16">
        <v>0.59652777777777777</v>
      </c>
      <c r="D147" s="13">
        <v>27.2</v>
      </c>
      <c r="E147" s="13"/>
      <c r="F147" s="13">
        <v>8.34</v>
      </c>
      <c r="G147" s="13"/>
      <c r="H147" s="13">
        <v>19.48</v>
      </c>
      <c r="I147" s="13" t="s">
        <v>233</v>
      </c>
      <c r="J147" s="13"/>
      <c r="K147" s="13">
        <v>8.15</v>
      </c>
      <c r="L147" s="13">
        <v>5.59</v>
      </c>
      <c r="M147" s="13"/>
      <c r="N147" s="13">
        <v>375</v>
      </c>
      <c r="O147" s="13"/>
      <c r="P147" s="13"/>
      <c r="Q147" s="13" t="s">
        <v>345</v>
      </c>
      <c r="R147" s="18" t="s">
        <v>113</v>
      </c>
      <c r="S147" s="330"/>
      <c r="T147" s="338"/>
      <c r="U147" s="338"/>
    </row>
    <row r="148" spans="1:21" s="317" customFormat="1" ht="15" x14ac:dyDescent="0.2">
      <c r="A148" s="13" t="s">
        <v>323</v>
      </c>
      <c r="B148" s="39">
        <v>42028</v>
      </c>
      <c r="C148" s="16">
        <v>0.54999999999999993</v>
      </c>
      <c r="D148" s="13">
        <v>4.0999999999999996</v>
      </c>
      <c r="E148" s="13">
        <v>90.9</v>
      </c>
      <c r="F148" s="15">
        <v>11.2</v>
      </c>
      <c r="G148" s="13">
        <v>103.1</v>
      </c>
      <c r="H148" s="15">
        <v>3.51</v>
      </c>
      <c r="I148" s="13" t="s">
        <v>230</v>
      </c>
      <c r="J148" s="13"/>
      <c r="K148" s="15">
        <v>7.6</v>
      </c>
      <c r="L148" s="12">
        <v>2.7</v>
      </c>
      <c r="M148" s="13"/>
      <c r="N148" s="15">
        <v>449.2</v>
      </c>
      <c r="O148" s="13"/>
      <c r="P148" s="13" t="s">
        <v>298</v>
      </c>
      <c r="Q148" s="13" t="s">
        <v>345</v>
      </c>
      <c r="R148" s="18" t="s">
        <v>274</v>
      </c>
      <c r="S148" s="18" t="s">
        <v>385</v>
      </c>
      <c r="T148" s="338"/>
      <c r="U148" s="338"/>
    </row>
    <row r="149" spans="1:21" s="317" customFormat="1" ht="15" x14ac:dyDescent="0.2">
      <c r="A149" s="13" t="s">
        <v>323</v>
      </c>
      <c r="B149" s="39">
        <v>42049</v>
      </c>
      <c r="C149" s="16">
        <v>0.58124999999999993</v>
      </c>
      <c r="D149" s="13">
        <v>4.0999999999999996</v>
      </c>
      <c r="E149" s="13">
        <v>67</v>
      </c>
      <c r="F149" s="14">
        <v>10.41</v>
      </c>
      <c r="G149" s="13">
        <v>102.5</v>
      </c>
      <c r="H149" s="15">
        <v>6.19</v>
      </c>
      <c r="I149" s="13" t="s">
        <v>230</v>
      </c>
      <c r="J149" s="13"/>
      <c r="K149" s="15">
        <v>7.68</v>
      </c>
      <c r="L149" s="12">
        <v>1.63</v>
      </c>
      <c r="M149" s="13"/>
      <c r="N149" s="15">
        <v>480.1</v>
      </c>
      <c r="O149" s="13"/>
      <c r="P149" s="13"/>
      <c r="Q149" s="13" t="s">
        <v>345</v>
      </c>
      <c r="R149" s="18" t="s">
        <v>274</v>
      </c>
      <c r="S149" s="18" t="s">
        <v>375</v>
      </c>
      <c r="T149" s="338"/>
      <c r="U149" s="338"/>
    </row>
    <row r="150" spans="1:21" s="317" customFormat="1" ht="15" x14ac:dyDescent="0.2">
      <c r="A150" s="13" t="s">
        <v>323</v>
      </c>
      <c r="B150" s="39">
        <v>42063</v>
      </c>
      <c r="C150" s="13"/>
      <c r="D150" s="13"/>
      <c r="E150" s="13"/>
      <c r="F150" s="13"/>
      <c r="G150" s="13"/>
      <c r="H150" s="13"/>
      <c r="I150" s="13"/>
      <c r="J150" s="13"/>
      <c r="K150" s="13"/>
      <c r="L150" s="13"/>
      <c r="M150" s="13"/>
      <c r="N150" s="13"/>
      <c r="O150" s="13"/>
      <c r="P150" s="13"/>
      <c r="Q150" s="13"/>
      <c r="R150" s="18" t="s">
        <v>274</v>
      </c>
      <c r="S150" s="18" t="s">
        <v>301</v>
      </c>
      <c r="T150" s="338"/>
      <c r="U150" s="338"/>
    </row>
    <row r="151" spans="1:21" s="317" customFormat="1" ht="15" x14ac:dyDescent="0.2">
      <c r="A151" s="13" t="s">
        <v>323</v>
      </c>
      <c r="B151" s="39">
        <v>42084</v>
      </c>
      <c r="C151" s="16">
        <v>0.63263888888888886</v>
      </c>
      <c r="D151" s="12" t="s">
        <v>297</v>
      </c>
      <c r="E151" s="13">
        <v>128.1</v>
      </c>
      <c r="F151" s="14">
        <v>8.94</v>
      </c>
      <c r="G151" s="13">
        <v>104.5</v>
      </c>
      <c r="H151" s="15">
        <v>13.31</v>
      </c>
      <c r="I151" s="13" t="s">
        <v>230</v>
      </c>
      <c r="J151" s="13"/>
      <c r="K151" s="15">
        <v>7.84</v>
      </c>
      <c r="L151" s="12">
        <v>5.05</v>
      </c>
      <c r="M151" s="15">
        <v>454.8</v>
      </c>
      <c r="N151" s="15">
        <v>586.70000000000005</v>
      </c>
      <c r="O151" s="12">
        <v>113.1</v>
      </c>
      <c r="P151" s="13" t="s">
        <v>421</v>
      </c>
      <c r="Q151" s="13" t="s">
        <v>345</v>
      </c>
      <c r="R151" s="18" t="s">
        <v>274</v>
      </c>
      <c r="S151" s="18" t="s">
        <v>302</v>
      </c>
      <c r="T151" s="338"/>
      <c r="U151" s="338"/>
    </row>
    <row r="152" spans="1:21" s="317" customFormat="1" ht="15" x14ac:dyDescent="0.25">
      <c r="A152" s="13" t="s">
        <v>323</v>
      </c>
      <c r="B152" s="39">
        <v>42091</v>
      </c>
      <c r="C152" s="16"/>
      <c r="D152" s="16"/>
      <c r="E152" s="16"/>
      <c r="F152" s="16"/>
      <c r="G152" s="16"/>
      <c r="H152" s="16"/>
      <c r="I152" s="16"/>
      <c r="J152" s="16"/>
      <c r="K152" s="16"/>
      <c r="L152" s="16"/>
      <c r="M152" s="16"/>
      <c r="N152" s="16"/>
      <c r="O152" s="16"/>
      <c r="P152" s="16"/>
      <c r="Q152" s="16"/>
      <c r="R152" s="340" t="s">
        <v>460</v>
      </c>
      <c r="S152" s="18" t="s">
        <v>303</v>
      </c>
      <c r="T152" s="338"/>
      <c r="U152" s="338"/>
    </row>
    <row r="153" spans="1:21" s="317" customFormat="1" ht="15" x14ac:dyDescent="0.2">
      <c r="A153" s="13" t="s">
        <v>323</v>
      </c>
      <c r="B153" s="39">
        <v>42111</v>
      </c>
      <c r="C153" s="16">
        <v>0.62361111111111112</v>
      </c>
      <c r="D153" s="12">
        <v>42</v>
      </c>
      <c r="E153" s="13">
        <v>1299.7</v>
      </c>
      <c r="F153" s="14">
        <v>9.86</v>
      </c>
      <c r="G153" s="13">
        <v>105.7</v>
      </c>
      <c r="H153" s="15">
        <v>9.4499999999999993</v>
      </c>
      <c r="I153" s="13" t="s">
        <v>371</v>
      </c>
      <c r="J153" s="15"/>
      <c r="K153" s="15">
        <v>7.7</v>
      </c>
      <c r="L153" s="12"/>
      <c r="M153" s="15">
        <v>435.3</v>
      </c>
      <c r="N153" s="15">
        <v>612</v>
      </c>
      <c r="O153" s="12">
        <v>102.7</v>
      </c>
      <c r="P153" s="13" t="s">
        <v>421</v>
      </c>
      <c r="Q153" s="13" t="s">
        <v>346</v>
      </c>
      <c r="R153" s="18" t="s">
        <v>196</v>
      </c>
      <c r="S153" s="18" t="s">
        <v>304</v>
      </c>
      <c r="T153" s="338"/>
      <c r="U153" s="338"/>
    </row>
    <row r="154" spans="1:21" s="317" customFormat="1" ht="15" x14ac:dyDescent="0.2">
      <c r="A154" s="13" t="s">
        <v>323</v>
      </c>
      <c r="B154" s="39">
        <v>42130</v>
      </c>
      <c r="C154" s="16">
        <v>0.59791666666666665</v>
      </c>
      <c r="D154" s="12">
        <v>488</v>
      </c>
      <c r="E154" s="13"/>
      <c r="F154" s="14">
        <v>9.33</v>
      </c>
      <c r="G154" s="13">
        <v>101.1</v>
      </c>
      <c r="H154" s="15">
        <v>9.5399999999999991</v>
      </c>
      <c r="I154" s="13" t="s">
        <v>371</v>
      </c>
      <c r="J154" s="13"/>
      <c r="K154" s="15">
        <v>7.83</v>
      </c>
      <c r="L154" s="12"/>
      <c r="M154" s="15">
        <v>278.7</v>
      </c>
      <c r="N154" s="15">
        <v>196.2</v>
      </c>
      <c r="O154" s="12">
        <v>74.8</v>
      </c>
      <c r="P154" s="13"/>
      <c r="Q154" s="13" t="s">
        <v>346</v>
      </c>
      <c r="R154" s="18" t="s">
        <v>115</v>
      </c>
      <c r="S154" s="18" t="s">
        <v>305</v>
      </c>
      <c r="T154" s="338"/>
      <c r="U154" s="338"/>
    </row>
    <row r="155" spans="1:21" s="317" customFormat="1" ht="15" x14ac:dyDescent="0.2">
      <c r="A155" s="13" t="s">
        <v>323</v>
      </c>
      <c r="B155" s="39">
        <v>42144</v>
      </c>
      <c r="C155" s="16">
        <v>0.58680555555555558</v>
      </c>
      <c r="D155" s="318">
        <v>236</v>
      </c>
      <c r="E155" s="13"/>
      <c r="F155" s="14">
        <v>10.119999999999999</v>
      </c>
      <c r="G155" s="13">
        <v>104.3</v>
      </c>
      <c r="H155" s="15">
        <v>8.33</v>
      </c>
      <c r="I155" s="13" t="s">
        <v>371</v>
      </c>
      <c r="J155" s="13"/>
      <c r="K155" s="15">
        <v>7.79</v>
      </c>
      <c r="L155" s="12"/>
      <c r="M155" s="15">
        <v>290.5</v>
      </c>
      <c r="N155" s="15">
        <v>197.8</v>
      </c>
      <c r="O155" s="12">
        <v>67.400000000000006</v>
      </c>
      <c r="P155" s="13"/>
      <c r="Q155" s="13" t="s">
        <v>346</v>
      </c>
      <c r="R155" s="18" t="s">
        <v>115</v>
      </c>
      <c r="S155" s="18" t="s">
        <v>306</v>
      </c>
      <c r="T155" s="338"/>
      <c r="U155" s="338"/>
    </row>
    <row r="156" spans="1:21" s="317" customFormat="1" ht="15" x14ac:dyDescent="0.2">
      <c r="A156" s="13" t="s">
        <v>323</v>
      </c>
      <c r="B156" s="39">
        <v>42158</v>
      </c>
      <c r="C156" s="16">
        <v>0.52083333333333337</v>
      </c>
      <c r="D156" s="12">
        <v>3</v>
      </c>
      <c r="E156" s="13"/>
      <c r="F156" s="14">
        <v>9.4</v>
      </c>
      <c r="G156" s="13">
        <v>104.5</v>
      </c>
      <c r="H156" s="15">
        <v>11.29</v>
      </c>
      <c r="I156" s="13" t="s">
        <v>371</v>
      </c>
      <c r="J156" s="13"/>
      <c r="K156" s="15">
        <v>7.66</v>
      </c>
      <c r="L156" s="12"/>
      <c r="M156" s="15">
        <v>104.5</v>
      </c>
      <c r="N156" s="15">
        <v>262.2</v>
      </c>
      <c r="O156" s="12">
        <v>81.3</v>
      </c>
      <c r="P156" s="13" t="s">
        <v>421</v>
      </c>
      <c r="Q156" s="13" t="s">
        <v>346</v>
      </c>
      <c r="R156" s="18" t="s">
        <v>251</v>
      </c>
      <c r="S156" s="18" t="s">
        <v>422</v>
      </c>
      <c r="T156" s="338"/>
      <c r="U156" s="338"/>
    </row>
    <row r="157" spans="1:21" s="317" customFormat="1" ht="15" x14ac:dyDescent="0.2">
      <c r="A157" s="13" t="s">
        <v>323</v>
      </c>
      <c r="B157" s="39">
        <v>42172</v>
      </c>
      <c r="C157" s="16">
        <v>0.60763888888888895</v>
      </c>
      <c r="D157" s="12">
        <v>38.799999999999997</v>
      </c>
      <c r="E157" s="13"/>
      <c r="F157" s="14">
        <v>8.2200000000000006</v>
      </c>
      <c r="G157" s="13">
        <v>100.6</v>
      </c>
      <c r="H157" s="15">
        <v>15.66</v>
      </c>
      <c r="I157" s="13" t="s">
        <v>371</v>
      </c>
      <c r="J157" s="13"/>
      <c r="K157" s="15">
        <v>8.14</v>
      </c>
      <c r="L157" s="12"/>
      <c r="M157" s="15">
        <v>167.4</v>
      </c>
      <c r="N157" s="15">
        <v>206.1</v>
      </c>
      <c r="O157" s="12">
        <v>90.4</v>
      </c>
      <c r="P157" s="13" t="s">
        <v>421</v>
      </c>
      <c r="Q157" s="13" t="s">
        <v>346</v>
      </c>
      <c r="R157" s="18" t="s">
        <v>249</v>
      </c>
      <c r="S157" s="18" t="s">
        <v>423</v>
      </c>
      <c r="T157" s="338"/>
      <c r="U157" s="338"/>
    </row>
    <row r="158" spans="1:21" s="317" customFormat="1" ht="15" x14ac:dyDescent="0.2">
      <c r="A158" s="13" t="s">
        <v>323</v>
      </c>
      <c r="B158" s="39">
        <v>42181</v>
      </c>
      <c r="C158" s="16">
        <v>0.45833333333333331</v>
      </c>
      <c r="D158" s="12">
        <v>365.4</v>
      </c>
      <c r="E158" s="13" t="s">
        <v>209</v>
      </c>
      <c r="F158" s="14">
        <v>7.32</v>
      </c>
      <c r="G158" s="13">
        <v>74.099999999999994</v>
      </c>
      <c r="H158" s="15">
        <v>15.66</v>
      </c>
      <c r="I158" s="13" t="s">
        <v>371</v>
      </c>
      <c r="J158" s="13"/>
      <c r="K158" s="15">
        <v>7.85</v>
      </c>
      <c r="L158" s="12"/>
      <c r="M158" s="12"/>
      <c r="N158" s="15">
        <v>240</v>
      </c>
      <c r="O158" s="12"/>
      <c r="P158" s="13" t="s">
        <v>298</v>
      </c>
      <c r="Q158" s="13" t="s">
        <v>346</v>
      </c>
      <c r="R158" s="18" t="s">
        <v>205</v>
      </c>
      <c r="S158" s="18" t="s">
        <v>147</v>
      </c>
      <c r="T158" s="338"/>
      <c r="U158" s="338"/>
    </row>
    <row r="159" spans="1:21" s="317" customFormat="1" ht="15" x14ac:dyDescent="0.2">
      <c r="A159" s="13" t="s">
        <v>323</v>
      </c>
      <c r="B159" s="39">
        <v>42186</v>
      </c>
      <c r="C159" s="16">
        <v>0.52847222222222223</v>
      </c>
      <c r="D159" s="12">
        <v>11</v>
      </c>
      <c r="E159" s="13"/>
      <c r="F159" s="14">
        <v>8.24</v>
      </c>
      <c r="G159" s="13">
        <v>106.4</v>
      </c>
      <c r="H159" s="15">
        <v>18.21</v>
      </c>
      <c r="I159" s="13" t="s">
        <v>371</v>
      </c>
      <c r="J159" s="13"/>
      <c r="K159" s="15">
        <v>7.75</v>
      </c>
      <c r="L159" s="15">
        <v>4.05</v>
      </c>
      <c r="M159" s="15">
        <v>236.4</v>
      </c>
      <c r="N159" s="15">
        <v>271.89999999999998</v>
      </c>
      <c r="O159" s="12">
        <v>69.599999999999994</v>
      </c>
      <c r="P159" s="13"/>
      <c r="Q159" s="13" t="s">
        <v>346</v>
      </c>
      <c r="R159" s="18" t="s">
        <v>127</v>
      </c>
      <c r="S159" s="18" t="s">
        <v>148</v>
      </c>
      <c r="T159" s="338"/>
      <c r="U159" s="338"/>
    </row>
    <row r="160" spans="1:21" s="317" customFormat="1" ht="15" x14ac:dyDescent="0.2">
      <c r="A160" s="13" t="s">
        <v>323</v>
      </c>
      <c r="B160" s="39">
        <v>42195</v>
      </c>
      <c r="C160" s="16">
        <v>0.52847222222222223</v>
      </c>
      <c r="D160" s="12">
        <v>63.1</v>
      </c>
      <c r="E160" s="13">
        <v>1986.3</v>
      </c>
      <c r="F160" s="14">
        <v>7.99</v>
      </c>
      <c r="G160" s="13">
        <v>101.9</v>
      </c>
      <c r="H160" s="15">
        <v>17.37</v>
      </c>
      <c r="I160" s="13"/>
      <c r="J160" s="13"/>
      <c r="K160" s="15">
        <v>7.79</v>
      </c>
      <c r="L160" s="12">
        <v>14.2</v>
      </c>
      <c r="M160" s="15">
        <v>269.39999999999998</v>
      </c>
      <c r="N160" s="15">
        <v>315.60000000000002</v>
      </c>
      <c r="O160" s="12">
        <v>64.599999999999994</v>
      </c>
      <c r="P160" s="13" t="s">
        <v>298</v>
      </c>
      <c r="Q160" s="13" t="s">
        <v>346</v>
      </c>
      <c r="R160" s="18" t="s">
        <v>249</v>
      </c>
      <c r="S160" s="18" t="s">
        <v>149</v>
      </c>
      <c r="T160" s="90"/>
      <c r="U160" s="90"/>
    </row>
    <row r="161" spans="1:21" s="317" customFormat="1" ht="15" x14ac:dyDescent="0.2">
      <c r="A161" s="13" t="s">
        <v>323</v>
      </c>
      <c r="B161" s="39">
        <v>42200</v>
      </c>
      <c r="C161" s="16">
        <v>0.52013888888888882</v>
      </c>
      <c r="D161" s="12">
        <v>51.2</v>
      </c>
      <c r="E161" s="13"/>
      <c r="F161" s="14">
        <v>7.93</v>
      </c>
      <c r="G161" s="13">
        <v>101.2</v>
      </c>
      <c r="H161" s="15">
        <v>11.45</v>
      </c>
      <c r="I161" s="13" t="s">
        <v>371</v>
      </c>
      <c r="J161" s="13"/>
      <c r="K161" s="15">
        <v>7.85</v>
      </c>
      <c r="L161" s="12">
        <v>16.3</v>
      </c>
      <c r="M161" s="15">
        <v>242.1</v>
      </c>
      <c r="N161" s="15">
        <v>283.3</v>
      </c>
      <c r="O161" s="12">
        <v>61</v>
      </c>
      <c r="P161" s="13" t="s">
        <v>421</v>
      </c>
      <c r="Q161" s="13" t="s">
        <v>346</v>
      </c>
      <c r="R161" s="18" t="s">
        <v>163</v>
      </c>
      <c r="S161" s="18" t="s">
        <v>150</v>
      </c>
      <c r="T161" s="338"/>
      <c r="U161" s="338"/>
    </row>
    <row r="162" spans="1:21" s="317" customFormat="1" ht="15" x14ac:dyDescent="0.2">
      <c r="A162" s="13" t="s">
        <v>323</v>
      </c>
      <c r="B162" s="39">
        <v>42209</v>
      </c>
      <c r="C162" s="16">
        <v>0.48749999999999999</v>
      </c>
      <c r="D162" s="12">
        <v>10.9</v>
      </c>
      <c r="E162" s="13">
        <v>2419.6</v>
      </c>
      <c r="F162" s="14">
        <v>7.62</v>
      </c>
      <c r="G162" s="13">
        <v>99.6</v>
      </c>
      <c r="H162" s="15">
        <v>18.899999999999999</v>
      </c>
      <c r="I162" s="13" t="s">
        <v>371</v>
      </c>
      <c r="J162" s="13"/>
      <c r="K162" s="15">
        <v>7.8</v>
      </c>
      <c r="L162" s="12"/>
      <c r="M162" s="15" t="s">
        <v>210</v>
      </c>
      <c r="N162" s="15">
        <v>327.60000000000002</v>
      </c>
      <c r="O162" s="12">
        <v>71.8</v>
      </c>
      <c r="P162" s="13" t="s">
        <v>421</v>
      </c>
      <c r="Q162" s="13" t="s">
        <v>346</v>
      </c>
      <c r="R162" s="18" t="s">
        <v>249</v>
      </c>
      <c r="S162" s="18" t="s">
        <v>151</v>
      </c>
      <c r="T162" s="90"/>
      <c r="U162" s="90"/>
    </row>
    <row r="163" spans="1:21" s="317" customFormat="1" ht="15" x14ac:dyDescent="0.2">
      <c r="A163" s="13" t="s">
        <v>323</v>
      </c>
      <c r="B163" s="39">
        <v>42216</v>
      </c>
      <c r="C163" s="16">
        <v>0.5</v>
      </c>
      <c r="D163" s="12">
        <v>17.5</v>
      </c>
      <c r="E163" s="13" t="s">
        <v>296</v>
      </c>
      <c r="F163" s="14">
        <v>7.73</v>
      </c>
      <c r="G163" s="13">
        <v>102.7</v>
      </c>
      <c r="H163" s="15">
        <v>19.829999999999998</v>
      </c>
      <c r="I163" s="13"/>
      <c r="J163" s="13"/>
      <c r="K163" s="15">
        <v>7.94</v>
      </c>
      <c r="L163" s="12"/>
      <c r="M163" s="15">
        <v>312.2</v>
      </c>
      <c r="N163" s="15">
        <v>345.6</v>
      </c>
      <c r="O163" s="12">
        <v>57.4</v>
      </c>
      <c r="P163" s="13" t="s">
        <v>421</v>
      </c>
      <c r="Q163" s="13" t="s">
        <v>346</v>
      </c>
      <c r="R163" s="18" t="s">
        <v>249</v>
      </c>
      <c r="S163" s="18" t="s">
        <v>152</v>
      </c>
      <c r="T163" s="338"/>
      <c r="U163" s="338"/>
    </row>
    <row r="164" spans="1:21" s="317" customFormat="1" ht="15" x14ac:dyDescent="0.2">
      <c r="A164" s="13" t="s">
        <v>323</v>
      </c>
      <c r="B164" s="39">
        <v>42221</v>
      </c>
      <c r="C164" s="16">
        <v>0.53194444444444444</v>
      </c>
      <c r="D164" s="12">
        <v>31.8</v>
      </c>
      <c r="E164" s="13"/>
      <c r="F164" s="14">
        <v>8.14</v>
      </c>
      <c r="G164" s="13">
        <v>109.9</v>
      </c>
      <c r="H164" s="15">
        <v>20.22</v>
      </c>
      <c r="I164" s="13"/>
      <c r="J164" s="13"/>
      <c r="K164" s="15">
        <v>7.83</v>
      </c>
      <c r="L164" s="12"/>
      <c r="M164" s="15">
        <v>322.3</v>
      </c>
      <c r="N164" s="15">
        <v>353.4</v>
      </c>
      <c r="O164" s="12"/>
      <c r="P164" s="13" t="s">
        <v>421</v>
      </c>
      <c r="Q164" s="13" t="s">
        <v>345</v>
      </c>
      <c r="R164" s="18" t="s">
        <v>171</v>
      </c>
      <c r="S164" s="18" t="s">
        <v>153</v>
      </c>
      <c r="T164" s="338"/>
      <c r="U164" s="338"/>
    </row>
    <row r="165" spans="1:21" s="317" customFormat="1" ht="15" x14ac:dyDescent="0.2">
      <c r="A165" s="13" t="s">
        <v>323</v>
      </c>
      <c r="B165" s="39">
        <v>42235</v>
      </c>
      <c r="C165" s="16">
        <v>0.53125</v>
      </c>
      <c r="D165" s="12">
        <v>49.6</v>
      </c>
      <c r="E165" s="13"/>
      <c r="F165" s="14">
        <v>8.24</v>
      </c>
      <c r="G165" s="13">
        <v>110.2</v>
      </c>
      <c r="H165" s="15">
        <v>19.8</v>
      </c>
      <c r="I165" s="13" t="s">
        <v>230</v>
      </c>
      <c r="J165" s="13"/>
      <c r="K165" s="15">
        <v>7.94</v>
      </c>
      <c r="L165" s="12"/>
      <c r="M165" s="15">
        <v>371</v>
      </c>
      <c r="N165" s="15">
        <v>411.7</v>
      </c>
      <c r="O165" s="12">
        <v>57.7</v>
      </c>
      <c r="P165" s="13"/>
      <c r="Q165" s="13" t="s">
        <v>345</v>
      </c>
      <c r="R165" s="18" t="s">
        <v>174</v>
      </c>
      <c r="S165" s="18" t="s">
        <v>154</v>
      </c>
      <c r="T165" s="338"/>
      <c r="U165" s="338"/>
    </row>
    <row r="166" spans="1:21" s="317" customFormat="1" ht="15" x14ac:dyDescent="0.2">
      <c r="A166" s="324" t="s">
        <v>323</v>
      </c>
      <c r="B166" s="39">
        <v>42249</v>
      </c>
      <c r="C166" s="16">
        <v>0.54791666666666672</v>
      </c>
      <c r="D166" s="12">
        <v>48.7</v>
      </c>
      <c r="E166" s="13"/>
      <c r="F166" s="14">
        <v>7.33</v>
      </c>
      <c r="G166" s="13">
        <v>82.8</v>
      </c>
      <c r="H166" s="15">
        <v>21.06</v>
      </c>
      <c r="I166" s="13" t="s">
        <v>230</v>
      </c>
      <c r="J166" s="13"/>
      <c r="K166" s="15">
        <v>7.76</v>
      </c>
      <c r="L166" s="12"/>
      <c r="M166" s="15">
        <v>435.4</v>
      </c>
      <c r="N166" s="15">
        <v>469.1</v>
      </c>
      <c r="O166" s="12">
        <v>58.7</v>
      </c>
      <c r="P166" s="13" t="s">
        <v>298</v>
      </c>
      <c r="Q166" s="13" t="s">
        <v>345</v>
      </c>
      <c r="R166" s="18" t="s">
        <v>174</v>
      </c>
      <c r="S166" s="18" t="s">
        <v>155</v>
      </c>
      <c r="T166" s="338"/>
      <c r="U166" s="338"/>
    </row>
    <row r="167" spans="1:21" s="317" customFormat="1" ht="15" x14ac:dyDescent="0.2">
      <c r="A167" s="324" t="s">
        <v>323</v>
      </c>
      <c r="B167" s="39">
        <v>42263</v>
      </c>
      <c r="C167" s="16">
        <v>0.53333333333333333</v>
      </c>
      <c r="D167" s="12">
        <v>41.4</v>
      </c>
      <c r="E167" s="13"/>
      <c r="F167" s="14">
        <v>7.72</v>
      </c>
      <c r="G167" s="13">
        <v>109.1</v>
      </c>
      <c r="H167" s="15">
        <v>17.87</v>
      </c>
      <c r="I167" s="13" t="s">
        <v>230</v>
      </c>
      <c r="J167" s="13"/>
      <c r="K167" s="15">
        <v>7.27</v>
      </c>
      <c r="L167" s="15">
        <v>6.84</v>
      </c>
      <c r="M167" s="15">
        <v>503.4</v>
      </c>
      <c r="N167" s="15">
        <v>565.6</v>
      </c>
      <c r="O167" s="12">
        <v>41.2</v>
      </c>
      <c r="P167" s="13" t="s">
        <v>421</v>
      </c>
      <c r="Q167" s="13" t="s">
        <v>345</v>
      </c>
      <c r="R167" s="18" t="s">
        <v>246</v>
      </c>
      <c r="S167" s="18" t="s">
        <v>156</v>
      </c>
      <c r="T167" s="338"/>
      <c r="U167" s="338"/>
    </row>
    <row r="168" spans="1:21" s="317" customFormat="1" ht="15" x14ac:dyDescent="0.2">
      <c r="A168" s="73" t="s">
        <v>323</v>
      </c>
      <c r="B168" s="325">
        <v>42272</v>
      </c>
      <c r="C168" s="326">
        <v>0.63055555555555554</v>
      </c>
      <c r="D168" s="159">
        <v>57.1</v>
      </c>
      <c r="E168" s="73" t="s">
        <v>296</v>
      </c>
      <c r="F168" s="171">
        <v>8</v>
      </c>
      <c r="G168" s="73">
        <v>107.3</v>
      </c>
      <c r="H168" s="171">
        <v>19.86</v>
      </c>
      <c r="I168" s="160" t="s">
        <v>2</v>
      </c>
      <c r="J168" s="73"/>
      <c r="K168" s="171">
        <v>7.8</v>
      </c>
      <c r="L168" s="159">
        <v>3.49</v>
      </c>
      <c r="M168" s="171">
        <v>555.1</v>
      </c>
      <c r="N168" s="171">
        <v>612.1</v>
      </c>
      <c r="O168" s="159">
        <v>27.5</v>
      </c>
      <c r="P168" s="160" t="s">
        <v>298</v>
      </c>
      <c r="Q168" s="160" t="s">
        <v>345</v>
      </c>
      <c r="R168" s="327" t="s">
        <v>174</v>
      </c>
      <c r="S168" s="18" t="s">
        <v>157</v>
      </c>
      <c r="T168" s="338"/>
      <c r="U168" s="338"/>
    </row>
    <row r="169" spans="1:21" s="317" customFormat="1" ht="15" x14ac:dyDescent="0.2">
      <c r="A169" s="13" t="s">
        <v>323</v>
      </c>
      <c r="B169" s="39">
        <v>42286</v>
      </c>
      <c r="C169" s="16">
        <v>0.56944444444444442</v>
      </c>
      <c r="D169" s="12">
        <v>83.3</v>
      </c>
      <c r="E169" s="13" t="s">
        <v>296</v>
      </c>
      <c r="F169" s="14">
        <v>8.34</v>
      </c>
      <c r="G169" s="13">
        <v>105.3</v>
      </c>
      <c r="H169" s="15">
        <v>17.23</v>
      </c>
      <c r="I169" s="13" t="s">
        <v>230</v>
      </c>
      <c r="J169" s="13"/>
      <c r="K169" s="15">
        <v>7.77</v>
      </c>
      <c r="L169" s="15">
        <v>5.3</v>
      </c>
      <c r="M169" s="15">
        <v>511.3</v>
      </c>
      <c r="N169" s="15">
        <v>598</v>
      </c>
      <c r="O169" s="12">
        <v>16.5</v>
      </c>
      <c r="P169" s="13" t="s">
        <v>421</v>
      </c>
      <c r="Q169" s="13" t="s">
        <v>345</v>
      </c>
      <c r="R169" s="18" t="s">
        <v>174</v>
      </c>
      <c r="S169" s="18" t="s">
        <v>158</v>
      </c>
      <c r="T169" s="338"/>
      <c r="U169" s="338"/>
    </row>
    <row r="170" spans="1:21" s="317" customFormat="1" ht="15" x14ac:dyDescent="0.2">
      <c r="A170" s="160" t="s">
        <v>358</v>
      </c>
      <c r="B170" s="325">
        <v>42307</v>
      </c>
      <c r="C170" s="326">
        <v>0.53680555555555554</v>
      </c>
      <c r="D170" s="159">
        <v>69.099999999999994</v>
      </c>
      <c r="E170" s="73">
        <v>2419.6</v>
      </c>
      <c r="F170" s="342">
        <v>9.1300000000000008</v>
      </c>
      <c r="G170" s="73">
        <v>100.7</v>
      </c>
      <c r="H170" s="171">
        <v>10.5</v>
      </c>
      <c r="I170" s="160" t="s">
        <v>2</v>
      </c>
      <c r="J170" s="73"/>
      <c r="K170" s="171">
        <v>7.53</v>
      </c>
      <c r="L170" s="159">
        <v>5.74</v>
      </c>
      <c r="M170" s="171">
        <v>487.8</v>
      </c>
      <c r="N170" s="171">
        <v>672.4</v>
      </c>
      <c r="O170" s="159">
        <v>15.1</v>
      </c>
      <c r="P170" s="160" t="s">
        <v>6</v>
      </c>
      <c r="Q170" s="160" t="s">
        <v>120</v>
      </c>
      <c r="R170" s="343" t="s">
        <v>359</v>
      </c>
      <c r="S170" s="158" t="s">
        <v>159</v>
      </c>
      <c r="T170" s="338"/>
      <c r="U170" s="338"/>
    </row>
    <row r="171" spans="1:21" s="317" customFormat="1" ht="15" x14ac:dyDescent="0.2">
      <c r="A171" s="111" t="s">
        <v>358</v>
      </c>
      <c r="B171" s="39">
        <v>42321</v>
      </c>
      <c r="C171" s="16">
        <v>0.57152777777777775</v>
      </c>
      <c r="D171" s="12">
        <v>6.3</v>
      </c>
      <c r="E171" s="13">
        <v>686.7</v>
      </c>
      <c r="F171" s="14">
        <v>10.3</v>
      </c>
      <c r="G171" s="13">
        <v>106.4</v>
      </c>
      <c r="H171" s="15">
        <v>8.16</v>
      </c>
      <c r="I171" s="160" t="s">
        <v>2</v>
      </c>
      <c r="J171" s="73"/>
      <c r="K171" s="15">
        <v>7.4</v>
      </c>
      <c r="L171" s="12">
        <v>1.9</v>
      </c>
      <c r="M171" s="15">
        <v>435.3</v>
      </c>
      <c r="N171" s="15">
        <v>642.1</v>
      </c>
      <c r="O171" s="12">
        <v>16.600000000000001</v>
      </c>
      <c r="P171" s="111" t="s">
        <v>421</v>
      </c>
      <c r="Q171" s="111" t="s">
        <v>345</v>
      </c>
      <c r="R171" s="327" t="s">
        <v>187</v>
      </c>
      <c r="S171" s="18" t="s">
        <v>160</v>
      </c>
      <c r="T171" s="13"/>
      <c r="U171" s="13"/>
    </row>
    <row r="172" spans="1:21" s="317" customFormat="1" ht="15" x14ac:dyDescent="0.2">
      <c r="A172" s="111" t="s">
        <v>358</v>
      </c>
      <c r="B172" s="39">
        <v>42342</v>
      </c>
      <c r="C172" s="16">
        <v>0.58750000000000002</v>
      </c>
      <c r="D172" s="12">
        <v>2</v>
      </c>
      <c r="E172" s="13">
        <v>172.2</v>
      </c>
      <c r="F172" s="15">
        <v>10.6</v>
      </c>
      <c r="G172" s="13">
        <v>104.2</v>
      </c>
      <c r="H172" s="15">
        <v>5.94</v>
      </c>
      <c r="I172" s="111"/>
      <c r="J172" s="13"/>
      <c r="K172" s="15">
        <v>7.46</v>
      </c>
      <c r="L172" s="15">
        <v>1.79</v>
      </c>
      <c r="M172" s="15"/>
      <c r="N172" s="15">
        <v>727.6</v>
      </c>
      <c r="O172" s="12">
        <v>16.5</v>
      </c>
      <c r="P172" s="111" t="s">
        <v>421</v>
      </c>
      <c r="Q172" s="111" t="s">
        <v>345</v>
      </c>
      <c r="R172" s="18" t="s">
        <v>191</v>
      </c>
      <c r="S172" s="18" t="s">
        <v>161</v>
      </c>
      <c r="T172" s="13"/>
      <c r="U172" s="13"/>
    </row>
    <row r="173" spans="1:21" s="317" customFormat="1" ht="15" x14ac:dyDescent="0.2">
      <c r="A173" s="111" t="s">
        <v>358</v>
      </c>
      <c r="B173" s="39">
        <v>42356</v>
      </c>
      <c r="C173" s="16"/>
      <c r="D173" s="16"/>
      <c r="E173" s="16"/>
      <c r="F173" s="16"/>
      <c r="G173" s="16"/>
      <c r="H173" s="16"/>
      <c r="I173" s="16"/>
      <c r="J173" s="16"/>
      <c r="K173" s="16"/>
      <c r="L173" s="16"/>
      <c r="M173" s="16"/>
      <c r="N173" s="16"/>
      <c r="O173" s="16"/>
      <c r="P173" s="16"/>
      <c r="Q173" s="16"/>
      <c r="R173" s="344" t="s">
        <v>459</v>
      </c>
      <c r="S173" s="18"/>
      <c r="T173" s="13"/>
      <c r="U173" s="13"/>
    </row>
    <row r="174" spans="1:21" s="317" customFormat="1" ht="15" x14ac:dyDescent="0.2">
      <c r="A174" s="13" t="s">
        <v>321</v>
      </c>
      <c r="B174" s="39">
        <v>41395</v>
      </c>
      <c r="C174" s="13"/>
      <c r="D174" s="13">
        <v>192</v>
      </c>
      <c r="E174" s="13"/>
      <c r="F174" s="13"/>
      <c r="G174" s="13"/>
      <c r="H174" s="13"/>
      <c r="I174" s="13"/>
      <c r="J174" s="13"/>
      <c r="K174" s="13"/>
      <c r="L174" s="13"/>
      <c r="M174" s="13"/>
      <c r="N174" s="13"/>
      <c r="O174" s="13"/>
      <c r="P174" s="13"/>
      <c r="Q174" s="13"/>
      <c r="R174" s="18" t="s">
        <v>267</v>
      </c>
      <c r="S174" s="18"/>
      <c r="T174" s="338"/>
      <c r="U174" s="338"/>
    </row>
    <row r="175" spans="1:21" s="317" customFormat="1" ht="15" x14ac:dyDescent="0.2">
      <c r="A175" s="13" t="s">
        <v>321</v>
      </c>
      <c r="B175" s="39">
        <v>41409</v>
      </c>
      <c r="C175" s="13"/>
      <c r="D175" s="13">
        <v>20.100000000000001</v>
      </c>
      <c r="E175" s="13"/>
      <c r="F175" s="13"/>
      <c r="G175" s="13"/>
      <c r="H175" s="13"/>
      <c r="I175" s="13"/>
      <c r="J175" s="13"/>
      <c r="K175" s="13"/>
      <c r="L175" s="13"/>
      <c r="M175" s="13"/>
      <c r="N175" s="13"/>
      <c r="O175" s="13"/>
      <c r="P175" s="13"/>
      <c r="Q175" s="13"/>
      <c r="R175" s="18" t="s">
        <v>267</v>
      </c>
      <c r="S175" s="18"/>
      <c r="T175" s="338"/>
      <c r="U175" s="338"/>
    </row>
    <row r="176" spans="1:21" s="317" customFormat="1" ht="15" x14ac:dyDescent="0.2">
      <c r="A176" s="13" t="s">
        <v>321</v>
      </c>
      <c r="B176" s="39">
        <v>41465</v>
      </c>
      <c r="C176" s="16">
        <v>0.49513888888888885</v>
      </c>
      <c r="D176" s="13">
        <v>62.4</v>
      </c>
      <c r="E176" s="13"/>
      <c r="F176" s="13"/>
      <c r="G176" s="13"/>
      <c r="H176" s="13">
        <v>21.63</v>
      </c>
      <c r="I176" s="13" t="s">
        <v>233</v>
      </c>
      <c r="J176" s="13"/>
      <c r="K176" s="13">
        <v>7.97</v>
      </c>
      <c r="L176" s="13"/>
      <c r="M176" s="13"/>
      <c r="N176" s="13">
        <v>576.5</v>
      </c>
      <c r="O176" s="13"/>
      <c r="P176" s="13"/>
      <c r="Q176" s="13" t="s">
        <v>345</v>
      </c>
      <c r="R176" s="18" t="s">
        <v>266</v>
      </c>
      <c r="S176" s="18"/>
      <c r="T176" s="338"/>
      <c r="U176" s="338"/>
    </row>
    <row r="177" spans="1:21" s="317" customFormat="1" ht="15" x14ac:dyDescent="0.2">
      <c r="A177" s="13" t="s">
        <v>321</v>
      </c>
      <c r="B177" s="39">
        <v>41479</v>
      </c>
      <c r="C177" s="16">
        <v>0.47291666666666665</v>
      </c>
      <c r="D177" s="12">
        <v>13</v>
      </c>
      <c r="E177" s="13"/>
      <c r="F177" s="13"/>
      <c r="G177" s="13"/>
      <c r="H177" s="13">
        <v>23.89</v>
      </c>
      <c r="I177" s="13" t="s">
        <v>230</v>
      </c>
      <c r="J177" s="13"/>
      <c r="K177" s="13">
        <v>8.68</v>
      </c>
      <c r="L177" s="13"/>
      <c r="M177" s="13"/>
      <c r="N177" s="13">
        <v>448.6</v>
      </c>
      <c r="O177" s="13"/>
      <c r="P177" s="13"/>
      <c r="Q177" s="13" t="s">
        <v>345</v>
      </c>
      <c r="R177" s="18" t="s">
        <v>366</v>
      </c>
      <c r="S177" s="18"/>
      <c r="T177" s="338"/>
      <c r="U177" s="338"/>
    </row>
    <row r="178" spans="1:21" s="317" customFormat="1" ht="15" x14ac:dyDescent="0.2">
      <c r="A178" s="13" t="s">
        <v>321</v>
      </c>
      <c r="B178" s="39">
        <v>41493</v>
      </c>
      <c r="C178" s="16">
        <v>0.4597222222222222</v>
      </c>
      <c r="D178" s="13">
        <v>47.8</v>
      </c>
      <c r="E178" s="13"/>
      <c r="F178" s="13"/>
      <c r="G178" s="13"/>
      <c r="H178" s="13">
        <v>20.29</v>
      </c>
      <c r="I178" s="13" t="s">
        <v>230</v>
      </c>
      <c r="J178" s="13"/>
      <c r="K178" s="13">
        <v>7.89</v>
      </c>
      <c r="L178" s="13"/>
      <c r="M178" s="13"/>
      <c r="N178" s="13">
        <v>453.9</v>
      </c>
      <c r="O178" s="13"/>
      <c r="P178" s="13"/>
      <c r="Q178" s="13" t="s">
        <v>345</v>
      </c>
      <c r="R178" s="18" t="s">
        <v>367</v>
      </c>
      <c r="S178" s="18"/>
      <c r="T178" s="338"/>
      <c r="U178" s="338"/>
    </row>
    <row r="179" spans="1:21" s="317" customFormat="1" ht="15" x14ac:dyDescent="0.2">
      <c r="A179" s="13" t="s">
        <v>321</v>
      </c>
      <c r="B179" s="39">
        <v>41507</v>
      </c>
      <c r="C179" s="16">
        <v>0.48402777777777778</v>
      </c>
      <c r="D179" s="12">
        <v>42</v>
      </c>
      <c r="E179" s="13"/>
      <c r="F179" s="13"/>
      <c r="G179" s="13"/>
      <c r="H179" s="13">
        <v>21.55</v>
      </c>
      <c r="I179" s="13" t="s">
        <v>230</v>
      </c>
      <c r="J179" s="13"/>
      <c r="K179" s="13">
        <v>8.39</v>
      </c>
      <c r="L179" s="13"/>
      <c r="M179" s="13"/>
      <c r="N179" s="12">
        <v>434</v>
      </c>
      <c r="O179" s="13"/>
      <c r="P179" s="13"/>
      <c r="Q179" s="13" t="s">
        <v>345</v>
      </c>
      <c r="R179" s="18" t="s">
        <v>270</v>
      </c>
      <c r="S179" s="18"/>
      <c r="T179" s="338"/>
      <c r="U179" s="338"/>
    </row>
    <row r="180" spans="1:21" s="317" customFormat="1" ht="15" x14ac:dyDescent="0.2">
      <c r="A180" s="13" t="s">
        <v>321</v>
      </c>
      <c r="B180" s="39">
        <v>41521</v>
      </c>
      <c r="C180" s="16">
        <v>0.47361111111111115</v>
      </c>
      <c r="D180" s="13">
        <v>44.1</v>
      </c>
      <c r="E180" s="13"/>
      <c r="F180" s="13"/>
      <c r="G180" s="13"/>
      <c r="H180" s="13">
        <v>22.06</v>
      </c>
      <c r="I180" s="13" t="s">
        <v>230</v>
      </c>
      <c r="J180" s="13"/>
      <c r="K180" s="13">
        <v>8.19</v>
      </c>
      <c r="L180" s="13"/>
      <c r="M180" s="13"/>
      <c r="N180" s="13">
        <v>331.5</v>
      </c>
      <c r="O180" s="13"/>
      <c r="P180" s="13"/>
      <c r="Q180" s="13" t="s">
        <v>345</v>
      </c>
      <c r="R180" s="18" t="s">
        <v>378</v>
      </c>
      <c r="S180" s="18"/>
      <c r="T180" s="338"/>
      <c r="U180" s="338"/>
    </row>
    <row r="181" spans="1:21" s="317" customFormat="1" ht="15" x14ac:dyDescent="0.2">
      <c r="A181" s="13" t="s">
        <v>321</v>
      </c>
      <c r="B181" s="39">
        <v>41541</v>
      </c>
      <c r="C181" s="16">
        <v>0.47916666666666669</v>
      </c>
      <c r="D181" s="13">
        <v>66.3</v>
      </c>
      <c r="E181" s="13"/>
      <c r="F181" s="13"/>
      <c r="G181" s="13"/>
      <c r="H181" s="13">
        <v>12.56</v>
      </c>
      <c r="I181" s="13" t="s">
        <v>371</v>
      </c>
      <c r="J181" s="13"/>
      <c r="K181" s="13">
        <v>7.74</v>
      </c>
      <c r="L181" s="13"/>
      <c r="M181" s="13"/>
      <c r="N181" s="13">
        <v>155.80000000000001</v>
      </c>
      <c r="O181" s="13"/>
      <c r="P181" s="13"/>
      <c r="Q181" s="13" t="s">
        <v>345</v>
      </c>
      <c r="R181" s="18" t="s">
        <v>372</v>
      </c>
      <c r="S181" s="18"/>
      <c r="T181" s="338"/>
      <c r="U181" s="338"/>
    </row>
    <row r="182" spans="1:21" s="317" customFormat="1" ht="15" x14ac:dyDescent="0.2">
      <c r="A182" s="13" t="s">
        <v>321</v>
      </c>
      <c r="B182" s="39">
        <v>41766</v>
      </c>
      <c r="C182" s="16">
        <v>0.61805555555555558</v>
      </c>
      <c r="D182" s="13">
        <v>6.3</v>
      </c>
      <c r="E182" s="13"/>
      <c r="F182" s="13">
        <v>10.48</v>
      </c>
      <c r="G182" s="13"/>
      <c r="H182" s="13">
        <v>13.31</v>
      </c>
      <c r="I182" s="13"/>
      <c r="J182" s="13"/>
      <c r="K182" s="13">
        <v>8.56</v>
      </c>
      <c r="L182" s="13">
        <v>3.82</v>
      </c>
      <c r="M182" s="13"/>
      <c r="N182" s="13">
        <v>508</v>
      </c>
      <c r="O182" s="13"/>
      <c r="P182" s="13"/>
      <c r="Q182" s="13" t="s">
        <v>345</v>
      </c>
      <c r="R182" s="18" t="s">
        <v>138</v>
      </c>
      <c r="S182" s="18"/>
      <c r="T182" s="338"/>
      <c r="U182" s="338"/>
    </row>
    <row r="183" spans="1:21" s="317" customFormat="1" ht="15" x14ac:dyDescent="0.2">
      <c r="A183" s="13" t="s">
        <v>321</v>
      </c>
      <c r="B183" s="39">
        <v>41780</v>
      </c>
      <c r="C183" s="16">
        <v>0.5854166666666667</v>
      </c>
      <c r="D183" s="13">
        <v>121</v>
      </c>
      <c r="E183" s="13"/>
      <c r="F183" s="13">
        <v>8.82</v>
      </c>
      <c r="G183" s="13"/>
      <c r="H183" s="13">
        <v>13.39</v>
      </c>
      <c r="I183" s="13" t="s">
        <v>371</v>
      </c>
      <c r="J183" s="13"/>
      <c r="K183" s="13">
        <v>7.97</v>
      </c>
      <c r="L183" s="13">
        <v>9.8000000000000007</v>
      </c>
      <c r="M183" s="13"/>
      <c r="N183" s="13">
        <v>396</v>
      </c>
      <c r="O183" s="13"/>
      <c r="P183" s="13"/>
      <c r="Q183" s="13" t="s">
        <v>346</v>
      </c>
      <c r="R183" s="18" t="s">
        <v>139</v>
      </c>
      <c r="S183" s="18"/>
      <c r="T183" s="338"/>
      <c r="U183" s="338"/>
    </row>
    <row r="184" spans="1:21" s="317" customFormat="1" ht="15" x14ac:dyDescent="0.2">
      <c r="A184" s="13" t="s">
        <v>321</v>
      </c>
      <c r="B184" s="39">
        <v>41794</v>
      </c>
      <c r="C184" s="16">
        <v>0.56944444444444442</v>
      </c>
      <c r="D184" s="13">
        <v>10.9</v>
      </c>
      <c r="E184" s="13"/>
      <c r="F184" s="13">
        <v>9.19</v>
      </c>
      <c r="G184" s="13"/>
      <c r="H184" s="13">
        <v>16.52</v>
      </c>
      <c r="I184" s="13" t="s">
        <v>371</v>
      </c>
      <c r="J184" s="13"/>
      <c r="K184" s="13">
        <v>8.17</v>
      </c>
      <c r="L184" s="13">
        <v>7.68</v>
      </c>
      <c r="M184" s="13"/>
      <c r="N184" s="13">
        <v>256</v>
      </c>
      <c r="O184" s="13"/>
      <c r="P184" s="13"/>
      <c r="Q184" s="13" t="s">
        <v>345</v>
      </c>
      <c r="R184" s="18" t="s">
        <v>99</v>
      </c>
      <c r="S184" s="18"/>
      <c r="T184" s="338"/>
      <c r="U184" s="338"/>
    </row>
    <row r="185" spans="1:21" s="317" customFormat="1" ht="15" x14ac:dyDescent="0.2">
      <c r="A185" s="13" t="s">
        <v>321</v>
      </c>
      <c r="B185" s="39">
        <v>41808</v>
      </c>
      <c r="C185" s="16">
        <v>0.53194444444444444</v>
      </c>
      <c r="D185" s="12">
        <v>2</v>
      </c>
      <c r="E185" s="13"/>
      <c r="F185" s="13">
        <v>9.23</v>
      </c>
      <c r="G185" s="13"/>
      <c r="H185" s="13">
        <v>18.27</v>
      </c>
      <c r="I185" s="13" t="s">
        <v>230</v>
      </c>
      <c r="J185" s="13"/>
      <c r="K185" s="13">
        <v>9.2899999999999991</v>
      </c>
      <c r="L185" s="13">
        <v>6.14</v>
      </c>
      <c r="M185" s="13"/>
      <c r="N185" s="13">
        <v>271</v>
      </c>
      <c r="O185" s="13"/>
      <c r="P185" s="13"/>
      <c r="Q185" s="13" t="s">
        <v>345</v>
      </c>
      <c r="R185" s="18" t="s">
        <v>100</v>
      </c>
      <c r="S185" s="18"/>
      <c r="T185" s="338"/>
      <c r="U185" s="338"/>
    </row>
    <row r="186" spans="1:21" s="317" customFormat="1" ht="15" x14ac:dyDescent="0.2">
      <c r="A186" s="13" t="s">
        <v>321</v>
      </c>
      <c r="B186" s="39">
        <v>41829</v>
      </c>
      <c r="C186" s="16">
        <v>0.56458333333333333</v>
      </c>
      <c r="D186" s="13">
        <v>53.7</v>
      </c>
      <c r="E186" s="13"/>
      <c r="F186" s="13">
        <v>7.22</v>
      </c>
      <c r="G186" s="13"/>
      <c r="H186" s="13">
        <v>22.84</v>
      </c>
      <c r="I186" s="13" t="s">
        <v>230</v>
      </c>
      <c r="J186" s="13"/>
      <c r="K186" s="13">
        <v>7.89</v>
      </c>
      <c r="L186" s="12">
        <v>33</v>
      </c>
      <c r="M186" s="13"/>
      <c r="N186" s="13">
        <v>299</v>
      </c>
      <c r="O186" s="13"/>
      <c r="P186" s="13"/>
      <c r="Q186" s="13" t="s">
        <v>345</v>
      </c>
      <c r="R186" s="18" t="s">
        <v>104</v>
      </c>
      <c r="S186" s="18"/>
      <c r="T186" s="338"/>
      <c r="U186" s="338"/>
    </row>
    <row r="187" spans="1:21" s="317" customFormat="1" ht="15" x14ac:dyDescent="0.2">
      <c r="A187" s="13" t="s">
        <v>321</v>
      </c>
      <c r="B187" s="39">
        <v>41843</v>
      </c>
      <c r="C187" s="16">
        <v>0.56180555555555556</v>
      </c>
      <c r="D187" s="13">
        <v>9.6999999999999993</v>
      </c>
      <c r="E187" s="13"/>
      <c r="F187" s="15">
        <v>7.9</v>
      </c>
      <c r="G187" s="13"/>
      <c r="H187" s="13">
        <v>22.68</v>
      </c>
      <c r="I187" s="13" t="s">
        <v>230</v>
      </c>
      <c r="J187" s="13"/>
      <c r="K187" s="13">
        <v>8.18</v>
      </c>
      <c r="L187" s="13">
        <v>12.7</v>
      </c>
      <c r="M187" s="13"/>
      <c r="N187" s="13">
        <v>314</v>
      </c>
      <c r="O187" s="13"/>
      <c r="P187" s="13"/>
      <c r="Q187" s="13" t="s">
        <v>345</v>
      </c>
      <c r="R187" s="18" t="s">
        <v>105</v>
      </c>
      <c r="S187" s="18"/>
      <c r="T187" s="338"/>
      <c r="U187" s="338"/>
    </row>
    <row r="188" spans="1:21" s="317" customFormat="1" ht="15" x14ac:dyDescent="0.2">
      <c r="A188" s="13" t="s">
        <v>321</v>
      </c>
      <c r="B188" s="39">
        <v>41857</v>
      </c>
      <c r="C188" s="16">
        <v>0.58333333333333337</v>
      </c>
      <c r="D188" s="13">
        <v>22.6</v>
      </c>
      <c r="E188" s="13"/>
      <c r="F188" s="13">
        <v>7.62</v>
      </c>
      <c r="G188" s="13"/>
      <c r="H188" s="13">
        <v>20.85</v>
      </c>
      <c r="I188" s="13" t="s">
        <v>230</v>
      </c>
      <c r="J188" s="13"/>
      <c r="K188" s="13">
        <v>8.26</v>
      </c>
      <c r="L188" s="13">
        <v>10.6</v>
      </c>
      <c r="M188" s="13"/>
      <c r="N188" s="13">
        <v>316</v>
      </c>
      <c r="O188" s="13"/>
      <c r="P188" s="13"/>
      <c r="Q188" s="13" t="s">
        <v>345</v>
      </c>
      <c r="R188" s="18" t="s">
        <v>106</v>
      </c>
      <c r="S188" s="18"/>
      <c r="T188" s="338"/>
      <c r="U188" s="338"/>
    </row>
    <row r="189" spans="1:21" s="317" customFormat="1" ht="15" x14ac:dyDescent="0.2">
      <c r="A189" s="13" t="s">
        <v>321</v>
      </c>
      <c r="B189" s="39">
        <v>41871</v>
      </c>
      <c r="C189" s="16">
        <v>0.5625</v>
      </c>
      <c r="D189" s="13">
        <v>178</v>
      </c>
      <c r="E189" s="13"/>
      <c r="F189" s="13">
        <v>7.73</v>
      </c>
      <c r="G189" s="13"/>
      <c r="H189" s="13">
        <v>21.41</v>
      </c>
      <c r="I189" s="13" t="s">
        <v>230</v>
      </c>
      <c r="J189" s="13"/>
      <c r="K189" s="13">
        <v>8.09</v>
      </c>
      <c r="L189" s="13">
        <v>12.2</v>
      </c>
      <c r="M189" s="13"/>
      <c r="N189" s="13">
        <v>304</v>
      </c>
      <c r="O189" s="13"/>
      <c r="P189" s="13"/>
      <c r="Q189" s="13" t="s">
        <v>345</v>
      </c>
      <c r="R189" s="18" t="s">
        <v>107</v>
      </c>
      <c r="S189" s="18"/>
      <c r="T189" s="338"/>
      <c r="U189" s="338"/>
    </row>
    <row r="190" spans="1:21" s="317" customFormat="1" ht="15" x14ac:dyDescent="0.2">
      <c r="A190" s="13" t="s">
        <v>321</v>
      </c>
      <c r="B190" s="39">
        <v>41885</v>
      </c>
      <c r="C190" s="16">
        <v>0.62916666666666665</v>
      </c>
      <c r="D190" s="13">
        <v>33.6</v>
      </c>
      <c r="E190" s="13"/>
      <c r="F190" s="13"/>
      <c r="G190" s="13"/>
      <c r="H190" s="13"/>
      <c r="I190" s="13" t="s">
        <v>233</v>
      </c>
      <c r="J190" s="13"/>
      <c r="K190" s="13"/>
      <c r="L190" s="13">
        <v>7.65</v>
      </c>
      <c r="M190" s="13"/>
      <c r="N190" s="13"/>
      <c r="O190" s="13"/>
      <c r="P190" s="13"/>
      <c r="Q190" s="13" t="s">
        <v>345</v>
      </c>
      <c r="R190" s="18" t="s">
        <v>462</v>
      </c>
      <c r="S190" s="18"/>
      <c r="T190" s="338"/>
      <c r="U190" s="338"/>
    </row>
    <row r="191" spans="1:21" s="317" customFormat="1" ht="15" x14ac:dyDescent="0.2">
      <c r="A191" s="13" t="s">
        <v>321</v>
      </c>
      <c r="B191" s="39">
        <v>41899</v>
      </c>
      <c r="C191" s="16">
        <v>0.58819444444444446</v>
      </c>
      <c r="D191" s="13">
        <v>29.8</v>
      </c>
      <c r="E191" s="13"/>
      <c r="F191" s="13">
        <v>8.49</v>
      </c>
      <c r="G191" s="13"/>
      <c r="H191" s="13">
        <v>19.48</v>
      </c>
      <c r="I191" s="13" t="s">
        <v>233</v>
      </c>
      <c r="J191" s="13"/>
      <c r="K191" s="13">
        <v>8.49</v>
      </c>
      <c r="L191" s="15">
        <v>5.6</v>
      </c>
      <c r="M191" s="13"/>
      <c r="N191" s="13">
        <v>384</v>
      </c>
      <c r="O191" s="13"/>
      <c r="P191" s="13"/>
      <c r="Q191" s="13" t="s">
        <v>345</v>
      </c>
      <c r="R191" s="18" t="s">
        <v>113</v>
      </c>
      <c r="S191" s="18"/>
      <c r="T191" s="338"/>
      <c r="U191" s="338"/>
    </row>
    <row r="192" spans="1:21" s="317" customFormat="1" ht="15" x14ac:dyDescent="0.2">
      <c r="A192" s="13" t="s">
        <v>321</v>
      </c>
      <c r="B192" s="39">
        <v>42028</v>
      </c>
      <c r="C192" s="16">
        <v>0.54375000000000007</v>
      </c>
      <c r="D192" s="13">
        <v>6.3</v>
      </c>
      <c r="E192" s="13">
        <v>77.599999999999994</v>
      </c>
      <c r="F192" s="15">
        <v>11.17</v>
      </c>
      <c r="G192" s="13">
        <v>103</v>
      </c>
      <c r="H192" s="15">
        <v>3.55</v>
      </c>
      <c r="I192" s="13" t="s">
        <v>230</v>
      </c>
      <c r="J192" s="13"/>
      <c r="K192" s="15">
        <v>7.54</v>
      </c>
      <c r="L192" s="15">
        <v>2.2999999999999998</v>
      </c>
      <c r="M192" s="13"/>
      <c r="N192" s="15">
        <v>448.2</v>
      </c>
      <c r="O192" s="13"/>
      <c r="P192" s="13" t="s">
        <v>421</v>
      </c>
      <c r="Q192" s="13" t="s">
        <v>345</v>
      </c>
      <c r="R192" s="18" t="s">
        <v>274</v>
      </c>
      <c r="S192" s="18" t="s">
        <v>385</v>
      </c>
      <c r="T192" s="338"/>
      <c r="U192" s="338"/>
    </row>
    <row r="193" spans="1:21" s="317" customFormat="1" ht="15" x14ac:dyDescent="0.2">
      <c r="A193" s="13" t="s">
        <v>321</v>
      </c>
      <c r="B193" s="39">
        <v>42049</v>
      </c>
      <c r="C193" s="16">
        <v>0.57638888888888895</v>
      </c>
      <c r="D193" s="13">
        <v>3</v>
      </c>
      <c r="E193" s="13">
        <v>74.900000000000006</v>
      </c>
      <c r="F193" s="14">
        <v>10.199999999999999</v>
      </c>
      <c r="G193" s="13">
        <v>101.9</v>
      </c>
      <c r="H193" s="15">
        <v>6.51</v>
      </c>
      <c r="I193" s="13" t="s">
        <v>230</v>
      </c>
      <c r="J193" s="13"/>
      <c r="K193" s="15">
        <v>7.88</v>
      </c>
      <c r="L193" s="15">
        <v>1.85</v>
      </c>
      <c r="M193" s="13"/>
      <c r="N193" s="15">
        <v>475.8</v>
      </c>
      <c r="O193" s="13"/>
      <c r="P193" s="13"/>
      <c r="Q193" s="13" t="s">
        <v>345</v>
      </c>
      <c r="R193" s="18" t="s">
        <v>274</v>
      </c>
      <c r="S193" s="18" t="s">
        <v>375</v>
      </c>
      <c r="T193" s="338"/>
      <c r="U193" s="338"/>
    </row>
    <row r="194" spans="1:21" s="317" customFormat="1" ht="15" x14ac:dyDescent="0.2">
      <c r="A194" s="13" t="s">
        <v>321</v>
      </c>
      <c r="B194" s="39">
        <v>42063</v>
      </c>
      <c r="C194" s="16">
        <v>0.44722222222222219</v>
      </c>
      <c r="D194" s="13">
        <v>6.3</v>
      </c>
      <c r="E194" s="13">
        <v>90.6</v>
      </c>
      <c r="F194" s="14">
        <v>11.31</v>
      </c>
      <c r="G194" s="13">
        <v>102.9</v>
      </c>
      <c r="H194" s="15">
        <v>2.97</v>
      </c>
      <c r="I194" s="13" t="s">
        <v>230</v>
      </c>
      <c r="J194" s="13"/>
      <c r="K194" s="15">
        <v>7.59</v>
      </c>
      <c r="L194" s="15">
        <v>2.76</v>
      </c>
      <c r="M194" s="13"/>
      <c r="N194" s="15">
        <v>394.5</v>
      </c>
      <c r="O194" s="13"/>
      <c r="P194" s="13" t="s">
        <v>421</v>
      </c>
      <c r="Q194" s="13" t="s">
        <v>346</v>
      </c>
      <c r="R194" s="18" t="s">
        <v>274</v>
      </c>
      <c r="S194" s="18" t="s">
        <v>301</v>
      </c>
      <c r="T194" s="338"/>
      <c r="U194" s="338"/>
    </row>
    <row r="195" spans="1:21" s="317" customFormat="1" ht="15" x14ac:dyDescent="0.2">
      <c r="A195" s="13" t="s">
        <v>321</v>
      </c>
      <c r="B195" s="39">
        <v>42084</v>
      </c>
      <c r="C195" s="16">
        <v>0.62569444444444444</v>
      </c>
      <c r="D195" s="12">
        <v>2</v>
      </c>
      <c r="E195" s="13">
        <v>135.4</v>
      </c>
      <c r="F195" s="14">
        <v>8.61</v>
      </c>
      <c r="G195" s="13">
        <v>103.4</v>
      </c>
      <c r="H195" s="15">
        <v>14.31</v>
      </c>
      <c r="I195" s="13" t="s">
        <v>230</v>
      </c>
      <c r="J195" s="13"/>
      <c r="K195" s="15">
        <v>7.74</v>
      </c>
      <c r="L195" s="15">
        <v>4.49</v>
      </c>
      <c r="M195" s="15">
        <v>452.5</v>
      </c>
      <c r="N195" s="15">
        <v>569.79999999999995</v>
      </c>
      <c r="O195" s="12">
        <v>124.6</v>
      </c>
      <c r="P195" s="13" t="s">
        <v>217</v>
      </c>
      <c r="Q195" s="13" t="s">
        <v>345</v>
      </c>
      <c r="R195" s="18" t="s">
        <v>274</v>
      </c>
      <c r="S195" s="18" t="s">
        <v>302</v>
      </c>
      <c r="T195" s="338"/>
      <c r="U195" s="338"/>
    </row>
    <row r="196" spans="1:21" s="317" customFormat="1" ht="15" x14ac:dyDescent="0.25">
      <c r="A196" s="13" t="s">
        <v>321</v>
      </c>
      <c r="B196" s="39">
        <v>42091</v>
      </c>
      <c r="C196" s="16"/>
      <c r="D196" s="16"/>
      <c r="E196" s="16"/>
      <c r="F196" s="16"/>
      <c r="G196" s="16"/>
      <c r="H196" s="16"/>
      <c r="I196" s="16"/>
      <c r="J196" s="16"/>
      <c r="K196" s="16"/>
      <c r="L196" s="16"/>
      <c r="M196" s="16"/>
      <c r="N196" s="16"/>
      <c r="O196" s="16"/>
      <c r="P196" s="16"/>
      <c r="Q196" s="16"/>
      <c r="R196" s="340" t="s">
        <v>460</v>
      </c>
      <c r="S196" s="18" t="s">
        <v>303</v>
      </c>
      <c r="T196" s="338"/>
      <c r="U196" s="338"/>
    </row>
    <row r="197" spans="1:21" s="317" customFormat="1" ht="15" x14ac:dyDescent="0.25">
      <c r="A197" s="13" t="s">
        <v>321</v>
      </c>
      <c r="B197" s="39">
        <v>42111</v>
      </c>
      <c r="C197" s="16"/>
      <c r="D197" s="16"/>
      <c r="E197" s="16"/>
      <c r="F197" s="16"/>
      <c r="G197" s="16"/>
      <c r="H197" s="16"/>
      <c r="I197" s="16"/>
      <c r="J197" s="16"/>
      <c r="K197" s="16"/>
      <c r="L197" s="16"/>
      <c r="M197" s="16"/>
      <c r="N197" s="16"/>
      <c r="O197" s="16"/>
      <c r="P197" s="16"/>
      <c r="Q197" s="16"/>
      <c r="R197" s="340" t="s">
        <v>463</v>
      </c>
      <c r="S197" s="18" t="s">
        <v>304</v>
      </c>
      <c r="T197" s="338"/>
      <c r="U197" s="338"/>
    </row>
    <row r="198" spans="1:21" s="317" customFormat="1" ht="15" x14ac:dyDescent="0.2">
      <c r="A198" s="13" t="s">
        <v>321</v>
      </c>
      <c r="B198" s="39">
        <v>42130</v>
      </c>
      <c r="C198" s="16">
        <v>0.58750000000000002</v>
      </c>
      <c r="D198" s="12">
        <v>276</v>
      </c>
      <c r="E198" s="13"/>
      <c r="F198" s="14">
        <v>9.23</v>
      </c>
      <c r="G198" s="13">
        <v>100.5</v>
      </c>
      <c r="H198" s="15">
        <v>9.7200000000000006</v>
      </c>
      <c r="I198" s="13" t="s">
        <v>371</v>
      </c>
      <c r="J198" s="13"/>
      <c r="K198" s="15">
        <v>7.75</v>
      </c>
      <c r="L198" s="12"/>
      <c r="M198" s="15">
        <v>328.5</v>
      </c>
      <c r="N198" s="15">
        <v>232.3</v>
      </c>
      <c r="O198" s="12">
        <v>77.900000000000006</v>
      </c>
      <c r="P198" s="13"/>
      <c r="Q198" s="13" t="s">
        <v>346</v>
      </c>
      <c r="R198" s="18" t="s">
        <v>115</v>
      </c>
      <c r="S198" s="18" t="s">
        <v>305</v>
      </c>
      <c r="T198" s="338"/>
      <c r="U198" s="338"/>
    </row>
    <row r="199" spans="1:21" s="317" customFormat="1" ht="15" x14ac:dyDescent="0.2">
      <c r="A199" s="13" t="s">
        <v>321</v>
      </c>
      <c r="B199" s="39">
        <v>42144</v>
      </c>
      <c r="C199" s="16">
        <v>0.57708333333333328</v>
      </c>
      <c r="D199" s="318">
        <v>365</v>
      </c>
      <c r="E199" s="13"/>
      <c r="F199" s="14">
        <v>10.130000000000001</v>
      </c>
      <c r="G199" s="13">
        <v>104.5</v>
      </c>
      <c r="H199" s="15">
        <v>8.3800000000000008</v>
      </c>
      <c r="I199" s="13" t="s">
        <v>371</v>
      </c>
      <c r="J199" s="13"/>
      <c r="K199" s="15">
        <v>7.61</v>
      </c>
      <c r="L199" s="12"/>
      <c r="M199" s="15">
        <v>324.60000000000002</v>
      </c>
      <c r="N199" s="15">
        <v>221.1</v>
      </c>
      <c r="O199" s="12">
        <v>70</v>
      </c>
      <c r="P199" s="13"/>
      <c r="Q199" s="13" t="s">
        <v>346</v>
      </c>
      <c r="R199" s="18" t="s">
        <v>115</v>
      </c>
      <c r="S199" s="18" t="s">
        <v>306</v>
      </c>
      <c r="T199" s="338"/>
      <c r="U199" s="338"/>
    </row>
    <row r="200" spans="1:21" s="317" customFormat="1" ht="15" x14ac:dyDescent="0.2">
      <c r="A200" s="13" t="s">
        <v>321</v>
      </c>
      <c r="B200" s="39">
        <v>42158</v>
      </c>
      <c r="C200" s="16">
        <v>0.51180555555555551</v>
      </c>
      <c r="D200" s="12">
        <v>3.1</v>
      </c>
      <c r="E200" s="13"/>
      <c r="F200" s="14">
        <v>9.3000000000000007</v>
      </c>
      <c r="G200" s="13">
        <v>104</v>
      </c>
      <c r="H200" s="15">
        <v>11.94</v>
      </c>
      <c r="I200" s="13" t="s">
        <v>371</v>
      </c>
      <c r="J200" s="13"/>
      <c r="K200" s="15">
        <v>7.5</v>
      </c>
      <c r="L200" s="12"/>
      <c r="M200" s="12">
        <v>205.3</v>
      </c>
      <c r="N200" s="12">
        <v>277.10000000000002</v>
      </c>
      <c r="O200" s="12">
        <v>74.5</v>
      </c>
      <c r="P200" s="13" t="s">
        <v>421</v>
      </c>
      <c r="Q200" s="13" t="s">
        <v>346</v>
      </c>
      <c r="R200" s="18" t="s">
        <v>251</v>
      </c>
      <c r="S200" s="18" t="s">
        <v>422</v>
      </c>
      <c r="T200" s="338"/>
      <c r="U200" s="338"/>
    </row>
    <row r="201" spans="1:21" s="317" customFormat="1" ht="15" x14ac:dyDescent="0.2">
      <c r="A201" s="13" t="s">
        <v>321</v>
      </c>
      <c r="B201" s="39">
        <v>42172</v>
      </c>
      <c r="C201" s="16">
        <v>0.59861111111111109</v>
      </c>
      <c r="D201" s="12">
        <v>38.799999999999997</v>
      </c>
      <c r="E201" s="13"/>
      <c r="F201" s="14">
        <v>8.35</v>
      </c>
      <c r="G201" s="13">
        <v>102.8</v>
      </c>
      <c r="H201" s="15">
        <v>16.66</v>
      </c>
      <c r="I201" s="13" t="s">
        <v>371</v>
      </c>
      <c r="J201" s="13"/>
      <c r="K201" s="15">
        <v>7.62</v>
      </c>
      <c r="L201" s="12"/>
      <c r="M201" s="12">
        <v>207</v>
      </c>
      <c r="N201" s="12">
        <v>255.7</v>
      </c>
      <c r="O201" s="12">
        <v>105.6</v>
      </c>
      <c r="P201" s="13" t="s">
        <v>421</v>
      </c>
      <c r="Q201" s="13" t="s">
        <v>346</v>
      </c>
      <c r="R201" s="18" t="s">
        <v>249</v>
      </c>
      <c r="S201" s="18" t="s">
        <v>423</v>
      </c>
      <c r="T201" s="338"/>
      <c r="U201" s="338"/>
    </row>
    <row r="202" spans="1:21" s="317" customFormat="1" ht="15" x14ac:dyDescent="0.2">
      <c r="A202" s="13" t="s">
        <v>321</v>
      </c>
      <c r="B202" s="39">
        <v>42181</v>
      </c>
      <c r="C202" s="16">
        <v>0.44791666666666669</v>
      </c>
      <c r="D202" s="12">
        <v>9.6999999999999993</v>
      </c>
      <c r="E202" s="13">
        <v>325.7</v>
      </c>
      <c r="F202" s="14">
        <v>7.55</v>
      </c>
      <c r="G202" s="13">
        <v>76.400000000000006</v>
      </c>
      <c r="H202" s="15">
        <v>15.71</v>
      </c>
      <c r="I202" s="13" t="s">
        <v>371</v>
      </c>
      <c r="J202" s="13"/>
      <c r="K202" s="15">
        <v>7.7</v>
      </c>
      <c r="L202" s="12"/>
      <c r="M202" s="12"/>
      <c r="N202" s="12">
        <v>277</v>
      </c>
      <c r="O202" s="12" t="s">
        <v>129</v>
      </c>
      <c r="P202" s="13" t="s">
        <v>421</v>
      </c>
      <c r="Q202" s="13" t="s">
        <v>346</v>
      </c>
      <c r="R202" s="18" t="s">
        <v>205</v>
      </c>
      <c r="S202" s="18" t="s">
        <v>147</v>
      </c>
      <c r="T202" s="338"/>
      <c r="U202" s="338"/>
    </row>
    <row r="203" spans="1:21" s="317" customFormat="1" ht="15" x14ac:dyDescent="0.2">
      <c r="A203" s="13" t="s">
        <v>321</v>
      </c>
      <c r="B203" s="39">
        <v>42186</v>
      </c>
      <c r="C203" s="16">
        <v>0.51874999999999993</v>
      </c>
      <c r="D203" s="12">
        <v>20.3</v>
      </c>
      <c r="E203" s="13"/>
      <c r="F203" s="14">
        <v>8.0399999999999991</v>
      </c>
      <c r="G203" s="13">
        <v>105.1</v>
      </c>
      <c r="H203" s="15">
        <v>18.809999999999999</v>
      </c>
      <c r="I203" s="13" t="s">
        <v>371</v>
      </c>
      <c r="J203" s="13"/>
      <c r="K203" s="15">
        <v>7.63</v>
      </c>
      <c r="L203" s="15">
        <v>4.26</v>
      </c>
      <c r="M203" s="12">
        <v>247.6</v>
      </c>
      <c r="N203" s="12">
        <v>280.5</v>
      </c>
      <c r="O203" s="12">
        <v>69.400000000000006</v>
      </c>
      <c r="P203" s="13"/>
      <c r="Q203" s="13" t="s">
        <v>346</v>
      </c>
      <c r="R203" s="18" t="s">
        <v>127</v>
      </c>
      <c r="S203" s="18" t="s">
        <v>148</v>
      </c>
      <c r="T203" s="338"/>
      <c r="U203" s="338"/>
    </row>
    <row r="204" spans="1:21" s="317" customFormat="1" ht="15" x14ac:dyDescent="0.2">
      <c r="A204" s="13" t="s">
        <v>321</v>
      </c>
      <c r="B204" s="39">
        <v>42195</v>
      </c>
      <c r="C204" s="16">
        <v>0.52152777777777781</v>
      </c>
      <c r="D204" s="12">
        <v>101.4</v>
      </c>
      <c r="E204" s="13" t="s">
        <v>296</v>
      </c>
      <c r="F204" s="14">
        <v>7.64</v>
      </c>
      <c r="G204" s="13">
        <v>100.1</v>
      </c>
      <c r="H204" s="15">
        <v>18.82</v>
      </c>
      <c r="I204" s="13"/>
      <c r="J204" s="13"/>
      <c r="K204" s="15">
        <v>8.11</v>
      </c>
      <c r="L204" s="12">
        <v>19.899999999999999</v>
      </c>
      <c r="M204" s="12">
        <v>326.5</v>
      </c>
      <c r="N204" s="12">
        <v>372.9</v>
      </c>
      <c r="O204" s="12">
        <v>67.3</v>
      </c>
      <c r="P204" s="13" t="s">
        <v>298</v>
      </c>
      <c r="Q204" s="13" t="s">
        <v>346</v>
      </c>
      <c r="R204" s="18" t="s">
        <v>249</v>
      </c>
      <c r="S204" s="18" t="s">
        <v>149</v>
      </c>
      <c r="T204" s="338"/>
      <c r="U204" s="338"/>
    </row>
    <row r="205" spans="1:21" s="317" customFormat="1" ht="15" x14ac:dyDescent="0.2">
      <c r="A205" s="13" t="s">
        <v>321</v>
      </c>
      <c r="B205" s="39">
        <v>42200</v>
      </c>
      <c r="C205" s="16">
        <v>0.5131944444444444</v>
      </c>
      <c r="D205" s="12">
        <v>41.4</v>
      </c>
      <c r="E205" s="13"/>
      <c r="F205" s="14">
        <v>7.65</v>
      </c>
      <c r="G205" s="12">
        <v>100</v>
      </c>
      <c r="H205" s="15">
        <v>18.61</v>
      </c>
      <c r="I205" s="13" t="s">
        <v>371</v>
      </c>
      <c r="J205" s="13"/>
      <c r="K205" s="15">
        <v>7.88</v>
      </c>
      <c r="L205" s="12">
        <v>16.7</v>
      </c>
      <c r="M205" s="12">
        <v>261.2</v>
      </c>
      <c r="N205" s="12">
        <v>299.89999999999998</v>
      </c>
      <c r="O205" s="12">
        <v>66.3</v>
      </c>
      <c r="P205" s="13" t="s">
        <v>298</v>
      </c>
      <c r="Q205" s="13" t="s">
        <v>346</v>
      </c>
      <c r="R205" s="18" t="s">
        <v>163</v>
      </c>
      <c r="S205" s="18" t="s">
        <v>150</v>
      </c>
      <c r="T205" s="338"/>
      <c r="U205" s="338"/>
    </row>
    <row r="206" spans="1:21" s="317" customFormat="1" ht="15" x14ac:dyDescent="0.2">
      <c r="A206" s="13" t="s">
        <v>321</v>
      </c>
      <c r="B206" s="39">
        <v>42209</v>
      </c>
      <c r="C206" s="16">
        <v>0.4916666666666667</v>
      </c>
      <c r="D206" s="12">
        <v>10.9</v>
      </c>
      <c r="E206" s="13">
        <v>1413.6</v>
      </c>
      <c r="F206" s="14">
        <v>7.65</v>
      </c>
      <c r="G206" s="13">
        <v>101.3</v>
      </c>
      <c r="H206" s="15">
        <v>18</v>
      </c>
      <c r="I206" s="13" t="s">
        <v>371</v>
      </c>
      <c r="J206" s="13"/>
      <c r="K206" s="15">
        <v>7.71</v>
      </c>
      <c r="L206" s="12"/>
      <c r="M206" s="12">
        <v>281.89999999999998</v>
      </c>
      <c r="N206" s="12">
        <v>318</v>
      </c>
      <c r="O206" s="12">
        <v>70.5</v>
      </c>
      <c r="P206" s="13" t="s">
        <v>298</v>
      </c>
      <c r="Q206" s="13" t="s">
        <v>346</v>
      </c>
      <c r="R206" s="18" t="s">
        <v>249</v>
      </c>
      <c r="S206" s="18" t="s">
        <v>151</v>
      </c>
      <c r="T206" s="338"/>
      <c r="U206" s="338"/>
    </row>
    <row r="207" spans="1:21" s="317" customFormat="1" ht="15" x14ac:dyDescent="0.2">
      <c r="A207" s="73" t="s">
        <v>321</v>
      </c>
      <c r="B207" s="325">
        <v>42216</v>
      </c>
      <c r="C207" s="326">
        <v>0.49513888888888885</v>
      </c>
      <c r="D207" s="159">
        <v>25.9</v>
      </c>
      <c r="E207" s="73" t="s">
        <v>296</v>
      </c>
      <c r="F207" s="342">
        <v>7.54</v>
      </c>
      <c r="G207" s="73">
        <v>102</v>
      </c>
      <c r="H207" s="171">
        <v>20.84</v>
      </c>
      <c r="I207" s="73"/>
      <c r="J207" s="73"/>
      <c r="K207" s="171">
        <v>7.46</v>
      </c>
      <c r="L207" s="159"/>
      <c r="M207" s="159">
        <v>340.3</v>
      </c>
      <c r="N207" s="159">
        <v>370.7</v>
      </c>
      <c r="O207" s="159">
        <v>62.3</v>
      </c>
      <c r="P207" s="73" t="s">
        <v>421</v>
      </c>
      <c r="Q207" s="73" t="s">
        <v>346</v>
      </c>
      <c r="R207" s="327" t="s">
        <v>249</v>
      </c>
      <c r="S207" s="18" t="s">
        <v>152</v>
      </c>
      <c r="T207" s="338"/>
      <c r="U207" s="338"/>
    </row>
    <row r="208" spans="1:21" s="317" customFormat="1" ht="15" x14ac:dyDescent="0.25">
      <c r="A208" s="13" t="s">
        <v>321</v>
      </c>
      <c r="B208" s="39">
        <v>42221</v>
      </c>
      <c r="C208" s="16">
        <v>0.52500000000000002</v>
      </c>
      <c r="D208" s="12">
        <v>25.6</v>
      </c>
      <c r="E208" s="13"/>
      <c r="F208" s="14">
        <v>7.87</v>
      </c>
      <c r="G208" s="13">
        <v>108.3</v>
      </c>
      <c r="H208" s="15">
        <v>21.29</v>
      </c>
      <c r="I208" s="13"/>
      <c r="J208" s="13"/>
      <c r="K208" s="15">
        <v>7.83</v>
      </c>
      <c r="L208" s="12"/>
      <c r="M208" s="12">
        <v>341.8</v>
      </c>
      <c r="N208" s="12">
        <v>368.6</v>
      </c>
      <c r="O208" s="12"/>
      <c r="P208" s="13" t="s">
        <v>421</v>
      </c>
      <c r="Q208" s="13" t="s">
        <v>345</v>
      </c>
      <c r="R208" s="340" t="s">
        <v>172</v>
      </c>
      <c r="S208" s="18" t="s">
        <v>153</v>
      </c>
      <c r="T208" s="13"/>
      <c r="U208" s="13"/>
    </row>
    <row r="209" spans="1:21" s="317" customFormat="1" ht="15" x14ac:dyDescent="0.2">
      <c r="A209" s="13" t="s">
        <v>321</v>
      </c>
      <c r="B209" s="39">
        <v>42235</v>
      </c>
      <c r="C209" s="16">
        <v>0.52222222222222225</v>
      </c>
      <c r="D209" s="12">
        <v>73.3</v>
      </c>
      <c r="E209" s="13"/>
      <c r="F209" s="14">
        <v>8.08</v>
      </c>
      <c r="G209" s="13">
        <v>108.4</v>
      </c>
      <c r="H209" s="15">
        <v>20.04</v>
      </c>
      <c r="I209" s="13" t="s">
        <v>230</v>
      </c>
      <c r="J209" s="13"/>
      <c r="K209" s="15">
        <v>7.87</v>
      </c>
      <c r="L209" s="12"/>
      <c r="M209" s="12">
        <v>414.3</v>
      </c>
      <c r="N209" s="12">
        <v>457.7</v>
      </c>
      <c r="O209" s="12">
        <v>60.2</v>
      </c>
      <c r="P209" s="13"/>
      <c r="Q209" s="13" t="s">
        <v>345</v>
      </c>
      <c r="R209" s="18" t="s">
        <v>174</v>
      </c>
      <c r="S209" s="18" t="s">
        <v>154</v>
      </c>
      <c r="T209" s="13"/>
      <c r="U209" s="13"/>
    </row>
    <row r="210" spans="1:21" s="317" customFormat="1" ht="15" x14ac:dyDescent="0.2">
      <c r="A210" s="13" t="s">
        <v>321</v>
      </c>
      <c r="B210" s="39">
        <v>42249</v>
      </c>
      <c r="C210" s="16">
        <v>0.54097222222222219</v>
      </c>
      <c r="D210" s="12">
        <v>50.4</v>
      </c>
      <c r="E210" s="13"/>
      <c r="F210" s="14">
        <v>7.04</v>
      </c>
      <c r="G210" s="13">
        <v>98.6</v>
      </c>
      <c r="H210" s="15">
        <v>22.67</v>
      </c>
      <c r="I210" s="13" t="s">
        <v>230</v>
      </c>
      <c r="J210" s="13"/>
      <c r="K210" s="15">
        <v>7.79</v>
      </c>
      <c r="L210" s="12"/>
      <c r="M210" s="12">
        <v>473.5</v>
      </c>
      <c r="N210" s="12">
        <v>502.2</v>
      </c>
      <c r="O210" s="12">
        <v>67.599999999999994</v>
      </c>
      <c r="P210" s="13" t="s">
        <v>421</v>
      </c>
      <c r="Q210" s="13" t="s">
        <v>345</v>
      </c>
      <c r="R210" s="18" t="s">
        <v>174</v>
      </c>
      <c r="S210" s="18" t="s">
        <v>155</v>
      </c>
      <c r="T210" s="13"/>
      <c r="U210" s="13"/>
    </row>
    <row r="211" spans="1:21" s="317" customFormat="1" ht="15" x14ac:dyDescent="0.2">
      <c r="A211" s="73" t="s">
        <v>321</v>
      </c>
      <c r="B211" s="325">
        <v>42263</v>
      </c>
      <c r="C211" s="326">
        <v>0.51944444444444449</v>
      </c>
      <c r="D211" s="159">
        <v>39.299999999999997</v>
      </c>
      <c r="E211" s="73"/>
      <c r="F211" s="342">
        <v>8.0399999999999991</v>
      </c>
      <c r="G211" s="73">
        <v>87.1</v>
      </c>
      <c r="H211" s="171">
        <v>19.149999999999999</v>
      </c>
      <c r="I211" s="73" t="s">
        <v>230</v>
      </c>
      <c r="J211" s="73"/>
      <c r="K211" s="171">
        <v>7.51</v>
      </c>
      <c r="L211" s="171">
        <v>6.01</v>
      </c>
      <c r="M211" s="159">
        <v>576.4</v>
      </c>
      <c r="N211" s="159">
        <v>648.9</v>
      </c>
      <c r="O211" s="159">
        <v>51.5</v>
      </c>
      <c r="P211" s="73" t="s">
        <v>298</v>
      </c>
      <c r="Q211" s="73" t="s">
        <v>345</v>
      </c>
      <c r="R211" s="18" t="s">
        <v>246</v>
      </c>
      <c r="S211" s="18" t="s">
        <v>156</v>
      </c>
      <c r="T211" s="13"/>
      <c r="U211" s="13"/>
    </row>
    <row r="212" spans="1:21" s="317" customFormat="1" ht="15" x14ac:dyDescent="0.2">
      <c r="A212" s="13" t="s">
        <v>321</v>
      </c>
      <c r="B212" s="39">
        <v>42272</v>
      </c>
      <c r="C212" s="16">
        <v>0.61527777777777781</v>
      </c>
      <c r="D212" s="12">
        <v>186</v>
      </c>
      <c r="E212" s="13" t="s">
        <v>296</v>
      </c>
      <c r="F212" s="14">
        <v>7.65</v>
      </c>
      <c r="G212" s="13">
        <v>104.4</v>
      </c>
      <c r="H212" s="15">
        <v>21.01</v>
      </c>
      <c r="I212" s="111" t="s">
        <v>2</v>
      </c>
      <c r="J212" s="111"/>
      <c r="K212" s="15">
        <v>7.78</v>
      </c>
      <c r="L212" s="15">
        <v>4.1900000000000004</v>
      </c>
      <c r="M212" s="12">
        <v>693.6</v>
      </c>
      <c r="N212" s="12">
        <v>759.5</v>
      </c>
      <c r="O212" s="12">
        <v>40.4</v>
      </c>
      <c r="P212" s="111" t="s">
        <v>298</v>
      </c>
      <c r="Q212" s="111" t="s">
        <v>345</v>
      </c>
      <c r="R212" s="18" t="s">
        <v>174</v>
      </c>
      <c r="S212" s="18" t="s">
        <v>157</v>
      </c>
      <c r="T212" s="13"/>
      <c r="U212" s="13"/>
    </row>
    <row r="213" spans="1:21" s="317" customFormat="1" ht="15" x14ac:dyDescent="0.2">
      <c r="A213" s="13" t="s">
        <v>321</v>
      </c>
      <c r="B213" s="39">
        <v>42286</v>
      </c>
      <c r="C213" s="16">
        <v>0.55694444444444446</v>
      </c>
      <c r="D213" s="12">
        <v>47.1</v>
      </c>
      <c r="E213" s="13" t="s">
        <v>296</v>
      </c>
      <c r="F213" s="14">
        <v>8.14</v>
      </c>
      <c r="G213" s="13">
        <v>103.8</v>
      </c>
      <c r="H213" s="15">
        <v>17.899999999999999</v>
      </c>
      <c r="I213" s="13" t="s">
        <v>230</v>
      </c>
      <c r="J213" s="111"/>
      <c r="K213" s="15">
        <v>7.85</v>
      </c>
      <c r="L213" s="12">
        <v>6.42</v>
      </c>
      <c r="M213" s="12">
        <v>541.79999999999995</v>
      </c>
      <c r="N213" s="12">
        <v>629.29999999999995</v>
      </c>
      <c r="O213" s="12">
        <v>24</v>
      </c>
      <c r="P213" s="13" t="s">
        <v>298</v>
      </c>
      <c r="Q213" s="13" t="s">
        <v>345</v>
      </c>
      <c r="R213" s="18" t="s">
        <v>174</v>
      </c>
      <c r="S213" s="18" t="s">
        <v>158</v>
      </c>
      <c r="T213" s="338"/>
      <c r="U213" s="338"/>
    </row>
    <row r="214" spans="1:21" s="317" customFormat="1" ht="15" x14ac:dyDescent="0.2">
      <c r="A214" s="13" t="s">
        <v>321</v>
      </c>
      <c r="B214" s="325">
        <v>42307</v>
      </c>
      <c r="C214" s="326">
        <v>0.52777777777777779</v>
      </c>
      <c r="D214" s="159">
        <v>129.6</v>
      </c>
      <c r="E214" s="73">
        <v>1986.3</v>
      </c>
      <c r="F214" s="342">
        <v>9.0399999999999991</v>
      </c>
      <c r="G214" s="73">
        <v>99.7</v>
      </c>
      <c r="H214" s="171">
        <v>10.73</v>
      </c>
      <c r="I214" s="160" t="s">
        <v>2</v>
      </c>
      <c r="J214" s="73"/>
      <c r="K214" s="345">
        <v>7.51</v>
      </c>
      <c r="L214" s="345">
        <v>6.94</v>
      </c>
      <c r="M214" s="81">
        <v>510.8</v>
      </c>
      <c r="N214" s="81">
        <v>647.6</v>
      </c>
      <c r="O214" s="81">
        <v>15.9</v>
      </c>
      <c r="P214" s="155" t="s">
        <v>0</v>
      </c>
      <c r="Q214" s="155" t="s">
        <v>120</v>
      </c>
      <c r="R214" s="343" t="s">
        <v>359</v>
      </c>
      <c r="S214" s="158" t="s">
        <v>159</v>
      </c>
      <c r="T214" s="338"/>
      <c r="U214" s="338"/>
    </row>
    <row r="215" spans="1:21" s="317" customFormat="1" ht="15" x14ac:dyDescent="0.2">
      <c r="A215" s="13" t="s">
        <v>321</v>
      </c>
      <c r="B215" s="39">
        <v>42321</v>
      </c>
      <c r="C215" s="16">
        <v>0.56180555555555556</v>
      </c>
      <c r="D215" s="12">
        <v>116</v>
      </c>
      <c r="E215" s="13">
        <v>1986.3</v>
      </c>
      <c r="F215" s="14">
        <v>9.65</v>
      </c>
      <c r="G215" s="13">
        <v>101.5</v>
      </c>
      <c r="H215" s="15">
        <v>9.0399999999999991</v>
      </c>
      <c r="I215" s="160" t="s">
        <v>2</v>
      </c>
      <c r="J215" s="73"/>
      <c r="K215" s="15">
        <v>7.48</v>
      </c>
      <c r="L215" s="15">
        <v>4.42</v>
      </c>
      <c r="M215" s="12">
        <v>489.2</v>
      </c>
      <c r="N215" s="12">
        <v>706.5</v>
      </c>
      <c r="O215" s="12">
        <v>20.399999999999999</v>
      </c>
      <c r="P215" s="13" t="s">
        <v>298</v>
      </c>
      <c r="Q215" s="13" t="s">
        <v>345</v>
      </c>
      <c r="R215" s="327" t="s">
        <v>187</v>
      </c>
      <c r="S215" s="18" t="s">
        <v>160</v>
      </c>
      <c r="T215" s="13"/>
      <c r="U215" s="13"/>
    </row>
    <row r="216" spans="1:21" s="317" customFormat="1" ht="15" x14ac:dyDescent="0.2">
      <c r="A216" s="13" t="s">
        <v>321</v>
      </c>
      <c r="B216" s="39">
        <v>42342</v>
      </c>
      <c r="C216" s="16">
        <v>0.57430555555555551</v>
      </c>
      <c r="D216" s="12">
        <v>4.0999999999999996</v>
      </c>
      <c r="E216" s="13">
        <v>214.3</v>
      </c>
      <c r="F216" s="14">
        <v>10.35</v>
      </c>
      <c r="G216" s="13">
        <v>103.3</v>
      </c>
      <c r="H216" s="15">
        <v>6.64</v>
      </c>
      <c r="I216" s="13"/>
      <c r="J216" s="13"/>
      <c r="K216" s="15">
        <v>7.49</v>
      </c>
      <c r="L216" s="15">
        <v>1.7</v>
      </c>
      <c r="M216" s="12"/>
      <c r="N216" s="12">
        <v>750.1</v>
      </c>
      <c r="O216" s="12">
        <v>19.399999999999999</v>
      </c>
      <c r="P216" s="13" t="s">
        <v>421</v>
      </c>
      <c r="Q216" s="13" t="s">
        <v>345</v>
      </c>
      <c r="R216" s="18" t="s">
        <v>191</v>
      </c>
      <c r="S216" s="18" t="s">
        <v>161</v>
      </c>
      <c r="T216" s="13"/>
      <c r="U216" s="13"/>
    </row>
    <row r="217" spans="1:21" s="317" customFormat="1" ht="15" x14ac:dyDescent="0.2">
      <c r="A217" s="13" t="s">
        <v>321</v>
      </c>
      <c r="B217" s="39">
        <v>42356</v>
      </c>
      <c r="C217" s="16">
        <v>0.57291666666666663</v>
      </c>
      <c r="D217" s="12">
        <v>13.4</v>
      </c>
      <c r="E217" s="13">
        <v>275.5</v>
      </c>
      <c r="F217" s="14">
        <v>9.58</v>
      </c>
      <c r="G217" s="13">
        <v>81.099999999999994</v>
      </c>
      <c r="H217" s="15">
        <v>5.85</v>
      </c>
      <c r="I217" s="13" t="s">
        <v>230</v>
      </c>
      <c r="J217" s="13"/>
      <c r="K217" s="15">
        <v>7.4</v>
      </c>
      <c r="L217" s="12">
        <v>3.27</v>
      </c>
      <c r="M217" s="12">
        <v>458</v>
      </c>
      <c r="N217" s="12">
        <v>771</v>
      </c>
      <c r="O217" s="12">
        <v>16.399999999999999</v>
      </c>
      <c r="P217" s="13" t="s">
        <v>421</v>
      </c>
      <c r="Q217" s="13" t="s">
        <v>345</v>
      </c>
      <c r="R217" s="18" t="s">
        <v>164</v>
      </c>
      <c r="S217" s="330"/>
      <c r="T217" s="13"/>
      <c r="U217" s="13"/>
    </row>
    <row r="218" spans="1:21" s="317" customFormat="1" ht="15" x14ac:dyDescent="0.2">
      <c r="A218" s="13" t="s">
        <v>229</v>
      </c>
      <c r="B218" s="39">
        <v>41766</v>
      </c>
      <c r="C218" s="16">
        <v>0.58194444444444449</v>
      </c>
      <c r="D218" s="13">
        <v>7.5</v>
      </c>
      <c r="E218" s="13"/>
      <c r="F218" s="13">
        <v>10.130000000000001</v>
      </c>
      <c r="G218" s="13"/>
      <c r="H218" s="13">
        <v>14.21</v>
      </c>
      <c r="I218" s="13" t="s">
        <v>230</v>
      </c>
      <c r="J218" s="13"/>
      <c r="K218" s="13">
        <v>8.83</v>
      </c>
      <c r="L218" s="13">
        <v>2.38</v>
      </c>
      <c r="M218" s="13"/>
      <c r="N218" s="13"/>
      <c r="O218" s="13"/>
      <c r="P218" s="13"/>
      <c r="Q218" s="13" t="s">
        <v>345</v>
      </c>
      <c r="R218" s="18" t="s">
        <v>138</v>
      </c>
      <c r="S218" s="158"/>
      <c r="T218" s="57"/>
      <c r="U218" s="57"/>
    </row>
    <row r="219" spans="1:21" s="317" customFormat="1" ht="15" x14ac:dyDescent="0.2">
      <c r="A219" s="13" t="s">
        <v>229</v>
      </c>
      <c r="B219" s="39">
        <v>41780</v>
      </c>
      <c r="C219" s="16">
        <v>0.55208333333333337</v>
      </c>
      <c r="D219" s="13">
        <v>21.6</v>
      </c>
      <c r="E219" s="13"/>
      <c r="F219" s="13">
        <v>8.69</v>
      </c>
      <c r="G219" s="13"/>
      <c r="H219" s="15">
        <v>14.2</v>
      </c>
      <c r="I219" s="13" t="s">
        <v>371</v>
      </c>
      <c r="J219" s="13"/>
      <c r="K219" s="13">
        <v>8.1300000000000008</v>
      </c>
      <c r="L219" s="13">
        <v>9.06</v>
      </c>
      <c r="M219" s="13"/>
      <c r="N219" s="13">
        <v>416</v>
      </c>
      <c r="O219" s="13"/>
      <c r="P219" s="13"/>
      <c r="Q219" s="13" t="s">
        <v>346</v>
      </c>
      <c r="R219" s="18" t="s">
        <v>139</v>
      </c>
      <c r="S219" s="158"/>
      <c r="T219" s="57"/>
      <c r="U219" s="57"/>
    </row>
    <row r="220" spans="1:21" s="317" customFormat="1" ht="15" x14ac:dyDescent="0.2">
      <c r="A220" s="13" t="s">
        <v>229</v>
      </c>
      <c r="B220" s="39">
        <v>41794</v>
      </c>
      <c r="C220" s="16">
        <v>0.54861111111111105</v>
      </c>
      <c r="D220" s="13">
        <v>13.5</v>
      </c>
      <c r="E220" s="13"/>
      <c r="F220" s="15">
        <v>9</v>
      </c>
      <c r="G220" s="13"/>
      <c r="H220" s="13">
        <v>17.14</v>
      </c>
      <c r="I220" s="13" t="s">
        <v>371</v>
      </c>
      <c r="J220" s="13"/>
      <c r="K220" s="13">
        <v>8.08</v>
      </c>
      <c r="L220" s="13">
        <v>8.02</v>
      </c>
      <c r="M220" s="13"/>
      <c r="N220" s="13">
        <v>274</v>
      </c>
      <c r="O220" s="13"/>
      <c r="P220" s="13"/>
      <c r="Q220" s="13" t="s">
        <v>345</v>
      </c>
      <c r="R220" s="18" t="s">
        <v>99</v>
      </c>
      <c r="S220" s="158"/>
      <c r="T220" s="57"/>
      <c r="U220" s="57"/>
    </row>
    <row r="221" spans="1:21" s="317" customFormat="1" ht="15" x14ac:dyDescent="0.2">
      <c r="A221" s="13" t="s">
        <v>229</v>
      </c>
      <c r="B221" s="39">
        <v>41808</v>
      </c>
      <c r="C221" s="16">
        <v>0.51250000000000007</v>
      </c>
      <c r="D221" s="12">
        <v>13</v>
      </c>
      <c r="E221" s="13"/>
      <c r="F221" s="13">
        <v>8.85</v>
      </c>
      <c r="G221" s="13"/>
      <c r="H221" s="13">
        <v>18.579999999999998</v>
      </c>
      <c r="I221" s="13" t="s">
        <v>230</v>
      </c>
      <c r="J221" s="13"/>
      <c r="K221" s="13">
        <v>8.24</v>
      </c>
      <c r="L221" s="13">
        <v>6.07</v>
      </c>
      <c r="M221" s="13"/>
      <c r="N221" s="13">
        <v>293</v>
      </c>
      <c r="O221" s="13"/>
      <c r="P221" s="13"/>
      <c r="Q221" s="13" t="s">
        <v>345</v>
      </c>
      <c r="R221" s="18" t="s">
        <v>100</v>
      </c>
      <c r="S221" s="158"/>
      <c r="T221" s="57"/>
      <c r="U221" s="57"/>
    </row>
    <row r="222" spans="1:21" s="317" customFormat="1" ht="15" x14ac:dyDescent="0.2">
      <c r="A222" s="13" t="s">
        <v>229</v>
      </c>
      <c r="B222" s="39">
        <v>41829</v>
      </c>
      <c r="C222" s="16">
        <v>0.5444444444444444</v>
      </c>
      <c r="D222" s="13">
        <v>83.8</v>
      </c>
      <c r="E222" s="13"/>
      <c r="F222" s="13">
        <v>7.45</v>
      </c>
      <c r="G222" s="13"/>
      <c r="H222" s="13">
        <v>23.34</v>
      </c>
      <c r="I222" s="13" t="s">
        <v>230</v>
      </c>
      <c r="J222" s="13"/>
      <c r="K222" s="13">
        <v>8.14</v>
      </c>
      <c r="L222" s="12">
        <v>33</v>
      </c>
      <c r="M222" s="13"/>
      <c r="N222" s="13">
        <v>333</v>
      </c>
      <c r="O222" s="13"/>
      <c r="P222" s="13"/>
      <c r="Q222" s="13" t="s">
        <v>345</v>
      </c>
      <c r="R222" s="18" t="s">
        <v>104</v>
      </c>
      <c r="S222" s="158"/>
      <c r="T222" s="57"/>
      <c r="U222" s="57"/>
    </row>
    <row r="223" spans="1:21" s="317" customFormat="1" ht="15" x14ac:dyDescent="0.2">
      <c r="A223" s="13" t="s">
        <v>229</v>
      </c>
      <c r="B223" s="39">
        <v>41843</v>
      </c>
      <c r="C223" s="16">
        <v>0.54166666666666663</v>
      </c>
      <c r="D223" s="13">
        <v>23.3</v>
      </c>
      <c r="E223" s="13"/>
      <c r="F223" s="13">
        <v>8.39</v>
      </c>
      <c r="G223" s="13"/>
      <c r="H223" s="13">
        <v>23.26</v>
      </c>
      <c r="I223" s="13" t="s">
        <v>230</v>
      </c>
      <c r="J223" s="13"/>
      <c r="K223" s="13">
        <v>8.36</v>
      </c>
      <c r="L223" s="13">
        <v>11.9</v>
      </c>
      <c r="M223" s="13"/>
      <c r="N223" s="13">
        <v>336</v>
      </c>
      <c r="O223" s="13"/>
      <c r="P223" s="13"/>
      <c r="Q223" s="13" t="s">
        <v>345</v>
      </c>
      <c r="R223" s="18" t="s">
        <v>105</v>
      </c>
      <c r="S223" s="158"/>
      <c r="T223" s="57"/>
      <c r="U223" s="57"/>
    </row>
    <row r="224" spans="1:21" s="317" customFormat="1" ht="15" x14ac:dyDescent="0.2">
      <c r="A224" s="13" t="s">
        <v>229</v>
      </c>
      <c r="B224" s="39">
        <v>41857</v>
      </c>
      <c r="C224" s="16">
        <v>0.5625</v>
      </c>
      <c r="D224" s="12">
        <v>42</v>
      </c>
      <c r="E224" s="13"/>
      <c r="F224" s="13">
        <v>7.58</v>
      </c>
      <c r="G224" s="13"/>
      <c r="H224" s="15">
        <v>21.2</v>
      </c>
      <c r="I224" s="13" t="s">
        <v>230</v>
      </c>
      <c r="J224" s="13"/>
      <c r="K224" s="13">
        <v>8.3699999999999992</v>
      </c>
      <c r="L224" s="13">
        <v>12.1</v>
      </c>
      <c r="M224" s="13"/>
      <c r="N224" s="13">
        <v>325</v>
      </c>
      <c r="O224" s="13"/>
      <c r="P224" s="13"/>
      <c r="Q224" s="13" t="s">
        <v>345</v>
      </c>
      <c r="R224" s="18" t="s">
        <v>106</v>
      </c>
      <c r="S224" s="158"/>
      <c r="T224" s="57"/>
      <c r="U224" s="57"/>
    </row>
    <row r="225" spans="1:21" s="317" customFormat="1" ht="15" x14ac:dyDescent="0.2">
      <c r="A225" s="13" t="s">
        <v>229</v>
      </c>
      <c r="B225" s="39">
        <v>41871</v>
      </c>
      <c r="C225" s="16">
        <v>0.53819444444444442</v>
      </c>
      <c r="D225" s="13">
        <v>59.4</v>
      </c>
      <c r="E225" s="13"/>
      <c r="F225" s="13">
        <v>8.33</v>
      </c>
      <c r="G225" s="13"/>
      <c r="H225" s="13">
        <v>21.47</v>
      </c>
      <c r="I225" s="13" t="s">
        <v>233</v>
      </c>
      <c r="J225" s="13"/>
      <c r="K225" s="13">
        <v>8.14</v>
      </c>
      <c r="L225" s="15">
        <v>7.6</v>
      </c>
      <c r="M225" s="13"/>
      <c r="N225" s="13">
        <v>438</v>
      </c>
      <c r="O225" s="13"/>
      <c r="P225" s="13"/>
      <c r="Q225" s="13" t="s">
        <v>345</v>
      </c>
      <c r="R225" s="18" t="s">
        <v>107</v>
      </c>
      <c r="S225" s="158"/>
      <c r="T225" s="57"/>
      <c r="U225" s="57"/>
    </row>
    <row r="226" spans="1:21" s="317" customFormat="1" ht="15" x14ac:dyDescent="0.2">
      <c r="A226" s="13" t="s">
        <v>229</v>
      </c>
      <c r="B226" s="39">
        <v>41885</v>
      </c>
      <c r="C226" s="16">
        <v>0.60416666666666663</v>
      </c>
      <c r="D226" s="13">
        <v>30.5</v>
      </c>
      <c r="E226" s="13"/>
      <c r="F226" s="13"/>
      <c r="G226" s="13"/>
      <c r="H226" s="13"/>
      <c r="I226" s="13" t="s">
        <v>230</v>
      </c>
      <c r="J226" s="13"/>
      <c r="K226" s="13"/>
      <c r="L226" s="13">
        <v>7.06</v>
      </c>
      <c r="M226" s="13"/>
      <c r="N226" s="13"/>
      <c r="O226" s="13"/>
      <c r="P226" s="13"/>
      <c r="Q226" s="13" t="s">
        <v>345</v>
      </c>
      <c r="R226" s="18" t="s">
        <v>462</v>
      </c>
      <c r="S226" s="158"/>
      <c r="T226" s="57"/>
      <c r="U226" s="57"/>
    </row>
    <row r="227" spans="1:21" s="317" customFormat="1" ht="15" x14ac:dyDescent="0.2">
      <c r="A227" s="13" t="s">
        <v>229</v>
      </c>
      <c r="B227" s="39">
        <v>41899</v>
      </c>
      <c r="C227" s="16">
        <v>0.5625</v>
      </c>
      <c r="D227" s="13">
        <v>90.9</v>
      </c>
      <c r="E227" s="13"/>
      <c r="F227" s="15">
        <v>8.5</v>
      </c>
      <c r="G227" s="13"/>
      <c r="H227" s="13">
        <v>18.91</v>
      </c>
      <c r="I227" s="13" t="s">
        <v>230</v>
      </c>
      <c r="J227" s="13"/>
      <c r="K227" s="15">
        <v>8.1999999999999993</v>
      </c>
      <c r="L227" s="15">
        <v>7</v>
      </c>
      <c r="M227" s="13"/>
      <c r="N227" s="13">
        <v>427</v>
      </c>
      <c r="O227" s="13"/>
      <c r="P227" s="13"/>
      <c r="Q227" s="13" t="s">
        <v>345</v>
      </c>
      <c r="R227" s="18" t="s">
        <v>113</v>
      </c>
      <c r="S227" s="158"/>
      <c r="T227" s="57"/>
      <c r="U227" s="57"/>
    </row>
    <row r="228" spans="1:21" s="317" customFormat="1" ht="15" x14ac:dyDescent="0.2">
      <c r="A228" s="13" t="s">
        <v>224</v>
      </c>
      <c r="B228" s="39">
        <v>42028</v>
      </c>
      <c r="C228" s="16">
        <v>0.52569444444444446</v>
      </c>
      <c r="D228" s="13">
        <v>18.3</v>
      </c>
      <c r="E228" s="13">
        <v>214.2</v>
      </c>
      <c r="F228" s="15">
        <v>11.26</v>
      </c>
      <c r="G228" s="13">
        <v>103.1</v>
      </c>
      <c r="H228" s="15">
        <v>3.44</v>
      </c>
      <c r="I228" s="13" t="s">
        <v>230</v>
      </c>
      <c r="J228" s="13"/>
      <c r="K228" s="15">
        <v>7.55</v>
      </c>
      <c r="L228" s="15">
        <v>4.2</v>
      </c>
      <c r="M228" s="13"/>
      <c r="N228" s="15">
        <v>528.79999999999995</v>
      </c>
      <c r="O228" s="13"/>
      <c r="P228" s="13" t="s">
        <v>217</v>
      </c>
      <c r="Q228" s="13" t="s">
        <v>345</v>
      </c>
      <c r="R228" s="18" t="s">
        <v>283</v>
      </c>
      <c r="S228" s="18" t="s">
        <v>385</v>
      </c>
      <c r="T228" s="338"/>
      <c r="U228" s="338"/>
    </row>
    <row r="229" spans="1:21" s="317" customFormat="1" ht="15" x14ac:dyDescent="0.2">
      <c r="A229" s="13" t="s">
        <v>224</v>
      </c>
      <c r="B229" s="39">
        <v>42049</v>
      </c>
      <c r="C229" s="16">
        <v>0.55486111111111114</v>
      </c>
      <c r="D229" s="13">
        <v>7.5</v>
      </c>
      <c r="E229" s="13">
        <v>119.8</v>
      </c>
      <c r="F229" s="14">
        <v>10.27</v>
      </c>
      <c r="G229" s="13">
        <v>101.7</v>
      </c>
      <c r="H229" s="15">
        <v>6.49</v>
      </c>
      <c r="I229" s="13" t="s">
        <v>230</v>
      </c>
      <c r="J229" s="13"/>
      <c r="K229" s="15">
        <v>7.63</v>
      </c>
      <c r="L229" s="15">
        <v>1.93</v>
      </c>
      <c r="M229" s="13"/>
      <c r="N229" s="15">
        <v>509.9</v>
      </c>
      <c r="O229" s="13"/>
      <c r="P229" s="13"/>
      <c r="Q229" s="13" t="s">
        <v>345</v>
      </c>
      <c r="R229" s="18" t="s">
        <v>283</v>
      </c>
      <c r="S229" s="18" t="s">
        <v>375</v>
      </c>
      <c r="T229" s="338"/>
      <c r="U229" s="338"/>
    </row>
    <row r="230" spans="1:21" s="317" customFormat="1" ht="15" x14ac:dyDescent="0.2">
      <c r="A230" s="13" t="s">
        <v>224</v>
      </c>
      <c r="B230" s="39">
        <v>42063</v>
      </c>
      <c r="C230" s="16">
        <v>0.42499999999999999</v>
      </c>
      <c r="D230" s="13">
        <v>12.1</v>
      </c>
      <c r="E230" s="13">
        <v>201.4</v>
      </c>
      <c r="F230" s="14">
        <v>11.8</v>
      </c>
      <c r="G230" s="13">
        <v>102.8</v>
      </c>
      <c r="H230" s="15">
        <v>1.49</v>
      </c>
      <c r="I230" s="13" t="s">
        <v>230</v>
      </c>
      <c r="J230" s="13"/>
      <c r="K230" s="15">
        <v>7.13</v>
      </c>
      <c r="L230" s="15">
        <v>6.58</v>
      </c>
      <c r="M230" s="13"/>
      <c r="N230" s="15">
        <v>393.1</v>
      </c>
      <c r="O230" s="13"/>
      <c r="P230" s="13" t="s">
        <v>217</v>
      </c>
      <c r="Q230" s="13" t="s">
        <v>346</v>
      </c>
      <c r="R230" s="18" t="s">
        <v>283</v>
      </c>
      <c r="S230" s="18" t="s">
        <v>301</v>
      </c>
      <c r="T230" s="338"/>
      <c r="U230" s="338"/>
    </row>
    <row r="231" spans="1:21" s="317" customFormat="1" ht="15" x14ac:dyDescent="0.2">
      <c r="A231" s="13" t="s">
        <v>224</v>
      </c>
      <c r="B231" s="39">
        <v>42084</v>
      </c>
      <c r="C231" s="16">
        <v>0.6069444444444444</v>
      </c>
      <c r="D231" s="12">
        <v>1</v>
      </c>
      <c r="E231" s="13">
        <v>387.3</v>
      </c>
      <c r="F231" s="14">
        <v>8.75</v>
      </c>
      <c r="G231" s="13">
        <v>104.5</v>
      </c>
      <c r="H231" s="15">
        <v>14.04</v>
      </c>
      <c r="I231" s="13" t="s">
        <v>230</v>
      </c>
      <c r="J231" s="13"/>
      <c r="K231" s="15">
        <v>7.73</v>
      </c>
      <c r="L231" s="15">
        <v>5.31</v>
      </c>
      <c r="M231" s="15">
        <v>478.1</v>
      </c>
      <c r="N231" s="15">
        <v>599.29999999999995</v>
      </c>
      <c r="O231" s="12">
        <v>127.1</v>
      </c>
      <c r="P231" s="13" t="s">
        <v>217</v>
      </c>
      <c r="Q231" s="13" t="s">
        <v>345</v>
      </c>
      <c r="R231" s="18" t="s">
        <v>283</v>
      </c>
      <c r="S231" s="18" t="s">
        <v>302</v>
      </c>
      <c r="T231" s="338"/>
      <c r="U231" s="338"/>
    </row>
    <row r="232" spans="1:21" s="317" customFormat="1" ht="15" x14ac:dyDescent="0.25">
      <c r="A232" s="13" t="s">
        <v>224</v>
      </c>
      <c r="B232" s="39">
        <v>42091</v>
      </c>
      <c r="C232" s="16"/>
      <c r="D232" s="16"/>
      <c r="E232" s="16"/>
      <c r="F232" s="16"/>
      <c r="G232" s="16"/>
      <c r="H232" s="16"/>
      <c r="I232" s="16"/>
      <c r="J232" s="13"/>
      <c r="K232" s="13"/>
      <c r="L232" s="13"/>
      <c r="M232" s="13"/>
      <c r="N232" s="13"/>
      <c r="O232" s="13"/>
      <c r="P232" s="13"/>
      <c r="Q232" s="13"/>
      <c r="R232" s="340" t="s">
        <v>461</v>
      </c>
      <c r="S232" s="18" t="s">
        <v>303</v>
      </c>
      <c r="T232" s="338"/>
      <c r="U232" s="338"/>
    </row>
    <row r="233" spans="1:21" s="317" customFormat="1" ht="15" x14ac:dyDescent="0.25">
      <c r="A233" s="13" t="s">
        <v>224</v>
      </c>
      <c r="B233" s="39">
        <v>42111</v>
      </c>
      <c r="C233" s="326">
        <v>0.60416666666666663</v>
      </c>
      <c r="D233" s="159">
        <v>1203.3</v>
      </c>
      <c r="E233" s="73" t="s">
        <v>296</v>
      </c>
      <c r="F233" s="342">
        <v>9.52</v>
      </c>
      <c r="G233" s="73">
        <v>102.5</v>
      </c>
      <c r="H233" s="171">
        <v>9.6999999999999993</v>
      </c>
      <c r="I233" s="73" t="s">
        <v>371</v>
      </c>
      <c r="J233" s="171"/>
      <c r="K233" s="171">
        <v>7.77</v>
      </c>
      <c r="L233" s="159"/>
      <c r="M233" s="171">
        <v>397.4</v>
      </c>
      <c r="N233" s="171">
        <v>562.6</v>
      </c>
      <c r="O233" s="159">
        <v>111.7</v>
      </c>
      <c r="P233" s="73" t="s">
        <v>217</v>
      </c>
      <c r="Q233" s="73" t="s">
        <v>346</v>
      </c>
      <c r="R233" s="346" t="s">
        <v>195</v>
      </c>
      <c r="S233" s="18" t="s">
        <v>304</v>
      </c>
      <c r="T233" s="338"/>
      <c r="U233" s="338"/>
    </row>
    <row r="234" spans="1:21" s="317" customFormat="1" ht="15" x14ac:dyDescent="0.2">
      <c r="A234" s="13" t="s">
        <v>224</v>
      </c>
      <c r="B234" s="39">
        <v>42130</v>
      </c>
      <c r="C234" s="16">
        <v>0.57291666666666663</v>
      </c>
      <c r="D234" s="12">
        <v>214</v>
      </c>
      <c r="E234" s="13"/>
      <c r="F234" s="14">
        <v>9.2100000000000009</v>
      </c>
      <c r="G234" s="13">
        <v>100.4</v>
      </c>
      <c r="H234" s="15">
        <v>9.89</v>
      </c>
      <c r="I234" s="13" t="s">
        <v>371</v>
      </c>
      <c r="J234" s="13"/>
      <c r="K234" s="15">
        <v>7.73</v>
      </c>
      <c r="L234" s="12"/>
      <c r="M234" s="15">
        <v>296.8</v>
      </c>
      <c r="N234" s="15">
        <v>210.9</v>
      </c>
      <c r="O234" s="12">
        <v>76.599999999999994</v>
      </c>
      <c r="P234" s="13"/>
      <c r="Q234" s="13" t="s">
        <v>346</v>
      </c>
      <c r="R234" s="18" t="s">
        <v>115</v>
      </c>
      <c r="S234" s="18" t="s">
        <v>305</v>
      </c>
      <c r="T234" s="338"/>
      <c r="U234" s="338"/>
    </row>
    <row r="235" spans="1:21" s="317" customFormat="1" ht="15" x14ac:dyDescent="0.2">
      <c r="A235" s="13" t="s">
        <v>224</v>
      </c>
      <c r="B235" s="39">
        <v>42144</v>
      </c>
      <c r="C235" s="16">
        <v>0.55902777777777779</v>
      </c>
      <c r="D235" s="318">
        <v>219</v>
      </c>
      <c r="E235" s="13"/>
      <c r="F235" s="14">
        <v>10.029999999999999</v>
      </c>
      <c r="G235" s="13">
        <v>103.6</v>
      </c>
      <c r="H235" s="15">
        <v>8.4700000000000006</v>
      </c>
      <c r="I235" s="13" t="s">
        <v>371</v>
      </c>
      <c r="J235" s="13"/>
      <c r="K235" s="15">
        <v>7.57</v>
      </c>
      <c r="L235" s="12"/>
      <c r="M235" s="15">
        <v>305.7</v>
      </c>
      <c r="N235" s="15">
        <v>208.6</v>
      </c>
      <c r="O235" s="12">
        <v>74</v>
      </c>
      <c r="P235" s="13"/>
      <c r="Q235" s="13" t="s">
        <v>346</v>
      </c>
      <c r="R235" s="18" t="s">
        <v>115</v>
      </c>
      <c r="S235" s="18" t="s">
        <v>306</v>
      </c>
      <c r="T235" s="338"/>
      <c r="U235" s="338"/>
    </row>
    <row r="236" spans="1:21" s="317" customFormat="1" ht="15" x14ac:dyDescent="0.2">
      <c r="A236" s="13" t="s">
        <v>224</v>
      </c>
      <c r="B236" s="39">
        <v>42158</v>
      </c>
      <c r="C236" s="16">
        <v>0.49305555555555558</v>
      </c>
      <c r="D236" s="12">
        <v>10.9</v>
      </c>
      <c r="E236" s="13"/>
      <c r="F236" s="14">
        <v>9.35</v>
      </c>
      <c r="G236" s="13">
        <v>104.5</v>
      </c>
      <c r="H236" s="15">
        <v>11.52</v>
      </c>
      <c r="I236" s="13" t="s">
        <v>371</v>
      </c>
      <c r="J236" s="13"/>
      <c r="K236" s="15">
        <v>7.55</v>
      </c>
      <c r="L236" s="12"/>
      <c r="M236" s="15">
        <v>202.5</v>
      </c>
      <c r="N236" s="15">
        <v>272.8</v>
      </c>
      <c r="O236" s="12">
        <v>73.900000000000006</v>
      </c>
      <c r="P236" s="13" t="s">
        <v>217</v>
      </c>
      <c r="Q236" s="13" t="s">
        <v>346</v>
      </c>
      <c r="R236" s="18" t="s">
        <v>251</v>
      </c>
      <c r="S236" s="18" t="s">
        <v>422</v>
      </c>
      <c r="T236" s="338"/>
      <c r="U236" s="338"/>
    </row>
    <row r="237" spans="1:21" s="317" customFormat="1" ht="15" x14ac:dyDescent="0.2">
      <c r="A237" s="13" t="s">
        <v>224</v>
      </c>
      <c r="B237" s="39">
        <v>42172</v>
      </c>
      <c r="C237" s="16">
        <v>0.57847222222222217</v>
      </c>
      <c r="D237" s="12">
        <v>23.3</v>
      </c>
      <c r="E237" s="13"/>
      <c r="F237" s="14">
        <v>8.7899999999999991</v>
      </c>
      <c r="G237" s="13">
        <v>103.9</v>
      </c>
      <c r="H237" s="15">
        <v>14.09</v>
      </c>
      <c r="I237" s="13" t="s">
        <v>371</v>
      </c>
      <c r="J237" s="13"/>
      <c r="K237" s="15">
        <v>7.47</v>
      </c>
      <c r="L237" s="12"/>
      <c r="M237" s="15">
        <v>103.9</v>
      </c>
      <c r="N237" s="15">
        <v>179.9</v>
      </c>
      <c r="O237" s="12">
        <v>85.5</v>
      </c>
      <c r="P237" s="13" t="s">
        <v>217</v>
      </c>
      <c r="Q237" s="13" t="s">
        <v>346</v>
      </c>
      <c r="R237" s="18" t="s">
        <v>249</v>
      </c>
      <c r="S237" s="18" t="s">
        <v>423</v>
      </c>
      <c r="T237" s="338"/>
      <c r="U237" s="338"/>
    </row>
    <row r="238" spans="1:21" s="317" customFormat="1" ht="15" x14ac:dyDescent="0.2">
      <c r="A238" s="13" t="s">
        <v>224</v>
      </c>
      <c r="B238" s="39">
        <v>42181</v>
      </c>
      <c r="C238" s="16">
        <v>0.43124999999999997</v>
      </c>
      <c r="D238" s="12">
        <v>14.6</v>
      </c>
      <c r="E238" s="13">
        <v>437.4</v>
      </c>
      <c r="F238" s="15">
        <v>8</v>
      </c>
      <c r="G238" s="13">
        <v>73.8</v>
      </c>
      <c r="H238" s="15">
        <v>15.69</v>
      </c>
      <c r="I238" s="13" t="s">
        <v>371</v>
      </c>
      <c r="J238" s="13"/>
      <c r="K238" s="15">
        <v>8</v>
      </c>
      <c r="L238" s="12"/>
      <c r="M238" s="12"/>
      <c r="N238" s="15">
        <v>256</v>
      </c>
      <c r="O238" s="12"/>
      <c r="P238" s="13" t="s">
        <v>298</v>
      </c>
      <c r="Q238" s="13" t="s">
        <v>346</v>
      </c>
      <c r="R238" s="18" t="s">
        <v>205</v>
      </c>
      <c r="S238" s="18" t="s">
        <v>147</v>
      </c>
      <c r="T238" s="338"/>
      <c r="U238" s="338"/>
    </row>
    <row r="239" spans="1:21" s="317" customFormat="1" ht="15" x14ac:dyDescent="0.2">
      <c r="A239" s="13" t="s">
        <v>224</v>
      </c>
      <c r="B239" s="39">
        <v>42186</v>
      </c>
      <c r="C239" s="16">
        <v>0.50347222222222221</v>
      </c>
      <c r="D239" s="12">
        <v>17.100000000000001</v>
      </c>
      <c r="E239" s="13"/>
      <c r="F239" s="14">
        <v>7.96</v>
      </c>
      <c r="G239" s="13">
        <v>104.6</v>
      </c>
      <c r="H239" s="15">
        <v>19.059999999999999</v>
      </c>
      <c r="I239" s="13" t="s">
        <v>371</v>
      </c>
      <c r="J239" s="13"/>
      <c r="K239" s="15">
        <v>7.66</v>
      </c>
      <c r="L239" s="12">
        <v>5.13</v>
      </c>
      <c r="M239" s="15">
        <v>247.7</v>
      </c>
      <c r="N239" s="15">
        <v>280.5</v>
      </c>
      <c r="O239" s="12">
        <v>69.400000000000006</v>
      </c>
      <c r="P239" s="13"/>
      <c r="Q239" s="13" t="s">
        <v>346</v>
      </c>
      <c r="R239" s="18" t="s">
        <v>127</v>
      </c>
      <c r="S239" s="18" t="s">
        <v>148</v>
      </c>
      <c r="T239" s="338"/>
      <c r="U239" s="338"/>
    </row>
    <row r="240" spans="1:21" s="317" customFormat="1" ht="15" x14ac:dyDescent="0.2">
      <c r="A240" s="13" t="s">
        <v>224</v>
      </c>
      <c r="B240" s="39">
        <v>42195</v>
      </c>
      <c r="C240" s="16">
        <v>0.50763888888888886</v>
      </c>
      <c r="D240" s="12">
        <v>71.7</v>
      </c>
      <c r="E240" s="13">
        <v>1413.6</v>
      </c>
      <c r="F240" s="14">
        <v>7.91</v>
      </c>
      <c r="G240" s="13">
        <v>102.1</v>
      </c>
      <c r="H240" s="15">
        <v>18.010000000000002</v>
      </c>
      <c r="I240" s="13"/>
      <c r="J240" s="13"/>
      <c r="K240" s="15">
        <v>7.78</v>
      </c>
      <c r="L240" s="12">
        <v>20.100000000000001</v>
      </c>
      <c r="M240" s="15">
        <v>285.5</v>
      </c>
      <c r="N240" s="15">
        <v>330.9</v>
      </c>
      <c r="O240" s="12">
        <v>65.2</v>
      </c>
      <c r="P240" s="13" t="s">
        <v>217</v>
      </c>
      <c r="Q240" s="13" t="s">
        <v>346</v>
      </c>
      <c r="R240" s="18" t="s">
        <v>249</v>
      </c>
      <c r="S240" s="18" t="s">
        <v>149</v>
      </c>
      <c r="T240" s="90"/>
      <c r="U240" s="90"/>
    </row>
    <row r="241" spans="1:21" s="317" customFormat="1" ht="15" x14ac:dyDescent="0.2">
      <c r="A241" s="13" t="s">
        <v>224</v>
      </c>
      <c r="B241" s="39">
        <v>42200</v>
      </c>
      <c r="C241" s="16">
        <v>0.49652777777777773</v>
      </c>
      <c r="D241" s="12">
        <v>69.3</v>
      </c>
      <c r="E241" s="13"/>
      <c r="F241" s="15">
        <v>7.8</v>
      </c>
      <c r="G241" s="13">
        <v>100.7</v>
      </c>
      <c r="H241" s="15">
        <v>18.440000000000001</v>
      </c>
      <c r="I241" s="13" t="s">
        <v>371</v>
      </c>
      <c r="J241" s="13"/>
      <c r="K241" s="15">
        <v>7.86</v>
      </c>
      <c r="L241" s="12">
        <v>18.5</v>
      </c>
      <c r="M241" s="15">
        <v>256.3</v>
      </c>
      <c r="N241" s="15">
        <v>296.10000000000002</v>
      </c>
      <c r="O241" s="12">
        <v>60.5</v>
      </c>
      <c r="P241" s="13" t="s">
        <v>217</v>
      </c>
      <c r="Q241" s="13" t="s">
        <v>346</v>
      </c>
      <c r="R241" s="18" t="s">
        <v>163</v>
      </c>
      <c r="S241" s="18" t="s">
        <v>150</v>
      </c>
      <c r="T241" s="338"/>
      <c r="U241" s="338"/>
    </row>
    <row r="242" spans="1:21" s="317" customFormat="1" ht="15" x14ac:dyDescent="0.2">
      <c r="A242" s="13" t="s">
        <v>224</v>
      </c>
      <c r="B242" s="39">
        <v>42209</v>
      </c>
      <c r="C242" s="16">
        <v>0.47430555555555554</v>
      </c>
      <c r="D242" s="12">
        <v>22.1</v>
      </c>
      <c r="E242" s="13" t="s">
        <v>296</v>
      </c>
      <c r="F242" s="14">
        <v>7.76</v>
      </c>
      <c r="G242" s="13">
        <v>100.9</v>
      </c>
      <c r="H242" s="15">
        <v>18.72</v>
      </c>
      <c r="I242" s="13" t="s">
        <v>371</v>
      </c>
      <c r="J242" s="13"/>
      <c r="K242" s="15">
        <v>7.72</v>
      </c>
      <c r="L242" s="12"/>
      <c r="M242" s="15">
        <v>264.60000000000002</v>
      </c>
      <c r="N242" s="15">
        <v>301.39999999999998</v>
      </c>
      <c r="O242" s="12">
        <v>63.5</v>
      </c>
      <c r="P242" s="13" t="s">
        <v>217</v>
      </c>
      <c r="Q242" s="13" t="s">
        <v>346</v>
      </c>
      <c r="R242" s="18" t="s">
        <v>249</v>
      </c>
      <c r="S242" s="18" t="s">
        <v>151</v>
      </c>
      <c r="T242" s="338"/>
      <c r="U242" s="338"/>
    </row>
    <row r="243" spans="1:21" s="317" customFormat="1" ht="15" x14ac:dyDescent="0.2">
      <c r="A243" s="73" t="s">
        <v>224</v>
      </c>
      <c r="B243" s="325">
        <v>42216</v>
      </c>
      <c r="C243" s="326">
        <v>0.48055555555555557</v>
      </c>
      <c r="D243" s="159">
        <v>19.899999999999999</v>
      </c>
      <c r="E243" s="73" t="s">
        <v>296</v>
      </c>
      <c r="F243" s="171">
        <v>7.7</v>
      </c>
      <c r="G243" s="73">
        <v>104.5</v>
      </c>
      <c r="H243" s="171">
        <v>21.02</v>
      </c>
      <c r="I243" s="73"/>
      <c r="J243" s="73"/>
      <c r="K243" s="171">
        <v>8.0299999999999994</v>
      </c>
      <c r="L243" s="159"/>
      <c r="M243" s="171">
        <v>336.1</v>
      </c>
      <c r="N243" s="171">
        <v>365.2</v>
      </c>
      <c r="O243" s="159">
        <v>49.9</v>
      </c>
      <c r="P243" s="73" t="s">
        <v>217</v>
      </c>
      <c r="Q243" s="73" t="s">
        <v>346</v>
      </c>
      <c r="R243" s="327" t="s">
        <v>249</v>
      </c>
      <c r="S243" s="18" t="s">
        <v>152</v>
      </c>
      <c r="T243" s="338"/>
      <c r="U243" s="338"/>
    </row>
    <row r="244" spans="1:21" s="317" customFormat="1" ht="15" x14ac:dyDescent="0.25">
      <c r="A244" s="13" t="s">
        <v>224</v>
      </c>
      <c r="B244" s="39">
        <v>42221</v>
      </c>
      <c r="C244" s="16">
        <v>0.5083333333333333</v>
      </c>
      <c r="D244" s="12">
        <v>48.7</v>
      </c>
      <c r="E244" s="13"/>
      <c r="F244" s="14">
        <v>8.42</v>
      </c>
      <c r="G244" s="13">
        <v>115.4</v>
      </c>
      <c r="H244" s="15">
        <v>21.11</v>
      </c>
      <c r="I244" s="13"/>
      <c r="J244" s="13"/>
      <c r="K244" s="15">
        <v>7.89</v>
      </c>
      <c r="L244" s="12"/>
      <c r="M244" s="15">
        <v>355.5</v>
      </c>
      <c r="N244" s="15">
        <v>384.6</v>
      </c>
      <c r="O244" s="12"/>
      <c r="P244" s="13" t="s">
        <v>217</v>
      </c>
      <c r="Q244" s="13" t="s">
        <v>345</v>
      </c>
      <c r="R244" s="340" t="s">
        <v>172</v>
      </c>
      <c r="S244" s="18" t="s">
        <v>153</v>
      </c>
      <c r="T244" s="13"/>
      <c r="U244" s="13"/>
    </row>
    <row r="245" spans="1:21" s="317" customFormat="1" ht="15" x14ac:dyDescent="0.2">
      <c r="A245" s="13" t="s">
        <v>224</v>
      </c>
      <c r="B245" s="39">
        <v>42235</v>
      </c>
      <c r="C245" s="16">
        <v>0.50486111111111109</v>
      </c>
      <c r="D245" s="12">
        <v>91.1</v>
      </c>
      <c r="E245" s="13"/>
      <c r="F245" s="14">
        <v>8.1199999999999992</v>
      </c>
      <c r="G245" s="13">
        <v>107.8</v>
      </c>
      <c r="H245" s="15">
        <v>19.52</v>
      </c>
      <c r="I245" s="13" t="s">
        <v>230</v>
      </c>
      <c r="J245" s="13"/>
      <c r="K245" s="15">
        <v>7.89</v>
      </c>
      <c r="L245" s="12"/>
      <c r="M245" s="15">
        <v>410.5</v>
      </c>
      <c r="N245" s="15">
        <v>457.4</v>
      </c>
      <c r="O245" s="12">
        <v>60.8</v>
      </c>
      <c r="P245" s="13"/>
      <c r="Q245" s="13" t="s">
        <v>345</v>
      </c>
      <c r="R245" s="18" t="s">
        <v>174</v>
      </c>
      <c r="S245" s="18" t="s">
        <v>154</v>
      </c>
      <c r="T245" s="13"/>
      <c r="U245" s="13"/>
    </row>
    <row r="246" spans="1:21" s="317" customFormat="1" ht="15" x14ac:dyDescent="0.2">
      <c r="A246" s="13" t="s">
        <v>224</v>
      </c>
      <c r="B246" s="39">
        <v>42249</v>
      </c>
      <c r="C246" s="16">
        <v>0.52708333333333335</v>
      </c>
      <c r="D246" s="318">
        <v>148</v>
      </c>
      <c r="E246" s="13"/>
      <c r="F246" s="14">
        <v>7.62</v>
      </c>
      <c r="G246" s="13">
        <v>106.1</v>
      </c>
      <c r="H246" s="15">
        <v>21.88</v>
      </c>
      <c r="I246" s="13" t="s">
        <v>230</v>
      </c>
      <c r="J246" s="13"/>
      <c r="K246" s="15">
        <v>7.83</v>
      </c>
      <c r="L246" s="12"/>
      <c r="M246" s="15">
        <v>497</v>
      </c>
      <c r="N246" s="15">
        <v>528.70000000000005</v>
      </c>
      <c r="O246" s="12">
        <v>66.900000000000006</v>
      </c>
      <c r="P246" s="13" t="s">
        <v>217</v>
      </c>
      <c r="Q246" s="13" t="s">
        <v>345</v>
      </c>
      <c r="R246" s="18" t="s">
        <v>174</v>
      </c>
      <c r="S246" s="18" t="s">
        <v>155</v>
      </c>
      <c r="T246" s="13"/>
      <c r="U246" s="13"/>
    </row>
    <row r="247" spans="1:21" s="317" customFormat="1" ht="15" x14ac:dyDescent="0.2">
      <c r="A247" s="13" t="s">
        <v>224</v>
      </c>
      <c r="B247" s="39">
        <v>42263</v>
      </c>
      <c r="C247" s="16">
        <v>0.50416666666666665</v>
      </c>
      <c r="D247" s="12">
        <v>80.099999999999994</v>
      </c>
      <c r="E247" s="13"/>
      <c r="F247" s="14">
        <v>9.02</v>
      </c>
      <c r="G247" s="13">
        <v>119.1</v>
      </c>
      <c r="H247" s="15">
        <v>18.93</v>
      </c>
      <c r="I247" s="13" t="s">
        <v>230</v>
      </c>
      <c r="J247" s="13"/>
      <c r="K247" s="15">
        <v>7.65</v>
      </c>
      <c r="L247" s="15">
        <v>3.65</v>
      </c>
      <c r="M247" s="15">
        <v>640.79999999999995</v>
      </c>
      <c r="N247" s="15">
        <v>726.3</v>
      </c>
      <c r="O247" s="12">
        <v>46.3</v>
      </c>
      <c r="P247" s="13" t="s">
        <v>217</v>
      </c>
      <c r="Q247" s="13" t="s">
        <v>345</v>
      </c>
      <c r="R247" s="18" t="s">
        <v>246</v>
      </c>
      <c r="S247" s="18" t="s">
        <v>156</v>
      </c>
      <c r="T247" s="13"/>
      <c r="U247" s="13"/>
    </row>
    <row r="248" spans="1:21" s="317" customFormat="1" ht="15" x14ac:dyDescent="0.2">
      <c r="A248" s="13" t="s">
        <v>224</v>
      </c>
      <c r="B248" s="39">
        <v>42272</v>
      </c>
      <c r="C248" s="16">
        <v>0.59861111111111109</v>
      </c>
      <c r="D248" s="12">
        <v>95.9</v>
      </c>
      <c r="E248" s="13" t="s">
        <v>296</v>
      </c>
      <c r="F248" s="14">
        <v>8.5299999999999994</v>
      </c>
      <c r="G248" s="12">
        <v>113</v>
      </c>
      <c r="H248" s="15">
        <v>19.68</v>
      </c>
      <c r="I248" s="111" t="s">
        <v>2</v>
      </c>
      <c r="J248" s="13"/>
      <c r="K248" s="15">
        <v>7.86</v>
      </c>
      <c r="L248" s="15">
        <v>1.82</v>
      </c>
      <c r="M248" s="15">
        <v>690.3</v>
      </c>
      <c r="N248" s="15">
        <v>771.2</v>
      </c>
      <c r="O248" s="12">
        <v>41.9</v>
      </c>
      <c r="P248" s="111" t="s">
        <v>217</v>
      </c>
      <c r="Q248" s="111" t="s">
        <v>345</v>
      </c>
      <c r="R248" s="18" t="s">
        <v>174</v>
      </c>
      <c r="S248" s="18" t="s">
        <v>157</v>
      </c>
      <c r="T248" s="13"/>
      <c r="U248" s="13"/>
    </row>
    <row r="249" spans="1:21" s="317" customFormat="1" ht="15" x14ac:dyDescent="0.2">
      <c r="A249" s="13" t="s">
        <v>224</v>
      </c>
      <c r="B249" s="39">
        <v>42286</v>
      </c>
      <c r="C249" s="16">
        <v>0.53611111111111109</v>
      </c>
      <c r="D249" s="12">
        <v>78.900000000000006</v>
      </c>
      <c r="E249" s="13">
        <v>2419.6</v>
      </c>
      <c r="F249" s="14">
        <v>8.61</v>
      </c>
      <c r="G249" s="13">
        <v>106.5</v>
      </c>
      <c r="H249" s="15">
        <v>16.399999999999999</v>
      </c>
      <c r="I249" s="13" t="s">
        <v>230</v>
      </c>
      <c r="J249" s="13"/>
      <c r="K249" s="15">
        <v>7.75</v>
      </c>
      <c r="L249" s="12">
        <v>4.16</v>
      </c>
      <c r="M249" s="15">
        <v>587.1</v>
      </c>
      <c r="N249" s="15">
        <v>702.5</v>
      </c>
      <c r="O249" s="12">
        <v>19.600000000000001</v>
      </c>
      <c r="P249" s="13" t="s">
        <v>217</v>
      </c>
      <c r="Q249" s="13" t="s">
        <v>345</v>
      </c>
      <c r="R249" s="18" t="s">
        <v>174</v>
      </c>
      <c r="S249" s="18" t="s">
        <v>158</v>
      </c>
      <c r="T249" s="13"/>
      <c r="U249" s="13"/>
    </row>
    <row r="250" spans="1:21" s="317" customFormat="1" ht="15" x14ac:dyDescent="0.25">
      <c r="A250" s="13" t="s">
        <v>224</v>
      </c>
      <c r="B250" s="39">
        <v>42307</v>
      </c>
      <c r="C250" s="16">
        <v>0.50694444444444442</v>
      </c>
      <c r="D250" s="12">
        <v>298.7</v>
      </c>
      <c r="E250" s="111" t="s">
        <v>41</v>
      </c>
      <c r="F250" s="14">
        <v>9.43</v>
      </c>
      <c r="G250" s="13">
        <v>103.6</v>
      </c>
      <c r="H250" s="15">
        <v>10.54</v>
      </c>
      <c r="I250" s="347" t="s">
        <v>2</v>
      </c>
      <c r="J250" s="347"/>
      <c r="K250" s="15">
        <v>7.5</v>
      </c>
      <c r="L250" s="13">
        <v>5.73</v>
      </c>
      <c r="M250" s="15">
        <v>569.20000000000005</v>
      </c>
      <c r="N250" s="15">
        <v>786.2</v>
      </c>
      <c r="O250" s="12">
        <v>12.8</v>
      </c>
      <c r="P250" s="347" t="s">
        <v>1</v>
      </c>
      <c r="Q250" s="347" t="s">
        <v>120</v>
      </c>
      <c r="R250" s="344" t="s">
        <v>359</v>
      </c>
      <c r="S250" s="158" t="s">
        <v>159</v>
      </c>
      <c r="T250" s="13"/>
      <c r="U250" s="13"/>
    </row>
    <row r="251" spans="1:21" s="317" customFormat="1" ht="15" x14ac:dyDescent="0.25">
      <c r="A251" s="13" t="s">
        <v>224</v>
      </c>
      <c r="B251" s="39">
        <v>42321</v>
      </c>
      <c r="C251" s="16">
        <v>0.54583333333333328</v>
      </c>
      <c r="D251" s="12">
        <v>52</v>
      </c>
      <c r="E251" s="111">
        <v>1119.9000000000001</v>
      </c>
      <c r="F251" s="14">
        <v>10.61</v>
      </c>
      <c r="G251" s="13">
        <v>109.4</v>
      </c>
      <c r="H251" s="15">
        <v>8.19</v>
      </c>
      <c r="I251" s="347" t="s">
        <v>2</v>
      </c>
      <c r="J251" s="347"/>
      <c r="K251" s="15">
        <v>7.67</v>
      </c>
      <c r="L251" s="13">
        <v>2.23</v>
      </c>
      <c r="M251" s="15">
        <v>522.5</v>
      </c>
      <c r="N251" s="15">
        <v>773.3</v>
      </c>
      <c r="O251" s="12">
        <v>20.2</v>
      </c>
      <c r="P251" s="347" t="s">
        <v>421</v>
      </c>
      <c r="Q251" s="347" t="s">
        <v>345</v>
      </c>
      <c r="R251" s="327" t="s">
        <v>187</v>
      </c>
      <c r="S251" s="18" t="s">
        <v>160</v>
      </c>
      <c r="T251" s="13"/>
      <c r="U251" s="13"/>
    </row>
    <row r="252" spans="1:21" s="317" customFormat="1" ht="15" x14ac:dyDescent="0.25">
      <c r="A252" s="13" t="s">
        <v>224</v>
      </c>
      <c r="B252" s="39">
        <v>42342</v>
      </c>
      <c r="C252" s="16">
        <v>0.55763888888888891</v>
      </c>
      <c r="D252" s="12">
        <v>27.2</v>
      </c>
      <c r="E252" s="111">
        <v>488.4</v>
      </c>
      <c r="F252" s="14">
        <v>11.31</v>
      </c>
      <c r="G252" s="13">
        <v>111.1</v>
      </c>
      <c r="H252" s="15">
        <v>6.15</v>
      </c>
      <c r="I252" s="347" t="s">
        <v>230</v>
      </c>
      <c r="J252" s="347"/>
      <c r="K252" s="15">
        <v>7.43</v>
      </c>
      <c r="L252" s="13">
        <v>1.55</v>
      </c>
      <c r="M252" s="15"/>
      <c r="N252" s="15">
        <v>802.1</v>
      </c>
      <c r="O252" s="12">
        <v>15.9</v>
      </c>
      <c r="P252" s="347" t="s">
        <v>217</v>
      </c>
      <c r="Q252" s="347" t="s">
        <v>345</v>
      </c>
      <c r="R252" s="18" t="s">
        <v>191</v>
      </c>
      <c r="S252" s="18" t="s">
        <v>161</v>
      </c>
      <c r="T252" s="13"/>
      <c r="U252" s="13"/>
    </row>
    <row r="253" spans="1:21" s="317" customFormat="1" ht="15" x14ac:dyDescent="0.2">
      <c r="A253" s="13" t="s">
        <v>224</v>
      </c>
      <c r="B253" s="39">
        <v>42356</v>
      </c>
      <c r="C253" s="16"/>
      <c r="D253" s="16"/>
      <c r="E253" s="16"/>
      <c r="F253" s="16"/>
      <c r="G253" s="16"/>
      <c r="H253" s="16"/>
      <c r="I253" s="16"/>
      <c r="J253" s="16"/>
      <c r="K253" s="16"/>
      <c r="L253" s="16"/>
      <c r="M253" s="16"/>
      <c r="N253" s="16"/>
      <c r="O253" s="16"/>
      <c r="P253" s="16"/>
      <c r="Q253" s="16"/>
      <c r="R253" s="344" t="s">
        <v>459</v>
      </c>
      <c r="S253" s="330"/>
      <c r="T253" s="13"/>
      <c r="U253" s="13"/>
    </row>
    <row r="254" spans="1:21" s="317" customFormat="1" ht="15" x14ac:dyDescent="0.2">
      <c r="A254" s="13" t="s">
        <v>228</v>
      </c>
      <c r="B254" s="39">
        <v>41766</v>
      </c>
      <c r="C254" s="16">
        <v>0.56736111111111109</v>
      </c>
      <c r="D254" s="13">
        <v>5.2</v>
      </c>
      <c r="E254" s="13"/>
      <c r="F254" s="13">
        <v>10.91</v>
      </c>
      <c r="G254" s="13"/>
      <c r="H254" s="13">
        <v>14.86</v>
      </c>
      <c r="I254" s="13" t="s">
        <v>230</v>
      </c>
      <c r="J254" s="13"/>
      <c r="K254" s="13">
        <v>8.93</v>
      </c>
      <c r="L254" s="13">
        <v>1.78</v>
      </c>
      <c r="M254" s="13"/>
      <c r="N254" s="13">
        <v>529</v>
      </c>
      <c r="O254" s="13"/>
      <c r="P254" s="13"/>
      <c r="Q254" s="13" t="s">
        <v>345</v>
      </c>
      <c r="R254" s="18" t="s">
        <v>136</v>
      </c>
      <c r="S254" s="18"/>
      <c r="T254" s="13"/>
      <c r="U254" s="13"/>
    </row>
    <row r="255" spans="1:21" s="317" customFormat="1" ht="15" x14ac:dyDescent="0.2">
      <c r="A255" s="13" t="s">
        <v>228</v>
      </c>
      <c r="B255" s="39">
        <v>41780</v>
      </c>
      <c r="C255" s="16">
        <v>0.53472222222222221</v>
      </c>
      <c r="D255" s="13">
        <v>24.6</v>
      </c>
      <c r="E255" s="13"/>
      <c r="F255" s="13">
        <v>8.9499999999999993</v>
      </c>
      <c r="G255" s="13"/>
      <c r="H255" s="13">
        <v>14.63</v>
      </c>
      <c r="I255" s="13" t="s">
        <v>371</v>
      </c>
      <c r="J255" s="13"/>
      <c r="K255" s="13">
        <v>8.24</v>
      </c>
      <c r="L255" s="13">
        <v>11.6</v>
      </c>
      <c r="M255" s="13"/>
      <c r="N255" s="13">
        <v>426</v>
      </c>
      <c r="O255" s="13"/>
      <c r="P255" s="13"/>
      <c r="Q255" s="13" t="s">
        <v>346</v>
      </c>
      <c r="R255" s="18" t="s">
        <v>139</v>
      </c>
      <c r="S255" s="18"/>
      <c r="T255" s="13"/>
      <c r="U255" s="13"/>
    </row>
    <row r="256" spans="1:21" s="317" customFormat="1" ht="15" x14ac:dyDescent="0.2">
      <c r="A256" s="13" t="s">
        <v>228</v>
      </c>
      <c r="B256" s="39">
        <v>41794</v>
      </c>
      <c r="C256" s="16">
        <v>0.53472222222222221</v>
      </c>
      <c r="D256" s="13">
        <v>35.5</v>
      </c>
      <c r="E256" s="13"/>
      <c r="F256" s="13">
        <v>9.0299999999999994</v>
      </c>
      <c r="G256" s="13"/>
      <c r="H256" s="13">
        <v>17.510000000000002</v>
      </c>
      <c r="I256" s="13" t="s">
        <v>371</v>
      </c>
      <c r="J256" s="13"/>
      <c r="K256" s="13">
        <v>7.98</v>
      </c>
      <c r="L256" s="15">
        <v>9.6</v>
      </c>
      <c r="M256" s="13"/>
      <c r="N256" s="13">
        <v>282</v>
      </c>
      <c r="O256" s="13"/>
      <c r="P256" s="13"/>
      <c r="Q256" s="13" t="s">
        <v>345</v>
      </c>
      <c r="R256" s="18" t="s">
        <v>99</v>
      </c>
      <c r="S256" s="18"/>
      <c r="T256" s="13"/>
      <c r="U256" s="13"/>
    </row>
    <row r="257" spans="1:21" s="317" customFormat="1" ht="15" x14ac:dyDescent="0.2">
      <c r="A257" s="13" t="s">
        <v>228</v>
      </c>
      <c r="B257" s="39">
        <v>41808</v>
      </c>
      <c r="C257" s="16">
        <v>0.49861111111111112</v>
      </c>
      <c r="D257" s="13">
        <v>21.1</v>
      </c>
      <c r="E257" s="13"/>
      <c r="F257" s="13">
        <v>9.02</v>
      </c>
      <c r="G257" s="13"/>
      <c r="H257" s="13">
        <v>18.53</v>
      </c>
      <c r="I257" s="13" t="s">
        <v>230</v>
      </c>
      <c r="J257" s="13"/>
      <c r="K257" s="15">
        <v>9.1</v>
      </c>
      <c r="L257" s="13">
        <v>5.77</v>
      </c>
      <c r="M257" s="13"/>
      <c r="N257" s="13">
        <v>309</v>
      </c>
      <c r="O257" s="13"/>
      <c r="P257" s="13"/>
      <c r="Q257" s="13" t="s">
        <v>345</v>
      </c>
      <c r="R257" s="18" t="s">
        <v>100</v>
      </c>
      <c r="S257" s="18"/>
      <c r="T257" s="13"/>
      <c r="U257" s="13"/>
    </row>
    <row r="258" spans="1:21" s="317" customFormat="1" ht="15" x14ac:dyDescent="0.2">
      <c r="A258" s="13" t="s">
        <v>228</v>
      </c>
      <c r="B258" s="39">
        <v>41829</v>
      </c>
      <c r="C258" s="16">
        <v>0.52430555555555558</v>
      </c>
      <c r="D258" s="13">
        <v>107</v>
      </c>
      <c r="E258" s="13"/>
      <c r="F258" s="15">
        <v>7.8</v>
      </c>
      <c r="G258" s="13"/>
      <c r="H258" s="13">
        <v>23.11</v>
      </c>
      <c r="I258" s="13" t="s">
        <v>230</v>
      </c>
      <c r="J258" s="13"/>
      <c r="K258" s="13">
        <v>8.2200000000000006</v>
      </c>
      <c r="L258" s="12">
        <v>31</v>
      </c>
      <c r="M258" s="13"/>
      <c r="N258" s="13">
        <v>358</v>
      </c>
      <c r="O258" s="13"/>
      <c r="P258" s="13"/>
      <c r="Q258" s="13" t="s">
        <v>345</v>
      </c>
      <c r="R258" s="18" t="s">
        <v>104</v>
      </c>
      <c r="S258" s="18"/>
      <c r="T258" s="13"/>
      <c r="U258" s="13"/>
    </row>
    <row r="259" spans="1:21" s="317" customFormat="1" ht="15" x14ac:dyDescent="0.2">
      <c r="A259" s="13" t="s">
        <v>228</v>
      </c>
      <c r="B259" s="39">
        <v>41843</v>
      </c>
      <c r="C259" s="16">
        <v>0.52708333333333335</v>
      </c>
      <c r="D259" s="13">
        <v>39.5</v>
      </c>
      <c r="E259" s="13"/>
      <c r="F259" s="13">
        <v>9.0299999999999994</v>
      </c>
      <c r="G259" s="13"/>
      <c r="H259" s="13">
        <v>22.97</v>
      </c>
      <c r="I259" s="13" t="s">
        <v>230</v>
      </c>
      <c r="J259" s="13"/>
      <c r="K259" s="13">
        <v>8.5500000000000007</v>
      </c>
      <c r="L259" s="13">
        <v>12.1</v>
      </c>
      <c r="M259" s="13"/>
      <c r="N259" s="13">
        <v>352</v>
      </c>
      <c r="O259" s="13"/>
      <c r="P259" s="13"/>
      <c r="Q259" s="13" t="s">
        <v>345</v>
      </c>
      <c r="R259" s="18" t="s">
        <v>105</v>
      </c>
      <c r="S259" s="18"/>
      <c r="T259" s="13"/>
      <c r="U259" s="13"/>
    </row>
    <row r="260" spans="1:21" s="317" customFormat="1" ht="15" x14ac:dyDescent="0.2">
      <c r="A260" s="13" t="s">
        <v>228</v>
      </c>
      <c r="B260" s="39">
        <v>41857</v>
      </c>
      <c r="C260" s="16">
        <v>0.54583333333333328</v>
      </c>
      <c r="D260" s="13">
        <v>59.1</v>
      </c>
      <c r="E260" s="13"/>
      <c r="F260" s="13">
        <v>7.56</v>
      </c>
      <c r="G260" s="13"/>
      <c r="H260" s="13">
        <v>21.42</v>
      </c>
      <c r="I260" s="13" t="s">
        <v>230</v>
      </c>
      <c r="J260" s="13"/>
      <c r="K260" s="13">
        <v>8.2100000000000009</v>
      </c>
      <c r="L260" s="13">
        <v>11.2</v>
      </c>
      <c r="M260" s="13"/>
      <c r="N260" s="13">
        <v>342</v>
      </c>
      <c r="O260" s="13"/>
      <c r="P260" s="13"/>
      <c r="Q260" s="13" t="s">
        <v>345</v>
      </c>
      <c r="R260" s="18" t="s">
        <v>106</v>
      </c>
      <c r="S260" s="18"/>
      <c r="T260" s="13"/>
      <c r="U260" s="13"/>
    </row>
    <row r="261" spans="1:21" s="317" customFormat="1" ht="15" x14ac:dyDescent="0.2">
      <c r="A261" s="13" t="s">
        <v>228</v>
      </c>
      <c r="B261" s="39">
        <v>41871</v>
      </c>
      <c r="C261" s="16">
        <v>0.52083333333333337</v>
      </c>
      <c r="D261" s="13">
        <v>28.8</v>
      </c>
      <c r="E261" s="13"/>
      <c r="F261" s="13">
        <v>8.65</v>
      </c>
      <c r="G261" s="13"/>
      <c r="H261" s="13">
        <v>21.32</v>
      </c>
      <c r="I261" s="13" t="s">
        <v>230</v>
      </c>
      <c r="J261" s="13"/>
      <c r="K261" s="13">
        <v>8.24</v>
      </c>
      <c r="L261" s="13">
        <v>8.0500000000000007</v>
      </c>
      <c r="M261" s="13"/>
      <c r="N261" s="13">
        <v>408</v>
      </c>
      <c r="O261" s="13"/>
      <c r="P261" s="13"/>
      <c r="Q261" s="13" t="s">
        <v>345</v>
      </c>
      <c r="R261" s="18" t="s">
        <v>107</v>
      </c>
      <c r="S261" s="18"/>
      <c r="T261" s="13"/>
      <c r="U261" s="13"/>
    </row>
    <row r="262" spans="1:21" s="317" customFormat="1" ht="15" x14ac:dyDescent="0.2">
      <c r="A262" s="13" t="s">
        <v>228</v>
      </c>
      <c r="B262" s="39">
        <v>41885</v>
      </c>
      <c r="C262" s="16">
        <v>0.58194444444444449</v>
      </c>
      <c r="D262" s="13">
        <v>30.5</v>
      </c>
      <c r="E262" s="13"/>
      <c r="F262" s="13"/>
      <c r="G262" s="13"/>
      <c r="H262" s="13"/>
      <c r="I262" s="13" t="s">
        <v>230</v>
      </c>
      <c r="J262" s="13"/>
      <c r="K262" s="13"/>
      <c r="L262" s="13">
        <v>6.38</v>
      </c>
      <c r="M262" s="13"/>
      <c r="N262" s="13"/>
      <c r="O262" s="13"/>
      <c r="P262" s="13"/>
      <c r="Q262" s="13" t="s">
        <v>345</v>
      </c>
      <c r="R262" s="18" t="s">
        <v>462</v>
      </c>
      <c r="S262" s="18"/>
      <c r="T262" s="13"/>
      <c r="U262" s="13"/>
    </row>
    <row r="263" spans="1:21" s="317" customFormat="1" ht="15" x14ac:dyDescent="0.2">
      <c r="A263" s="13" t="s">
        <v>228</v>
      </c>
      <c r="B263" s="39">
        <v>41899</v>
      </c>
      <c r="C263" s="16">
        <v>0.54722222222222217</v>
      </c>
      <c r="D263" s="13">
        <v>120</v>
      </c>
      <c r="E263" s="13"/>
      <c r="F263" s="13">
        <v>8.8699999999999992</v>
      </c>
      <c r="G263" s="13"/>
      <c r="H263" s="13">
        <v>18.62</v>
      </c>
      <c r="I263" s="13" t="s">
        <v>230</v>
      </c>
      <c r="J263" s="13"/>
      <c r="K263" s="13">
        <v>8.23</v>
      </c>
      <c r="L263" s="13">
        <v>4.79</v>
      </c>
      <c r="M263" s="13"/>
      <c r="N263" s="13">
        <v>455</v>
      </c>
      <c r="O263" s="13"/>
      <c r="P263" s="13"/>
      <c r="Q263" s="13" t="s">
        <v>345</v>
      </c>
      <c r="R263" s="18" t="s">
        <v>113</v>
      </c>
      <c r="S263" s="18"/>
      <c r="T263" s="13"/>
      <c r="U263" s="13"/>
    </row>
    <row r="264" spans="1:21" s="317" customFormat="1" ht="15" x14ac:dyDescent="0.2">
      <c r="A264" s="13" t="s">
        <v>222</v>
      </c>
      <c r="B264" s="39">
        <v>42028</v>
      </c>
      <c r="C264" s="16">
        <v>0.5131944444444444</v>
      </c>
      <c r="D264" s="13">
        <v>7.5</v>
      </c>
      <c r="E264" s="13">
        <v>307.60000000000002</v>
      </c>
      <c r="F264" s="15">
        <v>11.5</v>
      </c>
      <c r="G264" s="13">
        <v>104</v>
      </c>
      <c r="H264" s="15">
        <v>2.99</v>
      </c>
      <c r="I264" s="13" t="s">
        <v>230</v>
      </c>
      <c r="J264" s="13"/>
      <c r="K264" s="15">
        <v>8.0299999999999994</v>
      </c>
      <c r="L264" s="12">
        <v>3.7</v>
      </c>
      <c r="M264" s="15"/>
      <c r="N264" s="15">
        <v>518.5</v>
      </c>
      <c r="O264" s="13"/>
      <c r="P264" s="13" t="s">
        <v>421</v>
      </c>
      <c r="Q264" s="13" t="s">
        <v>345</v>
      </c>
      <c r="R264" s="18" t="s">
        <v>274</v>
      </c>
      <c r="S264" s="18" t="s">
        <v>385</v>
      </c>
      <c r="T264" s="13"/>
      <c r="U264" s="13"/>
    </row>
    <row r="265" spans="1:21" s="317" customFormat="1" ht="15" x14ac:dyDescent="0.2">
      <c r="A265" s="13" t="s">
        <v>222</v>
      </c>
      <c r="B265" s="39">
        <v>42049</v>
      </c>
      <c r="C265" s="16">
        <v>0.54236111111111118</v>
      </c>
      <c r="D265" s="13">
        <v>3.1</v>
      </c>
      <c r="E265" s="13">
        <v>261.3</v>
      </c>
      <c r="F265" s="14">
        <v>10.41</v>
      </c>
      <c r="G265" s="13">
        <v>102.7</v>
      </c>
      <c r="H265" s="15">
        <v>6.35</v>
      </c>
      <c r="I265" s="13" t="s">
        <v>230</v>
      </c>
      <c r="J265" s="13"/>
      <c r="K265" s="15">
        <v>7.69</v>
      </c>
      <c r="L265" s="15">
        <v>1.96</v>
      </c>
      <c r="M265" s="15"/>
      <c r="N265" s="15">
        <v>557.5</v>
      </c>
      <c r="O265" s="13"/>
      <c r="P265" s="13"/>
      <c r="Q265" s="13" t="s">
        <v>345</v>
      </c>
      <c r="R265" s="18" t="s">
        <v>274</v>
      </c>
      <c r="S265" s="18" t="s">
        <v>375</v>
      </c>
      <c r="T265" s="13"/>
      <c r="U265" s="13"/>
    </row>
    <row r="266" spans="1:21" s="317" customFormat="1" ht="15" x14ac:dyDescent="0.2">
      <c r="A266" s="13" t="s">
        <v>222</v>
      </c>
      <c r="B266" s="39">
        <v>42063</v>
      </c>
      <c r="C266" s="13"/>
      <c r="D266" s="13"/>
      <c r="E266" s="13"/>
      <c r="F266" s="13"/>
      <c r="G266" s="13"/>
      <c r="H266" s="13"/>
      <c r="I266" s="13"/>
      <c r="J266" s="13"/>
      <c r="K266" s="13"/>
      <c r="L266" s="13"/>
      <c r="M266" s="13"/>
      <c r="N266" s="13"/>
      <c r="O266" s="13"/>
      <c r="P266" s="13"/>
      <c r="Q266" s="18"/>
      <c r="R266" s="18"/>
      <c r="S266" s="18" t="s">
        <v>301</v>
      </c>
      <c r="T266" s="13"/>
      <c r="U266" s="13"/>
    </row>
    <row r="267" spans="1:21" s="317" customFormat="1" ht="15" x14ac:dyDescent="0.2">
      <c r="A267" s="13" t="s">
        <v>222</v>
      </c>
      <c r="B267" s="39">
        <v>42084</v>
      </c>
      <c r="C267" s="16">
        <v>0.59097222222222223</v>
      </c>
      <c r="D267" s="12">
        <v>5.0999999999999996</v>
      </c>
      <c r="E267" s="13">
        <v>1299.7</v>
      </c>
      <c r="F267" s="14">
        <v>9.42</v>
      </c>
      <c r="G267" s="13">
        <v>109.6</v>
      </c>
      <c r="H267" s="15">
        <v>13.22</v>
      </c>
      <c r="I267" s="13" t="s">
        <v>230</v>
      </c>
      <c r="J267" s="13"/>
      <c r="K267" s="15">
        <v>7.97</v>
      </c>
      <c r="L267" s="15">
        <v>3.68</v>
      </c>
      <c r="M267" s="15">
        <v>518.20000000000005</v>
      </c>
      <c r="N267" s="15">
        <v>670.1</v>
      </c>
      <c r="O267" s="12">
        <v>140.30000000000001</v>
      </c>
      <c r="P267" s="13" t="s">
        <v>421</v>
      </c>
      <c r="Q267" s="13" t="s">
        <v>345</v>
      </c>
      <c r="R267" s="18" t="s">
        <v>274</v>
      </c>
      <c r="S267" s="18" t="s">
        <v>302</v>
      </c>
      <c r="T267" s="13"/>
      <c r="U267" s="13"/>
    </row>
    <row r="268" spans="1:21" s="317" customFormat="1" ht="15" x14ac:dyDescent="0.25">
      <c r="A268" s="13" t="s">
        <v>222</v>
      </c>
      <c r="B268" s="39">
        <v>42091</v>
      </c>
      <c r="C268" s="16"/>
      <c r="D268" s="16"/>
      <c r="E268" s="16"/>
      <c r="F268" s="16"/>
      <c r="G268" s="16"/>
      <c r="H268" s="16"/>
      <c r="I268" s="16"/>
      <c r="J268" s="16"/>
      <c r="K268" s="16"/>
      <c r="L268" s="16"/>
      <c r="M268" s="16"/>
      <c r="N268" s="16"/>
      <c r="O268" s="16"/>
      <c r="P268" s="16"/>
      <c r="Q268" s="16"/>
      <c r="R268" s="340" t="s">
        <v>460</v>
      </c>
      <c r="S268" s="18" t="s">
        <v>303</v>
      </c>
      <c r="T268" s="13"/>
      <c r="U268" s="13"/>
    </row>
    <row r="269" spans="1:21" s="317" customFormat="1" ht="15" x14ac:dyDescent="0.25">
      <c r="A269" s="13" t="s">
        <v>222</v>
      </c>
      <c r="B269" s="325">
        <v>42111</v>
      </c>
      <c r="C269" s="326">
        <v>0.58888888888888891</v>
      </c>
      <c r="D269" s="159">
        <v>980.4</v>
      </c>
      <c r="E269" s="73" t="s">
        <v>296</v>
      </c>
      <c r="F269" s="342">
        <v>9.52</v>
      </c>
      <c r="G269" s="73">
        <v>100.8</v>
      </c>
      <c r="H269" s="171">
        <v>9.09</v>
      </c>
      <c r="I269" s="73" t="s">
        <v>371</v>
      </c>
      <c r="J269" s="13"/>
      <c r="K269" s="171">
        <v>7.77</v>
      </c>
      <c r="L269" s="159"/>
      <c r="M269" s="171">
        <v>395.6</v>
      </c>
      <c r="N269" s="171">
        <v>567.9</v>
      </c>
      <c r="O269" s="159">
        <v>105.4</v>
      </c>
      <c r="P269" s="73" t="s">
        <v>421</v>
      </c>
      <c r="Q269" s="73" t="s">
        <v>346</v>
      </c>
      <c r="R269" s="346" t="s">
        <v>195</v>
      </c>
      <c r="S269" s="18" t="s">
        <v>304</v>
      </c>
      <c r="T269" s="13"/>
      <c r="U269" s="13"/>
    </row>
    <row r="270" spans="1:21" s="317" customFormat="1" ht="15" x14ac:dyDescent="0.2">
      <c r="A270" s="13" t="s">
        <v>222</v>
      </c>
      <c r="B270" s="39">
        <v>42130</v>
      </c>
      <c r="C270" s="16">
        <v>0.56041666666666667</v>
      </c>
      <c r="D270" s="12">
        <v>194</v>
      </c>
      <c r="E270" s="13"/>
      <c r="F270" s="14">
        <v>9.01</v>
      </c>
      <c r="G270" s="13">
        <v>99.5</v>
      </c>
      <c r="H270" s="15">
        <v>10.5</v>
      </c>
      <c r="I270" s="13" t="s">
        <v>371</v>
      </c>
      <c r="J270" s="13"/>
      <c r="K270" s="15">
        <v>7.74</v>
      </c>
      <c r="L270" s="12"/>
      <c r="M270" s="15">
        <v>304.8</v>
      </c>
      <c r="N270" s="15">
        <v>219.2</v>
      </c>
      <c r="O270" s="12">
        <v>79.2</v>
      </c>
      <c r="P270" s="13"/>
      <c r="Q270" s="13" t="s">
        <v>346</v>
      </c>
      <c r="R270" s="18" t="s">
        <v>115</v>
      </c>
      <c r="S270" s="18" t="s">
        <v>305</v>
      </c>
      <c r="T270" s="13"/>
      <c r="U270" s="13"/>
    </row>
    <row r="271" spans="1:21" s="317" customFormat="1" ht="15" x14ac:dyDescent="0.2">
      <c r="A271" s="13" t="s">
        <v>222</v>
      </c>
      <c r="B271" s="39">
        <v>42144</v>
      </c>
      <c r="C271" s="16">
        <v>0.54236111111111118</v>
      </c>
      <c r="D271" s="318">
        <v>178</v>
      </c>
      <c r="E271" s="13"/>
      <c r="F271" s="14">
        <v>9.9700000000000006</v>
      </c>
      <c r="G271" s="13">
        <v>102.9</v>
      </c>
      <c r="H271" s="15">
        <v>8.4700000000000006</v>
      </c>
      <c r="I271" s="13" t="s">
        <v>371</v>
      </c>
      <c r="J271" s="13"/>
      <c r="K271" s="15">
        <v>7.59</v>
      </c>
      <c r="L271" s="12"/>
      <c r="M271" s="15">
        <v>308.2</v>
      </c>
      <c r="N271" s="15">
        <v>210.9</v>
      </c>
      <c r="O271" s="12">
        <v>86.7</v>
      </c>
      <c r="P271" s="13"/>
      <c r="Q271" s="13" t="s">
        <v>346</v>
      </c>
      <c r="R271" s="18" t="s">
        <v>115</v>
      </c>
      <c r="S271" s="18" t="s">
        <v>306</v>
      </c>
      <c r="T271" s="13"/>
      <c r="U271" s="13"/>
    </row>
    <row r="272" spans="1:21" s="317" customFormat="1" ht="15" x14ac:dyDescent="0.2">
      <c r="A272" s="13" t="s">
        <v>222</v>
      </c>
      <c r="B272" s="39">
        <v>42158</v>
      </c>
      <c r="C272" s="16">
        <v>0.4770833333333333</v>
      </c>
      <c r="D272" s="12">
        <v>10.9</v>
      </c>
      <c r="E272" s="13"/>
      <c r="F272" s="14">
        <v>9.3000000000000007</v>
      </c>
      <c r="G272" s="13">
        <v>103.9</v>
      </c>
      <c r="H272" s="15">
        <v>11.66</v>
      </c>
      <c r="I272" s="13" t="s">
        <v>371</v>
      </c>
      <c r="J272" s="13"/>
      <c r="K272" s="15">
        <v>7.59</v>
      </c>
      <c r="L272" s="12"/>
      <c r="M272" s="15">
        <v>204.5</v>
      </c>
      <c r="N272" s="15">
        <v>275.10000000000002</v>
      </c>
      <c r="O272" s="12">
        <v>68.7</v>
      </c>
      <c r="P272" s="13" t="s">
        <v>298</v>
      </c>
      <c r="Q272" s="13" t="s">
        <v>346</v>
      </c>
      <c r="R272" s="18" t="s">
        <v>251</v>
      </c>
      <c r="S272" s="18" t="s">
        <v>422</v>
      </c>
      <c r="T272" s="13"/>
      <c r="U272" s="13"/>
    </row>
    <row r="273" spans="1:21" s="317" customFormat="1" ht="15" x14ac:dyDescent="0.2">
      <c r="A273" s="13" t="s">
        <v>222</v>
      </c>
      <c r="B273" s="39">
        <v>42172</v>
      </c>
      <c r="C273" s="16">
        <v>0.56736111111111109</v>
      </c>
      <c r="D273" s="12">
        <v>37.9</v>
      </c>
      <c r="E273" s="13"/>
      <c r="F273" s="14">
        <v>8.68</v>
      </c>
      <c r="G273" s="13">
        <v>103.6</v>
      </c>
      <c r="H273" s="15">
        <v>14.54</v>
      </c>
      <c r="I273" s="13" t="s">
        <v>371</v>
      </c>
      <c r="J273" s="13"/>
      <c r="K273" s="15">
        <v>7.51</v>
      </c>
      <c r="L273" s="12"/>
      <c r="M273" s="15">
        <v>184.3</v>
      </c>
      <c r="N273" s="15">
        <v>230.7</v>
      </c>
      <c r="O273" s="12">
        <v>80.7</v>
      </c>
      <c r="P273" s="13" t="s">
        <v>298</v>
      </c>
      <c r="Q273" s="13" t="s">
        <v>346</v>
      </c>
      <c r="R273" s="18" t="s">
        <v>249</v>
      </c>
      <c r="S273" s="18" t="s">
        <v>423</v>
      </c>
      <c r="T273" s="13"/>
      <c r="U273" s="13"/>
    </row>
    <row r="274" spans="1:21" s="317" customFormat="1" ht="15" x14ac:dyDescent="0.2">
      <c r="A274" s="13" t="s">
        <v>222</v>
      </c>
      <c r="B274" s="39">
        <v>42181</v>
      </c>
      <c r="C274" s="16">
        <v>0.41319444444444442</v>
      </c>
      <c r="D274" s="12">
        <v>24.9</v>
      </c>
      <c r="E274" s="13">
        <v>263.10000000000002</v>
      </c>
      <c r="F274" s="14">
        <v>7</v>
      </c>
      <c r="G274" s="13">
        <v>70.599999999999994</v>
      </c>
      <c r="H274" s="15">
        <v>15.84</v>
      </c>
      <c r="I274" s="13" t="s">
        <v>371</v>
      </c>
      <c r="J274" s="13"/>
      <c r="K274" s="15">
        <v>7.95</v>
      </c>
      <c r="L274" s="12"/>
      <c r="M274" s="15"/>
      <c r="N274" s="15">
        <v>259</v>
      </c>
      <c r="O274" s="12"/>
      <c r="P274" s="13" t="s">
        <v>298</v>
      </c>
      <c r="Q274" s="13" t="s">
        <v>346</v>
      </c>
      <c r="R274" s="18" t="s">
        <v>205</v>
      </c>
      <c r="S274" s="18" t="s">
        <v>147</v>
      </c>
      <c r="T274" s="13"/>
      <c r="U274" s="13"/>
    </row>
    <row r="275" spans="1:21" s="317" customFormat="1" ht="15" x14ac:dyDescent="0.2">
      <c r="A275" s="13" t="s">
        <v>222</v>
      </c>
      <c r="B275" s="39">
        <v>42186</v>
      </c>
      <c r="C275" s="16">
        <v>0.49027777777777781</v>
      </c>
      <c r="D275" s="12">
        <v>22.6</v>
      </c>
      <c r="E275" s="13"/>
      <c r="F275" s="14">
        <v>7.93</v>
      </c>
      <c r="G275" s="13">
        <v>103.6</v>
      </c>
      <c r="H275" s="15">
        <v>18.97</v>
      </c>
      <c r="I275" s="13" t="s">
        <v>371</v>
      </c>
      <c r="J275" s="13"/>
      <c r="K275" s="15">
        <v>7.62</v>
      </c>
      <c r="L275" s="12">
        <v>4.6900000000000004</v>
      </c>
      <c r="M275" s="15">
        <v>251.3</v>
      </c>
      <c r="N275" s="15">
        <v>285.7</v>
      </c>
      <c r="O275" s="12">
        <v>72.2</v>
      </c>
      <c r="P275" s="13"/>
      <c r="Q275" s="13" t="s">
        <v>346</v>
      </c>
      <c r="R275" s="18" t="s">
        <v>127</v>
      </c>
      <c r="S275" s="18" t="s">
        <v>148</v>
      </c>
      <c r="T275" s="13"/>
      <c r="U275" s="13"/>
    </row>
    <row r="276" spans="1:21" s="317" customFormat="1" ht="15" x14ac:dyDescent="0.2">
      <c r="A276" s="13" t="s">
        <v>222</v>
      </c>
      <c r="B276" s="39">
        <v>42195</v>
      </c>
      <c r="C276" s="16">
        <v>0.49583333333333335</v>
      </c>
      <c r="D276" s="12">
        <v>48.7</v>
      </c>
      <c r="E276" s="13" t="s">
        <v>296</v>
      </c>
      <c r="F276" s="14">
        <v>7.89</v>
      </c>
      <c r="G276" s="13">
        <v>101.2</v>
      </c>
      <c r="H276" s="15">
        <v>17.84</v>
      </c>
      <c r="I276" s="13"/>
      <c r="J276" s="13"/>
      <c r="K276" s="15">
        <v>7.73</v>
      </c>
      <c r="L276" s="12">
        <v>13.6</v>
      </c>
      <c r="M276" s="15">
        <v>290.60000000000002</v>
      </c>
      <c r="N276" s="15">
        <v>336.9</v>
      </c>
      <c r="O276" s="12">
        <v>71</v>
      </c>
      <c r="P276" s="13" t="s">
        <v>421</v>
      </c>
      <c r="Q276" s="13" t="s">
        <v>346</v>
      </c>
      <c r="R276" s="18" t="s">
        <v>249</v>
      </c>
      <c r="S276" s="18" t="s">
        <v>149</v>
      </c>
      <c r="T276" s="13"/>
      <c r="U276" s="13"/>
    </row>
    <row r="277" spans="1:21" s="317" customFormat="1" ht="15" x14ac:dyDescent="0.2">
      <c r="A277" s="13" t="s">
        <v>222</v>
      </c>
      <c r="B277" s="39">
        <v>42200</v>
      </c>
      <c r="C277" s="16">
        <v>0.47847222222222219</v>
      </c>
      <c r="D277" s="12">
        <v>48.7</v>
      </c>
      <c r="E277" s="13"/>
      <c r="F277" s="15">
        <v>7.8</v>
      </c>
      <c r="G277" s="13">
        <v>100.8</v>
      </c>
      <c r="H277" s="15">
        <v>18.22</v>
      </c>
      <c r="I277" s="13" t="s">
        <v>371</v>
      </c>
      <c r="J277" s="13"/>
      <c r="K277" s="15">
        <v>7.84</v>
      </c>
      <c r="L277" s="12">
        <v>16.2</v>
      </c>
      <c r="M277" s="15">
        <v>263.3</v>
      </c>
      <c r="N277" s="15">
        <v>302.7</v>
      </c>
      <c r="O277" s="12">
        <v>63.4</v>
      </c>
      <c r="P277" s="13" t="s">
        <v>421</v>
      </c>
      <c r="Q277" s="13" t="s">
        <v>346</v>
      </c>
      <c r="R277" s="18" t="s">
        <v>163</v>
      </c>
      <c r="S277" s="18" t="s">
        <v>150</v>
      </c>
      <c r="T277" s="13"/>
      <c r="U277" s="13"/>
    </row>
    <row r="278" spans="1:21" s="317" customFormat="1" ht="15" x14ac:dyDescent="0.2">
      <c r="A278" s="13" t="s">
        <v>222</v>
      </c>
      <c r="B278" s="39">
        <v>42209</v>
      </c>
      <c r="C278" s="16">
        <v>0.46319444444444446</v>
      </c>
      <c r="D278" s="12">
        <v>11</v>
      </c>
      <c r="E278" s="13" t="s">
        <v>296</v>
      </c>
      <c r="F278" s="14">
        <v>7.71</v>
      </c>
      <c r="G278" s="13">
        <v>100.5</v>
      </c>
      <c r="H278" s="15">
        <v>18.78</v>
      </c>
      <c r="I278" s="13" t="s">
        <v>371</v>
      </c>
      <c r="J278" s="13"/>
      <c r="K278" s="15">
        <v>7.74</v>
      </c>
      <c r="L278" s="12"/>
      <c r="M278" s="15">
        <v>268.60000000000002</v>
      </c>
      <c r="N278" s="15">
        <v>305.39999999999998</v>
      </c>
      <c r="O278" s="12">
        <v>75</v>
      </c>
      <c r="P278" s="13" t="s">
        <v>421</v>
      </c>
      <c r="Q278" s="13" t="s">
        <v>346</v>
      </c>
      <c r="R278" s="18" t="s">
        <v>249</v>
      </c>
      <c r="S278" s="18" t="s">
        <v>151</v>
      </c>
      <c r="T278" s="13"/>
      <c r="U278" s="13"/>
    </row>
    <row r="279" spans="1:21" s="317" customFormat="1" ht="15" x14ac:dyDescent="0.2">
      <c r="A279" s="13" t="s">
        <v>222</v>
      </c>
      <c r="B279" s="39">
        <v>42216</v>
      </c>
      <c r="C279" s="16">
        <v>0.4694444444444445</v>
      </c>
      <c r="D279" s="12">
        <v>13.4</v>
      </c>
      <c r="E279" s="13">
        <v>2419.6</v>
      </c>
      <c r="F279" s="14">
        <v>7.75</v>
      </c>
      <c r="G279" s="13">
        <v>104.1</v>
      </c>
      <c r="H279" s="15">
        <v>20.53</v>
      </c>
      <c r="I279" s="13"/>
      <c r="J279" s="13"/>
      <c r="K279" s="15">
        <v>7.92</v>
      </c>
      <c r="L279" s="12"/>
      <c r="M279" s="15">
        <v>345.3</v>
      </c>
      <c r="N279" s="15">
        <v>377.8</v>
      </c>
      <c r="O279" s="12">
        <v>50.5</v>
      </c>
      <c r="P279" s="13" t="s">
        <v>421</v>
      </c>
      <c r="Q279" s="13" t="s">
        <v>346</v>
      </c>
      <c r="R279" s="18" t="s">
        <v>249</v>
      </c>
      <c r="S279" s="18" t="s">
        <v>152</v>
      </c>
      <c r="T279" s="13"/>
      <c r="U279" s="13"/>
    </row>
    <row r="280" spans="1:21" s="317" customFormat="1" ht="15" x14ac:dyDescent="0.25">
      <c r="A280" s="13" t="s">
        <v>222</v>
      </c>
      <c r="B280" s="39">
        <v>42221</v>
      </c>
      <c r="C280" s="16">
        <v>0.49583333333333335</v>
      </c>
      <c r="D280" s="12">
        <v>291</v>
      </c>
      <c r="E280" s="13"/>
      <c r="F280" s="14">
        <v>8.68</v>
      </c>
      <c r="G280" s="13">
        <v>118.3</v>
      </c>
      <c r="H280" s="15">
        <v>20.88</v>
      </c>
      <c r="I280" s="13"/>
      <c r="J280" s="13"/>
      <c r="K280" s="15">
        <v>7.88</v>
      </c>
      <c r="L280" s="12"/>
      <c r="M280" s="15">
        <v>368.5</v>
      </c>
      <c r="N280" s="15">
        <v>400.3</v>
      </c>
      <c r="O280" s="12"/>
      <c r="P280" s="13" t="s">
        <v>421</v>
      </c>
      <c r="Q280" s="13" t="s">
        <v>345</v>
      </c>
      <c r="R280" s="340" t="s">
        <v>172</v>
      </c>
      <c r="S280" s="18" t="s">
        <v>153</v>
      </c>
      <c r="T280" s="13"/>
      <c r="U280" s="13"/>
    </row>
    <row r="281" spans="1:21" s="317" customFormat="1" ht="15" x14ac:dyDescent="0.2">
      <c r="A281" s="13" t="s">
        <v>222</v>
      </c>
      <c r="B281" s="39">
        <v>42235</v>
      </c>
      <c r="C281" s="16">
        <v>0.4909722222222222</v>
      </c>
      <c r="D281" s="318">
        <v>613</v>
      </c>
      <c r="E281" s="13"/>
      <c r="F281" s="14">
        <v>8.1999999999999993</v>
      </c>
      <c r="G281" s="13">
        <v>107.9</v>
      </c>
      <c r="H281" s="15">
        <v>19.32</v>
      </c>
      <c r="I281" s="13" t="s">
        <v>230</v>
      </c>
      <c r="J281" s="13"/>
      <c r="K281" s="15">
        <v>7.87</v>
      </c>
      <c r="L281" s="12"/>
      <c r="M281" s="15">
        <v>422.7</v>
      </c>
      <c r="N281" s="15">
        <v>473.5</v>
      </c>
      <c r="O281" s="12">
        <v>64.599999999999994</v>
      </c>
      <c r="P281" s="13"/>
      <c r="Q281" s="13" t="s">
        <v>345</v>
      </c>
      <c r="R281" s="18" t="s">
        <v>174</v>
      </c>
      <c r="S281" s="18" t="s">
        <v>154</v>
      </c>
      <c r="T281" s="13"/>
      <c r="U281" s="13"/>
    </row>
    <row r="282" spans="1:21" s="317" customFormat="1" ht="15" x14ac:dyDescent="0.2">
      <c r="A282" s="13" t="s">
        <v>222</v>
      </c>
      <c r="B282" s="39">
        <v>42249</v>
      </c>
      <c r="C282" s="16">
        <v>0.51250000000000007</v>
      </c>
      <c r="D282" s="318">
        <v>105</v>
      </c>
      <c r="E282" s="13"/>
      <c r="F282" s="14">
        <v>8.11</v>
      </c>
      <c r="G282" s="13">
        <v>111.4</v>
      </c>
      <c r="H282" s="15">
        <v>21.26</v>
      </c>
      <c r="I282" s="13" t="s">
        <v>230</v>
      </c>
      <c r="J282" s="13"/>
      <c r="K282" s="15">
        <v>7.8</v>
      </c>
      <c r="L282" s="12"/>
      <c r="M282" s="15">
        <v>517.29999999999995</v>
      </c>
      <c r="N282" s="15">
        <v>557.70000000000005</v>
      </c>
      <c r="O282" s="12">
        <v>67.2</v>
      </c>
      <c r="P282" s="13" t="s">
        <v>379</v>
      </c>
      <c r="Q282" s="13" t="s">
        <v>345</v>
      </c>
      <c r="R282" s="18" t="s">
        <v>174</v>
      </c>
      <c r="S282" s="18" t="s">
        <v>155</v>
      </c>
      <c r="T282" s="13"/>
      <c r="U282" s="13"/>
    </row>
    <row r="283" spans="1:21" s="317" customFormat="1" ht="15" x14ac:dyDescent="0.2">
      <c r="A283" s="13" t="s">
        <v>222</v>
      </c>
      <c r="B283" s="39">
        <v>42263</v>
      </c>
      <c r="C283" s="16">
        <v>0.4916666666666667</v>
      </c>
      <c r="D283" s="318">
        <v>2420</v>
      </c>
      <c r="E283" s="13"/>
      <c r="F283" s="14">
        <v>9.24</v>
      </c>
      <c r="G283" s="13">
        <v>121.5</v>
      </c>
      <c r="H283" s="15">
        <v>18.7</v>
      </c>
      <c r="I283" s="13" t="s">
        <v>230</v>
      </c>
      <c r="J283" s="13"/>
      <c r="K283" s="15">
        <v>7.71</v>
      </c>
      <c r="L283" s="15">
        <v>4.5199999999999996</v>
      </c>
      <c r="M283" s="15">
        <v>677.2</v>
      </c>
      <c r="N283" s="15">
        <v>768.4</v>
      </c>
      <c r="O283" s="12">
        <v>44.6</v>
      </c>
      <c r="P283" s="13" t="s">
        <v>217</v>
      </c>
      <c r="Q283" s="13" t="s">
        <v>345</v>
      </c>
      <c r="R283" s="18" t="s">
        <v>246</v>
      </c>
      <c r="S283" s="18" t="s">
        <v>156</v>
      </c>
      <c r="T283" s="13"/>
      <c r="U283" s="13"/>
    </row>
    <row r="284" spans="1:21" s="317" customFormat="1" ht="15" x14ac:dyDescent="0.2">
      <c r="A284" s="13" t="s">
        <v>222</v>
      </c>
      <c r="B284" s="39">
        <v>42272</v>
      </c>
      <c r="C284" s="16">
        <v>0.58263888888888882</v>
      </c>
      <c r="D284" s="12">
        <v>770.1</v>
      </c>
      <c r="E284" s="13" t="s">
        <v>296</v>
      </c>
      <c r="F284" s="14">
        <v>9.1300000000000008</v>
      </c>
      <c r="G284" s="13">
        <v>119.3</v>
      </c>
      <c r="H284" s="15">
        <v>19.100000000000001</v>
      </c>
      <c r="I284" s="111" t="s">
        <v>2</v>
      </c>
      <c r="J284" s="13"/>
      <c r="K284" s="15">
        <v>7.86</v>
      </c>
      <c r="L284" s="15">
        <v>1.5</v>
      </c>
      <c r="M284" s="15">
        <v>726.7</v>
      </c>
      <c r="N284" s="15">
        <v>821.4</v>
      </c>
      <c r="O284" s="12">
        <v>37.1</v>
      </c>
      <c r="P284" s="111" t="s">
        <v>298</v>
      </c>
      <c r="Q284" s="111" t="s">
        <v>345</v>
      </c>
      <c r="R284" s="18" t="s">
        <v>174</v>
      </c>
      <c r="S284" s="18" t="s">
        <v>157</v>
      </c>
      <c r="T284" s="13"/>
      <c r="U284" s="13"/>
    </row>
    <row r="285" spans="1:21" s="317" customFormat="1" ht="15" x14ac:dyDescent="0.2">
      <c r="A285" s="13" t="s">
        <v>222</v>
      </c>
      <c r="B285" s="39">
        <v>42286</v>
      </c>
      <c r="C285" s="16">
        <v>0.52013888888888882</v>
      </c>
      <c r="D285" s="12">
        <v>613.1</v>
      </c>
      <c r="E285" s="13" t="s">
        <v>296</v>
      </c>
      <c r="F285" s="14">
        <v>8.82</v>
      </c>
      <c r="G285" s="13">
        <v>108.9</v>
      </c>
      <c r="H285" s="15">
        <v>16.38</v>
      </c>
      <c r="I285" s="13" t="s">
        <v>230</v>
      </c>
      <c r="J285" s="13"/>
      <c r="K285" s="15">
        <v>7.81</v>
      </c>
      <c r="L285" s="12">
        <v>5.01</v>
      </c>
      <c r="M285" s="15">
        <v>602.5</v>
      </c>
      <c r="N285" s="15">
        <v>721.3</v>
      </c>
      <c r="O285" s="12">
        <v>22.4</v>
      </c>
      <c r="P285" s="13" t="s">
        <v>421</v>
      </c>
      <c r="Q285" s="13" t="s">
        <v>345</v>
      </c>
      <c r="R285" s="18" t="s">
        <v>174</v>
      </c>
      <c r="S285" s="18" t="s">
        <v>158</v>
      </c>
      <c r="T285" s="13"/>
      <c r="U285" s="13"/>
    </row>
    <row r="286" spans="1:21" s="317" customFormat="1" ht="15" x14ac:dyDescent="0.2">
      <c r="A286" s="13" t="s">
        <v>222</v>
      </c>
      <c r="B286" s="39">
        <v>42307</v>
      </c>
      <c r="C286" s="16">
        <v>0.49583333333333335</v>
      </c>
      <c r="D286" s="12">
        <v>344.8</v>
      </c>
      <c r="E286" s="111" t="s">
        <v>41</v>
      </c>
      <c r="F286" s="14">
        <v>9.49</v>
      </c>
      <c r="G286" s="13">
        <v>103.9</v>
      </c>
      <c r="H286" s="15">
        <v>9.94</v>
      </c>
      <c r="I286" s="111" t="s">
        <v>2</v>
      </c>
      <c r="J286" s="111"/>
      <c r="K286" s="15">
        <v>7.5</v>
      </c>
      <c r="L286" s="12">
        <v>3.98</v>
      </c>
      <c r="M286" s="15">
        <v>595.20000000000005</v>
      </c>
      <c r="N286" s="15">
        <v>826.8</v>
      </c>
      <c r="O286" s="12">
        <v>15.8</v>
      </c>
      <c r="P286" s="111" t="s">
        <v>1</v>
      </c>
      <c r="Q286" s="111" t="s">
        <v>120</v>
      </c>
      <c r="R286" s="344" t="s">
        <v>359</v>
      </c>
      <c r="S286" s="158" t="s">
        <v>159</v>
      </c>
      <c r="T286" s="13"/>
      <c r="U286" s="13"/>
    </row>
    <row r="287" spans="1:21" s="317" customFormat="1" ht="15" x14ac:dyDescent="0.2">
      <c r="A287" s="13" t="s">
        <v>222</v>
      </c>
      <c r="B287" s="39">
        <v>42321</v>
      </c>
      <c r="C287" s="16">
        <v>0.53402777777777777</v>
      </c>
      <c r="D287" s="12">
        <v>2419.6</v>
      </c>
      <c r="E287" s="13" t="s">
        <v>296</v>
      </c>
      <c r="F287" s="15">
        <v>11.6</v>
      </c>
      <c r="G287" s="13">
        <v>117.2</v>
      </c>
      <c r="H287" s="15">
        <v>7.42</v>
      </c>
      <c r="I287" s="111" t="s">
        <v>2</v>
      </c>
      <c r="J287" s="13"/>
      <c r="K287" s="15">
        <v>7.44</v>
      </c>
      <c r="L287" s="12">
        <v>1.99</v>
      </c>
      <c r="M287" s="15">
        <v>553.6</v>
      </c>
      <c r="N287" s="15">
        <v>835.8</v>
      </c>
      <c r="O287" s="12">
        <v>15.9</v>
      </c>
      <c r="P287" s="13" t="s">
        <v>421</v>
      </c>
      <c r="Q287" s="13" t="s">
        <v>345</v>
      </c>
      <c r="R287" s="327" t="s">
        <v>187</v>
      </c>
      <c r="S287" s="18" t="s">
        <v>160</v>
      </c>
      <c r="T287" s="13"/>
      <c r="U287" s="13"/>
    </row>
    <row r="288" spans="1:21" s="317" customFormat="1" ht="15" x14ac:dyDescent="0.2">
      <c r="A288" s="13" t="s">
        <v>222</v>
      </c>
      <c r="B288" s="39">
        <v>42342</v>
      </c>
      <c r="C288" s="16">
        <v>0.53819444444444442</v>
      </c>
      <c r="D288" s="12">
        <v>63.1</v>
      </c>
      <c r="E288" s="13">
        <v>1046.2</v>
      </c>
      <c r="F288" s="14">
        <v>12.03</v>
      </c>
      <c r="G288" s="13">
        <v>117.6</v>
      </c>
      <c r="H288" s="15">
        <v>5.85</v>
      </c>
      <c r="I288" s="13" t="s">
        <v>230</v>
      </c>
      <c r="J288" s="13"/>
      <c r="K288" s="15">
        <v>7.49</v>
      </c>
      <c r="L288" s="12">
        <v>1.73</v>
      </c>
      <c r="M288" s="15"/>
      <c r="N288" s="15">
        <v>822.4</v>
      </c>
      <c r="O288" s="12">
        <v>17.100000000000001</v>
      </c>
      <c r="P288" s="13" t="s">
        <v>421</v>
      </c>
      <c r="Q288" s="13" t="s">
        <v>345</v>
      </c>
      <c r="R288" s="18" t="s">
        <v>191</v>
      </c>
      <c r="S288" s="18" t="s">
        <v>161</v>
      </c>
      <c r="T288" s="13"/>
      <c r="U288" s="13"/>
    </row>
    <row r="289" spans="1:21" s="317" customFormat="1" ht="15" x14ac:dyDescent="0.2">
      <c r="A289" s="13" t="s">
        <v>222</v>
      </c>
      <c r="B289" s="39">
        <v>42356</v>
      </c>
      <c r="C289" s="16">
        <v>0.55138888888888882</v>
      </c>
      <c r="D289" s="12">
        <v>980.4</v>
      </c>
      <c r="E289" s="13">
        <v>1986.3</v>
      </c>
      <c r="F289" s="14">
        <v>13.14</v>
      </c>
      <c r="G289" s="13">
        <v>124.5</v>
      </c>
      <c r="H289" s="15">
        <v>4.5599999999999996</v>
      </c>
      <c r="I289" s="13" t="s">
        <v>230</v>
      </c>
      <c r="J289" s="13"/>
      <c r="K289" s="15">
        <v>7.98</v>
      </c>
      <c r="L289" s="15">
        <v>2.63</v>
      </c>
      <c r="M289" s="15">
        <v>465.9</v>
      </c>
      <c r="N289" s="15">
        <v>768.7</v>
      </c>
      <c r="O289" s="12">
        <v>12.9</v>
      </c>
      <c r="P289" s="13" t="s">
        <v>217</v>
      </c>
      <c r="Q289" s="13" t="s">
        <v>345</v>
      </c>
      <c r="R289" s="18" t="s">
        <v>164</v>
      </c>
      <c r="S289" s="330"/>
      <c r="T289" s="13"/>
      <c r="U289" s="13"/>
    </row>
    <row r="290" spans="1:21" s="317" customFormat="1" ht="15" x14ac:dyDescent="0.2">
      <c r="A290" s="13" t="s">
        <v>222</v>
      </c>
      <c r="B290" s="39">
        <v>42384</v>
      </c>
      <c r="C290" s="16">
        <v>0.57847222222222217</v>
      </c>
      <c r="D290" s="12">
        <v>48.8</v>
      </c>
      <c r="E290" s="13">
        <v>1732.9</v>
      </c>
      <c r="F290" s="14">
        <v>12.66</v>
      </c>
      <c r="G290" s="13">
        <v>115.6</v>
      </c>
      <c r="H290" s="15">
        <v>2.89</v>
      </c>
      <c r="I290" s="13" t="s">
        <v>230</v>
      </c>
      <c r="J290" s="13"/>
      <c r="K290" s="15">
        <v>7.72</v>
      </c>
      <c r="L290" s="15">
        <v>1.44</v>
      </c>
      <c r="M290" s="15">
        <v>386.2</v>
      </c>
      <c r="N290" s="15">
        <v>668.8</v>
      </c>
      <c r="O290" s="12">
        <v>20.9</v>
      </c>
      <c r="P290" s="13" t="s">
        <v>421</v>
      </c>
      <c r="Q290" s="13" t="s">
        <v>345</v>
      </c>
      <c r="R290" s="18" t="s">
        <v>174</v>
      </c>
      <c r="S290" s="330"/>
      <c r="T290" s="13"/>
      <c r="U290" s="13"/>
    </row>
    <row r="291" spans="1:21" s="317" customFormat="1" ht="15" x14ac:dyDescent="0.2">
      <c r="A291" s="13" t="s">
        <v>222</v>
      </c>
      <c r="B291" s="39">
        <v>42405</v>
      </c>
      <c r="C291" s="16">
        <v>0.57430555555555551</v>
      </c>
      <c r="D291" s="12">
        <v>43.2</v>
      </c>
      <c r="E291" s="13">
        <v>517.20000000000005</v>
      </c>
      <c r="F291" s="14">
        <v>12.23</v>
      </c>
      <c r="G291" s="13">
        <v>112.8</v>
      </c>
      <c r="H291" s="15">
        <v>4</v>
      </c>
      <c r="I291" s="13" t="s">
        <v>230</v>
      </c>
      <c r="J291" s="13"/>
      <c r="K291" s="15">
        <v>7.92</v>
      </c>
      <c r="L291" s="15">
        <v>7.05</v>
      </c>
      <c r="M291" s="15">
        <v>456.3</v>
      </c>
      <c r="N291" s="15">
        <v>763</v>
      </c>
      <c r="O291" s="12">
        <v>18.3</v>
      </c>
      <c r="P291" s="13" t="s">
        <v>421</v>
      </c>
      <c r="Q291" s="13" t="s">
        <v>345</v>
      </c>
      <c r="R291" s="18" t="s">
        <v>131</v>
      </c>
      <c r="S291" s="330"/>
      <c r="T291" s="13"/>
      <c r="U291" s="13"/>
    </row>
    <row r="292" spans="1:21" s="317" customFormat="1" ht="15" x14ac:dyDescent="0.2">
      <c r="A292" s="13" t="s">
        <v>222</v>
      </c>
      <c r="B292" s="39">
        <v>42448</v>
      </c>
      <c r="C292" s="16">
        <v>0.63124999999999998</v>
      </c>
      <c r="D292" s="12">
        <v>52</v>
      </c>
      <c r="E292" s="13" t="s">
        <v>296</v>
      </c>
      <c r="F292" s="14">
        <v>10.91</v>
      </c>
      <c r="G292" s="13">
        <v>108.3</v>
      </c>
      <c r="H292" s="15">
        <v>8.4700000000000006</v>
      </c>
      <c r="I292" s="13" t="s">
        <v>230</v>
      </c>
      <c r="J292" s="13"/>
      <c r="K292" s="15">
        <v>8.31</v>
      </c>
      <c r="L292" s="15">
        <v>2.44</v>
      </c>
      <c r="M292" s="15">
        <v>603.1</v>
      </c>
      <c r="N292" s="15">
        <v>108.3</v>
      </c>
      <c r="O292" s="12">
        <v>167.4</v>
      </c>
      <c r="P292" s="13" t="s">
        <v>421</v>
      </c>
      <c r="Q292" s="13" t="s">
        <v>345</v>
      </c>
      <c r="R292" s="18" t="s">
        <v>174</v>
      </c>
      <c r="S292" s="330"/>
      <c r="T292" s="13"/>
      <c r="U292" s="13"/>
    </row>
    <row r="293" spans="1:21" s="317" customFormat="1" ht="15" x14ac:dyDescent="0.2">
      <c r="A293" s="13" t="s">
        <v>222</v>
      </c>
      <c r="B293" s="39">
        <v>42468</v>
      </c>
      <c r="C293" s="16">
        <v>0.52152777777777781</v>
      </c>
      <c r="D293" s="12">
        <v>866.4</v>
      </c>
      <c r="E293" s="13" t="s">
        <v>296</v>
      </c>
      <c r="F293" s="14">
        <v>10.76</v>
      </c>
      <c r="G293" s="13">
        <v>119.9</v>
      </c>
      <c r="H293" s="15">
        <v>11.64</v>
      </c>
      <c r="I293" s="111" t="s">
        <v>25</v>
      </c>
      <c r="J293" s="13"/>
      <c r="K293" s="15">
        <v>8.4600000000000009</v>
      </c>
      <c r="L293" s="15">
        <v>4.7300000000000004</v>
      </c>
      <c r="M293" s="15">
        <v>515.70000000000005</v>
      </c>
      <c r="N293" s="15">
        <v>693</v>
      </c>
      <c r="O293" s="12">
        <v>69.5</v>
      </c>
      <c r="P293" s="111"/>
      <c r="Q293" s="111"/>
      <c r="R293" s="344" t="s">
        <v>26</v>
      </c>
      <c r="S293" s="330"/>
      <c r="T293" s="13"/>
      <c r="U293" s="13"/>
    </row>
    <row r="294" spans="1:21" s="317" customFormat="1" ht="15" x14ac:dyDescent="0.2">
      <c r="A294" s="13" t="s">
        <v>222</v>
      </c>
      <c r="B294" s="39">
        <v>42474</v>
      </c>
      <c r="C294" s="16">
        <v>0.62013888888888891</v>
      </c>
      <c r="D294" s="12">
        <v>44.3</v>
      </c>
      <c r="E294" s="13">
        <v>1986.3</v>
      </c>
      <c r="F294" s="14">
        <v>10.11</v>
      </c>
      <c r="G294" s="12">
        <v>121</v>
      </c>
      <c r="H294" s="15">
        <v>13.9</v>
      </c>
      <c r="I294" s="111" t="s">
        <v>25</v>
      </c>
      <c r="J294" s="13"/>
      <c r="K294" s="15">
        <v>8.65</v>
      </c>
      <c r="L294" s="15">
        <v>5.25</v>
      </c>
      <c r="M294" s="15">
        <v>465.1</v>
      </c>
      <c r="N294" s="15">
        <v>589.6</v>
      </c>
      <c r="O294" s="12">
        <v>105.4</v>
      </c>
      <c r="P294" s="111" t="s">
        <v>0</v>
      </c>
      <c r="Q294" s="111"/>
      <c r="R294" s="18" t="s">
        <v>88</v>
      </c>
      <c r="S294" s="330"/>
      <c r="T294" s="13"/>
      <c r="U294" s="13"/>
    </row>
    <row r="295" spans="1:21" s="317" customFormat="1" ht="15" x14ac:dyDescent="0.2">
      <c r="A295" s="13" t="s">
        <v>222</v>
      </c>
      <c r="B295" s="39">
        <v>42489</v>
      </c>
      <c r="C295" s="16">
        <v>0.49791666666666662</v>
      </c>
      <c r="D295" s="348" t="s">
        <v>39</v>
      </c>
      <c r="E295" s="111" t="s">
        <v>39</v>
      </c>
      <c r="F295" s="349"/>
      <c r="G295" s="349"/>
      <c r="H295" s="15">
        <v>6.57</v>
      </c>
      <c r="I295" s="111" t="s">
        <v>25</v>
      </c>
      <c r="J295" s="13"/>
      <c r="K295" s="15">
        <v>7.83</v>
      </c>
      <c r="L295" s="15">
        <v>12.2</v>
      </c>
      <c r="M295" s="15">
        <v>245.3</v>
      </c>
      <c r="N295" s="15">
        <v>378.4</v>
      </c>
      <c r="O295" s="12">
        <v>162.6</v>
      </c>
      <c r="P295" s="111"/>
      <c r="Q295" s="111"/>
      <c r="R295" s="18" t="s">
        <v>88</v>
      </c>
      <c r="S295" s="330"/>
      <c r="T295" s="13"/>
      <c r="U295" s="13"/>
    </row>
    <row r="296" spans="1:21" s="317" customFormat="1" ht="15" x14ac:dyDescent="0.25">
      <c r="A296" s="13" t="s">
        <v>222</v>
      </c>
      <c r="B296" s="39">
        <v>42494</v>
      </c>
      <c r="C296" s="16">
        <v>0.57500000000000007</v>
      </c>
      <c r="D296" s="12">
        <v>12</v>
      </c>
      <c r="E296" s="13"/>
      <c r="F296" s="349"/>
      <c r="G296" s="349"/>
      <c r="H296" s="15">
        <v>10.92</v>
      </c>
      <c r="I296" s="111" t="s">
        <v>25</v>
      </c>
      <c r="J296" s="13"/>
      <c r="K296" s="15">
        <v>7.83</v>
      </c>
      <c r="L296" s="15">
        <v>15.9</v>
      </c>
      <c r="M296" s="312"/>
      <c r="N296" s="15">
        <v>417.8</v>
      </c>
      <c r="O296" s="348">
        <v>116.2</v>
      </c>
      <c r="P296" s="111" t="s">
        <v>1</v>
      </c>
      <c r="Q296" s="111"/>
      <c r="R296" s="350" t="s">
        <v>125</v>
      </c>
      <c r="S296" s="330"/>
      <c r="T296" s="13"/>
      <c r="U296" s="13"/>
    </row>
    <row r="297" spans="1:21" s="317" customFormat="1" ht="15" x14ac:dyDescent="0.2">
      <c r="A297" s="13" t="s">
        <v>222</v>
      </c>
      <c r="B297" s="39">
        <v>42499</v>
      </c>
      <c r="C297" s="16">
        <v>0.54097222222222219</v>
      </c>
      <c r="D297" s="12">
        <v>17.5</v>
      </c>
      <c r="E297" s="13">
        <v>613.1</v>
      </c>
      <c r="F297" s="349"/>
      <c r="G297" s="349"/>
      <c r="H297" s="349">
        <v>10.74</v>
      </c>
      <c r="I297" s="111" t="s">
        <v>25</v>
      </c>
      <c r="J297" s="13"/>
      <c r="K297" s="15">
        <v>7.97</v>
      </c>
      <c r="L297" s="15">
        <v>15.3</v>
      </c>
      <c r="M297" s="312"/>
      <c r="N297" s="15">
        <v>353.6</v>
      </c>
      <c r="O297" s="12">
        <v>142</v>
      </c>
      <c r="P297" s="111" t="s">
        <v>1</v>
      </c>
      <c r="Q297" s="111"/>
      <c r="R297" s="18" t="s">
        <v>88</v>
      </c>
      <c r="S297" s="330"/>
      <c r="T297" s="13"/>
      <c r="U297" s="13"/>
    </row>
    <row r="298" spans="1:21" s="317" customFormat="1" ht="15" x14ac:dyDescent="0.2">
      <c r="A298" s="13" t="s">
        <v>222</v>
      </c>
      <c r="B298" s="39">
        <v>42508</v>
      </c>
      <c r="C298" s="16">
        <v>0.55694444444444446</v>
      </c>
      <c r="D298" s="12">
        <v>59.8</v>
      </c>
      <c r="E298" s="13"/>
      <c r="F298" s="14">
        <v>9.1199999999999992</v>
      </c>
      <c r="G298" s="13">
        <v>103.4</v>
      </c>
      <c r="H298" s="15">
        <v>12.31</v>
      </c>
      <c r="I298" s="111" t="s">
        <v>25</v>
      </c>
      <c r="J298" s="13"/>
      <c r="K298" s="15">
        <v>8.02</v>
      </c>
      <c r="L298" s="15">
        <v>11.4</v>
      </c>
      <c r="M298" s="312"/>
      <c r="N298" s="15">
        <v>363</v>
      </c>
      <c r="O298" s="12">
        <v>140.9</v>
      </c>
      <c r="P298" s="111" t="s">
        <v>1</v>
      </c>
      <c r="Q298" s="111"/>
      <c r="R298" s="344" t="s">
        <v>26</v>
      </c>
      <c r="S298" s="330"/>
      <c r="T298" s="13"/>
      <c r="U298" s="13"/>
    </row>
    <row r="299" spans="1:21" s="317" customFormat="1" ht="15" x14ac:dyDescent="0.2">
      <c r="A299" s="13" t="s">
        <v>222</v>
      </c>
      <c r="B299" s="39">
        <v>42517</v>
      </c>
      <c r="C299" s="16">
        <v>0.56944444444444442</v>
      </c>
      <c r="D299" s="12">
        <v>90.9</v>
      </c>
      <c r="E299" s="13">
        <v>378.4</v>
      </c>
      <c r="F299" s="14">
        <v>8.8800000000000008</v>
      </c>
      <c r="G299" s="13">
        <v>103.8</v>
      </c>
      <c r="H299" s="15">
        <v>13.32</v>
      </c>
      <c r="I299" s="111" t="s">
        <v>2</v>
      </c>
      <c r="J299" s="13"/>
      <c r="K299" s="15">
        <v>8.0399999999999991</v>
      </c>
      <c r="L299" s="15">
        <v>15.2</v>
      </c>
      <c r="M299" s="15">
        <v>286.3</v>
      </c>
      <c r="N299" s="15">
        <v>396.6</v>
      </c>
      <c r="O299" s="12">
        <v>112.6</v>
      </c>
      <c r="P299" s="111" t="s">
        <v>0</v>
      </c>
      <c r="Q299" s="111"/>
      <c r="R299" s="18" t="s">
        <v>88</v>
      </c>
      <c r="S299" s="330"/>
      <c r="T299" s="13"/>
      <c r="U299" s="13"/>
    </row>
    <row r="300" spans="1:21" s="317" customFormat="1" ht="15" x14ac:dyDescent="0.2">
      <c r="A300" s="13" t="s">
        <v>222</v>
      </c>
      <c r="B300" s="39">
        <v>42522</v>
      </c>
      <c r="C300" s="16">
        <v>0.60347222222222219</v>
      </c>
      <c r="D300" s="318">
        <v>201</v>
      </c>
      <c r="E300" s="13"/>
      <c r="F300" s="14">
        <v>8.59</v>
      </c>
      <c r="G300" s="13">
        <v>106.2</v>
      </c>
      <c r="H300" s="15">
        <v>16.05</v>
      </c>
      <c r="I300" s="111"/>
      <c r="J300" s="13"/>
      <c r="K300" s="15">
        <v>8.24</v>
      </c>
      <c r="L300" s="15">
        <v>8.9</v>
      </c>
      <c r="M300" s="312"/>
      <c r="N300" s="15">
        <v>360.4</v>
      </c>
      <c r="O300" s="12">
        <v>160.19999999999999</v>
      </c>
      <c r="P300" s="111"/>
      <c r="Q300" s="111"/>
      <c r="R300" s="344" t="s">
        <v>15</v>
      </c>
      <c r="S300" s="330"/>
      <c r="T300" s="13"/>
      <c r="U300" s="13"/>
    </row>
    <row r="301" spans="1:21" s="317" customFormat="1" ht="15" x14ac:dyDescent="0.2">
      <c r="A301" s="13" t="s">
        <v>222</v>
      </c>
      <c r="B301" s="39">
        <v>42530</v>
      </c>
      <c r="C301" s="16">
        <v>0.57291666666666663</v>
      </c>
      <c r="D301" s="12">
        <v>46.4</v>
      </c>
      <c r="E301" s="13">
        <v>613.1</v>
      </c>
      <c r="F301" s="14">
        <v>7.69</v>
      </c>
      <c r="G301" s="13">
        <v>103.9</v>
      </c>
      <c r="H301" s="15">
        <v>19.84</v>
      </c>
      <c r="I301" s="111" t="s">
        <v>2</v>
      </c>
      <c r="J301" s="13"/>
      <c r="K301" s="15">
        <v>8.27</v>
      </c>
      <c r="L301" s="15">
        <v>8.9</v>
      </c>
      <c r="M301" s="15">
        <v>305.3</v>
      </c>
      <c r="N301" s="15">
        <v>340.8</v>
      </c>
      <c r="O301" s="12">
        <v>131.5</v>
      </c>
      <c r="P301" s="111"/>
      <c r="Q301" s="111"/>
      <c r="R301" s="344" t="s">
        <v>426</v>
      </c>
      <c r="S301" s="330"/>
      <c r="T301" s="13"/>
      <c r="U301" s="13"/>
    </row>
    <row r="302" spans="1:21" s="317" customFormat="1" ht="15" x14ac:dyDescent="0.2">
      <c r="A302" s="13" t="s">
        <v>222</v>
      </c>
      <c r="B302" s="39">
        <v>42536</v>
      </c>
      <c r="C302" s="16">
        <v>0.57291666666666663</v>
      </c>
      <c r="D302" s="318">
        <v>291</v>
      </c>
      <c r="E302" s="13"/>
      <c r="F302" s="14">
        <v>7.73</v>
      </c>
      <c r="G302" s="12">
        <v>105</v>
      </c>
      <c r="H302" s="15">
        <v>20.39</v>
      </c>
      <c r="I302" s="111" t="s">
        <v>4</v>
      </c>
      <c r="J302" s="13"/>
      <c r="K302" s="15">
        <v>8.1300000000000008</v>
      </c>
      <c r="L302" s="15">
        <v>31.9</v>
      </c>
      <c r="M302" s="15">
        <v>321.2</v>
      </c>
      <c r="N302" s="15">
        <v>351.8</v>
      </c>
      <c r="O302" s="12">
        <v>122.3</v>
      </c>
      <c r="P302" s="111" t="s">
        <v>1</v>
      </c>
      <c r="Q302" s="111"/>
      <c r="R302" s="344" t="s">
        <v>426</v>
      </c>
      <c r="S302" s="330"/>
      <c r="T302" s="13"/>
      <c r="U302" s="13"/>
    </row>
    <row r="303" spans="1:21" s="317" customFormat="1" ht="15" x14ac:dyDescent="0.2">
      <c r="A303" s="13" t="s">
        <v>222</v>
      </c>
      <c r="B303" s="39">
        <v>42544</v>
      </c>
      <c r="C303" s="16">
        <v>0.54791666666666672</v>
      </c>
      <c r="D303" s="12">
        <v>124.6</v>
      </c>
      <c r="E303" s="13" t="s">
        <v>296</v>
      </c>
      <c r="F303" s="14">
        <v>7.44</v>
      </c>
      <c r="G303" s="13">
        <v>100.3</v>
      </c>
      <c r="H303" s="15">
        <v>20.36</v>
      </c>
      <c r="I303" s="111" t="s">
        <v>2</v>
      </c>
      <c r="J303" s="13"/>
      <c r="K303" s="15">
        <v>7.92</v>
      </c>
      <c r="L303" s="15">
        <v>8</v>
      </c>
      <c r="M303" s="15">
        <v>295.5</v>
      </c>
      <c r="N303" s="15">
        <v>324.3</v>
      </c>
      <c r="O303" s="12">
        <v>148.19999999999999</v>
      </c>
      <c r="P303" s="111"/>
      <c r="Q303" s="111"/>
      <c r="R303" s="344" t="s">
        <v>94</v>
      </c>
      <c r="S303" s="330"/>
      <c r="T303" s="13"/>
      <c r="U303" s="13"/>
    </row>
    <row r="304" spans="1:21" s="317" customFormat="1" ht="15" x14ac:dyDescent="0.2">
      <c r="A304" s="13" t="s">
        <v>222</v>
      </c>
      <c r="B304" s="39">
        <v>42551</v>
      </c>
      <c r="C304" s="16">
        <v>0.60277777777777775</v>
      </c>
      <c r="D304" s="12">
        <v>238.2</v>
      </c>
      <c r="E304" s="13" t="s">
        <v>296</v>
      </c>
      <c r="F304" s="14">
        <v>7.5</v>
      </c>
      <c r="G304" s="13">
        <v>104.3</v>
      </c>
      <c r="H304" s="15">
        <v>22</v>
      </c>
      <c r="I304" s="111"/>
      <c r="J304" s="13"/>
      <c r="K304" s="15">
        <v>8.25</v>
      </c>
      <c r="L304" s="15">
        <v>7.1</v>
      </c>
      <c r="M304" s="15">
        <v>348.8</v>
      </c>
      <c r="N304" s="15">
        <v>372.6</v>
      </c>
      <c r="O304" s="12">
        <v>124.2</v>
      </c>
      <c r="P304" s="111"/>
      <c r="Q304" s="111"/>
      <c r="R304" s="344" t="s">
        <v>426</v>
      </c>
      <c r="S304" s="330"/>
      <c r="T304" s="13"/>
      <c r="U304" s="13"/>
    </row>
    <row r="305" spans="1:28" s="317" customFormat="1" ht="15" x14ac:dyDescent="0.2">
      <c r="A305" s="13" t="s">
        <v>222</v>
      </c>
      <c r="B305" s="39">
        <v>42557</v>
      </c>
      <c r="C305" s="16">
        <v>0.55555555555555558</v>
      </c>
      <c r="D305" s="12">
        <v>60.5</v>
      </c>
      <c r="E305" s="13"/>
      <c r="F305" s="15">
        <v>7.4</v>
      </c>
      <c r="G305" s="12">
        <v>104</v>
      </c>
      <c r="H305" s="15">
        <v>21.97</v>
      </c>
      <c r="I305" s="111" t="s">
        <v>2</v>
      </c>
      <c r="J305" s="13"/>
      <c r="K305" s="15">
        <v>8.17</v>
      </c>
      <c r="L305" s="15">
        <v>9.1</v>
      </c>
      <c r="M305" s="15">
        <v>326</v>
      </c>
      <c r="N305" s="15">
        <v>346.9</v>
      </c>
      <c r="O305" s="12">
        <v>129.4</v>
      </c>
      <c r="P305" s="111"/>
      <c r="Q305" s="111"/>
      <c r="R305" s="344" t="s">
        <v>408</v>
      </c>
      <c r="S305" s="330"/>
      <c r="T305" s="13"/>
      <c r="U305" s="13"/>
    </row>
    <row r="306" spans="1:28" s="317" customFormat="1" ht="15" x14ac:dyDescent="0.2">
      <c r="A306" s="13" t="s">
        <v>222</v>
      </c>
      <c r="B306" s="39">
        <v>42565</v>
      </c>
      <c r="C306" s="16">
        <v>0.54791666666666672</v>
      </c>
      <c r="D306" s="12">
        <v>547.5</v>
      </c>
      <c r="E306" s="13" t="s">
        <v>296</v>
      </c>
      <c r="F306" s="14">
        <v>7.92</v>
      </c>
      <c r="G306" s="13">
        <v>113.7</v>
      </c>
      <c r="H306" s="15">
        <v>23.49</v>
      </c>
      <c r="I306" s="111"/>
      <c r="J306" s="13"/>
      <c r="K306" s="15">
        <v>8.34</v>
      </c>
      <c r="L306" s="15">
        <v>11.2</v>
      </c>
      <c r="M306" s="15">
        <v>383.5</v>
      </c>
      <c r="N306" s="15">
        <v>396</v>
      </c>
      <c r="O306" s="12">
        <v>167.5</v>
      </c>
      <c r="P306" s="111"/>
      <c r="Q306" s="111"/>
      <c r="R306" s="344" t="s">
        <v>438</v>
      </c>
      <c r="S306" s="330"/>
      <c r="T306" s="13"/>
      <c r="U306" s="13"/>
    </row>
    <row r="307" spans="1:28" s="317" customFormat="1" ht="15" x14ac:dyDescent="0.2">
      <c r="A307" s="13" t="s">
        <v>222</v>
      </c>
      <c r="B307" s="39">
        <v>42571</v>
      </c>
      <c r="C307" s="16">
        <v>0.54861111111111105</v>
      </c>
      <c r="D307" s="12"/>
      <c r="E307" s="13"/>
      <c r="F307" s="14">
        <v>7.52</v>
      </c>
      <c r="G307" s="13">
        <v>108.7</v>
      </c>
      <c r="H307" s="15">
        <v>24.65</v>
      </c>
      <c r="I307" s="111" t="s">
        <v>2</v>
      </c>
      <c r="J307" s="13"/>
      <c r="K307" s="15">
        <v>8.1300000000000008</v>
      </c>
      <c r="L307" s="15">
        <v>16.5</v>
      </c>
      <c r="M307" s="15">
        <v>397</v>
      </c>
      <c r="N307" s="15">
        <v>401.3</v>
      </c>
      <c r="O307" s="12">
        <v>141.69999999999999</v>
      </c>
      <c r="P307" s="111"/>
      <c r="Q307" s="111"/>
      <c r="R307" s="344" t="s">
        <v>438</v>
      </c>
      <c r="S307" s="330"/>
      <c r="T307" s="13"/>
      <c r="U307" s="13"/>
    </row>
    <row r="308" spans="1:28" s="317" customFormat="1" ht="15" x14ac:dyDescent="0.2">
      <c r="A308" s="13" t="s">
        <v>222</v>
      </c>
      <c r="B308" s="39">
        <v>42579</v>
      </c>
      <c r="C308" s="16">
        <v>0.55347222222222225</v>
      </c>
      <c r="D308" s="12" t="s">
        <v>296</v>
      </c>
      <c r="E308" s="13" t="s">
        <v>296</v>
      </c>
      <c r="F308" s="14">
        <v>8.18</v>
      </c>
      <c r="G308" s="13">
        <v>118.2</v>
      </c>
      <c r="H308" s="15">
        <v>24.06</v>
      </c>
      <c r="I308" s="111" t="s">
        <v>117</v>
      </c>
      <c r="J308" s="13"/>
      <c r="K308" s="15">
        <v>8.34</v>
      </c>
      <c r="L308" s="12">
        <v>9.1</v>
      </c>
      <c r="M308" s="12">
        <v>514.1</v>
      </c>
      <c r="N308" s="12">
        <v>523.6</v>
      </c>
      <c r="O308" s="12">
        <v>159.9</v>
      </c>
      <c r="P308" s="111" t="s">
        <v>1</v>
      </c>
      <c r="Q308" s="13" t="s">
        <v>345</v>
      </c>
      <c r="R308" s="344" t="s">
        <v>426</v>
      </c>
      <c r="S308" s="13"/>
      <c r="T308" s="13"/>
      <c r="U308" s="13"/>
    </row>
    <row r="309" spans="1:28" s="317" customFormat="1" ht="15" x14ac:dyDescent="0.2">
      <c r="A309" s="13" t="s">
        <v>222</v>
      </c>
      <c r="B309" s="39">
        <v>42586</v>
      </c>
      <c r="C309" s="16">
        <v>0.49652777777777773</v>
      </c>
      <c r="D309" s="12"/>
      <c r="E309" s="13"/>
      <c r="F309" s="14">
        <v>8.85</v>
      </c>
      <c r="G309" s="13">
        <v>120.5</v>
      </c>
      <c r="H309" s="15">
        <v>21.19</v>
      </c>
      <c r="I309" s="13" t="s">
        <v>233</v>
      </c>
      <c r="J309" s="13"/>
      <c r="K309" s="15">
        <v>8.39</v>
      </c>
      <c r="L309" s="12">
        <v>5.6</v>
      </c>
      <c r="M309" s="12">
        <v>505.8</v>
      </c>
      <c r="N309" s="12">
        <v>545</v>
      </c>
      <c r="O309" s="12">
        <v>147.6</v>
      </c>
      <c r="P309" s="13" t="s">
        <v>217</v>
      </c>
      <c r="Q309" s="13" t="s">
        <v>345</v>
      </c>
      <c r="R309" s="18" t="s">
        <v>98</v>
      </c>
      <c r="S309" s="13"/>
      <c r="T309" s="13"/>
      <c r="U309" s="13"/>
    </row>
    <row r="310" spans="1:28" s="317" customFormat="1" ht="15" x14ac:dyDescent="0.2">
      <c r="A310" s="13" t="s">
        <v>222</v>
      </c>
      <c r="B310" s="39">
        <v>42594</v>
      </c>
      <c r="C310" s="16">
        <v>0.57430555555555551</v>
      </c>
      <c r="D310" s="12" t="s">
        <v>296</v>
      </c>
      <c r="E310" s="13" t="s">
        <v>296</v>
      </c>
      <c r="F310" s="14">
        <v>10.050000000000001</v>
      </c>
      <c r="G310" s="13">
        <v>141.5</v>
      </c>
      <c r="H310" s="15">
        <v>22.71</v>
      </c>
      <c r="I310" s="13" t="s">
        <v>233</v>
      </c>
      <c r="J310" s="13"/>
      <c r="K310" s="15">
        <v>8.83</v>
      </c>
      <c r="L310" s="12">
        <v>2.2999999999999998</v>
      </c>
      <c r="M310" s="12">
        <v>591.1</v>
      </c>
      <c r="N310" s="12">
        <v>618</v>
      </c>
      <c r="O310" s="12">
        <v>94.3</v>
      </c>
      <c r="P310" s="13" t="s">
        <v>217</v>
      </c>
      <c r="Q310" s="13" t="s">
        <v>345</v>
      </c>
      <c r="R310" s="18" t="s">
        <v>116</v>
      </c>
      <c r="S310" s="13"/>
      <c r="T310" s="13"/>
      <c r="U310" s="13"/>
    </row>
    <row r="311" spans="1:28" s="317" customFormat="1" ht="15" x14ac:dyDescent="0.2">
      <c r="A311" s="13" t="s">
        <v>222</v>
      </c>
      <c r="B311" s="39">
        <v>42599</v>
      </c>
      <c r="C311" s="16">
        <v>0.55902777777777779</v>
      </c>
      <c r="D311" s="12"/>
      <c r="E311" s="13"/>
      <c r="F311" s="14">
        <v>9.7100000000000009</v>
      </c>
      <c r="G311" s="13">
        <v>136.6</v>
      </c>
      <c r="H311" s="15">
        <v>22.53</v>
      </c>
      <c r="I311" s="13" t="s">
        <v>230</v>
      </c>
      <c r="J311" s="13"/>
      <c r="K311" s="15">
        <v>8.64</v>
      </c>
      <c r="L311" s="15"/>
      <c r="M311" s="15">
        <v>546.20000000000005</v>
      </c>
      <c r="N311" s="15">
        <v>573.5</v>
      </c>
      <c r="O311" s="12">
        <v>146</v>
      </c>
      <c r="P311" s="13" t="s">
        <v>217</v>
      </c>
      <c r="Q311" s="13" t="s">
        <v>345</v>
      </c>
      <c r="R311" s="18" t="s">
        <v>85</v>
      </c>
      <c r="S311" s="13"/>
      <c r="T311" s="13"/>
      <c r="U311" s="13"/>
    </row>
    <row r="312" spans="1:28" s="317" customFormat="1" ht="15" x14ac:dyDescent="0.25">
      <c r="A312" s="13" t="s">
        <v>222</v>
      </c>
      <c r="B312" s="39">
        <v>42607</v>
      </c>
      <c r="C312" s="16">
        <v>0.72986111111111107</v>
      </c>
      <c r="D312" s="12">
        <v>193.5</v>
      </c>
      <c r="E312" s="13" t="s">
        <v>296</v>
      </c>
      <c r="F312" s="13">
        <v>7.41</v>
      </c>
      <c r="G312" s="187">
        <v>96.4</v>
      </c>
      <c r="H312" s="187">
        <v>18.71</v>
      </c>
      <c r="I312" s="187" t="s">
        <v>233</v>
      </c>
      <c r="J312" s="187"/>
      <c r="K312" s="187">
        <v>8.16</v>
      </c>
      <c r="L312" s="187"/>
      <c r="M312" s="187">
        <v>446.5</v>
      </c>
      <c r="N312" s="187">
        <v>505.7</v>
      </c>
      <c r="O312" s="187">
        <v>165.5</v>
      </c>
      <c r="P312" s="187" t="s">
        <v>298</v>
      </c>
      <c r="Q312" s="187"/>
      <c r="R312" s="18" t="s">
        <v>85</v>
      </c>
      <c r="S312" s="13"/>
      <c r="T312" s="13"/>
      <c r="U312" s="13"/>
    </row>
    <row r="313" spans="1:28" s="317" customFormat="1" ht="15" x14ac:dyDescent="0.25">
      <c r="A313" s="13" t="s">
        <v>222</v>
      </c>
      <c r="B313" s="39">
        <v>42620</v>
      </c>
      <c r="C313" s="16">
        <v>0.44513888888888892</v>
      </c>
      <c r="D313" s="12">
        <v>284</v>
      </c>
      <c r="E313" s="13" t="s">
        <v>71</v>
      </c>
      <c r="F313" s="13">
        <v>9.06</v>
      </c>
      <c r="G313" s="187">
        <v>111.5</v>
      </c>
      <c r="H313" s="351">
        <v>16.100000000000001</v>
      </c>
      <c r="I313" s="187" t="s">
        <v>233</v>
      </c>
      <c r="J313" s="352" t="s">
        <v>312</v>
      </c>
      <c r="K313" s="187">
        <v>8.33</v>
      </c>
      <c r="L313" s="187" t="s">
        <v>312</v>
      </c>
      <c r="M313" s="187">
        <v>535.4</v>
      </c>
      <c r="N313" s="187">
        <v>645.4</v>
      </c>
      <c r="O313" s="353">
        <v>126</v>
      </c>
      <c r="P313" s="187"/>
      <c r="Q313" s="187" t="s">
        <v>421</v>
      </c>
      <c r="R313" s="187" t="s">
        <v>345</v>
      </c>
      <c r="S313" s="187"/>
      <c r="T313" s="187"/>
      <c r="U313" s="18" t="s">
        <v>85</v>
      </c>
      <c r="V313" s="13"/>
      <c r="W313" s="13"/>
      <c r="X313" s="13"/>
      <c r="Y313" s="13"/>
      <c r="Z313" s="13"/>
      <c r="AA313" s="13"/>
      <c r="AB313" s="13"/>
    </row>
    <row r="314" spans="1:28" s="317" customFormat="1" ht="15" x14ac:dyDescent="0.25">
      <c r="A314" s="13" t="s">
        <v>222</v>
      </c>
      <c r="B314" s="39">
        <v>42634</v>
      </c>
      <c r="C314" s="16">
        <v>0.54652777777777783</v>
      </c>
      <c r="D314" s="12">
        <v>69.7</v>
      </c>
      <c r="E314" s="13" t="s">
        <v>71</v>
      </c>
      <c r="F314" s="13">
        <v>8.5500000000000007</v>
      </c>
      <c r="G314" s="187">
        <v>118.4</v>
      </c>
      <c r="H314" s="187">
        <v>19.510000000000002</v>
      </c>
      <c r="I314" s="187" t="s">
        <v>233</v>
      </c>
      <c r="J314" s="352" t="s">
        <v>312</v>
      </c>
      <c r="K314" s="187">
        <v>8.3699999999999992</v>
      </c>
      <c r="L314" s="187" t="s">
        <v>312</v>
      </c>
      <c r="M314" s="187">
        <v>567.1</v>
      </c>
      <c r="N314" s="187">
        <v>634.79999999999995</v>
      </c>
      <c r="O314" s="187">
        <v>165</v>
      </c>
      <c r="P314" s="187"/>
      <c r="Q314" s="187" t="s">
        <v>217</v>
      </c>
      <c r="R314" s="187" t="s">
        <v>345</v>
      </c>
      <c r="S314" s="187"/>
      <c r="T314" s="187"/>
      <c r="U314" s="18" t="s">
        <v>141</v>
      </c>
      <c r="V314" s="13"/>
      <c r="W314" s="13"/>
      <c r="X314" s="13"/>
      <c r="Y314" s="13"/>
      <c r="Z314" s="13"/>
      <c r="AA314" s="13"/>
      <c r="AB314" s="13"/>
    </row>
    <row r="315" spans="1:28" s="317" customFormat="1" ht="15" x14ac:dyDescent="0.25">
      <c r="A315" s="13" t="s">
        <v>222</v>
      </c>
      <c r="B315" s="39">
        <v>42641</v>
      </c>
      <c r="C315" s="16">
        <v>0.5083333333333333</v>
      </c>
      <c r="D315" s="12">
        <v>107.6</v>
      </c>
      <c r="E315" s="13" t="s">
        <v>296</v>
      </c>
      <c r="F315" s="15">
        <v>9</v>
      </c>
      <c r="G315" s="13">
        <v>109.7</v>
      </c>
      <c r="H315" s="15">
        <v>15.86</v>
      </c>
      <c r="I315" s="13" t="s">
        <v>233</v>
      </c>
      <c r="J315" s="352" t="s">
        <v>312</v>
      </c>
      <c r="K315" s="15">
        <v>8.19</v>
      </c>
      <c r="L315" s="187" t="s">
        <v>312</v>
      </c>
      <c r="M315" s="15">
        <v>542.6</v>
      </c>
      <c r="N315" s="15">
        <v>657.7</v>
      </c>
      <c r="O315" s="12">
        <v>154.5</v>
      </c>
      <c r="P315" s="13"/>
      <c r="Q315" s="13" t="s">
        <v>217</v>
      </c>
      <c r="R315" s="13" t="s">
        <v>345</v>
      </c>
      <c r="S315" s="13"/>
      <c r="T315" s="13"/>
      <c r="U315" s="18" t="s">
        <v>88</v>
      </c>
      <c r="V315" s="330"/>
      <c r="W315" s="330"/>
      <c r="X315" s="330"/>
      <c r="Y315" s="330"/>
      <c r="Z315" s="330"/>
      <c r="AA315" s="13"/>
      <c r="AB315" s="13"/>
    </row>
    <row r="316" spans="1:28" s="317" customFormat="1" ht="15" x14ac:dyDescent="0.25">
      <c r="A316" s="13" t="s">
        <v>222</v>
      </c>
      <c r="B316" s="39">
        <v>42655</v>
      </c>
      <c r="C316" s="16">
        <v>0.56041666666666667</v>
      </c>
      <c r="D316" s="12">
        <v>98.4</v>
      </c>
      <c r="E316" s="13">
        <v>2419.6</v>
      </c>
      <c r="F316" s="14">
        <v>9.18</v>
      </c>
      <c r="G316" s="12">
        <v>102</v>
      </c>
      <c r="H316" s="15">
        <v>11.48</v>
      </c>
      <c r="I316" s="13" t="s">
        <v>233</v>
      </c>
      <c r="J316" s="352" t="s">
        <v>312</v>
      </c>
      <c r="K316" s="15">
        <v>8.11</v>
      </c>
      <c r="L316" s="187" t="s">
        <v>312</v>
      </c>
      <c r="M316" s="15">
        <v>525.79999999999995</v>
      </c>
      <c r="N316" s="15">
        <v>707.2</v>
      </c>
      <c r="O316" s="12">
        <v>157.30000000000001</v>
      </c>
      <c r="P316" s="13"/>
      <c r="Q316" s="13" t="s">
        <v>217</v>
      </c>
      <c r="R316" s="13" t="s">
        <v>345</v>
      </c>
      <c r="S316" s="13"/>
      <c r="T316" s="13"/>
      <c r="U316" s="18" t="s">
        <v>483</v>
      </c>
      <c r="V316" s="330"/>
      <c r="W316" s="330"/>
      <c r="X316" s="330"/>
      <c r="Y316" s="330"/>
      <c r="Z316" s="330"/>
      <c r="AA316" s="13"/>
      <c r="AB316" s="13"/>
    </row>
    <row r="317" spans="1:28" s="317" customFormat="1" ht="15" x14ac:dyDescent="0.25">
      <c r="A317" s="13" t="s">
        <v>222</v>
      </c>
      <c r="B317" s="39">
        <v>42669</v>
      </c>
      <c r="C317" s="16">
        <v>0.55208333333333337</v>
      </c>
      <c r="D317" s="12">
        <v>21.8</v>
      </c>
      <c r="E317" s="13">
        <v>1986.3</v>
      </c>
      <c r="F317" s="14">
        <v>9.19</v>
      </c>
      <c r="G317" s="13">
        <v>104.7</v>
      </c>
      <c r="H317" s="15">
        <v>12.67</v>
      </c>
      <c r="I317" s="13" t="s">
        <v>312</v>
      </c>
      <c r="J317" s="352" t="s">
        <v>312</v>
      </c>
      <c r="K317" s="15">
        <v>8.17</v>
      </c>
      <c r="L317" s="187" t="s">
        <v>312</v>
      </c>
      <c r="M317" s="15" t="s">
        <v>312</v>
      </c>
      <c r="N317" s="15">
        <v>774.4</v>
      </c>
      <c r="O317" s="12">
        <v>127.6</v>
      </c>
      <c r="P317" s="13"/>
      <c r="Q317" s="13" t="s">
        <v>465</v>
      </c>
      <c r="R317" s="13" t="s">
        <v>345</v>
      </c>
      <c r="S317" s="13"/>
      <c r="T317" s="13"/>
      <c r="U317" s="18" t="s">
        <v>484</v>
      </c>
      <c r="V317" s="330"/>
      <c r="W317" s="330"/>
      <c r="X317" s="330"/>
      <c r="Y317" s="330"/>
      <c r="Z317" s="330"/>
      <c r="AA317" s="13"/>
      <c r="AB317" s="13"/>
    </row>
    <row r="318" spans="1:28" s="317" customFormat="1" ht="15" x14ac:dyDescent="0.25">
      <c r="A318" s="13" t="s">
        <v>222</v>
      </c>
      <c r="B318" s="39">
        <v>42676</v>
      </c>
      <c r="C318" s="16">
        <v>0.59097222222222223</v>
      </c>
      <c r="D318" s="12">
        <v>33.1</v>
      </c>
      <c r="E318" s="13" t="s">
        <v>296</v>
      </c>
      <c r="F318" s="14">
        <v>9.15</v>
      </c>
      <c r="G318" s="13">
        <v>104.4</v>
      </c>
      <c r="H318" s="15">
        <v>12.76</v>
      </c>
      <c r="I318" s="13" t="s">
        <v>233</v>
      </c>
      <c r="J318" s="352" t="s">
        <v>312</v>
      </c>
      <c r="K318" s="15">
        <v>8.18</v>
      </c>
      <c r="L318" s="187" t="s">
        <v>312</v>
      </c>
      <c r="M318" s="15" t="s">
        <v>312</v>
      </c>
      <c r="N318" s="15">
        <v>744.4</v>
      </c>
      <c r="O318" s="12">
        <v>147.4</v>
      </c>
      <c r="P318" s="13"/>
      <c r="Q318" s="13" t="s">
        <v>421</v>
      </c>
      <c r="R318" s="13" t="s">
        <v>345</v>
      </c>
      <c r="S318" s="13"/>
      <c r="T318" s="13"/>
      <c r="U318" s="18" t="s">
        <v>98</v>
      </c>
      <c r="V318" s="330"/>
      <c r="W318" s="330"/>
      <c r="X318" s="330"/>
      <c r="Y318" s="330"/>
      <c r="Z318" s="330"/>
      <c r="AA318" s="13"/>
      <c r="AB318" s="13"/>
    </row>
    <row r="319" spans="1:28" s="317" customFormat="1" ht="15" x14ac:dyDescent="0.2">
      <c r="A319" s="13" t="s">
        <v>222</v>
      </c>
      <c r="B319" s="39">
        <v>42683</v>
      </c>
      <c r="C319" s="16">
        <v>0.53611111111111109</v>
      </c>
      <c r="D319" s="12">
        <v>105</v>
      </c>
      <c r="E319" s="13">
        <v>1986.3</v>
      </c>
      <c r="F319" s="14">
        <v>9.65</v>
      </c>
      <c r="G319" s="13">
        <v>104.3</v>
      </c>
      <c r="H319" s="15">
        <v>10.220000000000001</v>
      </c>
      <c r="I319" s="13" t="s">
        <v>233</v>
      </c>
      <c r="J319" s="318" t="s">
        <v>312</v>
      </c>
      <c r="K319" s="15">
        <v>8.33</v>
      </c>
      <c r="L319" s="15" t="s">
        <v>312</v>
      </c>
      <c r="M319" s="15" t="s">
        <v>312</v>
      </c>
      <c r="N319" s="15">
        <v>854.5</v>
      </c>
      <c r="O319" s="12">
        <v>140</v>
      </c>
      <c r="P319" s="13"/>
      <c r="Q319" s="13" t="s">
        <v>421</v>
      </c>
      <c r="R319" s="13" t="s">
        <v>345</v>
      </c>
      <c r="S319" s="13"/>
      <c r="T319" s="13"/>
      <c r="U319" s="18" t="s">
        <v>485</v>
      </c>
      <c r="V319" s="330"/>
      <c r="W319" s="330"/>
      <c r="X319" s="330"/>
      <c r="Y319" s="330"/>
      <c r="Z319" s="330"/>
      <c r="AA319" s="13"/>
      <c r="AB319" s="13"/>
    </row>
    <row r="320" spans="1:28" s="317" customFormat="1" ht="15" x14ac:dyDescent="0.2">
      <c r="A320" s="13" t="s">
        <v>222</v>
      </c>
      <c r="B320" s="39">
        <v>42690</v>
      </c>
      <c r="C320" s="16">
        <v>0.51180555555555551</v>
      </c>
      <c r="D320" s="12">
        <v>21.3</v>
      </c>
      <c r="E320" s="13">
        <v>1732.9</v>
      </c>
      <c r="F320" s="14">
        <v>9.49</v>
      </c>
      <c r="G320" s="13">
        <v>105.2</v>
      </c>
      <c r="H320" s="15">
        <v>10.51</v>
      </c>
      <c r="I320" s="13" t="s">
        <v>233</v>
      </c>
      <c r="J320" s="318" t="s">
        <v>312</v>
      </c>
      <c r="K320" s="15">
        <v>8.24</v>
      </c>
      <c r="L320" s="15" t="s">
        <v>312</v>
      </c>
      <c r="M320" s="15"/>
      <c r="N320" s="15">
        <v>852.9</v>
      </c>
      <c r="O320" s="12">
        <v>145.5</v>
      </c>
      <c r="P320" s="13"/>
      <c r="Q320" s="13" t="s">
        <v>379</v>
      </c>
      <c r="R320" s="13" t="s">
        <v>345</v>
      </c>
      <c r="S320" s="13"/>
      <c r="T320" s="13"/>
      <c r="U320" s="18" t="s">
        <v>485</v>
      </c>
      <c r="V320" s="330"/>
      <c r="W320" s="330"/>
      <c r="X320" s="330"/>
      <c r="Y320" s="330"/>
      <c r="Z320" s="330"/>
      <c r="AA320" s="13"/>
      <c r="AB320" s="13"/>
    </row>
    <row r="321" spans="1:28" s="317" customFormat="1" ht="15" x14ac:dyDescent="0.2">
      <c r="A321" s="13" t="s">
        <v>222</v>
      </c>
      <c r="B321" s="39">
        <v>42704</v>
      </c>
      <c r="C321" s="16">
        <v>0.48819444444444443</v>
      </c>
      <c r="D321" s="12">
        <v>101.7</v>
      </c>
      <c r="E321" s="13" t="s">
        <v>296</v>
      </c>
      <c r="F321" s="14">
        <v>11.3</v>
      </c>
      <c r="G321" s="13">
        <v>103.3</v>
      </c>
      <c r="H321" s="15">
        <v>3.03</v>
      </c>
      <c r="I321" s="13" t="s">
        <v>233</v>
      </c>
      <c r="J321" s="318" t="s">
        <v>312</v>
      </c>
      <c r="K321" s="15">
        <v>8.1999999999999993</v>
      </c>
      <c r="L321" s="15" t="s">
        <v>312</v>
      </c>
      <c r="M321" s="15" t="s">
        <v>312</v>
      </c>
      <c r="N321" s="15">
        <v>1009.3</v>
      </c>
      <c r="O321" s="12">
        <v>129.69999999999999</v>
      </c>
      <c r="P321" s="13"/>
      <c r="Q321" s="13" t="s">
        <v>217</v>
      </c>
      <c r="R321" s="13" t="s">
        <v>345</v>
      </c>
      <c r="S321" s="13"/>
      <c r="T321" s="13"/>
      <c r="U321" s="18" t="s">
        <v>483</v>
      </c>
      <c r="V321" s="330"/>
      <c r="W321" s="330"/>
      <c r="X321" s="330"/>
      <c r="Y321" s="330"/>
      <c r="Z321" s="330"/>
      <c r="AA321" s="13"/>
      <c r="AB321" s="13"/>
    </row>
    <row r="322" spans="1:28" s="317" customFormat="1" ht="15" x14ac:dyDescent="0.2">
      <c r="A322" s="13" t="s">
        <v>222</v>
      </c>
      <c r="B322" s="39">
        <v>42711</v>
      </c>
      <c r="C322" s="16">
        <v>0.50069444444444444</v>
      </c>
      <c r="D322" s="12">
        <v>49.5</v>
      </c>
      <c r="E322" s="13" t="s">
        <v>296</v>
      </c>
      <c r="F322" s="14">
        <v>11.78</v>
      </c>
      <c r="G322" s="13">
        <v>109</v>
      </c>
      <c r="H322" s="15">
        <v>1.0900000000000001</v>
      </c>
      <c r="I322" s="13" t="s">
        <v>312</v>
      </c>
      <c r="J322" s="318" t="s">
        <v>312</v>
      </c>
      <c r="K322" s="15">
        <v>8.23</v>
      </c>
      <c r="L322" s="15" t="s">
        <v>312</v>
      </c>
      <c r="M322" s="15" t="s">
        <v>312</v>
      </c>
      <c r="N322" s="15">
        <v>916</v>
      </c>
      <c r="O322" s="12">
        <v>81.5</v>
      </c>
      <c r="P322" s="13"/>
      <c r="Q322" s="13" t="s">
        <v>312</v>
      </c>
      <c r="R322" s="13" t="s">
        <v>312</v>
      </c>
      <c r="S322" s="13"/>
      <c r="T322" s="13"/>
      <c r="U322" s="18" t="s">
        <v>486</v>
      </c>
      <c r="V322" s="330"/>
      <c r="W322" s="330"/>
      <c r="X322" s="330"/>
      <c r="Y322" s="330"/>
      <c r="Z322" s="330"/>
      <c r="AA322" s="13"/>
      <c r="AB322" s="13"/>
    </row>
    <row r="323" spans="1:28" s="317" customFormat="1" ht="15" x14ac:dyDescent="0.2">
      <c r="A323" s="13" t="s">
        <v>222</v>
      </c>
      <c r="B323" s="39">
        <v>42718</v>
      </c>
      <c r="C323" s="16">
        <v>0.48819444444444443</v>
      </c>
      <c r="D323" s="12">
        <v>12.2</v>
      </c>
      <c r="E323" s="13">
        <v>1936.3</v>
      </c>
      <c r="F323" s="14">
        <v>11.89</v>
      </c>
      <c r="G323" s="13">
        <v>105</v>
      </c>
      <c r="H323" s="15">
        <v>2.21</v>
      </c>
      <c r="I323" s="13" t="s">
        <v>233</v>
      </c>
      <c r="J323" s="318" t="s">
        <v>312</v>
      </c>
      <c r="K323" s="15">
        <v>8.07</v>
      </c>
      <c r="L323" s="15" t="s">
        <v>312</v>
      </c>
      <c r="M323" s="15" t="s">
        <v>312</v>
      </c>
      <c r="N323" s="15">
        <v>973.6</v>
      </c>
      <c r="O323" s="12">
        <v>152.1</v>
      </c>
      <c r="P323" s="13"/>
      <c r="Q323" s="13" t="s">
        <v>465</v>
      </c>
      <c r="R323" s="13" t="s">
        <v>345</v>
      </c>
      <c r="S323" s="13"/>
      <c r="T323" s="13"/>
      <c r="U323" s="18" t="s">
        <v>485</v>
      </c>
      <c r="V323" s="330"/>
      <c r="W323" s="330"/>
      <c r="X323" s="330"/>
      <c r="Y323" s="330"/>
      <c r="Z323" s="330"/>
      <c r="AA323" s="13"/>
      <c r="AB323" s="13"/>
    </row>
    <row r="324" spans="1:28" s="317" customFormat="1" ht="15" x14ac:dyDescent="0.2">
      <c r="A324" s="13" t="s">
        <v>222</v>
      </c>
      <c r="B324" s="39">
        <v>42726</v>
      </c>
      <c r="C324" s="16" t="s">
        <v>55</v>
      </c>
      <c r="D324" s="12"/>
      <c r="E324" s="13"/>
      <c r="F324" s="14">
        <v>11.96</v>
      </c>
      <c r="G324" s="13">
        <v>111.2</v>
      </c>
      <c r="H324" s="15">
        <v>3.96</v>
      </c>
      <c r="I324" s="13" t="s">
        <v>487</v>
      </c>
      <c r="J324" s="318" t="s">
        <v>312</v>
      </c>
      <c r="K324" s="15">
        <v>8.36</v>
      </c>
      <c r="L324" s="15" t="s">
        <v>312</v>
      </c>
      <c r="M324" s="15" t="s">
        <v>312</v>
      </c>
      <c r="N324" s="15">
        <v>961.9</v>
      </c>
      <c r="O324" s="12">
        <v>48</v>
      </c>
      <c r="P324" s="13"/>
      <c r="Q324" s="13" t="s">
        <v>465</v>
      </c>
      <c r="R324" s="13" t="s">
        <v>345</v>
      </c>
      <c r="S324" s="13"/>
      <c r="T324" s="13"/>
      <c r="U324" s="18" t="s">
        <v>488</v>
      </c>
      <c r="V324" s="330"/>
      <c r="W324" s="330"/>
      <c r="X324" s="330"/>
      <c r="Y324" s="330"/>
      <c r="Z324" s="330"/>
      <c r="AA324" s="13"/>
      <c r="AB324" s="13"/>
    </row>
    <row r="325" spans="1:28" s="317" customFormat="1" ht="15" x14ac:dyDescent="0.2">
      <c r="A325" s="13" t="s">
        <v>222</v>
      </c>
      <c r="B325" s="39">
        <v>42741</v>
      </c>
      <c r="C325" s="16">
        <v>0.50763888888888886</v>
      </c>
      <c r="D325" s="12">
        <v>14.6</v>
      </c>
      <c r="E325" s="13">
        <v>410.6</v>
      </c>
      <c r="F325" s="15">
        <v>12.5</v>
      </c>
      <c r="G325" s="13">
        <v>104.9</v>
      </c>
      <c r="H325" s="15">
        <v>0.06</v>
      </c>
      <c r="I325" s="13" t="s">
        <v>233</v>
      </c>
      <c r="J325" s="318"/>
      <c r="K325" s="15">
        <v>8.33</v>
      </c>
      <c r="L325" s="15" t="s">
        <v>312</v>
      </c>
      <c r="M325" s="15" t="s">
        <v>312</v>
      </c>
      <c r="N325" s="15">
        <v>795.7</v>
      </c>
      <c r="O325" s="12">
        <v>98.7</v>
      </c>
      <c r="P325" s="13"/>
      <c r="Q325" s="13" t="s">
        <v>217</v>
      </c>
      <c r="R325" s="13" t="s">
        <v>345</v>
      </c>
      <c r="S325" s="13"/>
      <c r="T325" s="13"/>
      <c r="U325" s="18" t="s">
        <v>489</v>
      </c>
      <c r="V325" s="330"/>
      <c r="W325" s="330"/>
      <c r="X325" s="330"/>
      <c r="Y325" s="330"/>
      <c r="Z325" s="330"/>
      <c r="AA325" s="13"/>
      <c r="AB325" s="13"/>
    </row>
    <row r="326" spans="1:28" s="317" customFormat="1" ht="15" x14ac:dyDescent="0.2">
      <c r="A326" s="13" t="s">
        <v>222</v>
      </c>
      <c r="B326" s="39">
        <v>42765</v>
      </c>
      <c r="C326" s="16">
        <v>0.67013888888888884</v>
      </c>
      <c r="D326" s="12">
        <v>4.0999999999999996</v>
      </c>
      <c r="E326" s="13">
        <v>686.7</v>
      </c>
      <c r="F326" s="15">
        <v>11.17</v>
      </c>
      <c r="G326" s="13">
        <v>109.9</v>
      </c>
      <c r="H326" s="15">
        <v>6.59</v>
      </c>
      <c r="I326" s="13" t="s">
        <v>487</v>
      </c>
      <c r="J326" s="318" t="s">
        <v>312</v>
      </c>
      <c r="K326" s="15">
        <v>8.85</v>
      </c>
      <c r="L326" s="15">
        <v>2.4</v>
      </c>
      <c r="M326" s="15" t="s">
        <v>312</v>
      </c>
      <c r="N326" s="15">
        <v>736.4</v>
      </c>
      <c r="O326" s="12">
        <v>124.8</v>
      </c>
      <c r="P326" s="13"/>
      <c r="Q326" s="13" t="s">
        <v>490</v>
      </c>
      <c r="R326" s="13" t="s">
        <v>345</v>
      </c>
      <c r="S326" s="13"/>
      <c r="T326" s="13"/>
      <c r="U326" s="18" t="s">
        <v>491</v>
      </c>
      <c r="V326" s="330"/>
      <c r="W326" s="330"/>
      <c r="X326" s="330"/>
      <c r="Y326" s="330"/>
      <c r="Z326" s="330"/>
      <c r="AA326" s="13"/>
      <c r="AB326" s="13"/>
    </row>
    <row r="327" spans="1:28" s="317" customFormat="1" ht="15" x14ac:dyDescent="0.2">
      <c r="A327" s="13" t="s">
        <v>222</v>
      </c>
      <c r="B327" s="39">
        <v>42779</v>
      </c>
      <c r="C327" s="16">
        <v>0.6958333333333333</v>
      </c>
      <c r="D327" s="12">
        <v>3.1</v>
      </c>
      <c r="E327" s="13">
        <v>1553.1</v>
      </c>
      <c r="F327" s="15">
        <v>10.37</v>
      </c>
      <c r="G327" s="13">
        <v>102.7</v>
      </c>
      <c r="H327" s="15">
        <v>6.66</v>
      </c>
      <c r="I327" s="13" t="s">
        <v>487</v>
      </c>
      <c r="J327" s="318" t="s">
        <v>312</v>
      </c>
      <c r="K327" s="15">
        <v>8.2899999999999991</v>
      </c>
      <c r="L327" s="15">
        <v>1.7</v>
      </c>
      <c r="M327" s="15" t="s">
        <v>312</v>
      </c>
      <c r="N327" s="15">
        <v>756.8</v>
      </c>
      <c r="O327" s="12">
        <v>120.9</v>
      </c>
      <c r="P327" s="13"/>
      <c r="Q327" s="13" t="s">
        <v>465</v>
      </c>
      <c r="R327" s="13" t="s">
        <v>492</v>
      </c>
      <c r="S327" s="13"/>
      <c r="T327" s="13"/>
      <c r="U327" s="18" t="s">
        <v>493</v>
      </c>
      <c r="V327" s="330"/>
      <c r="W327" s="330"/>
      <c r="X327" s="330"/>
      <c r="Y327" s="330"/>
      <c r="Z327" s="330"/>
      <c r="AA327" s="13"/>
      <c r="AB327" s="13"/>
    </row>
    <row r="328" spans="1:28" s="317" customFormat="1" ht="15" x14ac:dyDescent="0.2">
      <c r="A328" s="13" t="s">
        <v>222</v>
      </c>
      <c r="B328" s="39">
        <v>42793</v>
      </c>
      <c r="C328" s="16">
        <v>0.57777777777777783</v>
      </c>
      <c r="D328" s="12">
        <v>5.2</v>
      </c>
      <c r="E328" s="13">
        <v>1553.1</v>
      </c>
      <c r="F328" s="15">
        <v>10.58</v>
      </c>
      <c r="G328" s="13">
        <v>107.4</v>
      </c>
      <c r="H328" s="15">
        <v>6.64</v>
      </c>
      <c r="I328" s="13" t="s">
        <v>487</v>
      </c>
      <c r="J328" s="318" t="s">
        <v>312</v>
      </c>
      <c r="K328" s="15">
        <v>8.2200000000000006</v>
      </c>
      <c r="L328" s="15">
        <v>3.1</v>
      </c>
      <c r="M328" s="15" t="s">
        <v>312</v>
      </c>
      <c r="N328" s="15">
        <v>948</v>
      </c>
      <c r="O328" s="12">
        <v>76.5</v>
      </c>
      <c r="P328" s="13"/>
      <c r="Q328" s="13" t="s">
        <v>490</v>
      </c>
      <c r="R328" s="13" t="s">
        <v>492</v>
      </c>
      <c r="S328" s="13"/>
      <c r="T328" s="13"/>
      <c r="U328" s="18" t="s">
        <v>493</v>
      </c>
      <c r="V328" s="354"/>
      <c r="W328" s="354"/>
      <c r="X328" s="354"/>
      <c r="Y328" s="354"/>
      <c r="Z328" s="354"/>
      <c r="AA328" s="338"/>
      <c r="AB328" s="338"/>
    </row>
    <row r="329" spans="1:28" s="317" customFormat="1" ht="15" x14ac:dyDescent="0.2">
      <c r="A329" s="13" t="s">
        <v>222</v>
      </c>
      <c r="B329" s="39">
        <v>42807</v>
      </c>
      <c r="C329" s="16">
        <v>0.62291666666666667</v>
      </c>
      <c r="D329" s="12">
        <v>6.3</v>
      </c>
      <c r="E329" s="13">
        <v>1553.1</v>
      </c>
      <c r="F329" s="15">
        <v>10.34</v>
      </c>
      <c r="G329" s="13">
        <v>113.3</v>
      </c>
      <c r="H329" s="15">
        <v>10.130000000000001</v>
      </c>
      <c r="I329" s="13" t="s">
        <v>487</v>
      </c>
      <c r="J329" s="318" t="s">
        <v>312</v>
      </c>
      <c r="K329" s="15">
        <v>8.3800000000000008</v>
      </c>
      <c r="L329" s="15">
        <v>2</v>
      </c>
      <c r="M329" s="15" t="s">
        <v>312</v>
      </c>
      <c r="N329" s="15">
        <v>982</v>
      </c>
      <c r="O329" s="12">
        <v>76</v>
      </c>
      <c r="P329" s="13"/>
      <c r="Q329" s="13" t="s">
        <v>421</v>
      </c>
      <c r="R329" s="13" t="s">
        <v>492</v>
      </c>
      <c r="S329" s="13"/>
      <c r="T329" s="13"/>
      <c r="U329" s="18" t="s">
        <v>494</v>
      </c>
      <c r="V329" s="354"/>
      <c r="W329" s="354"/>
      <c r="X329" s="354"/>
      <c r="Y329" s="354"/>
      <c r="Z329" s="354"/>
      <c r="AA329" s="338"/>
      <c r="AB329" s="338"/>
    </row>
    <row r="330" spans="1:28" s="317" customFormat="1" ht="15" x14ac:dyDescent="0.2">
      <c r="A330" s="13" t="s">
        <v>222</v>
      </c>
      <c r="B330" s="39">
        <v>42821</v>
      </c>
      <c r="C330" s="16">
        <v>0.59652777777777777</v>
      </c>
      <c r="D330" s="12">
        <v>8.5</v>
      </c>
      <c r="E330" s="13">
        <v>2419.6</v>
      </c>
      <c r="F330" s="15">
        <v>9.81</v>
      </c>
      <c r="G330" s="13">
        <v>116.2</v>
      </c>
      <c r="H330" s="15">
        <v>13.63</v>
      </c>
      <c r="I330" s="13" t="s">
        <v>487</v>
      </c>
      <c r="J330" s="318" t="s">
        <v>312</v>
      </c>
      <c r="K330" s="15">
        <v>8.41</v>
      </c>
      <c r="L330" s="15">
        <v>1.7</v>
      </c>
      <c r="M330" s="15" t="s">
        <v>312</v>
      </c>
      <c r="N330" s="15">
        <v>980.4</v>
      </c>
      <c r="O330" s="12">
        <v>161.19999999999999</v>
      </c>
      <c r="P330" s="13"/>
      <c r="Q330" s="13" t="s">
        <v>490</v>
      </c>
      <c r="R330" s="13" t="s">
        <v>345</v>
      </c>
      <c r="S330" s="13"/>
      <c r="T330" s="13"/>
      <c r="U330" s="18" t="s">
        <v>495</v>
      </c>
      <c r="V330" s="354"/>
      <c r="W330" s="354"/>
      <c r="X330" s="354"/>
      <c r="Y330" s="354"/>
      <c r="Z330" s="354"/>
      <c r="AA330" s="338"/>
      <c r="AB330" s="338"/>
    </row>
    <row r="331" spans="1:28" s="317" customFormat="1" ht="15" x14ac:dyDescent="0.2">
      <c r="A331" s="13" t="s">
        <v>222</v>
      </c>
      <c r="B331" s="39">
        <v>42835</v>
      </c>
      <c r="C331" s="16">
        <v>0.58819444444444446</v>
      </c>
      <c r="D331" s="12">
        <v>7</v>
      </c>
      <c r="E331" s="13">
        <v>1732.9</v>
      </c>
      <c r="F331" s="15">
        <v>10.24</v>
      </c>
      <c r="G331" s="13">
        <v>119.6</v>
      </c>
      <c r="H331" s="15">
        <v>13.53</v>
      </c>
      <c r="I331" s="13" t="s">
        <v>487</v>
      </c>
      <c r="J331" s="318"/>
      <c r="K331" s="15">
        <v>8.4700000000000006</v>
      </c>
      <c r="L331" s="15">
        <v>1.5</v>
      </c>
      <c r="M331" s="15" t="s">
        <v>312</v>
      </c>
      <c r="N331" s="15">
        <v>928.6</v>
      </c>
      <c r="O331" s="12">
        <v>115.5</v>
      </c>
      <c r="P331" s="13"/>
      <c r="Q331" s="13" t="s">
        <v>465</v>
      </c>
      <c r="R331" s="13" t="s">
        <v>345</v>
      </c>
      <c r="S331" s="13"/>
      <c r="T331" s="13"/>
      <c r="U331" s="18"/>
      <c r="V331" s="354"/>
      <c r="W331" s="354"/>
      <c r="X331" s="354"/>
      <c r="Y331" s="354"/>
      <c r="Z331" s="354"/>
      <c r="AA331" s="338"/>
      <c r="AB331" s="338"/>
    </row>
    <row r="332" spans="1:28" s="317" customFormat="1" ht="15" x14ac:dyDescent="0.2">
      <c r="A332" s="13" t="s">
        <v>222</v>
      </c>
      <c r="B332" s="39">
        <v>42849</v>
      </c>
      <c r="C332" s="16">
        <v>0.59444444444444444</v>
      </c>
      <c r="D332" s="12">
        <v>36.4</v>
      </c>
      <c r="E332" s="13" t="s">
        <v>296</v>
      </c>
      <c r="F332" s="15">
        <v>8.8000000000000007</v>
      </c>
      <c r="G332" s="13">
        <v>109.48</v>
      </c>
      <c r="H332" s="15">
        <v>15.48</v>
      </c>
      <c r="I332" s="13" t="s">
        <v>230</v>
      </c>
      <c r="J332" s="318"/>
      <c r="K332" s="15">
        <v>8.3800000000000008</v>
      </c>
      <c r="L332" s="15">
        <v>1.7</v>
      </c>
      <c r="M332" s="15" t="s">
        <v>312</v>
      </c>
      <c r="N332" s="15">
        <v>916.9</v>
      </c>
      <c r="O332" s="12">
        <v>124.5</v>
      </c>
      <c r="P332" s="13"/>
      <c r="Q332" s="13" t="s">
        <v>298</v>
      </c>
      <c r="R332" s="13" t="s">
        <v>345</v>
      </c>
      <c r="S332" s="13"/>
      <c r="T332" s="13"/>
      <c r="U332" s="18"/>
      <c r="V332" s="354"/>
      <c r="W332" s="354"/>
      <c r="X332" s="354"/>
      <c r="Y332" s="354"/>
      <c r="Z332" s="354"/>
      <c r="AA332" s="338"/>
      <c r="AB332" s="338"/>
    </row>
    <row r="333" spans="1:28" s="317" customFormat="1" ht="15" x14ac:dyDescent="0.2">
      <c r="A333" s="13" t="s">
        <v>222</v>
      </c>
      <c r="B333" s="39">
        <v>42858</v>
      </c>
      <c r="C333" s="16">
        <v>0.64236111111111105</v>
      </c>
      <c r="D333" s="12">
        <v>93.3</v>
      </c>
      <c r="E333" s="13" t="s">
        <v>296</v>
      </c>
      <c r="F333" s="15">
        <v>9.31</v>
      </c>
      <c r="G333" s="13">
        <v>110.9</v>
      </c>
      <c r="H333" s="15">
        <v>14.63</v>
      </c>
      <c r="I333" s="13" t="s">
        <v>230</v>
      </c>
      <c r="J333" s="318"/>
      <c r="K333" s="15">
        <v>8.3800000000000008</v>
      </c>
      <c r="L333" s="15">
        <v>1.7</v>
      </c>
      <c r="M333" s="15" t="s">
        <v>312</v>
      </c>
      <c r="N333" s="15">
        <v>903.4</v>
      </c>
      <c r="O333" s="12">
        <v>91.4</v>
      </c>
      <c r="P333" s="13"/>
      <c r="Q333" s="13" t="s">
        <v>465</v>
      </c>
      <c r="R333" s="13" t="s">
        <v>345</v>
      </c>
      <c r="S333" s="13"/>
      <c r="T333" s="13"/>
      <c r="U333" s="18" t="s">
        <v>494</v>
      </c>
      <c r="V333" s="354">
        <v>0.79</v>
      </c>
      <c r="W333" s="354">
        <v>0</v>
      </c>
      <c r="X333" s="354">
        <v>0.03</v>
      </c>
      <c r="Y333" s="354">
        <v>0.28000000000000003</v>
      </c>
      <c r="Z333" s="354">
        <f>V333+W333+X333+Y333</f>
        <v>1.1000000000000001</v>
      </c>
      <c r="AA333" s="338"/>
      <c r="AB333" s="338"/>
    </row>
    <row r="334" spans="1:28" s="317" customFormat="1" ht="15" x14ac:dyDescent="0.2">
      <c r="A334" s="13" t="s">
        <v>222</v>
      </c>
      <c r="B334" s="39">
        <v>42865</v>
      </c>
      <c r="C334" s="16">
        <v>0.58472222222222225</v>
      </c>
      <c r="D334" s="12"/>
      <c r="E334" s="13"/>
      <c r="F334" s="15">
        <v>8.4700000000000006</v>
      </c>
      <c r="G334" s="13">
        <v>98.7</v>
      </c>
      <c r="H334" s="15">
        <v>13.4</v>
      </c>
      <c r="I334" s="13" t="s">
        <v>230</v>
      </c>
      <c r="J334" s="318"/>
      <c r="K334" s="15">
        <v>8.11</v>
      </c>
      <c r="L334" s="15">
        <v>9.3000000000000007</v>
      </c>
      <c r="M334" s="15" t="s">
        <v>312</v>
      </c>
      <c r="N334" s="15">
        <v>836.8</v>
      </c>
      <c r="O334" s="12">
        <v>80.3</v>
      </c>
      <c r="P334" s="13"/>
      <c r="Q334" s="13" t="s">
        <v>298</v>
      </c>
      <c r="R334" s="13" t="s">
        <v>345</v>
      </c>
      <c r="S334" s="13"/>
      <c r="T334" s="13"/>
      <c r="U334" s="158" t="s">
        <v>468</v>
      </c>
      <c r="V334" s="354">
        <v>0.01</v>
      </c>
      <c r="W334" s="354">
        <v>0.38</v>
      </c>
      <c r="X334" s="354">
        <v>0.06</v>
      </c>
      <c r="Y334" s="354">
        <v>0.39</v>
      </c>
      <c r="Z334" s="354">
        <f>V334+W334+X334+Y334</f>
        <v>0.84000000000000008</v>
      </c>
      <c r="AA334" s="338"/>
      <c r="AB334" s="338"/>
    </row>
    <row r="335" spans="1:28" s="317" customFormat="1" ht="15" x14ac:dyDescent="0.2">
      <c r="A335" s="13" t="s">
        <v>228</v>
      </c>
      <c r="B335" s="39">
        <v>42872</v>
      </c>
      <c r="C335" s="16">
        <v>13.42</v>
      </c>
      <c r="D335" s="12"/>
      <c r="E335" s="13"/>
      <c r="F335" s="15">
        <v>7.99</v>
      </c>
      <c r="G335" s="13">
        <v>105.2</v>
      </c>
      <c r="H335" s="15">
        <v>18.079999999999998</v>
      </c>
      <c r="I335" s="13" t="s">
        <v>230</v>
      </c>
      <c r="J335" s="318"/>
      <c r="K335" s="15">
        <v>8.2200000000000006</v>
      </c>
      <c r="L335" s="15">
        <v>5.4</v>
      </c>
      <c r="M335" s="15" t="s">
        <v>312</v>
      </c>
      <c r="N335" s="15">
        <v>638.29999999999995</v>
      </c>
      <c r="O335" s="12">
        <v>152.1</v>
      </c>
      <c r="P335" s="13"/>
      <c r="Q335" s="13" t="s">
        <v>465</v>
      </c>
      <c r="R335" s="13" t="s">
        <v>345</v>
      </c>
      <c r="S335" s="13"/>
      <c r="T335" s="13"/>
      <c r="U335" s="158" t="s">
        <v>469</v>
      </c>
      <c r="V335" s="354">
        <v>0</v>
      </c>
      <c r="W335" s="354">
        <v>0</v>
      </c>
      <c r="X335" s="354">
        <v>0</v>
      </c>
      <c r="Y335" s="354">
        <v>0.25</v>
      </c>
      <c r="Z335" s="354">
        <f>V335+W335+X335+Y335</f>
        <v>0.25</v>
      </c>
      <c r="AA335" s="338"/>
      <c r="AB335" s="338"/>
    </row>
    <row r="336" spans="1:28" s="317" customFormat="1" ht="15" x14ac:dyDescent="0.2">
      <c r="A336" s="13" t="s">
        <v>228</v>
      </c>
      <c r="B336" s="39">
        <v>42879</v>
      </c>
      <c r="C336" s="16">
        <v>0.58819444444444446</v>
      </c>
      <c r="D336" s="12">
        <v>14.8</v>
      </c>
      <c r="E336" s="13" t="s">
        <v>296</v>
      </c>
      <c r="F336" s="15">
        <v>8.4499999999999993</v>
      </c>
      <c r="G336" s="13">
        <v>103.6</v>
      </c>
      <c r="H336" s="15">
        <v>15.12</v>
      </c>
      <c r="I336" s="13" t="s">
        <v>230</v>
      </c>
      <c r="J336" s="318"/>
      <c r="K336" s="15">
        <v>8.18</v>
      </c>
      <c r="L336" s="15">
        <v>9.1999999999999993</v>
      </c>
      <c r="M336" s="15" t="s">
        <v>312</v>
      </c>
      <c r="N336" s="15">
        <v>552.20000000000005</v>
      </c>
      <c r="O336" s="12">
        <v>169.9</v>
      </c>
      <c r="P336" s="13"/>
      <c r="Q336" s="13" t="s">
        <v>465</v>
      </c>
      <c r="R336" s="13" t="s">
        <v>345</v>
      </c>
      <c r="S336" s="13"/>
      <c r="T336" s="13"/>
      <c r="U336" s="158" t="s">
        <v>470</v>
      </c>
      <c r="V336" s="354">
        <v>0.11</v>
      </c>
      <c r="W336" s="354">
        <v>0.24</v>
      </c>
      <c r="X336" s="354">
        <v>0</v>
      </c>
      <c r="Y336" s="354">
        <v>0</v>
      </c>
      <c r="Z336" s="354">
        <f>V336+W336+X336+Y336</f>
        <v>0.35</v>
      </c>
      <c r="AA336" s="338"/>
      <c r="AB336" s="338"/>
    </row>
    <row r="337" spans="1:28" s="317" customFormat="1" ht="15" x14ac:dyDescent="0.2">
      <c r="A337" s="13" t="s">
        <v>228</v>
      </c>
      <c r="B337" s="39">
        <v>42886</v>
      </c>
      <c r="C337" s="16">
        <v>0.55208333333333337</v>
      </c>
      <c r="D337" s="12">
        <v>8.6</v>
      </c>
      <c r="E337" s="13" t="s">
        <v>296</v>
      </c>
      <c r="F337" s="15">
        <v>8.07</v>
      </c>
      <c r="G337" s="13">
        <v>104.5</v>
      </c>
      <c r="H337" s="15">
        <v>18.28</v>
      </c>
      <c r="I337" s="13" t="s">
        <v>230</v>
      </c>
      <c r="J337" s="318"/>
      <c r="K337" s="15">
        <v>8.25</v>
      </c>
      <c r="L337" s="15">
        <v>4.8</v>
      </c>
      <c r="M337" s="15" t="s">
        <v>312</v>
      </c>
      <c r="N337" s="15">
        <v>459.8</v>
      </c>
      <c r="O337" s="12">
        <v>158.9</v>
      </c>
      <c r="P337" s="13"/>
      <c r="Q337" s="13" t="s">
        <v>217</v>
      </c>
      <c r="R337" s="13" t="s">
        <v>345</v>
      </c>
      <c r="S337" s="13"/>
      <c r="T337" s="13"/>
      <c r="U337" s="158" t="s">
        <v>496</v>
      </c>
      <c r="V337" s="354"/>
      <c r="W337" s="354"/>
      <c r="X337" s="354"/>
      <c r="Y337" s="354"/>
      <c r="Z337" s="354"/>
      <c r="AA337" s="338"/>
      <c r="AB337" s="338"/>
    </row>
    <row r="338" spans="1:28" s="317" customFormat="1" ht="15" x14ac:dyDescent="0.2">
      <c r="A338" s="13" t="s">
        <v>228</v>
      </c>
      <c r="B338" s="39">
        <v>42893</v>
      </c>
      <c r="C338" s="16">
        <v>0.57152777777777775</v>
      </c>
      <c r="D338" s="12">
        <v>41.7</v>
      </c>
      <c r="E338" s="13"/>
      <c r="F338" s="15">
        <v>8.14</v>
      </c>
      <c r="G338" s="13">
        <v>107.8</v>
      </c>
      <c r="H338" s="15">
        <v>19.39</v>
      </c>
      <c r="I338" s="13" t="s">
        <v>230</v>
      </c>
      <c r="J338" s="318"/>
      <c r="K338" s="15">
        <v>8.18</v>
      </c>
      <c r="L338" s="15">
        <v>3.2</v>
      </c>
      <c r="M338" s="15" t="s">
        <v>312</v>
      </c>
      <c r="N338" s="15">
        <v>410.7</v>
      </c>
      <c r="O338" s="12">
        <v>134.6</v>
      </c>
      <c r="P338" s="13"/>
      <c r="Q338" s="13" t="s">
        <v>217</v>
      </c>
      <c r="R338" s="13" t="s">
        <v>345</v>
      </c>
      <c r="S338" s="13"/>
      <c r="T338" s="13"/>
      <c r="U338" s="158" t="s">
        <v>497</v>
      </c>
      <c r="V338" s="354"/>
      <c r="W338" s="354"/>
      <c r="X338" s="354"/>
      <c r="Y338" s="354"/>
      <c r="Z338" s="354"/>
      <c r="AA338" s="338"/>
      <c r="AB338" s="338"/>
    </row>
    <row r="339" spans="1:28" s="317" customFormat="1" ht="15" x14ac:dyDescent="0.2">
      <c r="A339" s="13" t="s">
        <v>228</v>
      </c>
      <c r="B339" s="39">
        <v>42900</v>
      </c>
      <c r="C339" s="16">
        <v>0.57430555555555551</v>
      </c>
      <c r="D339" s="12">
        <v>17.3</v>
      </c>
      <c r="E339" s="13" t="s">
        <v>296</v>
      </c>
      <c r="F339" s="15">
        <v>7.69</v>
      </c>
      <c r="G339" s="13">
        <v>107.2</v>
      </c>
      <c r="H339" s="15">
        <v>21.43</v>
      </c>
      <c r="I339" s="13" t="s">
        <v>230</v>
      </c>
      <c r="J339" s="318"/>
      <c r="K339" s="15">
        <v>8.19</v>
      </c>
      <c r="L339" s="15">
        <v>3.3</v>
      </c>
      <c r="M339" s="15" t="s">
        <v>312</v>
      </c>
      <c r="N339" s="15">
        <v>396</v>
      </c>
      <c r="O339" s="12">
        <v>126.7</v>
      </c>
      <c r="P339" s="13"/>
      <c r="Q339" s="13" t="s">
        <v>217</v>
      </c>
      <c r="R339" s="13" t="s">
        <v>345</v>
      </c>
      <c r="S339" s="13"/>
      <c r="T339" s="13"/>
      <c r="U339" s="158" t="s">
        <v>498</v>
      </c>
      <c r="V339" s="354"/>
      <c r="W339" s="354"/>
      <c r="X339" s="354"/>
      <c r="Y339" s="354"/>
      <c r="Z339" s="354"/>
      <c r="AA339" s="338"/>
      <c r="AB339" s="338"/>
    </row>
    <row r="340" spans="1:28" s="317" customFormat="1" ht="15" x14ac:dyDescent="0.2">
      <c r="A340" s="13" t="s">
        <v>228</v>
      </c>
      <c r="B340" s="39">
        <v>42907</v>
      </c>
      <c r="C340" s="16">
        <v>0.57361111111111118</v>
      </c>
      <c r="D340" s="12">
        <v>29.6</v>
      </c>
      <c r="E340" s="13"/>
      <c r="F340" s="15">
        <v>7.29</v>
      </c>
      <c r="G340" s="13">
        <v>107.2</v>
      </c>
      <c r="H340" s="15">
        <v>24.44</v>
      </c>
      <c r="I340" s="13" t="s">
        <v>230</v>
      </c>
      <c r="J340" s="318"/>
      <c r="K340" s="15">
        <v>8.23</v>
      </c>
      <c r="L340" s="15">
        <v>1.9</v>
      </c>
      <c r="M340" s="15" t="s">
        <v>312</v>
      </c>
      <c r="N340" s="15">
        <v>368.7</v>
      </c>
      <c r="O340" s="12">
        <v>150.5</v>
      </c>
      <c r="P340" s="13"/>
      <c r="Q340" s="13" t="s">
        <v>217</v>
      </c>
      <c r="R340" s="13" t="s">
        <v>345</v>
      </c>
      <c r="S340" s="13"/>
      <c r="T340" s="13"/>
      <c r="U340" s="158" t="s">
        <v>499</v>
      </c>
      <c r="V340" s="354"/>
      <c r="W340" s="354"/>
      <c r="X340" s="354"/>
      <c r="Y340" s="354"/>
      <c r="Z340" s="354"/>
      <c r="AA340" s="338"/>
      <c r="AB340" s="338"/>
    </row>
    <row r="341" spans="1:28" s="317" customFormat="1" ht="15" x14ac:dyDescent="0.2">
      <c r="A341" s="13" t="s">
        <v>228</v>
      </c>
      <c r="B341" s="39">
        <v>42914</v>
      </c>
      <c r="C341" s="16">
        <v>0.54305555555555551</v>
      </c>
      <c r="D341" s="12">
        <v>24.1</v>
      </c>
      <c r="E341" s="13" t="s">
        <v>296</v>
      </c>
      <c r="F341" s="15">
        <v>7.58</v>
      </c>
      <c r="G341" s="13">
        <v>103</v>
      </c>
      <c r="H341" s="15">
        <v>20.46</v>
      </c>
      <c r="I341" s="13" t="s">
        <v>230</v>
      </c>
      <c r="J341" s="318">
        <v>24</v>
      </c>
      <c r="K341" s="15">
        <v>8.14</v>
      </c>
      <c r="L341" s="15">
        <v>1.6</v>
      </c>
      <c r="M341" s="15" t="s">
        <v>312</v>
      </c>
      <c r="N341" s="15">
        <v>420.2</v>
      </c>
      <c r="O341" s="12">
        <v>166.4</v>
      </c>
      <c r="P341" s="13"/>
      <c r="Q341" s="13" t="s">
        <v>421</v>
      </c>
      <c r="R341" s="13" t="s">
        <v>345</v>
      </c>
      <c r="S341" s="13"/>
      <c r="T341" s="13"/>
      <c r="U341" s="158" t="s">
        <v>499</v>
      </c>
      <c r="V341" s="354"/>
      <c r="W341" s="354"/>
      <c r="X341" s="354"/>
      <c r="Y341" s="354"/>
      <c r="Z341" s="354"/>
      <c r="AA341" s="338"/>
      <c r="AB341" s="338"/>
    </row>
    <row r="342" spans="1:28" s="317" customFormat="1" ht="15" x14ac:dyDescent="0.2">
      <c r="A342" s="13" t="s">
        <v>228</v>
      </c>
      <c r="B342" s="39">
        <v>42921</v>
      </c>
      <c r="C342" s="16">
        <v>0.52847222222222223</v>
      </c>
      <c r="D342" s="12">
        <v>53.8</v>
      </c>
      <c r="E342" s="13"/>
      <c r="F342" s="15">
        <v>7.84</v>
      </c>
      <c r="G342" s="13">
        <v>110.5</v>
      </c>
      <c r="H342" s="15">
        <v>22.71</v>
      </c>
      <c r="I342" s="13" t="s">
        <v>233</v>
      </c>
      <c r="J342" s="318">
        <v>30.59</v>
      </c>
      <c r="K342" s="15">
        <v>8.1300000000000008</v>
      </c>
      <c r="L342" s="15">
        <v>1.6</v>
      </c>
      <c r="M342" s="15" t="s">
        <v>312</v>
      </c>
      <c r="N342" s="15">
        <v>491.2</v>
      </c>
      <c r="O342" s="12">
        <v>112.3</v>
      </c>
      <c r="P342" s="13"/>
      <c r="Q342" s="13" t="s">
        <v>217</v>
      </c>
      <c r="R342" s="13" t="s">
        <v>345</v>
      </c>
      <c r="S342" s="13"/>
      <c r="T342" s="13"/>
      <c r="U342" s="158" t="s">
        <v>499</v>
      </c>
      <c r="V342" s="354"/>
      <c r="W342" s="354"/>
      <c r="X342" s="354"/>
      <c r="Y342" s="354"/>
      <c r="Z342" s="354"/>
      <c r="AA342" s="338"/>
      <c r="AB342" s="338"/>
    </row>
    <row r="343" spans="1:28" s="317" customFormat="1" ht="15" x14ac:dyDescent="0.2">
      <c r="A343" s="13" t="s">
        <v>228</v>
      </c>
      <c r="B343" s="39">
        <v>42928</v>
      </c>
      <c r="C343" s="16">
        <v>0.52222222222222225</v>
      </c>
      <c r="D343" s="12">
        <v>59.4</v>
      </c>
      <c r="E343" s="13" t="s">
        <v>296</v>
      </c>
      <c r="F343" s="15">
        <v>7.71</v>
      </c>
      <c r="G343" s="13">
        <v>103.7</v>
      </c>
      <c r="H343" s="15">
        <v>20.440000000000001</v>
      </c>
      <c r="I343" s="13" t="s">
        <v>230</v>
      </c>
      <c r="J343" s="318">
        <v>15.9</v>
      </c>
      <c r="K343" s="15">
        <v>8.0299999999999994</v>
      </c>
      <c r="L343" s="15">
        <v>0.5</v>
      </c>
      <c r="M343" s="15" t="s">
        <v>312</v>
      </c>
      <c r="N343" s="15">
        <v>488</v>
      </c>
      <c r="O343" s="12">
        <v>197.7</v>
      </c>
      <c r="P343" s="13"/>
      <c r="Q343" s="13" t="s">
        <v>298</v>
      </c>
      <c r="R343" s="13" t="s">
        <v>345</v>
      </c>
      <c r="S343" s="13"/>
      <c r="T343" s="13"/>
      <c r="U343" s="158" t="s">
        <v>500</v>
      </c>
      <c r="V343" s="354"/>
      <c r="W343" s="354"/>
      <c r="X343" s="354"/>
      <c r="Y343" s="354"/>
      <c r="Z343" s="354"/>
      <c r="AA343" s="338"/>
      <c r="AB343" s="338"/>
    </row>
    <row r="344" spans="1:28" s="317" customFormat="1" ht="15" x14ac:dyDescent="0.2">
      <c r="A344" s="13" t="s">
        <v>222</v>
      </c>
      <c r="B344" s="39">
        <v>42935</v>
      </c>
      <c r="C344" s="16">
        <v>0.57291666666666663</v>
      </c>
      <c r="D344" s="12">
        <v>11.9</v>
      </c>
      <c r="E344" s="13"/>
      <c r="F344" s="15">
        <v>8.27</v>
      </c>
      <c r="G344" s="13">
        <v>124.1</v>
      </c>
      <c r="H344" s="15">
        <v>25.78</v>
      </c>
      <c r="I344" s="13" t="s">
        <v>230</v>
      </c>
      <c r="J344" s="318">
        <v>14.86</v>
      </c>
      <c r="K344" s="15">
        <v>8.41</v>
      </c>
      <c r="L344" s="15">
        <v>0.3</v>
      </c>
      <c r="M344" s="15" t="s">
        <v>312</v>
      </c>
      <c r="N344" s="15">
        <v>530.4</v>
      </c>
      <c r="O344" s="12">
        <v>132.6</v>
      </c>
      <c r="P344" s="13"/>
      <c r="Q344" s="13" t="s">
        <v>465</v>
      </c>
      <c r="R344" s="13" t="s">
        <v>345</v>
      </c>
      <c r="S344" s="13"/>
      <c r="T344" s="13"/>
      <c r="U344" s="158" t="s">
        <v>476</v>
      </c>
      <c r="V344" s="354"/>
      <c r="W344" s="354"/>
      <c r="X344" s="354"/>
      <c r="Y344" s="354"/>
      <c r="Z344" s="354"/>
      <c r="AA344" s="338"/>
      <c r="AB344" s="338"/>
    </row>
    <row r="345" spans="1:28" s="317" customFormat="1" ht="15" x14ac:dyDescent="0.2">
      <c r="A345" s="13" t="s">
        <v>222</v>
      </c>
      <c r="B345" s="39">
        <v>42942</v>
      </c>
      <c r="C345" s="16">
        <v>0.58680555555555558</v>
      </c>
      <c r="D345" s="12">
        <v>29.8</v>
      </c>
      <c r="E345" s="13" t="s">
        <v>296</v>
      </c>
      <c r="F345" s="15">
        <v>8.6</v>
      </c>
      <c r="G345" s="13">
        <v>121.2</v>
      </c>
      <c r="H345" s="15">
        <v>22.76</v>
      </c>
      <c r="I345" s="13" t="s">
        <v>230</v>
      </c>
      <c r="J345" s="318">
        <v>25.65</v>
      </c>
      <c r="K345" s="15">
        <v>8.49</v>
      </c>
      <c r="L345" s="15">
        <v>0.8</v>
      </c>
      <c r="M345" s="15" t="s">
        <v>312</v>
      </c>
      <c r="N345" s="15">
        <v>464.2</v>
      </c>
      <c r="O345" s="12">
        <v>127.9</v>
      </c>
      <c r="P345" s="13"/>
      <c r="Q345" s="13" t="s">
        <v>298</v>
      </c>
      <c r="R345" s="13" t="s">
        <v>345</v>
      </c>
      <c r="S345" s="13"/>
      <c r="T345" s="13"/>
      <c r="U345" s="158" t="s">
        <v>477</v>
      </c>
      <c r="V345" s="354"/>
      <c r="W345" s="354"/>
      <c r="X345" s="354"/>
      <c r="Y345" s="354"/>
      <c r="Z345" s="354"/>
      <c r="AA345" s="338"/>
      <c r="AB345" s="338"/>
    </row>
    <row r="346" spans="1:28" s="317" customFormat="1" ht="15" x14ac:dyDescent="0.2">
      <c r="A346" s="13" t="s">
        <v>222</v>
      </c>
      <c r="B346" s="39">
        <v>42949</v>
      </c>
      <c r="C346" s="16">
        <v>0.60416666666666663</v>
      </c>
      <c r="D346" s="12">
        <v>53.8</v>
      </c>
      <c r="E346" s="13"/>
      <c r="F346" s="15">
        <v>8.48</v>
      </c>
      <c r="G346" s="13">
        <v>125.5</v>
      </c>
      <c r="H346" s="15">
        <v>24.56</v>
      </c>
      <c r="I346" s="13" t="s">
        <v>230</v>
      </c>
      <c r="J346" s="318" t="s">
        <v>312</v>
      </c>
      <c r="K346" s="15">
        <v>8.5299999999999994</v>
      </c>
      <c r="L346" s="15">
        <v>3.2</v>
      </c>
      <c r="M346" s="15" t="s">
        <v>312</v>
      </c>
      <c r="N346" s="15">
        <v>439.7</v>
      </c>
      <c r="O346" s="12">
        <v>102.9</v>
      </c>
      <c r="P346" s="13"/>
      <c r="Q346" s="13" t="s">
        <v>217</v>
      </c>
      <c r="R346" s="13" t="s">
        <v>345</v>
      </c>
      <c r="S346" s="13"/>
      <c r="T346" s="13"/>
      <c r="U346" s="158" t="s">
        <v>501</v>
      </c>
      <c r="V346" s="354"/>
      <c r="W346" s="354"/>
      <c r="X346" s="354"/>
      <c r="Y346" s="354"/>
      <c r="Z346" s="354"/>
      <c r="AA346" s="338"/>
      <c r="AB346" s="338"/>
    </row>
    <row r="347" spans="1:28" s="317" customFormat="1" ht="15" x14ac:dyDescent="0.2">
      <c r="A347" s="13" t="s">
        <v>222</v>
      </c>
      <c r="B347" s="39">
        <v>42956</v>
      </c>
      <c r="C347" s="16">
        <v>0.54236111111111118</v>
      </c>
      <c r="D347" s="12">
        <v>35.5</v>
      </c>
      <c r="E347" s="13" t="s">
        <v>296</v>
      </c>
      <c r="F347" s="15">
        <v>8.4</v>
      </c>
      <c r="G347" s="13">
        <v>116.1</v>
      </c>
      <c r="H347" s="15">
        <v>21.69</v>
      </c>
      <c r="I347" s="13" t="s">
        <v>230</v>
      </c>
      <c r="J347" s="318">
        <v>36.58</v>
      </c>
      <c r="K347" s="15">
        <v>8.39</v>
      </c>
      <c r="L347" s="15">
        <v>6.1</v>
      </c>
      <c r="M347" s="15" t="s">
        <v>312</v>
      </c>
      <c r="N347" s="15">
        <v>433</v>
      </c>
      <c r="O347" s="12">
        <v>120.2</v>
      </c>
      <c r="P347" s="13"/>
      <c r="Q347" s="13" t="s">
        <v>217</v>
      </c>
      <c r="R347" s="13" t="s">
        <v>345</v>
      </c>
      <c r="S347" s="13"/>
      <c r="T347" s="13"/>
      <c r="U347" s="158" t="s">
        <v>478</v>
      </c>
      <c r="V347" s="354"/>
      <c r="W347" s="354"/>
      <c r="X347" s="354"/>
      <c r="Y347" s="354"/>
      <c r="Z347" s="354"/>
      <c r="AA347" s="338"/>
      <c r="AB347" s="338"/>
    </row>
    <row r="348" spans="1:28" s="317" customFormat="1" ht="15" x14ac:dyDescent="0.2">
      <c r="A348" s="13" t="s">
        <v>222</v>
      </c>
      <c r="B348" s="39">
        <v>42963</v>
      </c>
      <c r="C348" s="16">
        <v>0.52777777777777779</v>
      </c>
      <c r="D348" s="12"/>
      <c r="E348" s="13"/>
      <c r="F348" s="15" t="s">
        <v>312</v>
      </c>
      <c r="G348" s="13" t="s">
        <v>312</v>
      </c>
      <c r="H348" s="15">
        <v>21.28</v>
      </c>
      <c r="I348" s="13" t="s">
        <v>230</v>
      </c>
      <c r="J348" s="318">
        <v>30.3</v>
      </c>
      <c r="K348" s="15">
        <v>8.3699999999999992</v>
      </c>
      <c r="L348" s="15">
        <v>6.5</v>
      </c>
      <c r="M348" s="15" t="s">
        <v>312</v>
      </c>
      <c r="N348" s="15">
        <v>439.3</v>
      </c>
      <c r="O348" s="12">
        <v>114.9</v>
      </c>
      <c r="P348" s="13"/>
      <c r="Q348" s="13" t="s">
        <v>465</v>
      </c>
      <c r="R348" s="13" t="s">
        <v>345</v>
      </c>
      <c r="S348" s="13"/>
      <c r="T348" s="13"/>
      <c r="U348" s="158" t="s">
        <v>502</v>
      </c>
      <c r="V348" s="354"/>
      <c r="W348" s="354"/>
      <c r="X348" s="354"/>
      <c r="Y348" s="354"/>
      <c r="Z348" s="354"/>
      <c r="AA348" s="338"/>
      <c r="AB348" s="338"/>
    </row>
    <row r="349" spans="1:28" s="317" customFormat="1" ht="15" x14ac:dyDescent="0.2">
      <c r="A349" s="13" t="s">
        <v>222</v>
      </c>
      <c r="B349" s="39">
        <v>42970</v>
      </c>
      <c r="C349" s="16">
        <v>0.56736111111111109</v>
      </c>
      <c r="D349" s="12">
        <v>14.6</v>
      </c>
      <c r="E349" s="13" t="s">
        <v>296</v>
      </c>
      <c r="F349" s="15">
        <v>7.94</v>
      </c>
      <c r="G349" s="13">
        <v>111.9</v>
      </c>
      <c r="H349" s="15">
        <v>22.53</v>
      </c>
      <c r="I349" s="13" t="s">
        <v>230</v>
      </c>
      <c r="J349" s="318">
        <v>17.940000000000001</v>
      </c>
      <c r="K349" s="15">
        <v>8.32</v>
      </c>
      <c r="L349" s="15">
        <v>11.8</v>
      </c>
      <c r="M349" s="15" t="s">
        <v>312</v>
      </c>
      <c r="N349" s="15">
        <v>437.8</v>
      </c>
      <c r="O349" s="12">
        <v>128.5</v>
      </c>
      <c r="P349" s="13"/>
      <c r="Q349" s="13" t="s">
        <v>421</v>
      </c>
      <c r="R349" s="13" t="s">
        <v>345</v>
      </c>
      <c r="S349" s="13"/>
      <c r="T349" s="13"/>
      <c r="U349" s="158" t="s">
        <v>480</v>
      </c>
      <c r="V349" s="354"/>
      <c r="W349" s="354"/>
      <c r="X349" s="354"/>
      <c r="Y349" s="354"/>
      <c r="Z349" s="354"/>
      <c r="AA349" s="338"/>
      <c r="AB349" s="338"/>
    </row>
    <row r="350" spans="1:28" s="317" customFormat="1" ht="15" x14ac:dyDescent="0.2">
      <c r="A350" s="13" t="s">
        <v>222</v>
      </c>
      <c r="B350" s="39">
        <v>42977</v>
      </c>
      <c r="C350" s="16">
        <v>0.57013888888888886</v>
      </c>
      <c r="D350" s="12">
        <v>13.4</v>
      </c>
      <c r="E350" s="13">
        <v>1011.2</v>
      </c>
      <c r="F350" s="15">
        <v>8.01</v>
      </c>
      <c r="G350" s="13">
        <v>113.2</v>
      </c>
      <c r="H350" s="15">
        <v>22.45</v>
      </c>
      <c r="I350" s="13" t="s">
        <v>233</v>
      </c>
      <c r="J350" s="318">
        <v>18.440000000000001</v>
      </c>
      <c r="K350" s="15">
        <v>8.1999999999999993</v>
      </c>
      <c r="L350" s="15">
        <v>4.6399999999999997</v>
      </c>
      <c r="M350" s="15" t="s">
        <v>312</v>
      </c>
      <c r="N350" s="15">
        <v>459.7</v>
      </c>
      <c r="O350" s="12">
        <v>143.80000000000001</v>
      </c>
      <c r="P350" s="13"/>
      <c r="Q350" s="13" t="s">
        <v>465</v>
      </c>
      <c r="R350" s="13" t="s">
        <v>345</v>
      </c>
      <c r="S350" s="13"/>
      <c r="T350" s="13"/>
      <c r="U350" s="158" t="s">
        <v>481</v>
      </c>
      <c r="V350" s="354"/>
      <c r="W350" s="354"/>
      <c r="X350" s="354"/>
      <c r="Y350" s="354"/>
      <c r="Z350" s="354"/>
      <c r="AA350" s="338"/>
      <c r="AB350" s="338"/>
    </row>
    <row r="351" spans="1:28" s="317" customFormat="1" ht="15" x14ac:dyDescent="0.2">
      <c r="A351" s="13" t="s">
        <v>222</v>
      </c>
      <c r="B351" s="39">
        <v>42984</v>
      </c>
      <c r="C351" s="16">
        <v>0.54305555555555551</v>
      </c>
      <c r="D351" s="12"/>
      <c r="E351" s="13"/>
      <c r="F351" s="15">
        <v>8.7799999999999994</v>
      </c>
      <c r="G351" s="13">
        <v>116.1</v>
      </c>
      <c r="H351" s="15">
        <v>19.5</v>
      </c>
      <c r="I351" s="13" t="s">
        <v>233</v>
      </c>
      <c r="J351" s="318">
        <v>11.38</v>
      </c>
      <c r="K351" s="15">
        <v>8.35</v>
      </c>
      <c r="L351" s="15">
        <v>1.67</v>
      </c>
      <c r="M351" s="15" t="s">
        <v>312</v>
      </c>
      <c r="N351" s="15">
        <v>564</v>
      </c>
      <c r="O351" s="12">
        <v>93.8</v>
      </c>
      <c r="P351" s="13"/>
      <c r="Q351" s="13" t="s">
        <v>465</v>
      </c>
      <c r="R351" s="13" t="s">
        <v>345</v>
      </c>
      <c r="S351" s="13"/>
      <c r="T351" s="13"/>
      <c r="U351" s="158" t="s">
        <v>503</v>
      </c>
      <c r="V351" s="354"/>
      <c r="W351" s="354"/>
      <c r="X351" s="354"/>
      <c r="Y351" s="354"/>
      <c r="Z351" s="354"/>
      <c r="AA351" s="338"/>
      <c r="AB351" s="338"/>
    </row>
    <row r="352" spans="1:28" s="317" customFormat="1" ht="15" x14ac:dyDescent="0.2">
      <c r="A352" s="13" t="s">
        <v>222</v>
      </c>
      <c r="B352" s="39">
        <v>42991</v>
      </c>
      <c r="C352" s="16">
        <v>0.53819444444444442</v>
      </c>
      <c r="D352" s="12">
        <v>24.7</v>
      </c>
      <c r="E352" s="13" t="s">
        <v>296</v>
      </c>
      <c r="F352" s="15">
        <v>8.44</v>
      </c>
      <c r="G352" s="13">
        <v>113.5</v>
      </c>
      <c r="H352" s="15">
        <v>19.690000000000001</v>
      </c>
      <c r="I352" s="13" t="s">
        <v>233</v>
      </c>
      <c r="J352" s="318">
        <v>9.15</v>
      </c>
      <c r="K352" s="15">
        <v>8.23</v>
      </c>
      <c r="L352" s="15" t="s">
        <v>312</v>
      </c>
      <c r="M352" s="15" t="s">
        <v>312</v>
      </c>
      <c r="N352" s="15">
        <v>523.70000000000005</v>
      </c>
      <c r="O352" s="12" t="s">
        <v>312</v>
      </c>
      <c r="P352" s="13"/>
      <c r="Q352" s="13" t="s">
        <v>298</v>
      </c>
      <c r="R352" s="13" t="s">
        <v>345</v>
      </c>
      <c r="S352" s="13"/>
      <c r="T352" s="13"/>
      <c r="U352" s="158" t="s">
        <v>478</v>
      </c>
      <c r="V352" s="354"/>
      <c r="W352" s="354"/>
      <c r="X352" s="354"/>
      <c r="Y352" s="354"/>
      <c r="Z352" s="354"/>
      <c r="AA352" s="338"/>
      <c r="AB352" s="338"/>
    </row>
    <row r="353" spans="1:28" s="317" customFormat="1" ht="15" x14ac:dyDescent="0.25">
      <c r="A353" s="13" t="s">
        <v>200</v>
      </c>
      <c r="B353" s="39">
        <v>42144</v>
      </c>
      <c r="C353" s="16">
        <v>0.54236111111111118</v>
      </c>
      <c r="D353" s="318">
        <v>138</v>
      </c>
      <c r="E353" s="13"/>
      <c r="F353" s="14">
        <v>9.9700000000000006</v>
      </c>
      <c r="G353" s="13">
        <v>102.9</v>
      </c>
      <c r="H353" s="15">
        <v>8.4700000000000006</v>
      </c>
      <c r="I353" s="13" t="s">
        <v>371</v>
      </c>
      <c r="J353" s="318" t="s">
        <v>312</v>
      </c>
      <c r="K353" s="15">
        <v>7.59</v>
      </c>
      <c r="L353" s="12" t="s">
        <v>312</v>
      </c>
      <c r="M353" s="15">
        <v>308.2</v>
      </c>
      <c r="N353" s="15">
        <v>210.9</v>
      </c>
      <c r="O353" s="12">
        <v>86.7</v>
      </c>
      <c r="P353" s="13"/>
      <c r="Q353" s="13" t="s">
        <v>312</v>
      </c>
      <c r="R353" s="13" t="s">
        <v>346</v>
      </c>
      <c r="S353" s="13"/>
      <c r="T353" s="13"/>
      <c r="U353" s="350" t="s">
        <v>125</v>
      </c>
      <c r="V353" s="330"/>
      <c r="W353" s="330"/>
      <c r="X353" s="330"/>
      <c r="Y353" s="330"/>
      <c r="Z353" s="330"/>
      <c r="AA353" s="13"/>
      <c r="AB353" s="13"/>
    </row>
    <row r="354" spans="1:28" s="317" customFormat="1" ht="15" x14ac:dyDescent="0.2">
      <c r="A354" s="13" t="s">
        <v>200</v>
      </c>
      <c r="B354" s="39">
        <v>42384</v>
      </c>
      <c r="C354" s="16">
        <v>0.57847222222222217</v>
      </c>
      <c r="D354" s="12">
        <v>49.6</v>
      </c>
      <c r="E354" s="13">
        <v>1299.7</v>
      </c>
      <c r="F354" s="14">
        <v>12.66</v>
      </c>
      <c r="G354" s="13">
        <v>115.6</v>
      </c>
      <c r="H354" s="15">
        <v>2.89</v>
      </c>
      <c r="I354" s="13" t="s">
        <v>230</v>
      </c>
      <c r="J354" s="318" t="s">
        <v>312</v>
      </c>
      <c r="K354" s="15">
        <v>7.72</v>
      </c>
      <c r="L354" s="15">
        <v>1.44</v>
      </c>
      <c r="M354" s="15">
        <v>386.2</v>
      </c>
      <c r="N354" s="15">
        <v>668.8</v>
      </c>
      <c r="O354" s="12">
        <v>20.9</v>
      </c>
      <c r="P354" s="13"/>
      <c r="Q354" s="13" t="s">
        <v>421</v>
      </c>
      <c r="R354" s="13" t="s">
        <v>345</v>
      </c>
      <c r="S354" s="13"/>
      <c r="T354" s="13"/>
      <c r="U354" s="18" t="s">
        <v>174</v>
      </c>
      <c r="V354" s="330"/>
      <c r="W354" s="330"/>
      <c r="X354" s="330"/>
      <c r="Y354" s="330"/>
      <c r="Z354" s="330"/>
      <c r="AA354" s="13"/>
      <c r="AB354" s="13"/>
    </row>
    <row r="355" spans="1:28" s="317" customFormat="1" ht="15" x14ac:dyDescent="0.2">
      <c r="A355" s="13" t="s">
        <v>200</v>
      </c>
      <c r="B355" s="39">
        <v>42405</v>
      </c>
      <c r="C355" s="16">
        <v>0.57430555555555551</v>
      </c>
      <c r="D355" s="12">
        <v>24.6</v>
      </c>
      <c r="E355" s="13">
        <v>686.7</v>
      </c>
      <c r="F355" s="14">
        <v>12.23</v>
      </c>
      <c r="G355" s="13">
        <v>112.8</v>
      </c>
      <c r="H355" s="15">
        <v>4</v>
      </c>
      <c r="I355" s="13" t="s">
        <v>230</v>
      </c>
      <c r="J355" s="318" t="s">
        <v>312</v>
      </c>
      <c r="K355" s="15">
        <v>7.92</v>
      </c>
      <c r="L355" s="15">
        <v>7.05</v>
      </c>
      <c r="M355" s="15">
        <v>456.3</v>
      </c>
      <c r="N355" s="15">
        <v>763</v>
      </c>
      <c r="O355" s="12">
        <v>18.3</v>
      </c>
      <c r="P355" s="13"/>
      <c r="Q355" s="13" t="s">
        <v>421</v>
      </c>
      <c r="R355" s="13" t="s">
        <v>345</v>
      </c>
      <c r="S355" s="13"/>
      <c r="T355" s="13"/>
      <c r="U355" s="18" t="s">
        <v>131</v>
      </c>
      <c r="V355" s="330"/>
      <c r="W355" s="330"/>
      <c r="X355" s="330"/>
      <c r="Y355" s="330"/>
      <c r="Z355" s="330"/>
      <c r="AA355" s="13"/>
      <c r="AB355" s="13"/>
    </row>
    <row r="356" spans="1:28" s="317" customFormat="1" ht="15" x14ac:dyDescent="0.2">
      <c r="A356" s="13" t="s">
        <v>200</v>
      </c>
      <c r="B356" s="39">
        <v>42448</v>
      </c>
      <c r="C356" s="355" t="s">
        <v>504</v>
      </c>
      <c r="D356" s="355" t="s">
        <v>504</v>
      </c>
      <c r="E356" s="355" t="s">
        <v>504</v>
      </c>
      <c r="F356" s="355" t="s">
        <v>504</v>
      </c>
      <c r="G356" s="355" t="s">
        <v>504</v>
      </c>
      <c r="H356" s="355" t="s">
        <v>504</v>
      </c>
      <c r="I356" s="355" t="s">
        <v>504</v>
      </c>
      <c r="J356" s="356" t="s">
        <v>504</v>
      </c>
      <c r="K356" s="355" t="s">
        <v>504</v>
      </c>
      <c r="L356" s="355" t="s">
        <v>504</v>
      </c>
      <c r="M356" s="355" t="s">
        <v>504</v>
      </c>
      <c r="N356" s="355" t="s">
        <v>504</v>
      </c>
      <c r="O356" s="355" t="s">
        <v>504</v>
      </c>
      <c r="P356" s="355" t="s">
        <v>504</v>
      </c>
      <c r="Q356" s="355" t="s">
        <v>504</v>
      </c>
      <c r="R356" s="355" t="s">
        <v>504</v>
      </c>
      <c r="S356" s="355" t="s">
        <v>504</v>
      </c>
      <c r="T356" s="355" t="s">
        <v>504</v>
      </c>
      <c r="U356" s="355" t="s">
        <v>504</v>
      </c>
      <c r="V356" s="330"/>
      <c r="W356" s="330"/>
      <c r="X356" s="330"/>
      <c r="Y356" s="330"/>
      <c r="Z356" s="330"/>
      <c r="AA356" s="13"/>
      <c r="AB356" s="13"/>
    </row>
    <row r="357" spans="1:28" s="317" customFormat="1" ht="15" x14ac:dyDescent="0.2">
      <c r="A357" s="13" t="s">
        <v>200</v>
      </c>
      <c r="B357" s="39">
        <v>42468</v>
      </c>
      <c r="C357" s="355" t="s">
        <v>504</v>
      </c>
      <c r="D357" s="355" t="s">
        <v>504</v>
      </c>
      <c r="E357" s="355" t="s">
        <v>504</v>
      </c>
      <c r="F357" s="355" t="s">
        <v>504</v>
      </c>
      <c r="G357" s="355" t="s">
        <v>504</v>
      </c>
      <c r="H357" s="355" t="s">
        <v>504</v>
      </c>
      <c r="I357" s="355" t="s">
        <v>504</v>
      </c>
      <c r="J357" s="356" t="s">
        <v>504</v>
      </c>
      <c r="K357" s="355" t="s">
        <v>504</v>
      </c>
      <c r="L357" s="355" t="s">
        <v>504</v>
      </c>
      <c r="M357" s="355" t="s">
        <v>504</v>
      </c>
      <c r="N357" s="355" t="s">
        <v>504</v>
      </c>
      <c r="O357" s="355" t="s">
        <v>504</v>
      </c>
      <c r="P357" s="355" t="s">
        <v>504</v>
      </c>
      <c r="Q357" s="355" t="s">
        <v>504</v>
      </c>
      <c r="R357" s="355" t="s">
        <v>504</v>
      </c>
      <c r="S357" s="355" t="s">
        <v>504</v>
      </c>
      <c r="T357" s="355" t="s">
        <v>504</v>
      </c>
      <c r="U357" s="355" t="s">
        <v>504</v>
      </c>
      <c r="V357" s="330"/>
      <c r="W357" s="330"/>
      <c r="X357" s="330"/>
      <c r="Y357" s="330"/>
      <c r="Z357" s="330"/>
      <c r="AA357" s="13"/>
      <c r="AB357" s="13"/>
    </row>
    <row r="358" spans="1:28" s="317" customFormat="1" ht="15" x14ac:dyDescent="0.2">
      <c r="A358" s="13" t="s">
        <v>200</v>
      </c>
      <c r="B358" s="39">
        <v>42474</v>
      </c>
      <c r="C358" s="16">
        <v>0.62013888888888891</v>
      </c>
      <c r="D358" s="12">
        <v>34.1</v>
      </c>
      <c r="E358" s="13" t="s">
        <v>296</v>
      </c>
      <c r="F358" s="14">
        <v>10.11</v>
      </c>
      <c r="G358" s="12">
        <v>121</v>
      </c>
      <c r="H358" s="15">
        <v>13.9</v>
      </c>
      <c r="I358" s="111" t="s">
        <v>25</v>
      </c>
      <c r="J358" s="318" t="s">
        <v>312</v>
      </c>
      <c r="K358" s="15">
        <v>8.65</v>
      </c>
      <c r="L358" s="15">
        <v>5.25</v>
      </c>
      <c r="M358" s="15">
        <v>465.1</v>
      </c>
      <c r="N358" s="15">
        <v>589.6</v>
      </c>
      <c r="O358" s="12">
        <v>105.4</v>
      </c>
      <c r="P358" s="13"/>
      <c r="Q358" s="111" t="s">
        <v>0</v>
      </c>
      <c r="R358" s="111" t="s">
        <v>7</v>
      </c>
      <c r="S358" s="13"/>
      <c r="T358" s="13"/>
      <c r="U358" s="18" t="s">
        <v>88</v>
      </c>
      <c r="V358" s="330"/>
      <c r="W358" s="330"/>
      <c r="X358" s="330"/>
      <c r="Y358" s="330"/>
      <c r="Z358" s="330"/>
      <c r="AA358" s="13"/>
      <c r="AB358" s="13"/>
    </row>
    <row r="359" spans="1:28" s="317" customFormat="1" ht="15" x14ac:dyDescent="0.2">
      <c r="A359" s="13" t="s">
        <v>200</v>
      </c>
      <c r="B359" s="39">
        <v>42489</v>
      </c>
      <c r="C359" s="355">
        <v>0.49791666666666701</v>
      </c>
      <c r="D359" s="348">
        <v>275.5</v>
      </c>
      <c r="E359" s="111">
        <v>2419.6</v>
      </c>
      <c r="F359" s="111" t="s">
        <v>312</v>
      </c>
      <c r="G359" s="111" t="s">
        <v>312</v>
      </c>
      <c r="H359" s="312">
        <v>6.57</v>
      </c>
      <c r="I359" s="111" t="s">
        <v>371</v>
      </c>
      <c r="J359" s="356" t="s">
        <v>312</v>
      </c>
      <c r="K359" s="312">
        <v>7.83</v>
      </c>
      <c r="L359" s="312">
        <v>12.2</v>
      </c>
      <c r="M359" s="312">
        <v>245.3</v>
      </c>
      <c r="N359" s="312">
        <v>378.4</v>
      </c>
      <c r="O359" s="348">
        <v>162.6</v>
      </c>
      <c r="P359" s="111" t="s">
        <v>312</v>
      </c>
      <c r="Q359" s="111" t="s">
        <v>312</v>
      </c>
      <c r="R359" s="344" t="s">
        <v>88</v>
      </c>
      <c r="S359" s="13"/>
      <c r="T359" s="13"/>
      <c r="U359" s="18"/>
      <c r="V359" s="330"/>
      <c r="W359" s="330"/>
      <c r="X359" s="330"/>
      <c r="Y359" s="330"/>
      <c r="Z359" s="330"/>
      <c r="AA359" s="13"/>
      <c r="AB359" s="13"/>
    </row>
    <row r="360" spans="1:28" s="317" customFormat="1" ht="15" x14ac:dyDescent="0.25">
      <c r="A360" s="13" t="s">
        <v>200</v>
      </c>
      <c r="B360" s="39">
        <v>42494</v>
      </c>
      <c r="C360" s="16">
        <v>0.57500000000000007</v>
      </c>
      <c r="D360" s="12">
        <v>15.8</v>
      </c>
      <c r="E360" s="13"/>
      <c r="F360" s="349" t="s">
        <v>505</v>
      </c>
      <c r="G360" s="349" t="s">
        <v>7</v>
      </c>
      <c r="H360" s="15">
        <v>10.92</v>
      </c>
      <c r="I360" s="111" t="s">
        <v>25</v>
      </c>
      <c r="J360" s="318" t="s">
        <v>312</v>
      </c>
      <c r="K360" s="15">
        <v>7.83</v>
      </c>
      <c r="L360" s="15">
        <v>15.9</v>
      </c>
      <c r="M360" s="312" t="s">
        <v>7</v>
      </c>
      <c r="N360" s="15">
        <v>417.8</v>
      </c>
      <c r="O360" s="348">
        <v>116.2</v>
      </c>
      <c r="P360" s="13"/>
      <c r="Q360" s="111" t="s">
        <v>1</v>
      </c>
      <c r="R360" s="111" t="s">
        <v>7</v>
      </c>
      <c r="S360" s="13"/>
      <c r="T360" s="13"/>
      <c r="U360" s="350" t="s">
        <v>125</v>
      </c>
      <c r="V360" s="330"/>
      <c r="W360" s="330"/>
      <c r="X360" s="330"/>
      <c r="Y360" s="330"/>
      <c r="Z360" s="330"/>
      <c r="AA360" s="13"/>
      <c r="AB360" s="13"/>
    </row>
    <row r="361" spans="1:28" s="317" customFormat="1" ht="15" x14ac:dyDescent="0.2">
      <c r="A361" s="13" t="s">
        <v>200</v>
      </c>
      <c r="B361" s="39">
        <v>42499</v>
      </c>
      <c r="C361" s="16">
        <v>0.54097222222222219</v>
      </c>
      <c r="D361" s="12">
        <v>34.5</v>
      </c>
      <c r="E361" s="13">
        <v>290.89999999999998</v>
      </c>
      <c r="F361" s="349" t="s">
        <v>7</v>
      </c>
      <c r="G361" s="349" t="s">
        <v>7</v>
      </c>
      <c r="H361" s="349">
        <v>10.74</v>
      </c>
      <c r="I361" s="111" t="s">
        <v>25</v>
      </c>
      <c r="J361" s="318" t="s">
        <v>312</v>
      </c>
      <c r="K361" s="15">
        <v>7.97</v>
      </c>
      <c r="L361" s="15">
        <v>15.3</v>
      </c>
      <c r="M361" s="312" t="s">
        <v>7</v>
      </c>
      <c r="N361" s="15">
        <v>353.6</v>
      </c>
      <c r="O361" s="12">
        <v>142</v>
      </c>
      <c r="P361" s="13"/>
      <c r="Q361" s="111" t="s">
        <v>1</v>
      </c>
      <c r="R361" s="111" t="s">
        <v>7</v>
      </c>
      <c r="S361" s="13"/>
      <c r="T361" s="13"/>
      <c r="U361" s="18" t="s">
        <v>88</v>
      </c>
      <c r="V361" s="330"/>
      <c r="W361" s="330"/>
      <c r="X361" s="330"/>
      <c r="Y361" s="330"/>
      <c r="Z361" s="330"/>
      <c r="AA361" s="13"/>
      <c r="AB361" s="13"/>
    </row>
    <row r="362" spans="1:28" s="317" customFormat="1" ht="15" x14ac:dyDescent="0.2">
      <c r="A362" s="13" t="s">
        <v>200</v>
      </c>
      <c r="B362" s="39">
        <v>42508</v>
      </c>
      <c r="C362" s="16">
        <v>0.55694444444444446</v>
      </c>
      <c r="D362" s="318">
        <v>117</v>
      </c>
      <c r="E362" s="13"/>
      <c r="F362" s="14">
        <v>9.1199999999999992</v>
      </c>
      <c r="G362" s="13">
        <v>103.4</v>
      </c>
      <c r="H362" s="15">
        <v>12.31</v>
      </c>
      <c r="I362" s="111" t="s">
        <v>25</v>
      </c>
      <c r="J362" s="318" t="s">
        <v>312</v>
      </c>
      <c r="K362" s="15">
        <v>8.02</v>
      </c>
      <c r="L362" s="15">
        <v>11.4</v>
      </c>
      <c r="M362" s="312" t="s">
        <v>7</v>
      </c>
      <c r="N362" s="15">
        <v>363</v>
      </c>
      <c r="O362" s="12">
        <v>140.9</v>
      </c>
      <c r="P362" s="13"/>
      <c r="Q362" s="111" t="s">
        <v>1</v>
      </c>
      <c r="R362" s="111" t="s">
        <v>7</v>
      </c>
      <c r="S362" s="13"/>
      <c r="T362" s="13"/>
      <c r="U362" s="344" t="s">
        <v>506</v>
      </c>
      <c r="V362" s="330"/>
      <c r="W362" s="330"/>
      <c r="X362" s="330"/>
      <c r="Y362" s="330"/>
      <c r="Z362" s="330"/>
      <c r="AA362" s="13"/>
      <c r="AB362" s="13"/>
    </row>
    <row r="363" spans="1:28" s="317" customFormat="1" ht="15" x14ac:dyDescent="0.2">
      <c r="A363" s="13" t="s">
        <v>200</v>
      </c>
      <c r="B363" s="39">
        <v>42517</v>
      </c>
      <c r="C363" s="16">
        <v>0.56944444444444442</v>
      </c>
      <c r="D363" s="12">
        <v>112.4</v>
      </c>
      <c r="E363" s="13">
        <v>1203.3</v>
      </c>
      <c r="F363" s="14">
        <v>8.8800000000000008</v>
      </c>
      <c r="G363" s="13">
        <v>103.8</v>
      </c>
      <c r="H363" s="15">
        <v>13.32</v>
      </c>
      <c r="I363" s="111" t="s">
        <v>2</v>
      </c>
      <c r="J363" s="318" t="s">
        <v>312</v>
      </c>
      <c r="K363" s="15">
        <v>8.0399999999999991</v>
      </c>
      <c r="L363" s="15">
        <v>15.2</v>
      </c>
      <c r="M363" s="15">
        <v>286.3</v>
      </c>
      <c r="N363" s="15">
        <v>396.6</v>
      </c>
      <c r="O363" s="12">
        <v>112.6</v>
      </c>
      <c r="P363" s="13"/>
      <c r="Q363" s="111" t="s">
        <v>0</v>
      </c>
      <c r="R363" s="111" t="s">
        <v>7</v>
      </c>
      <c r="S363" s="13"/>
      <c r="T363" s="13"/>
      <c r="U363" s="18" t="s">
        <v>88</v>
      </c>
      <c r="V363" s="330"/>
      <c r="W363" s="330"/>
      <c r="X363" s="330"/>
      <c r="Y363" s="330"/>
      <c r="Z363" s="330"/>
      <c r="AA363" s="13"/>
      <c r="AB363" s="13"/>
    </row>
    <row r="364" spans="1:28" s="317" customFormat="1" ht="15" x14ac:dyDescent="0.2">
      <c r="A364" s="13" t="s">
        <v>200</v>
      </c>
      <c r="B364" s="39">
        <v>42522</v>
      </c>
      <c r="C364" s="16">
        <v>0.60347222222222219</v>
      </c>
      <c r="D364" s="318">
        <v>135</v>
      </c>
      <c r="E364" s="13"/>
      <c r="F364" s="14">
        <v>8.59</v>
      </c>
      <c r="G364" s="13">
        <v>106.2</v>
      </c>
      <c r="H364" s="15">
        <v>16.05</v>
      </c>
      <c r="I364" s="111" t="s">
        <v>7</v>
      </c>
      <c r="J364" s="318" t="s">
        <v>312</v>
      </c>
      <c r="K364" s="15">
        <v>8.24</v>
      </c>
      <c r="L364" s="15">
        <v>8.9</v>
      </c>
      <c r="M364" s="312" t="s">
        <v>7</v>
      </c>
      <c r="N364" s="15">
        <v>360.4</v>
      </c>
      <c r="O364" s="12">
        <v>160.19999999999999</v>
      </c>
      <c r="P364" s="13"/>
      <c r="Q364" s="111" t="s">
        <v>410</v>
      </c>
      <c r="R364" s="111" t="s">
        <v>7</v>
      </c>
      <c r="S364" s="13"/>
      <c r="T364" s="13"/>
      <c r="U364" s="344" t="s">
        <v>15</v>
      </c>
      <c r="V364" s="330"/>
      <c r="W364" s="330"/>
      <c r="X364" s="330"/>
      <c r="Y364" s="330"/>
      <c r="Z364" s="330"/>
      <c r="AA364" s="13"/>
      <c r="AB364" s="13"/>
    </row>
    <row r="365" spans="1:28" s="317" customFormat="1" ht="15" x14ac:dyDescent="0.2">
      <c r="A365" s="13" t="s">
        <v>200</v>
      </c>
      <c r="B365" s="39">
        <v>42530</v>
      </c>
      <c r="C365" s="16">
        <v>0.57291666666666663</v>
      </c>
      <c r="D365" s="12">
        <v>38.9</v>
      </c>
      <c r="E365" s="13">
        <v>920.8</v>
      </c>
      <c r="F365" s="14">
        <v>7.69</v>
      </c>
      <c r="G365" s="13">
        <v>103.9</v>
      </c>
      <c r="H365" s="15">
        <v>19.84</v>
      </c>
      <c r="I365" s="111" t="s">
        <v>2</v>
      </c>
      <c r="J365" s="318" t="s">
        <v>312</v>
      </c>
      <c r="K365" s="15">
        <v>8.27</v>
      </c>
      <c r="L365" s="15">
        <v>8.9</v>
      </c>
      <c r="M365" s="15">
        <v>305.3</v>
      </c>
      <c r="N365" s="15">
        <v>340.8</v>
      </c>
      <c r="O365" s="12">
        <v>131.5</v>
      </c>
      <c r="P365" s="13"/>
      <c r="Q365" s="111" t="s">
        <v>507</v>
      </c>
      <c r="R365" s="111" t="s">
        <v>7</v>
      </c>
      <c r="S365" s="13"/>
      <c r="T365" s="13"/>
      <c r="U365" s="344" t="s">
        <v>508</v>
      </c>
      <c r="V365" s="330"/>
      <c r="W365" s="330"/>
      <c r="X365" s="330"/>
      <c r="Y365" s="330"/>
      <c r="Z365" s="330"/>
      <c r="AA365" s="13"/>
      <c r="AB365" s="13"/>
    </row>
    <row r="366" spans="1:28" s="317" customFormat="1" ht="15" x14ac:dyDescent="0.2">
      <c r="A366" s="13" t="s">
        <v>200</v>
      </c>
      <c r="B366" s="39">
        <v>42536</v>
      </c>
      <c r="C366" s="16">
        <v>0.57291666666666663</v>
      </c>
      <c r="D366" s="318">
        <v>249</v>
      </c>
      <c r="E366" s="13"/>
      <c r="F366" s="14">
        <v>7.73</v>
      </c>
      <c r="G366" s="12">
        <v>105</v>
      </c>
      <c r="H366" s="15">
        <v>20.39</v>
      </c>
      <c r="I366" s="111" t="s">
        <v>509</v>
      </c>
      <c r="J366" s="318" t="s">
        <v>312</v>
      </c>
      <c r="K366" s="15">
        <v>8.1300000000000008</v>
      </c>
      <c r="L366" s="15">
        <v>31.9</v>
      </c>
      <c r="M366" s="15">
        <v>321.2</v>
      </c>
      <c r="N366" s="15">
        <v>351.8</v>
      </c>
      <c r="O366" s="12">
        <v>122.3</v>
      </c>
      <c r="P366" s="13"/>
      <c r="Q366" s="111" t="s">
        <v>1</v>
      </c>
      <c r="R366" s="111" t="s">
        <v>7</v>
      </c>
      <c r="S366" s="13"/>
      <c r="T366" s="13"/>
      <c r="U366" s="344" t="s">
        <v>508</v>
      </c>
      <c r="V366" s="330"/>
      <c r="W366" s="330"/>
      <c r="X366" s="330"/>
      <c r="Y366" s="330"/>
      <c r="Z366" s="330"/>
      <c r="AA366" s="13"/>
      <c r="AB366" s="13"/>
    </row>
    <row r="367" spans="1:28" s="317" customFormat="1" ht="15" x14ac:dyDescent="0.2">
      <c r="A367" s="13" t="s">
        <v>200</v>
      </c>
      <c r="B367" s="39">
        <v>42544</v>
      </c>
      <c r="C367" s="16">
        <v>0.54791666666666672</v>
      </c>
      <c r="D367" s="12">
        <v>80.099999999999994</v>
      </c>
      <c r="E367" s="13" t="s">
        <v>296</v>
      </c>
      <c r="F367" s="14">
        <v>7.44</v>
      </c>
      <c r="G367" s="13">
        <v>100.3</v>
      </c>
      <c r="H367" s="15">
        <v>20.36</v>
      </c>
      <c r="I367" s="111" t="s">
        <v>2</v>
      </c>
      <c r="J367" s="318" t="s">
        <v>312</v>
      </c>
      <c r="K367" s="15">
        <v>7.92</v>
      </c>
      <c r="L367" s="15">
        <v>8</v>
      </c>
      <c r="M367" s="15">
        <v>295.5</v>
      </c>
      <c r="N367" s="15">
        <v>324.3</v>
      </c>
      <c r="O367" s="12">
        <v>148.19999999999999</v>
      </c>
      <c r="P367" s="13"/>
      <c r="Q367" s="111" t="s">
        <v>7</v>
      </c>
      <c r="R367" s="111" t="s">
        <v>312</v>
      </c>
      <c r="S367" s="13"/>
      <c r="T367" s="13"/>
      <c r="U367" s="344" t="s">
        <v>94</v>
      </c>
      <c r="V367" s="330"/>
      <c r="W367" s="330"/>
      <c r="X367" s="330"/>
      <c r="Y367" s="330"/>
      <c r="Z367" s="330"/>
      <c r="AA367" s="13"/>
      <c r="AB367" s="13"/>
    </row>
    <row r="368" spans="1:28" s="317" customFormat="1" ht="15" x14ac:dyDescent="0.2">
      <c r="A368" s="13" t="s">
        <v>200</v>
      </c>
      <c r="B368" s="39">
        <v>42551</v>
      </c>
      <c r="C368" s="16">
        <v>0.60277777777777775</v>
      </c>
      <c r="D368" s="12">
        <v>261.3</v>
      </c>
      <c r="E368" s="13" t="s">
        <v>296</v>
      </c>
      <c r="F368" s="14">
        <v>7.5</v>
      </c>
      <c r="G368" s="13">
        <v>104.3</v>
      </c>
      <c r="H368" s="15">
        <v>22</v>
      </c>
      <c r="I368" s="111" t="s">
        <v>7</v>
      </c>
      <c r="J368" s="318" t="s">
        <v>312</v>
      </c>
      <c r="K368" s="15">
        <v>8.25</v>
      </c>
      <c r="L368" s="15">
        <v>7.1</v>
      </c>
      <c r="M368" s="15">
        <v>348.8</v>
      </c>
      <c r="N368" s="15">
        <v>372.6</v>
      </c>
      <c r="O368" s="12">
        <v>124.2</v>
      </c>
      <c r="P368" s="13"/>
      <c r="Q368" s="111" t="s">
        <v>510</v>
      </c>
      <c r="R368" s="111" t="s">
        <v>312</v>
      </c>
      <c r="S368" s="13"/>
      <c r="T368" s="13"/>
      <c r="U368" s="344" t="s">
        <v>508</v>
      </c>
      <c r="V368" s="330"/>
      <c r="W368" s="330"/>
      <c r="X368" s="330"/>
      <c r="Y368" s="330"/>
      <c r="Z368" s="330"/>
      <c r="AA368" s="13"/>
      <c r="AB368" s="13"/>
    </row>
    <row r="369" spans="1:28" s="317" customFormat="1" ht="15" x14ac:dyDescent="0.2">
      <c r="A369" s="13" t="s">
        <v>200</v>
      </c>
      <c r="B369" s="39">
        <v>42557</v>
      </c>
      <c r="C369" s="16">
        <v>0.55555555555555558</v>
      </c>
      <c r="D369" s="12">
        <v>66.3</v>
      </c>
      <c r="E369" s="13"/>
      <c r="F369" s="15">
        <v>7.4</v>
      </c>
      <c r="G369" s="12">
        <v>104</v>
      </c>
      <c r="H369" s="15">
        <v>21.97</v>
      </c>
      <c r="I369" s="111" t="s">
        <v>511</v>
      </c>
      <c r="J369" s="318" t="s">
        <v>312</v>
      </c>
      <c r="K369" s="15">
        <v>8.17</v>
      </c>
      <c r="L369" s="15">
        <v>9.1</v>
      </c>
      <c r="M369" s="15">
        <v>326</v>
      </c>
      <c r="N369" s="15">
        <v>346.9</v>
      </c>
      <c r="O369" s="12">
        <v>129.4</v>
      </c>
      <c r="P369" s="13"/>
      <c r="Q369" s="111" t="s">
        <v>7</v>
      </c>
      <c r="R369" s="111" t="s">
        <v>7</v>
      </c>
      <c r="S369" s="13"/>
      <c r="T369" s="13"/>
      <c r="U369" s="344" t="s">
        <v>512</v>
      </c>
      <c r="V369" s="330"/>
      <c r="W369" s="330"/>
      <c r="X369" s="330"/>
      <c r="Y369" s="330"/>
      <c r="Z369" s="330"/>
      <c r="AA369" s="13"/>
      <c r="AB369" s="13"/>
    </row>
    <row r="370" spans="1:28" s="317" customFormat="1" ht="15" x14ac:dyDescent="0.2">
      <c r="A370" s="13" t="s">
        <v>200</v>
      </c>
      <c r="B370" s="39">
        <v>42565</v>
      </c>
      <c r="C370" s="16">
        <v>0.54791666666666672</v>
      </c>
      <c r="D370" s="12">
        <v>517.20000000000005</v>
      </c>
      <c r="E370" s="13" t="s">
        <v>296</v>
      </c>
      <c r="F370" s="14">
        <v>7.92</v>
      </c>
      <c r="G370" s="13">
        <v>113.7</v>
      </c>
      <c r="H370" s="15">
        <v>23.49</v>
      </c>
      <c r="I370" s="111" t="s">
        <v>7</v>
      </c>
      <c r="J370" s="318" t="s">
        <v>312</v>
      </c>
      <c r="K370" s="15">
        <v>8.34</v>
      </c>
      <c r="L370" s="15">
        <v>11.2</v>
      </c>
      <c r="M370" s="15">
        <v>383.5</v>
      </c>
      <c r="N370" s="15">
        <v>396</v>
      </c>
      <c r="O370" s="12">
        <v>167.5</v>
      </c>
      <c r="P370" s="13"/>
      <c r="Q370" s="111" t="s">
        <v>7</v>
      </c>
      <c r="R370" s="111" t="s">
        <v>7</v>
      </c>
      <c r="S370" s="13"/>
      <c r="T370" s="13"/>
      <c r="U370" s="344" t="s">
        <v>438</v>
      </c>
      <c r="V370" s="330"/>
      <c r="W370" s="330"/>
      <c r="X370" s="330"/>
      <c r="Y370" s="330"/>
      <c r="Z370" s="330"/>
      <c r="AA370" s="13"/>
      <c r="AB370" s="13"/>
    </row>
    <row r="371" spans="1:28" s="317" customFormat="1" ht="15" x14ac:dyDescent="0.2">
      <c r="A371" s="13" t="s">
        <v>200</v>
      </c>
      <c r="B371" s="39">
        <v>42571</v>
      </c>
      <c r="C371" s="16">
        <v>0.54861111111111105</v>
      </c>
      <c r="D371" s="12">
        <v>1520</v>
      </c>
      <c r="E371" s="13"/>
      <c r="F371" s="14">
        <v>7.52</v>
      </c>
      <c r="G371" s="13">
        <v>108.7</v>
      </c>
      <c r="H371" s="15">
        <v>24.65</v>
      </c>
      <c r="I371" s="111" t="s">
        <v>511</v>
      </c>
      <c r="J371" s="318" t="s">
        <v>312</v>
      </c>
      <c r="K371" s="15">
        <v>8.1300000000000008</v>
      </c>
      <c r="L371" s="15">
        <v>16.5</v>
      </c>
      <c r="M371" s="15">
        <v>397</v>
      </c>
      <c r="N371" s="15">
        <v>401.3</v>
      </c>
      <c r="O371" s="12">
        <v>141.69999999999999</v>
      </c>
      <c r="P371" s="13"/>
      <c r="Q371" s="111" t="s">
        <v>7</v>
      </c>
      <c r="R371" s="111" t="s">
        <v>7</v>
      </c>
      <c r="S371" s="13"/>
      <c r="T371" s="13"/>
      <c r="U371" s="344" t="s">
        <v>438</v>
      </c>
      <c r="V371" s="330"/>
      <c r="W371" s="330"/>
      <c r="X371" s="330"/>
      <c r="Y371" s="330"/>
      <c r="Z371" s="330"/>
      <c r="AA371" s="13"/>
      <c r="AB371" s="13">
        <v>4.3400000000000001E-2</v>
      </c>
    </row>
    <row r="372" spans="1:28" s="317" customFormat="1" ht="15" x14ac:dyDescent="0.2">
      <c r="A372" s="13" t="s">
        <v>200</v>
      </c>
      <c r="B372" s="39">
        <v>42579</v>
      </c>
      <c r="C372" s="16">
        <v>0.55347222222222225</v>
      </c>
      <c r="D372" s="12" t="s">
        <v>296</v>
      </c>
      <c r="E372" s="13" t="s">
        <v>296</v>
      </c>
      <c r="F372" s="14">
        <v>8.18</v>
      </c>
      <c r="G372" s="13">
        <v>118.2</v>
      </c>
      <c r="H372" s="15">
        <v>24.06</v>
      </c>
      <c r="I372" s="111" t="s">
        <v>233</v>
      </c>
      <c r="J372" s="318" t="s">
        <v>312</v>
      </c>
      <c r="K372" s="15">
        <v>8.34</v>
      </c>
      <c r="L372" s="12">
        <v>9.1</v>
      </c>
      <c r="M372" s="12">
        <v>514.1</v>
      </c>
      <c r="N372" s="12">
        <v>523.6</v>
      </c>
      <c r="O372" s="12">
        <v>159.9</v>
      </c>
      <c r="P372" s="13"/>
      <c r="Q372" s="111" t="s">
        <v>14</v>
      </c>
      <c r="R372" s="13" t="s">
        <v>345</v>
      </c>
      <c r="S372" s="13"/>
      <c r="T372" s="13"/>
      <c r="U372" s="344" t="s">
        <v>508</v>
      </c>
      <c r="V372" s="330"/>
      <c r="W372" s="330"/>
      <c r="X372" s="330"/>
      <c r="Y372" s="330"/>
      <c r="Z372" s="330"/>
      <c r="AA372" s="13"/>
      <c r="AB372" s="13"/>
    </row>
    <row r="373" spans="1:28" s="317" customFormat="1" ht="15" x14ac:dyDescent="0.2">
      <c r="A373" s="13" t="s">
        <v>200</v>
      </c>
      <c r="B373" s="39">
        <v>42586</v>
      </c>
      <c r="C373" s="16">
        <v>0.49652777777777773</v>
      </c>
      <c r="D373" s="318">
        <v>2420</v>
      </c>
      <c r="E373" s="13"/>
      <c r="F373" s="14">
        <v>8.85</v>
      </c>
      <c r="G373" s="13">
        <v>120.5</v>
      </c>
      <c r="H373" s="15">
        <v>21.19</v>
      </c>
      <c r="I373" s="13" t="s">
        <v>233</v>
      </c>
      <c r="J373" s="318" t="s">
        <v>312</v>
      </c>
      <c r="K373" s="15">
        <v>8.39</v>
      </c>
      <c r="L373" s="12">
        <v>5.6</v>
      </c>
      <c r="M373" s="12">
        <v>505.8</v>
      </c>
      <c r="N373" s="12">
        <v>545</v>
      </c>
      <c r="O373" s="12">
        <v>147.6</v>
      </c>
      <c r="P373" s="13"/>
      <c r="Q373" s="13" t="s">
        <v>217</v>
      </c>
      <c r="R373" s="13" t="s">
        <v>345</v>
      </c>
      <c r="S373" s="13"/>
      <c r="T373" s="13"/>
      <c r="U373" s="18" t="s">
        <v>98</v>
      </c>
      <c r="V373" s="330"/>
      <c r="W373" s="330"/>
      <c r="X373" s="330"/>
      <c r="Y373" s="330"/>
      <c r="Z373" s="330"/>
      <c r="AA373" s="13"/>
      <c r="AB373" s="13">
        <v>2.58E-2</v>
      </c>
    </row>
    <row r="374" spans="1:28" s="317" customFormat="1" ht="15" x14ac:dyDescent="0.2">
      <c r="A374" s="13" t="s">
        <v>200</v>
      </c>
      <c r="B374" s="39">
        <v>42594</v>
      </c>
      <c r="C374" s="16">
        <v>0.57430555555555551</v>
      </c>
      <c r="D374" s="12" t="s">
        <v>296</v>
      </c>
      <c r="E374" s="13" t="s">
        <v>296</v>
      </c>
      <c r="F374" s="14">
        <v>10.050000000000001</v>
      </c>
      <c r="G374" s="13">
        <v>141.5</v>
      </c>
      <c r="H374" s="15">
        <v>22.71</v>
      </c>
      <c r="I374" s="13" t="s">
        <v>233</v>
      </c>
      <c r="J374" s="318" t="s">
        <v>312</v>
      </c>
      <c r="K374" s="15">
        <v>8.83</v>
      </c>
      <c r="L374" s="12">
        <v>2.2999999999999998</v>
      </c>
      <c r="M374" s="12">
        <v>591.1</v>
      </c>
      <c r="N374" s="12">
        <v>618</v>
      </c>
      <c r="O374" s="12">
        <v>94.3</v>
      </c>
      <c r="P374" s="13"/>
      <c r="Q374" s="13" t="s">
        <v>217</v>
      </c>
      <c r="R374" s="13" t="s">
        <v>345</v>
      </c>
      <c r="S374" s="13"/>
      <c r="T374" s="13"/>
      <c r="U374" s="18" t="s">
        <v>97</v>
      </c>
      <c r="V374" s="330"/>
      <c r="W374" s="330"/>
      <c r="X374" s="330"/>
      <c r="Y374" s="330"/>
      <c r="Z374" s="330"/>
      <c r="AA374" s="13"/>
      <c r="AB374" s="13"/>
    </row>
    <row r="375" spans="1:28" s="317" customFormat="1" ht="15" x14ac:dyDescent="0.2">
      <c r="A375" s="13" t="s">
        <v>200</v>
      </c>
      <c r="B375" s="39">
        <v>42599</v>
      </c>
      <c r="C375" s="16">
        <v>0.55902777777777779</v>
      </c>
      <c r="D375" s="12" t="s">
        <v>296</v>
      </c>
      <c r="E375" s="13" t="s">
        <v>55</v>
      </c>
      <c r="F375" s="14">
        <v>9.7100000000000009</v>
      </c>
      <c r="G375" s="13">
        <v>136.6</v>
      </c>
      <c r="H375" s="15">
        <v>22.53</v>
      </c>
      <c r="I375" s="13" t="s">
        <v>230</v>
      </c>
      <c r="J375" s="318" t="s">
        <v>312</v>
      </c>
      <c r="K375" s="15">
        <v>8.64</v>
      </c>
      <c r="L375" s="15" t="s">
        <v>312</v>
      </c>
      <c r="M375" s="15">
        <v>546.20000000000005</v>
      </c>
      <c r="N375" s="15">
        <v>573.5</v>
      </c>
      <c r="O375" s="12">
        <v>146</v>
      </c>
      <c r="P375" s="13"/>
      <c r="Q375" s="13" t="s">
        <v>217</v>
      </c>
      <c r="R375" s="13" t="s">
        <v>345</v>
      </c>
      <c r="S375" s="13"/>
      <c r="T375" s="13"/>
      <c r="U375" s="18" t="s">
        <v>85</v>
      </c>
      <c r="V375" s="330"/>
      <c r="W375" s="330"/>
      <c r="X375" s="330"/>
      <c r="Y375" s="330"/>
      <c r="Z375" s="330"/>
      <c r="AA375" s="13"/>
      <c r="AB375" s="13"/>
    </row>
    <row r="376" spans="1:28" s="317" customFormat="1" ht="15" x14ac:dyDescent="0.2">
      <c r="A376" s="13"/>
      <c r="B376" s="319">
        <v>42600</v>
      </c>
      <c r="C376" s="359" t="s">
        <v>513</v>
      </c>
      <c r="D376" s="360"/>
      <c r="E376" s="13"/>
      <c r="F376" s="14"/>
      <c r="G376" s="13"/>
      <c r="H376" s="15"/>
      <c r="I376" s="13"/>
      <c r="J376" s="318"/>
      <c r="K376" s="15"/>
      <c r="L376" s="15"/>
      <c r="M376" s="15"/>
      <c r="N376" s="15"/>
      <c r="O376" s="12"/>
      <c r="P376" s="13"/>
      <c r="Q376" s="13"/>
      <c r="R376" s="13"/>
      <c r="S376" s="13"/>
      <c r="T376" s="13"/>
      <c r="U376" s="18"/>
      <c r="V376" s="330"/>
      <c r="W376" s="330"/>
      <c r="X376" s="330"/>
      <c r="Y376" s="330"/>
      <c r="Z376" s="330"/>
      <c r="AA376" s="13"/>
      <c r="AB376" s="13"/>
    </row>
    <row r="377" spans="1:28" s="317" customFormat="1" ht="15" x14ac:dyDescent="0.25">
      <c r="A377" s="13" t="s">
        <v>200</v>
      </c>
      <c r="B377" s="39">
        <v>42607</v>
      </c>
      <c r="C377" s="16">
        <v>0.72986111111111107</v>
      </c>
      <c r="D377" s="12">
        <v>214.3</v>
      </c>
      <c r="E377" s="13" t="s">
        <v>296</v>
      </c>
      <c r="F377" s="13">
        <v>7.41</v>
      </c>
      <c r="G377" s="187">
        <v>96.4</v>
      </c>
      <c r="H377" s="187">
        <v>18.71</v>
      </c>
      <c r="I377" s="187" t="s">
        <v>233</v>
      </c>
      <c r="J377" s="352" t="s">
        <v>312</v>
      </c>
      <c r="K377" s="187">
        <v>8.16</v>
      </c>
      <c r="L377" s="187" t="s">
        <v>312</v>
      </c>
      <c r="M377" s="187">
        <v>446.5</v>
      </c>
      <c r="N377" s="187">
        <v>96.4</v>
      </c>
      <c r="O377" s="187">
        <v>165.5</v>
      </c>
      <c r="P377" s="187"/>
      <c r="Q377" s="187" t="s">
        <v>298</v>
      </c>
      <c r="R377" s="187" t="s">
        <v>312</v>
      </c>
      <c r="S377" s="187"/>
      <c r="T377" s="187"/>
      <c r="U377" s="18" t="s">
        <v>85</v>
      </c>
      <c r="V377" s="330"/>
      <c r="W377" s="330"/>
      <c r="X377" s="330"/>
      <c r="Y377" s="330"/>
      <c r="Z377" s="330"/>
      <c r="AA377" s="13"/>
      <c r="AB377" s="13"/>
    </row>
    <row r="378" spans="1:28" s="317" customFormat="1" ht="15" x14ac:dyDescent="0.25">
      <c r="A378" s="13" t="s">
        <v>200</v>
      </c>
      <c r="B378" s="39">
        <v>42620</v>
      </c>
      <c r="C378" s="16">
        <v>0.44513888888888892</v>
      </c>
      <c r="D378" s="12">
        <v>201</v>
      </c>
      <c r="E378" s="13" t="s">
        <v>71</v>
      </c>
      <c r="F378" s="13">
        <v>8.08</v>
      </c>
      <c r="G378" s="187">
        <v>104.2</v>
      </c>
      <c r="H378" s="187">
        <v>18.13</v>
      </c>
      <c r="I378" s="187" t="s">
        <v>233</v>
      </c>
      <c r="J378" s="352" t="s">
        <v>312</v>
      </c>
      <c r="K378" s="187">
        <v>8.14</v>
      </c>
      <c r="L378" s="187" t="s">
        <v>312</v>
      </c>
      <c r="M378" s="187">
        <v>495.3</v>
      </c>
      <c r="N378" s="187">
        <v>570.6</v>
      </c>
      <c r="O378" s="187">
        <v>171.7</v>
      </c>
      <c r="P378" s="187"/>
      <c r="Q378" s="187" t="s">
        <v>217</v>
      </c>
      <c r="R378" s="187" t="s">
        <v>345</v>
      </c>
      <c r="S378" s="187"/>
      <c r="T378" s="187"/>
      <c r="U378" s="18" t="s">
        <v>142</v>
      </c>
      <c r="V378" s="330"/>
      <c r="W378" s="330"/>
      <c r="X378" s="330"/>
      <c r="Y378" s="330"/>
      <c r="Z378" s="330"/>
      <c r="AA378" s="13"/>
      <c r="AB378" s="13"/>
    </row>
    <row r="379" spans="1:28" s="317" customFormat="1" ht="15" x14ac:dyDescent="0.25">
      <c r="A379" s="13" t="s">
        <v>200</v>
      </c>
      <c r="B379" s="39">
        <v>42629</v>
      </c>
      <c r="C379" s="16">
        <v>0.5</v>
      </c>
      <c r="D379" s="12">
        <v>35.5</v>
      </c>
      <c r="E379" s="13" t="s">
        <v>296</v>
      </c>
      <c r="F379" s="13">
        <v>9.06</v>
      </c>
      <c r="G379" s="187">
        <v>111.5</v>
      </c>
      <c r="H379" s="187">
        <v>16.100000000000001</v>
      </c>
      <c r="I379" s="187" t="s">
        <v>233</v>
      </c>
      <c r="J379" s="352" t="s">
        <v>312</v>
      </c>
      <c r="K379" s="187">
        <v>8.33</v>
      </c>
      <c r="L379" s="187" t="s">
        <v>312</v>
      </c>
      <c r="M379" s="187">
        <v>535.4</v>
      </c>
      <c r="N379" s="187">
        <v>645.4</v>
      </c>
      <c r="O379" s="187">
        <v>126</v>
      </c>
      <c r="P379" s="187"/>
      <c r="Q379" s="187" t="s">
        <v>421</v>
      </c>
      <c r="R379" s="187" t="s">
        <v>345</v>
      </c>
      <c r="S379" s="187"/>
      <c r="T379" s="187"/>
      <c r="U379" s="18" t="s">
        <v>85</v>
      </c>
      <c r="V379" s="330"/>
      <c r="W379" s="330"/>
      <c r="X379" s="330"/>
      <c r="Y379" s="330"/>
      <c r="Z379" s="330"/>
      <c r="AA379" s="13"/>
      <c r="AB379" s="13"/>
    </row>
    <row r="380" spans="1:28" s="317" customFormat="1" ht="15" x14ac:dyDescent="0.25">
      <c r="A380" s="13" t="s">
        <v>200</v>
      </c>
      <c r="B380" s="39">
        <v>42634</v>
      </c>
      <c r="C380" s="16">
        <v>0.54652777777777783</v>
      </c>
      <c r="D380" s="12">
        <v>60.2</v>
      </c>
      <c r="E380" s="13" t="s">
        <v>71</v>
      </c>
      <c r="F380" s="13">
        <v>8.5500000000000007</v>
      </c>
      <c r="G380" s="187">
        <v>118.4</v>
      </c>
      <c r="H380" s="187">
        <v>19.510000000000002</v>
      </c>
      <c r="I380" s="187" t="s">
        <v>233</v>
      </c>
      <c r="J380" s="352" t="s">
        <v>312</v>
      </c>
      <c r="K380" s="187">
        <v>8.3699999999999992</v>
      </c>
      <c r="L380" s="187" t="s">
        <v>312</v>
      </c>
      <c r="M380" s="187">
        <v>567.1</v>
      </c>
      <c r="N380" s="187">
        <v>634.79999999999995</v>
      </c>
      <c r="O380" s="187">
        <v>165</v>
      </c>
      <c r="P380" s="187"/>
      <c r="Q380" s="187" t="s">
        <v>217</v>
      </c>
      <c r="R380" s="187" t="s">
        <v>345</v>
      </c>
      <c r="S380" s="187"/>
      <c r="T380" s="187"/>
      <c r="U380" s="18" t="s">
        <v>141</v>
      </c>
      <c r="V380" s="330"/>
      <c r="W380" s="330"/>
      <c r="X380" s="330"/>
      <c r="Y380" s="330"/>
      <c r="Z380" s="330"/>
      <c r="AA380" s="13"/>
      <c r="AB380" s="13"/>
    </row>
    <row r="381" spans="1:28" s="317" customFormat="1" ht="15" x14ac:dyDescent="0.2">
      <c r="A381" s="13" t="s">
        <v>200</v>
      </c>
      <c r="B381" s="39">
        <v>42641</v>
      </c>
      <c r="C381" s="16">
        <v>0.5083333333333333</v>
      </c>
      <c r="D381" s="12">
        <v>60.2</v>
      </c>
      <c r="E381" s="13" t="s">
        <v>296</v>
      </c>
      <c r="F381" s="15">
        <v>9</v>
      </c>
      <c r="G381" s="13">
        <v>109.7</v>
      </c>
      <c r="H381" s="15">
        <v>15.86</v>
      </c>
      <c r="I381" s="13" t="s">
        <v>233</v>
      </c>
      <c r="J381" s="318" t="s">
        <v>312</v>
      </c>
      <c r="K381" s="15">
        <v>8.19</v>
      </c>
      <c r="L381" s="15" t="s">
        <v>312</v>
      </c>
      <c r="M381" s="15">
        <v>542.6</v>
      </c>
      <c r="N381" s="15">
        <v>657.7</v>
      </c>
      <c r="O381" s="12">
        <v>154.5</v>
      </c>
      <c r="P381" s="13"/>
      <c r="Q381" s="13" t="s">
        <v>217</v>
      </c>
      <c r="R381" s="13" t="s">
        <v>345</v>
      </c>
      <c r="S381" s="13"/>
      <c r="T381" s="13"/>
      <c r="U381" s="18" t="s">
        <v>88</v>
      </c>
      <c r="V381" s="330"/>
      <c r="W381" s="330"/>
      <c r="X381" s="330"/>
      <c r="Y381" s="330"/>
      <c r="Z381" s="330"/>
      <c r="AA381" s="13"/>
      <c r="AB381" s="13"/>
    </row>
    <row r="382" spans="1:28" s="317" customFormat="1" ht="15" x14ac:dyDescent="0.25">
      <c r="A382" s="13" t="s">
        <v>200</v>
      </c>
      <c r="B382" s="39">
        <v>42655</v>
      </c>
      <c r="C382" s="16">
        <v>0.56041666666666667</v>
      </c>
      <c r="D382" s="12">
        <v>104.6</v>
      </c>
      <c r="E382" s="13">
        <v>2419.6</v>
      </c>
      <c r="F382" s="14">
        <v>9.18</v>
      </c>
      <c r="G382" s="12">
        <v>102</v>
      </c>
      <c r="H382" s="15">
        <v>11.48</v>
      </c>
      <c r="I382" s="13" t="s">
        <v>233</v>
      </c>
      <c r="J382" s="352" t="s">
        <v>312</v>
      </c>
      <c r="K382" s="15">
        <v>8.11</v>
      </c>
      <c r="L382" s="187" t="s">
        <v>312</v>
      </c>
      <c r="M382" s="15">
        <v>525.79999999999995</v>
      </c>
      <c r="N382" s="15">
        <v>707.2</v>
      </c>
      <c r="O382" s="12">
        <v>157.30000000000001</v>
      </c>
      <c r="P382" s="13"/>
      <c r="Q382" s="13" t="s">
        <v>217</v>
      </c>
      <c r="R382" s="13" t="s">
        <v>345</v>
      </c>
      <c r="S382" s="13"/>
      <c r="T382" s="13"/>
      <c r="U382" s="18" t="s">
        <v>483</v>
      </c>
      <c r="V382" s="330"/>
      <c r="W382" s="330"/>
      <c r="X382" s="330"/>
      <c r="Y382" s="330"/>
      <c r="Z382" s="330"/>
      <c r="AA382" s="13"/>
      <c r="AB382" s="57"/>
    </row>
    <row r="383" spans="1:28" s="317" customFormat="1" ht="15" x14ac:dyDescent="0.25">
      <c r="A383" s="13" t="s">
        <v>200</v>
      </c>
      <c r="B383" s="39">
        <v>42669</v>
      </c>
      <c r="C383" s="16">
        <v>0.55208333333333337</v>
      </c>
      <c r="D383" s="12">
        <v>25.9</v>
      </c>
      <c r="E383" s="13">
        <v>1986.3</v>
      </c>
      <c r="F383" s="14">
        <v>9.19</v>
      </c>
      <c r="G383" s="13">
        <v>104.7</v>
      </c>
      <c r="H383" s="15">
        <v>12.67</v>
      </c>
      <c r="I383" s="13" t="s">
        <v>312</v>
      </c>
      <c r="J383" s="352" t="s">
        <v>312</v>
      </c>
      <c r="K383" s="15">
        <v>8.17</v>
      </c>
      <c r="L383" s="187" t="s">
        <v>312</v>
      </c>
      <c r="M383" s="15" t="s">
        <v>312</v>
      </c>
      <c r="N383" s="15">
        <v>774.4</v>
      </c>
      <c r="O383" s="12">
        <v>127.6</v>
      </c>
      <c r="P383" s="13"/>
      <c r="Q383" s="13" t="s">
        <v>465</v>
      </c>
      <c r="R383" s="13" t="s">
        <v>345</v>
      </c>
      <c r="S383" s="13"/>
      <c r="T383" s="13"/>
      <c r="U383" s="18" t="s">
        <v>484</v>
      </c>
      <c r="V383" s="330"/>
      <c r="W383" s="330"/>
      <c r="X383" s="330"/>
      <c r="Y383" s="330"/>
      <c r="Z383" s="330"/>
      <c r="AA383" s="13"/>
      <c r="AB383" s="57"/>
    </row>
    <row r="384" spans="1:28" s="317" customFormat="1" ht="15" x14ac:dyDescent="0.2">
      <c r="A384" s="13" t="s">
        <v>200</v>
      </c>
      <c r="B384" s="39">
        <v>42676</v>
      </c>
      <c r="C384" s="16">
        <v>0.59097222222222223</v>
      </c>
      <c r="D384" s="12">
        <v>39.299999999999997</v>
      </c>
      <c r="E384" s="13" t="s">
        <v>296</v>
      </c>
      <c r="F384" s="14">
        <v>9.15</v>
      </c>
      <c r="G384" s="13">
        <v>104.4</v>
      </c>
      <c r="H384" s="15">
        <v>12.76</v>
      </c>
      <c r="I384" s="13" t="s">
        <v>233</v>
      </c>
      <c r="J384" s="318" t="s">
        <v>312</v>
      </c>
      <c r="K384" s="15">
        <v>8.18</v>
      </c>
      <c r="L384" s="15" t="s">
        <v>312</v>
      </c>
      <c r="M384" s="15" t="s">
        <v>312</v>
      </c>
      <c r="N384" s="15">
        <v>744.4</v>
      </c>
      <c r="O384" s="12">
        <v>147.4</v>
      </c>
      <c r="P384" s="13"/>
      <c r="Q384" s="13" t="s">
        <v>421</v>
      </c>
      <c r="R384" s="13" t="s">
        <v>345</v>
      </c>
      <c r="S384" s="13"/>
      <c r="T384" s="13"/>
      <c r="U384" s="18" t="s">
        <v>98</v>
      </c>
      <c r="V384" s="357"/>
      <c r="W384" s="357"/>
      <c r="X384" s="357"/>
      <c r="Y384" s="357"/>
      <c r="Z384" s="357"/>
      <c r="AA384" s="57"/>
      <c r="AB384" s="57"/>
    </row>
    <row r="385" spans="1:28" s="317" customFormat="1" ht="15" x14ac:dyDescent="0.2">
      <c r="A385" s="13" t="s">
        <v>200</v>
      </c>
      <c r="B385" s="39">
        <v>42683</v>
      </c>
      <c r="C385" s="16">
        <v>0.53611111111111109</v>
      </c>
      <c r="D385" s="12">
        <v>104.3</v>
      </c>
      <c r="E385" s="13" t="s">
        <v>296</v>
      </c>
      <c r="F385" s="14">
        <v>9.65</v>
      </c>
      <c r="G385" s="13">
        <v>104.3</v>
      </c>
      <c r="H385" s="15">
        <v>10.220000000000001</v>
      </c>
      <c r="I385" s="13" t="s">
        <v>233</v>
      </c>
      <c r="J385" s="318" t="s">
        <v>312</v>
      </c>
      <c r="K385" s="15">
        <v>8.33</v>
      </c>
      <c r="L385" s="15" t="s">
        <v>312</v>
      </c>
      <c r="M385" s="15" t="s">
        <v>312</v>
      </c>
      <c r="N385" s="15">
        <v>854.5</v>
      </c>
      <c r="O385" s="12">
        <v>140</v>
      </c>
      <c r="P385" s="13"/>
      <c r="Q385" s="13" t="s">
        <v>421</v>
      </c>
      <c r="R385" s="13" t="s">
        <v>345</v>
      </c>
      <c r="S385" s="13"/>
      <c r="T385" s="13"/>
      <c r="U385" s="18" t="s">
        <v>485</v>
      </c>
      <c r="V385" s="354"/>
      <c r="W385" s="354"/>
      <c r="X385" s="354"/>
      <c r="Y385" s="354"/>
      <c r="Z385" s="354"/>
      <c r="AA385" s="338"/>
      <c r="AB385" s="338"/>
    </row>
    <row r="386" spans="1:28" s="317" customFormat="1" ht="15" x14ac:dyDescent="0.2">
      <c r="A386" s="13" t="s">
        <v>200</v>
      </c>
      <c r="B386" s="39">
        <v>42690</v>
      </c>
      <c r="C386" s="16">
        <v>0.51180555555555551</v>
      </c>
      <c r="D386" s="12">
        <v>22.6</v>
      </c>
      <c r="E386" s="13">
        <v>1986.3</v>
      </c>
      <c r="F386" s="14">
        <v>9.49</v>
      </c>
      <c r="G386" s="13">
        <v>105.2</v>
      </c>
      <c r="H386" s="15">
        <v>10.51</v>
      </c>
      <c r="I386" s="13" t="s">
        <v>233</v>
      </c>
      <c r="J386" s="318" t="s">
        <v>312</v>
      </c>
      <c r="K386" s="15">
        <v>8.24</v>
      </c>
      <c r="L386" s="15" t="s">
        <v>312</v>
      </c>
      <c r="M386" s="15" t="s">
        <v>312</v>
      </c>
      <c r="N386" s="15">
        <v>852.9</v>
      </c>
      <c r="O386" s="12">
        <v>145.5</v>
      </c>
      <c r="P386" s="13"/>
      <c r="Q386" s="13" t="s">
        <v>379</v>
      </c>
      <c r="R386" s="13" t="s">
        <v>345</v>
      </c>
      <c r="S386" s="13"/>
      <c r="T386" s="13"/>
      <c r="U386" s="18" t="s">
        <v>485</v>
      </c>
      <c r="V386" s="330"/>
      <c r="W386" s="330"/>
      <c r="X386" s="330"/>
      <c r="Y386" s="330"/>
      <c r="Z386" s="330"/>
      <c r="AA386" s="13"/>
      <c r="AB386" s="13"/>
    </row>
    <row r="387" spans="1:28" s="317" customFormat="1" ht="15" x14ac:dyDescent="0.2">
      <c r="A387" s="13" t="s">
        <v>200</v>
      </c>
      <c r="B387" s="39">
        <v>42704</v>
      </c>
      <c r="C387" s="16">
        <v>0.48819444444444443</v>
      </c>
      <c r="D387" s="12">
        <v>70.3</v>
      </c>
      <c r="E387" s="13">
        <v>1986.3</v>
      </c>
      <c r="F387" s="14">
        <v>11.3</v>
      </c>
      <c r="G387" s="13">
        <v>103.3</v>
      </c>
      <c r="H387" s="15">
        <v>3.03</v>
      </c>
      <c r="I387" s="13" t="s">
        <v>233</v>
      </c>
      <c r="J387" s="318" t="s">
        <v>312</v>
      </c>
      <c r="K387" s="15">
        <v>8.1999999999999993</v>
      </c>
      <c r="L387" s="15" t="s">
        <v>312</v>
      </c>
      <c r="M387" s="15" t="s">
        <v>312</v>
      </c>
      <c r="N387" s="15">
        <v>1009.3</v>
      </c>
      <c r="O387" s="12">
        <v>129.69999999999999</v>
      </c>
      <c r="P387" s="13"/>
      <c r="Q387" s="13" t="s">
        <v>217</v>
      </c>
      <c r="R387" s="13" t="s">
        <v>345</v>
      </c>
      <c r="S387" s="13"/>
      <c r="T387" s="13"/>
      <c r="U387" s="18" t="s">
        <v>485</v>
      </c>
      <c r="V387" s="354"/>
      <c r="W387" s="354"/>
      <c r="X387" s="354"/>
      <c r="Y387" s="354"/>
      <c r="Z387" s="354"/>
      <c r="AA387" s="338"/>
      <c r="AB387" s="338"/>
    </row>
    <row r="388" spans="1:28" s="317" customFormat="1" ht="15" x14ac:dyDescent="0.2">
      <c r="A388" s="13" t="s">
        <v>200</v>
      </c>
      <c r="B388" s="39">
        <v>42711</v>
      </c>
      <c r="C388" s="16"/>
      <c r="D388" s="12"/>
      <c r="E388" s="13"/>
      <c r="F388" s="14"/>
      <c r="G388" s="13"/>
      <c r="H388" s="15"/>
      <c r="I388" s="13"/>
      <c r="J388" s="318"/>
      <c r="K388" s="15"/>
      <c r="L388" s="15"/>
      <c r="M388" s="15"/>
      <c r="N388" s="15"/>
      <c r="O388" s="12"/>
      <c r="P388" s="13"/>
      <c r="Q388" s="13"/>
      <c r="R388" s="13"/>
      <c r="S388" s="13"/>
      <c r="T388" s="13"/>
      <c r="U388" s="18"/>
      <c r="V388" s="354"/>
      <c r="W388" s="354"/>
      <c r="X388" s="354"/>
      <c r="Y388" s="354"/>
      <c r="Z388" s="354"/>
      <c r="AA388" s="338"/>
      <c r="AB388" s="338"/>
    </row>
    <row r="389" spans="1:28" s="317" customFormat="1" ht="15" x14ac:dyDescent="0.2">
      <c r="A389" s="13" t="s">
        <v>200</v>
      </c>
      <c r="B389" s="39">
        <v>42718</v>
      </c>
      <c r="C389" s="16"/>
      <c r="D389" s="12"/>
      <c r="E389" s="13"/>
      <c r="F389" s="14"/>
      <c r="G389" s="13"/>
      <c r="H389" s="15"/>
      <c r="I389" s="13"/>
      <c r="J389" s="318"/>
      <c r="K389" s="15"/>
      <c r="L389" s="15"/>
      <c r="M389" s="15"/>
      <c r="N389" s="15"/>
      <c r="O389" s="12"/>
      <c r="P389" s="13"/>
      <c r="Q389" s="13"/>
      <c r="R389" s="13"/>
      <c r="S389" s="13"/>
      <c r="T389" s="13"/>
      <c r="U389" s="18"/>
      <c r="V389" s="354"/>
      <c r="W389" s="354"/>
      <c r="X389" s="354"/>
      <c r="Y389" s="354"/>
      <c r="Z389" s="354"/>
      <c r="AA389" s="338"/>
      <c r="AB389" s="338"/>
    </row>
    <row r="390" spans="1:28" s="317" customFormat="1" ht="15" x14ac:dyDescent="0.2">
      <c r="A390" s="13" t="s">
        <v>200</v>
      </c>
      <c r="B390" s="39">
        <v>42726</v>
      </c>
      <c r="C390" s="16" t="s">
        <v>55</v>
      </c>
      <c r="D390" s="12"/>
      <c r="E390" s="13"/>
      <c r="F390" s="14">
        <v>11.96</v>
      </c>
      <c r="G390" s="13">
        <v>111.2</v>
      </c>
      <c r="H390" s="15">
        <v>3.96</v>
      </c>
      <c r="I390" s="13" t="s">
        <v>487</v>
      </c>
      <c r="J390" s="318" t="s">
        <v>312</v>
      </c>
      <c r="K390" s="15">
        <v>8.36</v>
      </c>
      <c r="L390" s="15" t="s">
        <v>312</v>
      </c>
      <c r="M390" s="15" t="s">
        <v>312</v>
      </c>
      <c r="N390" s="15">
        <v>961.9</v>
      </c>
      <c r="O390" s="12">
        <v>48</v>
      </c>
      <c r="P390" s="13"/>
      <c r="Q390" s="13" t="s">
        <v>465</v>
      </c>
      <c r="R390" s="13" t="s">
        <v>345</v>
      </c>
      <c r="S390" s="13"/>
      <c r="T390" s="13"/>
      <c r="U390" s="18" t="s">
        <v>488</v>
      </c>
      <c r="V390" s="330"/>
      <c r="W390" s="357"/>
      <c r="X390" s="357"/>
      <c r="Y390" s="357"/>
      <c r="Z390" s="357"/>
      <c r="AA390" s="338"/>
      <c r="AB390" s="338"/>
    </row>
    <row r="391" spans="1:28" s="317" customFormat="1" ht="15" x14ac:dyDescent="0.2">
      <c r="A391" s="13" t="s">
        <v>200</v>
      </c>
      <c r="B391" s="39">
        <v>42741</v>
      </c>
      <c r="C391" s="16">
        <v>0.50763888888888886</v>
      </c>
      <c r="D391" s="12">
        <v>8.4</v>
      </c>
      <c r="E391" s="13">
        <v>488.4</v>
      </c>
      <c r="F391" s="15">
        <v>12.5</v>
      </c>
      <c r="G391" s="13">
        <v>104.9</v>
      </c>
      <c r="H391" s="15">
        <v>0.06</v>
      </c>
      <c r="I391" s="13" t="s">
        <v>233</v>
      </c>
      <c r="J391" s="318"/>
      <c r="K391" s="15">
        <v>8.33</v>
      </c>
      <c r="L391" s="15" t="s">
        <v>312</v>
      </c>
      <c r="M391" s="15" t="s">
        <v>312</v>
      </c>
      <c r="N391" s="15">
        <v>795.7</v>
      </c>
      <c r="O391" s="12">
        <v>98.7</v>
      </c>
      <c r="P391" s="13"/>
      <c r="Q391" s="13" t="s">
        <v>217</v>
      </c>
      <c r="R391" s="13" t="s">
        <v>345</v>
      </c>
      <c r="S391" s="13"/>
      <c r="T391" s="13"/>
      <c r="U391" s="18" t="s">
        <v>489</v>
      </c>
      <c r="V391" s="354"/>
      <c r="W391" s="354"/>
      <c r="X391" s="354"/>
      <c r="Y391" s="354"/>
      <c r="Z391" s="354"/>
      <c r="AA391" s="338"/>
      <c r="AB391" s="338"/>
    </row>
    <row r="392" spans="1:28" s="317" customFormat="1" ht="15" x14ac:dyDescent="0.2">
      <c r="A392" s="13" t="s">
        <v>200</v>
      </c>
      <c r="B392" s="39">
        <v>42765</v>
      </c>
      <c r="C392" s="16">
        <v>0.67013888888888884</v>
      </c>
      <c r="D392" s="12">
        <v>2</v>
      </c>
      <c r="E392" s="13">
        <v>488.4</v>
      </c>
      <c r="F392" s="15">
        <v>11.17</v>
      </c>
      <c r="G392" s="13">
        <v>109.9</v>
      </c>
      <c r="H392" s="15">
        <v>6.59</v>
      </c>
      <c r="I392" s="13" t="s">
        <v>487</v>
      </c>
      <c r="J392" s="318" t="s">
        <v>312</v>
      </c>
      <c r="K392" s="15">
        <v>8.85</v>
      </c>
      <c r="L392" s="15">
        <v>2.4</v>
      </c>
      <c r="M392" s="15" t="s">
        <v>312</v>
      </c>
      <c r="N392" s="15">
        <v>736.4</v>
      </c>
      <c r="O392" s="12">
        <v>124.8</v>
      </c>
      <c r="P392" s="13"/>
      <c r="Q392" s="13" t="s">
        <v>490</v>
      </c>
      <c r="R392" s="13" t="s">
        <v>345</v>
      </c>
      <c r="S392" s="13"/>
      <c r="T392" s="13"/>
      <c r="U392" s="18" t="s">
        <v>491</v>
      </c>
      <c r="V392" s="354"/>
      <c r="W392" s="354"/>
      <c r="X392" s="354"/>
      <c r="Y392" s="354"/>
      <c r="Z392" s="354"/>
      <c r="AA392" s="338"/>
      <c r="AB392" s="338"/>
    </row>
    <row r="393" spans="1:28" s="317" customFormat="1" ht="15" x14ac:dyDescent="0.2">
      <c r="A393" s="13" t="s">
        <v>200</v>
      </c>
      <c r="B393" s="39">
        <v>42779</v>
      </c>
      <c r="C393" s="16">
        <v>0.6958333333333333</v>
      </c>
      <c r="D393" s="12">
        <v>13.4</v>
      </c>
      <c r="E393" s="13">
        <v>1299.7</v>
      </c>
      <c r="F393" s="15">
        <v>10.37</v>
      </c>
      <c r="G393" s="13">
        <v>102.7</v>
      </c>
      <c r="H393" s="15">
        <v>6.66</v>
      </c>
      <c r="I393" s="13" t="s">
        <v>487</v>
      </c>
      <c r="J393" s="318" t="s">
        <v>312</v>
      </c>
      <c r="K393" s="15">
        <v>8.2899999999999991</v>
      </c>
      <c r="L393" s="15">
        <v>1.7</v>
      </c>
      <c r="M393" s="15" t="s">
        <v>312</v>
      </c>
      <c r="N393" s="15">
        <v>756.8</v>
      </c>
      <c r="O393" s="12">
        <v>120.9</v>
      </c>
      <c r="P393" s="13"/>
      <c r="Q393" s="13" t="s">
        <v>465</v>
      </c>
      <c r="R393" s="13" t="s">
        <v>492</v>
      </c>
      <c r="S393" s="13"/>
      <c r="T393" s="13"/>
      <c r="U393" s="18" t="s">
        <v>493</v>
      </c>
      <c r="V393" s="354"/>
      <c r="W393" s="354"/>
      <c r="X393" s="354"/>
      <c r="Y393" s="354"/>
      <c r="Z393" s="354"/>
      <c r="AA393" s="338"/>
      <c r="AB393" s="338"/>
    </row>
    <row r="394" spans="1:28" s="317" customFormat="1" ht="15" x14ac:dyDescent="0.2">
      <c r="A394" s="13" t="s">
        <v>200</v>
      </c>
      <c r="B394" s="39">
        <v>42793</v>
      </c>
      <c r="C394" s="16">
        <v>0.57777777777777783</v>
      </c>
      <c r="D394" s="12">
        <v>13.5</v>
      </c>
      <c r="E394" s="13">
        <v>1203.3</v>
      </c>
      <c r="F394" s="15">
        <v>10.58</v>
      </c>
      <c r="G394" s="13">
        <v>107.4</v>
      </c>
      <c r="H394" s="15">
        <v>6.64</v>
      </c>
      <c r="I394" s="13" t="s">
        <v>487</v>
      </c>
      <c r="J394" s="318" t="s">
        <v>312</v>
      </c>
      <c r="K394" s="15">
        <v>8.2200000000000006</v>
      </c>
      <c r="L394" s="15">
        <v>3.1</v>
      </c>
      <c r="M394" s="15" t="s">
        <v>312</v>
      </c>
      <c r="N394" s="15">
        <v>948</v>
      </c>
      <c r="O394" s="12">
        <v>76.5</v>
      </c>
      <c r="P394" s="13"/>
      <c r="Q394" s="13" t="s">
        <v>490</v>
      </c>
      <c r="R394" s="13" t="s">
        <v>492</v>
      </c>
      <c r="S394" s="13"/>
      <c r="T394" s="13"/>
      <c r="U394" s="18" t="s">
        <v>493</v>
      </c>
      <c r="V394" s="354"/>
      <c r="W394" s="354"/>
      <c r="X394" s="354"/>
      <c r="Y394" s="354"/>
      <c r="Z394" s="354"/>
      <c r="AA394" s="338"/>
      <c r="AB394" s="338"/>
    </row>
    <row r="395" spans="1:28" s="317" customFormat="1" ht="15" x14ac:dyDescent="0.2">
      <c r="A395" s="13" t="s">
        <v>200</v>
      </c>
      <c r="B395" s="39">
        <v>42807</v>
      </c>
      <c r="C395" s="16">
        <v>0.62291666666666667</v>
      </c>
      <c r="D395" s="12">
        <v>6.3</v>
      </c>
      <c r="E395" s="13">
        <v>1553.1</v>
      </c>
      <c r="F395" s="15">
        <v>10.34</v>
      </c>
      <c r="G395" s="13">
        <v>113.3</v>
      </c>
      <c r="H395" s="15">
        <v>10.130000000000001</v>
      </c>
      <c r="I395" s="13" t="s">
        <v>487</v>
      </c>
      <c r="J395" s="318" t="s">
        <v>312</v>
      </c>
      <c r="K395" s="15">
        <v>8.3800000000000008</v>
      </c>
      <c r="L395" s="15">
        <v>2</v>
      </c>
      <c r="M395" s="15" t="s">
        <v>312</v>
      </c>
      <c r="N395" s="15">
        <v>982</v>
      </c>
      <c r="O395" s="12">
        <v>76</v>
      </c>
      <c r="P395" s="13"/>
      <c r="Q395" s="13" t="s">
        <v>421</v>
      </c>
      <c r="R395" s="13" t="s">
        <v>492</v>
      </c>
      <c r="S395" s="13"/>
      <c r="T395" s="13"/>
      <c r="U395" s="18" t="s">
        <v>494</v>
      </c>
      <c r="V395" s="354"/>
      <c r="W395" s="354"/>
      <c r="X395" s="354"/>
      <c r="Y395" s="354"/>
      <c r="Z395" s="354"/>
      <c r="AA395" s="338"/>
      <c r="AB395" s="338"/>
    </row>
    <row r="396" spans="1:28" s="317" customFormat="1" ht="15" x14ac:dyDescent="0.2">
      <c r="A396" s="13" t="s">
        <v>200</v>
      </c>
      <c r="B396" s="39">
        <v>42821</v>
      </c>
      <c r="C396" s="16">
        <v>0.59652777777777777</v>
      </c>
      <c r="D396" s="12">
        <v>14.4</v>
      </c>
      <c r="E396" s="13">
        <v>1553.1</v>
      </c>
      <c r="F396" s="15">
        <v>9.81</v>
      </c>
      <c r="G396" s="13">
        <v>116.2</v>
      </c>
      <c r="H396" s="15">
        <v>13.63</v>
      </c>
      <c r="I396" s="13" t="s">
        <v>487</v>
      </c>
      <c r="J396" s="318" t="s">
        <v>312</v>
      </c>
      <c r="K396" s="15">
        <v>8.41</v>
      </c>
      <c r="L396" s="15">
        <v>1.7</v>
      </c>
      <c r="M396" s="15" t="s">
        <v>312</v>
      </c>
      <c r="N396" s="15">
        <v>980.4</v>
      </c>
      <c r="O396" s="12">
        <v>161.19999999999999</v>
      </c>
      <c r="P396" s="13"/>
      <c r="Q396" s="13" t="s">
        <v>490</v>
      </c>
      <c r="R396" s="13" t="s">
        <v>345</v>
      </c>
      <c r="S396" s="13"/>
      <c r="T396" s="13"/>
      <c r="U396" s="18" t="s">
        <v>495</v>
      </c>
      <c r="V396" s="354"/>
      <c r="W396" s="354"/>
      <c r="X396" s="354"/>
      <c r="Y396" s="354"/>
      <c r="Z396" s="354"/>
      <c r="AA396" s="338"/>
      <c r="AB396" s="338"/>
    </row>
    <row r="397" spans="1:28" s="317" customFormat="1" ht="15" x14ac:dyDescent="0.2">
      <c r="A397" s="13" t="s">
        <v>200</v>
      </c>
      <c r="B397" s="39">
        <v>42835</v>
      </c>
      <c r="C397" s="16">
        <v>0.58819444444444446</v>
      </c>
      <c r="D397" s="12">
        <v>4.0999999999999996</v>
      </c>
      <c r="E397" s="13">
        <v>1732.9</v>
      </c>
      <c r="F397" s="15">
        <v>10.24</v>
      </c>
      <c r="G397" s="13">
        <v>119.6</v>
      </c>
      <c r="H397" s="15">
        <v>13.53</v>
      </c>
      <c r="I397" s="13" t="s">
        <v>487</v>
      </c>
      <c r="J397" s="318"/>
      <c r="K397" s="15">
        <v>8.4700000000000006</v>
      </c>
      <c r="L397" s="15">
        <v>1.5</v>
      </c>
      <c r="M397" s="15" t="s">
        <v>312</v>
      </c>
      <c r="N397" s="15">
        <v>928.6</v>
      </c>
      <c r="O397" s="12">
        <v>115.5</v>
      </c>
      <c r="P397" s="13"/>
      <c r="Q397" s="13" t="s">
        <v>465</v>
      </c>
      <c r="R397" s="13" t="s">
        <v>345</v>
      </c>
      <c r="S397" s="13"/>
      <c r="T397" s="13"/>
      <c r="U397" s="18"/>
      <c r="V397" s="354"/>
      <c r="W397" s="354"/>
      <c r="X397" s="354"/>
      <c r="Y397" s="354"/>
      <c r="Z397" s="354"/>
      <c r="AA397" s="338"/>
      <c r="AB397" s="338"/>
    </row>
    <row r="398" spans="1:28" s="317" customFormat="1" ht="15" x14ac:dyDescent="0.2">
      <c r="A398" s="13" t="s">
        <v>200</v>
      </c>
      <c r="B398" s="39">
        <v>42849</v>
      </c>
      <c r="C398" s="16">
        <v>0.59444444444444444</v>
      </c>
      <c r="D398" s="12">
        <v>32.299999999999997</v>
      </c>
      <c r="E398" s="13" t="s">
        <v>296</v>
      </c>
      <c r="F398" s="15">
        <v>8.8000000000000007</v>
      </c>
      <c r="G398" s="13">
        <v>109.48</v>
      </c>
      <c r="H398" s="15">
        <v>15.48</v>
      </c>
      <c r="I398" s="13" t="s">
        <v>230</v>
      </c>
      <c r="J398" s="318"/>
      <c r="K398" s="15">
        <v>8.3800000000000008</v>
      </c>
      <c r="L398" s="15">
        <v>1.7</v>
      </c>
      <c r="M398" s="15" t="s">
        <v>312</v>
      </c>
      <c r="N398" s="15">
        <v>916.9</v>
      </c>
      <c r="O398" s="12">
        <v>124.5</v>
      </c>
      <c r="P398" s="13"/>
      <c r="Q398" s="13" t="s">
        <v>298</v>
      </c>
      <c r="R398" s="13" t="s">
        <v>345</v>
      </c>
      <c r="S398" s="13"/>
      <c r="T398" s="13"/>
      <c r="U398" s="18"/>
      <c r="V398" s="354"/>
      <c r="W398" s="354"/>
      <c r="X398" s="354"/>
      <c r="Y398" s="354"/>
      <c r="Z398" s="354"/>
      <c r="AA398" s="338"/>
      <c r="AB398" s="338"/>
    </row>
    <row r="399" spans="1:28" s="317" customFormat="1" ht="15" x14ac:dyDescent="0.2">
      <c r="A399" s="13" t="s">
        <v>200</v>
      </c>
      <c r="B399" s="39">
        <v>42858</v>
      </c>
      <c r="C399" s="16">
        <v>0.64236111111111105</v>
      </c>
      <c r="D399" s="12">
        <v>88.6</v>
      </c>
      <c r="E399" s="13" t="s">
        <v>296</v>
      </c>
      <c r="F399" s="15">
        <v>9.31</v>
      </c>
      <c r="G399" s="13">
        <v>110.9</v>
      </c>
      <c r="H399" s="15">
        <v>14.63</v>
      </c>
      <c r="I399" s="13" t="s">
        <v>230</v>
      </c>
      <c r="J399" s="318" t="s">
        <v>312</v>
      </c>
      <c r="K399" s="15">
        <v>8.3800000000000008</v>
      </c>
      <c r="L399" s="15">
        <v>1.7</v>
      </c>
      <c r="M399" s="15" t="s">
        <v>312</v>
      </c>
      <c r="N399" s="15">
        <v>903.4</v>
      </c>
      <c r="O399" s="12">
        <v>91.4</v>
      </c>
      <c r="P399" s="13"/>
      <c r="Q399" s="13" t="s">
        <v>465</v>
      </c>
      <c r="R399" s="13" t="s">
        <v>345</v>
      </c>
      <c r="S399" s="13"/>
      <c r="T399" s="13"/>
      <c r="U399" s="18" t="s">
        <v>514</v>
      </c>
      <c r="V399" s="354">
        <v>0.79</v>
      </c>
      <c r="W399" s="354">
        <v>0</v>
      </c>
      <c r="X399" s="354">
        <v>0.03</v>
      </c>
      <c r="Y399" s="354">
        <v>0.28000000000000003</v>
      </c>
      <c r="Z399" s="354">
        <f>V399+W399+X399+Y399</f>
        <v>1.1000000000000001</v>
      </c>
      <c r="AA399" s="338"/>
      <c r="AB399" s="338"/>
    </row>
    <row r="400" spans="1:28" s="317" customFormat="1" ht="15" x14ac:dyDescent="0.2">
      <c r="A400" s="13" t="s">
        <v>200</v>
      </c>
      <c r="B400" s="39">
        <v>42865</v>
      </c>
      <c r="C400" s="16">
        <v>0.58472222222222225</v>
      </c>
      <c r="D400" s="12"/>
      <c r="E400" s="13"/>
      <c r="F400" s="15">
        <v>8.4700000000000006</v>
      </c>
      <c r="G400" s="13">
        <v>98.7</v>
      </c>
      <c r="H400" s="15">
        <v>13.4</v>
      </c>
      <c r="I400" s="13" t="s">
        <v>230</v>
      </c>
      <c r="J400" s="318" t="s">
        <v>312</v>
      </c>
      <c r="K400" s="15">
        <v>8.11</v>
      </c>
      <c r="L400" s="15">
        <v>9.3000000000000007</v>
      </c>
      <c r="M400" s="15" t="s">
        <v>312</v>
      </c>
      <c r="N400" s="15">
        <v>836.8</v>
      </c>
      <c r="O400" s="12">
        <v>80.3</v>
      </c>
      <c r="P400" s="13"/>
      <c r="Q400" s="13" t="s">
        <v>298</v>
      </c>
      <c r="R400" s="13" t="s">
        <v>345</v>
      </c>
      <c r="S400" s="13"/>
      <c r="T400" s="13"/>
      <c r="U400" s="158" t="s">
        <v>468</v>
      </c>
      <c r="V400" s="354">
        <v>0.01</v>
      </c>
      <c r="W400" s="354">
        <v>0.38</v>
      </c>
      <c r="X400" s="354">
        <v>0.06</v>
      </c>
      <c r="Y400" s="354">
        <v>0.39</v>
      </c>
      <c r="Z400" s="354">
        <f>V400+W400+X400+Y400</f>
        <v>0.84000000000000008</v>
      </c>
      <c r="AA400" s="338"/>
      <c r="AB400" s="338"/>
    </row>
    <row r="401" spans="1:28" s="317" customFormat="1" ht="15" x14ac:dyDescent="0.2">
      <c r="A401" s="13" t="s">
        <v>200</v>
      </c>
      <c r="B401" s="39">
        <v>42872</v>
      </c>
      <c r="C401" s="16">
        <v>0.5708333333333333</v>
      </c>
      <c r="D401" s="12"/>
      <c r="E401" s="13"/>
      <c r="F401" s="15">
        <v>7.99</v>
      </c>
      <c r="G401" s="13">
        <v>105.2</v>
      </c>
      <c r="H401" s="15">
        <v>18.079999999999998</v>
      </c>
      <c r="I401" s="13" t="s">
        <v>230</v>
      </c>
      <c r="J401" s="318" t="s">
        <v>312</v>
      </c>
      <c r="K401" s="15">
        <v>8.2200000000000006</v>
      </c>
      <c r="L401" s="15">
        <v>5.4</v>
      </c>
      <c r="M401" s="15" t="s">
        <v>312</v>
      </c>
      <c r="N401" s="15">
        <v>638.29999999999995</v>
      </c>
      <c r="O401" s="12">
        <v>152.1</v>
      </c>
      <c r="P401" s="13"/>
      <c r="Q401" s="13" t="s">
        <v>465</v>
      </c>
      <c r="R401" s="13" t="s">
        <v>345</v>
      </c>
      <c r="S401" s="13"/>
      <c r="T401" s="13"/>
      <c r="U401" s="158" t="s">
        <v>469</v>
      </c>
      <c r="V401" s="354">
        <v>0</v>
      </c>
      <c r="W401" s="354">
        <v>0</v>
      </c>
      <c r="X401" s="354">
        <v>0</v>
      </c>
      <c r="Y401" s="354">
        <v>0.25</v>
      </c>
      <c r="Z401" s="354">
        <f>V401+W401+X401+Y401</f>
        <v>0.25</v>
      </c>
      <c r="AA401" s="338"/>
      <c r="AB401" s="338"/>
    </row>
    <row r="402" spans="1:28" s="317" customFormat="1" ht="15" x14ac:dyDescent="0.2">
      <c r="A402" s="13" t="s">
        <v>200</v>
      </c>
      <c r="B402" s="39">
        <v>42879</v>
      </c>
      <c r="C402" s="16">
        <v>0.58819444444444446</v>
      </c>
      <c r="D402" s="12">
        <v>24.3</v>
      </c>
      <c r="E402" s="13" t="s">
        <v>296</v>
      </c>
      <c r="F402" s="15">
        <v>8.4499999999999993</v>
      </c>
      <c r="G402" s="13">
        <v>103.6</v>
      </c>
      <c r="H402" s="15">
        <v>15.12</v>
      </c>
      <c r="I402" s="13" t="s">
        <v>230</v>
      </c>
      <c r="J402" s="318" t="s">
        <v>312</v>
      </c>
      <c r="K402" s="15">
        <v>8.18</v>
      </c>
      <c r="L402" s="15">
        <v>9.1999999999999993</v>
      </c>
      <c r="M402" s="15" t="s">
        <v>312</v>
      </c>
      <c r="N402" s="15">
        <v>552.20000000000005</v>
      </c>
      <c r="O402" s="12">
        <v>169.9</v>
      </c>
      <c r="P402" s="13"/>
      <c r="Q402" s="13" t="s">
        <v>465</v>
      </c>
      <c r="R402" s="13" t="s">
        <v>345</v>
      </c>
      <c r="S402" s="13"/>
      <c r="T402" s="13"/>
      <c r="U402" s="158" t="s">
        <v>470</v>
      </c>
      <c r="V402" s="354">
        <v>0.11</v>
      </c>
      <c r="W402" s="354">
        <v>0.24</v>
      </c>
      <c r="X402" s="354">
        <v>0</v>
      </c>
      <c r="Y402" s="354">
        <v>0</v>
      </c>
      <c r="Z402" s="354">
        <f>V402+W402+X402+Y402</f>
        <v>0.35</v>
      </c>
      <c r="AA402" s="338"/>
      <c r="AB402" s="338"/>
    </row>
    <row r="403" spans="1:28" s="317" customFormat="1" ht="15" x14ac:dyDescent="0.2">
      <c r="A403" s="13" t="s">
        <v>200</v>
      </c>
      <c r="B403" s="39">
        <v>42886</v>
      </c>
      <c r="C403" s="16">
        <v>0.55208333333333337</v>
      </c>
      <c r="D403" s="12" t="s">
        <v>515</v>
      </c>
      <c r="E403" s="13" t="s">
        <v>296</v>
      </c>
      <c r="F403" s="15">
        <v>8.07</v>
      </c>
      <c r="G403" s="13">
        <v>104.5</v>
      </c>
      <c r="H403" s="15">
        <v>18.28</v>
      </c>
      <c r="I403" s="13" t="s">
        <v>230</v>
      </c>
      <c r="J403" s="318" t="s">
        <v>312</v>
      </c>
      <c r="K403" s="15">
        <v>8.25</v>
      </c>
      <c r="L403" s="15">
        <v>4.8</v>
      </c>
      <c r="M403" s="15" t="s">
        <v>312</v>
      </c>
      <c r="N403" s="15">
        <v>459.8</v>
      </c>
      <c r="O403" s="12">
        <v>158.9</v>
      </c>
      <c r="P403" s="13"/>
      <c r="Q403" s="13" t="s">
        <v>465</v>
      </c>
      <c r="R403" s="13" t="s">
        <v>492</v>
      </c>
      <c r="S403" s="13"/>
      <c r="T403" s="13"/>
      <c r="U403" s="158" t="s">
        <v>471</v>
      </c>
      <c r="V403" s="354"/>
      <c r="W403" s="354"/>
      <c r="X403" s="354"/>
      <c r="Y403" s="354"/>
      <c r="Z403" s="354"/>
      <c r="AA403" s="338"/>
      <c r="AB403" s="338"/>
    </row>
    <row r="404" spans="1:28" s="317" customFormat="1" ht="15" x14ac:dyDescent="0.2">
      <c r="A404" s="13" t="s">
        <v>200</v>
      </c>
      <c r="B404" s="39">
        <v>42893</v>
      </c>
      <c r="C404" s="16">
        <v>0.57152777777777775</v>
      </c>
      <c r="D404" s="12">
        <v>42.8</v>
      </c>
      <c r="E404" s="13"/>
      <c r="F404" s="15">
        <v>8.14</v>
      </c>
      <c r="G404" s="13">
        <v>107.8</v>
      </c>
      <c r="H404" s="15">
        <v>19.39</v>
      </c>
      <c r="I404" s="13" t="s">
        <v>230</v>
      </c>
      <c r="J404" s="318"/>
      <c r="K404" s="15">
        <v>8.18</v>
      </c>
      <c r="L404" s="15">
        <v>3.2</v>
      </c>
      <c r="M404" s="15" t="s">
        <v>312</v>
      </c>
      <c r="N404" s="15">
        <v>410.7</v>
      </c>
      <c r="O404" s="12">
        <v>134.6</v>
      </c>
      <c r="P404" s="13"/>
      <c r="Q404" s="13" t="s">
        <v>217</v>
      </c>
      <c r="R404" s="13" t="s">
        <v>345</v>
      </c>
      <c r="S404" s="13"/>
      <c r="T404" s="13"/>
      <c r="U404" s="158" t="s">
        <v>497</v>
      </c>
      <c r="V404" s="354"/>
      <c r="W404" s="354"/>
      <c r="X404" s="354"/>
      <c r="Y404" s="354"/>
      <c r="Z404" s="354"/>
      <c r="AA404" s="338"/>
      <c r="AB404" s="338"/>
    </row>
    <row r="405" spans="1:28" s="317" customFormat="1" ht="15" x14ac:dyDescent="0.2">
      <c r="A405" s="13" t="s">
        <v>200</v>
      </c>
      <c r="B405" s="39">
        <v>42900</v>
      </c>
      <c r="C405" s="16">
        <v>0.57430555555555551</v>
      </c>
      <c r="D405" s="12">
        <v>10.7</v>
      </c>
      <c r="E405" s="13" t="s">
        <v>296</v>
      </c>
      <c r="F405" s="15">
        <v>7.69</v>
      </c>
      <c r="G405" s="13">
        <v>107.2</v>
      </c>
      <c r="H405" s="15">
        <v>21.43</v>
      </c>
      <c r="I405" s="13" t="s">
        <v>230</v>
      </c>
      <c r="J405" s="318"/>
      <c r="K405" s="15">
        <v>8.19</v>
      </c>
      <c r="L405" s="15">
        <v>3.3</v>
      </c>
      <c r="M405" s="15" t="s">
        <v>312</v>
      </c>
      <c r="N405" s="15">
        <v>396</v>
      </c>
      <c r="O405" s="12">
        <v>126.7</v>
      </c>
      <c r="P405" s="13"/>
      <c r="Q405" s="13" t="s">
        <v>217</v>
      </c>
      <c r="R405" s="13" t="s">
        <v>345</v>
      </c>
      <c r="S405" s="13"/>
      <c r="T405" s="13"/>
      <c r="U405" s="158" t="s">
        <v>498</v>
      </c>
      <c r="V405" s="354"/>
      <c r="W405" s="354"/>
      <c r="X405" s="354"/>
      <c r="Y405" s="354"/>
      <c r="Z405" s="354"/>
      <c r="AA405" s="338"/>
      <c r="AB405" s="338"/>
    </row>
    <row r="406" spans="1:28" s="317" customFormat="1" ht="15" x14ac:dyDescent="0.2">
      <c r="A406" s="13" t="s">
        <v>200</v>
      </c>
      <c r="B406" s="39">
        <v>42907</v>
      </c>
      <c r="C406" s="16">
        <v>0.57361111111111118</v>
      </c>
      <c r="D406" s="12">
        <v>18.3</v>
      </c>
      <c r="E406" s="13"/>
      <c r="F406" s="15">
        <v>7.29</v>
      </c>
      <c r="G406" s="13">
        <v>107.2</v>
      </c>
      <c r="H406" s="15">
        <v>24.44</v>
      </c>
      <c r="I406" s="13" t="s">
        <v>230</v>
      </c>
      <c r="J406" s="318"/>
      <c r="K406" s="15">
        <v>8.23</v>
      </c>
      <c r="L406" s="15">
        <v>1.9</v>
      </c>
      <c r="M406" s="15" t="s">
        <v>312</v>
      </c>
      <c r="N406" s="15">
        <v>368.7</v>
      </c>
      <c r="O406" s="12">
        <v>150.5</v>
      </c>
      <c r="P406" s="13"/>
      <c r="Q406" s="13" t="s">
        <v>217</v>
      </c>
      <c r="R406" s="13" t="s">
        <v>345</v>
      </c>
      <c r="S406" s="13"/>
      <c r="T406" s="13"/>
      <c r="U406" s="158" t="s">
        <v>499</v>
      </c>
      <c r="V406" s="354"/>
      <c r="W406" s="354"/>
      <c r="X406" s="354"/>
      <c r="Y406" s="354"/>
      <c r="Z406" s="354"/>
      <c r="AA406" s="338"/>
      <c r="AB406" s="338"/>
    </row>
    <row r="407" spans="1:28" s="317" customFormat="1" ht="15" x14ac:dyDescent="0.2">
      <c r="A407" s="13" t="s">
        <v>200</v>
      </c>
      <c r="B407" s="39">
        <v>42914</v>
      </c>
      <c r="C407" s="16">
        <v>0.54305555555555551</v>
      </c>
      <c r="D407" s="12">
        <v>25</v>
      </c>
      <c r="E407" s="13" t="s">
        <v>296</v>
      </c>
      <c r="F407" s="15">
        <v>7.58</v>
      </c>
      <c r="G407" s="13">
        <v>103</v>
      </c>
      <c r="H407" s="15">
        <v>20.46</v>
      </c>
      <c r="I407" s="13" t="s">
        <v>230</v>
      </c>
      <c r="J407" s="318">
        <v>24</v>
      </c>
      <c r="K407" s="15">
        <v>8.14</v>
      </c>
      <c r="L407" s="15">
        <v>1.6</v>
      </c>
      <c r="M407" s="15" t="s">
        <v>312</v>
      </c>
      <c r="N407" s="15">
        <v>420.2</v>
      </c>
      <c r="O407" s="12">
        <v>166.4</v>
      </c>
      <c r="P407" s="13"/>
      <c r="Q407" s="13" t="s">
        <v>421</v>
      </c>
      <c r="R407" s="13" t="s">
        <v>345</v>
      </c>
      <c r="S407" s="13"/>
      <c r="T407" s="13"/>
      <c r="U407" s="158" t="s">
        <v>499</v>
      </c>
      <c r="V407" s="354"/>
      <c r="W407" s="354"/>
      <c r="X407" s="354"/>
      <c r="Y407" s="354"/>
      <c r="Z407" s="354"/>
      <c r="AA407" s="338"/>
      <c r="AB407" s="338"/>
    </row>
    <row r="408" spans="1:28" s="317" customFormat="1" ht="15" x14ac:dyDescent="0.2">
      <c r="A408" s="13" t="s">
        <v>200</v>
      </c>
      <c r="B408" s="39">
        <v>42921</v>
      </c>
      <c r="C408" s="16">
        <v>0.52847222222222223</v>
      </c>
      <c r="D408" s="12">
        <v>57.1</v>
      </c>
      <c r="E408" s="13"/>
      <c r="F408" s="15">
        <v>7.84</v>
      </c>
      <c r="G408" s="13">
        <v>110.5</v>
      </c>
      <c r="H408" s="15">
        <v>22.71</v>
      </c>
      <c r="I408" s="13" t="s">
        <v>233</v>
      </c>
      <c r="J408" s="318">
        <v>30.5</v>
      </c>
      <c r="K408" s="15">
        <v>8.1300000000000008</v>
      </c>
      <c r="L408" s="15">
        <v>1.6</v>
      </c>
      <c r="M408" s="15" t="s">
        <v>312</v>
      </c>
      <c r="N408" s="15">
        <v>491.2</v>
      </c>
      <c r="O408" s="12">
        <v>112.3</v>
      </c>
      <c r="P408" s="13"/>
      <c r="Q408" s="13" t="s">
        <v>217</v>
      </c>
      <c r="R408" s="13" t="s">
        <v>345</v>
      </c>
      <c r="S408" s="13"/>
      <c r="T408" s="13"/>
      <c r="U408" s="158" t="s">
        <v>499</v>
      </c>
      <c r="V408" s="354"/>
      <c r="W408" s="354"/>
      <c r="X408" s="354"/>
      <c r="Y408" s="354"/>
      <c r="Z408" s="354"/>
      <c r="AA408" s="338"/>
      <c r="AB408" s="338"/>
    </row>
    <row r="409" spans="1:28" s="317" customFormat="1" ht="15" x14ac:dyDescent="0.2">
      <c r="A409" s="13" t="s">
        <v>200</v>
      </c>
      <c r="B409" s="39">
        <v>42928</v>
      </c>
      <c r="C409" s="16">
        <v>0.52222222222222225</v>
      </c>
      <c r="D409" s="12">
        <v>64.400000000000006</v>
      </c>
      <c r="E409" s="13" t="s">
        <v>296</v>
      </c>
      <c r="F409" s="15">
        <v>7.71</v>
      </c>
      <c r="G409" s="13">
        <v>103.7</v>
      </c>
      <c r="H409" s="15">
        <v>20.440000000000001</v>
      </c>
      <c r="I409" s="13" t="s">
        <v>230</v>
      </c>
      <c r="J409" s="318">
        <v>15.9</v>
      </c>
      <c r="K409" s="15">
        <v>8.0299999999999994</v>
      </c>
      <c r="L409" s="15">
        <v>0.5</v>
      </c>
      <c r="M409" s="15" t="s">
        <v>312</v>
      </c>
      <c r="N409" s="15">
        <v>488</v>
      </c>
      <c r="O409" s="12">
        <v>197.7</v>
      </c>
      <c r="P409" s="13"/>
      <c r="Q409" s="13" t="s">
        <v>298</v>
      </c>
      <c r="R409" s="13" t="s">
        <v>345</v>
      </c>
      <c r="S409" s="13"/>
      <c r="T409" s="13"/>
      <c r="U409" s="158" t="s">
        <v>516</v>
      </c>
      <c r="V409" s="354"/>
      <c r="W409" s="354"/>
      <c r="X409" s="354"/>
      <c r="Y409" s="354"/>
      <c r="Z409" s="354"/>
      <c r="AA409" s="338"/>
      <c r="AB409" s="338"/>
    </row>
    <row r="410" spans="1:28" s="317" customFormat="1" ht="15" x14ac:dyDescent="0.2">
      <c r="A410" s="13" t="s">
        <v>200</v>
      </c>
      <c r="B410" s="39">
        <v>42935</v>
      </c>
      <c r="C410" s="16">
        <v>0.57291666666666663</v>
      </c>
      <c r="D410" s="12">
        <v>18.3</v>
      </c>
      <c r="E410" s="13"/>
      <c r="F410" s="15">
        <v>8.27</v>
      </c>
      <c r="G410" s="13">
        <v>124.1</v>
      </c>
      <c r="H410" s="15">
        <v>25.78</v>
      </c>
      <c r="I410" s="13" t="s">
        <v>230</v>
      </c>
      <c r="J410" s="318">
        <v>14.86</v>
      </c>
      <c r="K410" s="15">
        <v>8.41</v>
      </c>
      <c r="L410" s="15">
        <v>0.3</v>
      </c>
      <c r="M410" s="15" t="s">
        <v>312</v>
      </c>
      <c r="N410" s="15">
        <v>530.4</v>
      </c>
      <c r="O410" s="12">
        <v>132.6</v>
      </c>
      <c r="P410" s="13"/>
      <c r="Q410" s="13" t="s">
        <v>465</v>
      </c>
      <c r="R410" s="13" t="s">
        <v>345</v>
      </c>
      <c r="S410" s="13"/>
      <c r="T410" s="13"/>
      <c r="U410" s="158" t="s">
        <v>476</v>
      </c>
      <c r="V410" s="354"/>
      <c r="W410" s="354"/>
      <c r="X410" s="354"/>
      <c r="Y410" s="354"/>
      <c r="Z410" s="354"/>
      <c r="AA410" s="338"/>
      <c r="AB410" s="338"/>
    </row>
    <row r="411" spans="1:28" s="317" customFormat="1" ht="15" x14ac:dyDescent="0.25">
      <c r="A411" s="13" t="s">
        <v>200</v>
      </c>
      <c r="B411" s="39">
        <v>42942</v>
      </c>
      <c r="C411" s="16">
        <v>0.58680555555555558</v>
      </c>
      <c r="D411" s="12">
        <v>22.8</v>
      </c>
      <c r="E411" s="13" t="s">
        <v>296</v>
      </c>
      <c r="F411" s="15">
        <v>8.6</v>
      </c>
      <c r="G411" s="13">
        <v>121.2</v>
      </c>
      <c r="H411" s="15">
        <v>22.76</v>
      </c>
      <c r="I411" s="13" t="s">
        <v>230</v>
      </c>
      <c r="J411" s="318">
        <v>26.65</v>
      </c>
      <c r="K411" s="15">
        <v>8.49</v>
      </c>
      <c r="L411" s="15">
        <v>0.8</v>
      </c>
      <c r="M411" s="15" t="s">
        <v>312</v>
      </c>
      <c r="N411" s="15">
        <v>464.2</v>
      </c>
      <c r="O411" s="12">
        <v>127.9</v>
      </c>
      <c r="P411" s="13"/>
      <c r="Q411" s="13" t="s">
        <v>298</v>
      </c>
      <c r="R411" s="13" t="s">
        <v>345</v>
      </c>
      <c r="S411" s="13"/>
      <c r="T411" s="13"/>
      <c r="U411" s="358" t="s">
        <v>477</v>
      </c>
      <c r="V411" s="354"/>
      <c r="W411" s="354"/>
      <c r="X411" s="354"/>
      <c r="Y411" s="354"/>
      <c r="Z411" s="354"/>
      <c r="AA411" s="338"/>
      <c r="AB411" s="338"/>
    </row>
    <row r="412" spans="1:28" s="317" customFormat="1" ht="15" x14ac:dyDescent="0.25">
      <c r="A412" s="13" t="s">
        <v>200</v>
      </c>
      <c r="B412" s="39">
        <v>42949</v>
      </c>
      <c r="C412" s="16">
        <v>0.60416666666666663</v>
      </c>
      <c r="D412" s="12">
        <v>30.1</v>
      </c>
      <c r="E412" s="13"/>
      <c r="F412" s="15">
        <v>8.48</v>
      </c>
      <c r="G412" s="13">
        <v>125.5</v>
      </c>
      <c r="H412" s="15">
        <v>24.56</v>
      </c>
      <c r="I412" s="13" t="s">
        <v>230</v>
      </c>
      <c r="J412" s="318" t="s">
        <v>312</v>
      </c>
      <c r="K412" s="15">
        <v>8.5299999999999994</v>
      </c>
      <c r="L412" s="15">
        <v>3.2</v>
      </c>
      <c r="M412" s="15" t="s">
        <v>312</v>
      </c>
      <c r="N412" s="15">
        <v>439.7</v>
      </c>
      <c r="O412" s="12">
        <v>102.9</v>
      </c>
      <c r="P412" s="13"/>
      <c r="Q412" s="13" t="s">
        <v>217</v>
      </c>
      <c r="R412" s="13" t="s">
        <v>345</v>
      </c>
      <c r="S412" s="13"/>
      <c r="T412" s="13"/>
      <c r="U412" s="358" t="s">
        <v>501</v>
      </c>
      <c r="V412" s="354"/>
      <c r="W412" s="354"/>
      <c r="X412" s="354"/>
      <c r="Y412" s="354"/>
      <c r="Z412" s="354"/>
      <c r="AA412" s="338"/>
      <c r="AB412" s="338"/>
    </row>
    <row r="413" spans="1:28" s="317" customFormat="1" ht="15" x14ac:dyDescent="0.25">
      <c r="A413" s="13" t="s">
        <v>200</v>
      </c>
      <c r="B413" s="39">
        <v>42956</v>
      </c>
      <c r="C413" s="16">
        <v>0.54236111111111118</v>
      </c>
      <c r="D413" s="12">
        <v>30.9</v>
      </c>
      <c r="E413" s="13" t="s">
        <v>296</v>
      </c>
      <c r="F413" s="15">
        <v>8.4</v>
      </c>
      <c r="G413" s="13">
        <v>116.1</v>
      </c>
      <c r="H413" s="15">
        <v>21.69</v>
      </c>
      <c r="I413" s="13" t="s">
        <v>230</v>
      </c>
      <c r="J413" s="318">
        <v>36.58</v>
      </c>
      <c r="K413" s="15">
        <v>8.39</v>
      </c>
      <c r="L413" s="15">
        <v>6.1</v>
      </c>
      <c r="M413" s="15" t="s">
        <v>312</v>
      </c>
      <c r="N413" s="15">
        <v>433</v>
      </c>
      <c r="O413" s="12">
        <v>120.2</v>
      </c>
      <c r="P413" s="13"/>
      <c r="Q413" s="13" t="s">
        <v>217</v>
      </c>
      <c r="R413" s="13" t="s">
        <v>345</v>
      </c>
      <c r="S413" s="13"/>
      <c r="T413" s="13"/>
      <c r="U413" s="358" t="s">
        <v>478</v>
      </c>
      <c r="V413" s="354"/>
      <c r="W413" s="354"/>
      <c r="X413" s="354"/>
      <c r="Y413" s="354"/>
      <c r="Z413" s="354"/>
      <c r="AA413" s="338"/>
      <c r="AB413" s="338"/>
    </row>
    <row r="414" spans="1:28" s="317" customFormat="1" ht="15" x14ac:dyDescent="0.25">
      <c r="A414" s="13" t="s">
        <v>200</v>
      </c>
      <c r="B414" s="39">
        <v>42963</v>
      </c>
      <c r="C414" s="16">
        <v>0.52777777777777779</v>
      </c>
      <c r="D414" s="12"/>
      <c r="E414" s="13"/>
      <c r="F414" s="15" t="s">
        <v>312</v>
      </c>
      <c r="G414" s="13" t="s">
        <v>312</v>
      </c>
      <c r="H414" s="15">
        <v>21.28</v>
      </c>
      <c r="I414" s="13" t="s">
        <v>230</v>
      </c>
      <c r="J414" s="318">
        <v>30.3</v>
      </c>
      <c r="K414" s="15">
        <v>8.3699999999999992</v>
      </c>
      <c r="L414" s="15">
        <v>6.5</v>
      </c>
      <c r="M414" s="15" t="s">
        <v>312</v>
      </c>
      <c r="N414" s="15">
        <v>439.3</v>
      </c>
      <c r="O414" s="12">
        <v>114.9</v>
      </c>
      <c r="P414" s="13"/>
      <c r="Q414" s="13" t="s">
        <v>465</v>
      </c>
      <c r="R414" s="13" t="s">
        <v>345</v>
      </c>
      <c r="S414" s="13"/>
      <c r="T414" s="13"/>
      <c r="U414" s="358" t="s">
        <v>502</v>
      </c>
      <c r="V414" s="354"/>
      <c r="W414" s="354"/>
      <c r="X414" s="354"/>
      <c r="Y414" s="354"/>
      <c r="Z414" s="354"/>
      <c r="AA414" s="338"/>
      <c r="AB414" s="338"/>
    </row>
    <row r="415" spans="1:28" s="317" customFormat="1" ht="15" x14ac:dyDescent="0.25">
      <c r="A415" s="73" t="s">
        <v>200</v>
      </c>
      <c r="B415" s="325">
        <v>42970</v>
      </c>
      <c r="C415" s="326">
        <v>0.56736111111111109</v>
      </c>
      <c r="D415" s="159">
        <v>10.9</v>
      </c>
      <c r="E415" s="73" t="s">
        <v>296</v>
      </c>
      <c r="F415" s="171">
        <v>7.94</v>
      </c>
      <c r="G415" s="73">
        <v>111.9</v>
      </c>
      <c r="H415" s="171">
        <v>22.53</v>
      </c>
      <c r="I415" s="73" t="s">
        <v>230</v>
      </c>
      <c r="J415" s="332">
        <v>17.940000000000001</v>
      </c>
      <c r="K415" s="171">
        <v>8.32</v>
      </c>
      <c r="L415" s="171">
        <v>11.8</v>
      </c>
      <c r="M415" s="171" t="s">
        <v>312</v>
      </c>
      <c r="N415" s="171">
        <v>437.8</v>
      </c>
      <c r="O415" s="159">
        <v>128.5</v>
      </c>
      <c r="P415" s="73"/>
      <c r="Q415" s="73" t="s">
        <v>490</v>
      </c>
      <c r="R415" s="73" t="s">
        <v>345</v>
      </c>
      <c r="S415" s="73"/>
      <c r="T415" s="73"/>
      <c r="U415" s="358" t="s">
        <v>480</v>
      </c>
      <c r="V415" s="354"/>
      <c r="W415" s="354"/>
      <c r="X415" s="354"/>
      <c r="Y415" s="354"/>
      <c r="Z415" s="354"/>
      <c r="AA415" s="338"/>
      <c r="AB415" s="338"/>
    </row>
    <row r="416" spans="1:28" s="317" customFormat="1" ht="15" x14ac:dyDescent="0.25">
      <c r="A416" s="73" t="s">
        <v>200</v>
      </c>
      <c r="B416" s="325">
        <v>42977</v>
      </c>
      <c r="C416" s="326">
        <v>0.57013888888888886</v>
      </c>
      <c r="D416" s="159">
        <v>16.899999999999999</v>
      </c>
      <c r="E416" s="73" t="s">
        <v>296</v>
      </c>
      <c r="F416" s="171">
        <v>8.01</v>
      </c>
      <c r="G416" s="73">
        <v>113.2</v>
      </c>
      <c r="H416" s="171">
        <v>22.45</v>
      </c>
      <c r="I416" s="73" t="s">
        <v>233</v>
      </c>
      <c r="J416" s="332">
        <v>18.440000000000001</v>
      </c>
      <c r="K416" s="171">
        <v>8.1999999999999993</v>
      </c>
      <c r="L416" s="171">
        <v>4.6399999999999997</v>
      </c>
      <c r="M416" s="171" t="s">
        <v>312</v>
      </c>
      <c r="N416" s="171">
        <v>459.7</v>
      </c>
      <c r="O416" s="159">
        <v>143.80000000000001</v>
      </c>
      <c r="P416" s="73"/>
      <c r="Q416" s="73" t="s">
        <v>465</v>
      </c>
      <c r="R416" s="73" t="s">
        <v>345</v>
      </c>
      <c r="S416" s="73"/>
      <c r="T416" s="73"/>
      <c r="U416" s="358" t="s">
        <v>481</v>
      </c>
      <c r="V416" s="354"/>
      <c r="W416" s="354"/>
      <c r="X416" s="354"/>
      <c r="Y416" s="354"/>
      <c r="Z416" s="354"/>
      <c r="AA416" s="338"/>
      <c r="AB416" s="338"/>
    </row>
    <row r="417" spans="1:28" s="317" customFormat="1" ht="15" x14ac:dyDescent="0.25">
      <c r="A417" s="73" t="s">
        <v>200</v>
      </c>
      <c r="B417" s="325">
        <v>42984</v>
      </c>
      <c r="C417" s="326">
        <v>0.54305555555555551</v>
      </c>
      <c r="D417" s="159"/>
      <c r="E417" s="73"/>
      <c r="F417" s="171">
        <v>8.7799999999999994</v>
      </c>
      <c r="G417" s="73">
        <v>116.1</v>
      </c>
      <c r="H417" s="171">
        <v>19.5</v>
      </c>
      <c r="I417" s="73" t="s">
        <v>233</v>
      </c>
      <c r="J417" s="332">
        <v>11.38</v>
      </c>
      <c r="K417" s="171">
        <v>8.35</v>
      </c>
      <c r="L417" s="171">
        <v>1.67</v>
      </c>
      <c r="M417" s="171" t="s">
        <v>312</v>
      </c>
      <c r="N417" s="171">
        <v>564</v>
      </c>
      <c r="O417" s="159">
        <v>93.8</v>
      </c>
      <c r="P417" s="73"/>
      <c r="Q417" s="73" t="s">
        <v>465</v>
      </c>
      <c r="R417" s="73" t="s">
        <v>345</v>
      </c>
      <c r="S417" s="73"/>
      <c r="T417" s="73"/>
      <c r="U417" s="358" t="s">
        <v>503</v>
      </c>
      <c r="V417" s="354"/>
      <c r="W417" s="354"/>
      <c r="X417" s="354"/>
      <c r="Y417" s="354"/>
      <c r="Z417" s="354"/>
      <c r="AA417" s="338"/>
      <c r="AB417" s="338"/>
    </row>
    <row r="418" spans="1:28" s="317" customFormat="1" ht="15" x14ac:dyDescent="0.25">
      <c r="A418" s="73" t="s">
        <v>200</v>
      </c>
      <c r="B418" s="325">
        <v>42991</v>
      </c>
      <c r="C418" s="326">
        <v>0.53819444444444442</v>
      </c>
      <c r="D418" s="159">
        <v>29.5</v>
      </c>
      <c r="E418" s="73" t="s">
        <v>296</v>
      </c>
      <c r="F418" s="171">
        <v>8.44</v>
      </c>
      <c r="G418" s="73">
        <v>113.5</v>
      </c>
      <c r="H418" s="171">
        <v>19.690000000000001</v>
      </c>
      <c r="I418" s="73" t="s">
        <v>233</v>
      </c>
      <c r="J418" s="332">
        <v>9.15</v>
      </c>
      <c r="K418" s="171">
        <v>8.23</v>
      </c>
      <c r="L418" s="171" t="s">
        <v>312</v>
      </c>
      <c r="M418" s="171" t="s">
        <v>312</v>
      </c>
      <c r="N418" s="171">
        <v>523.70000000000005</v>
      </c>
      <c r="O418" s="159" t="s">
        <v>312</v>
      </c>
      <c r="P418" s="73"/>
      <c r="Q418" s="73" t="s">
        <v>298</v>
      </c>
      <c r="R418" s="73" t="s">
        <v>345</v>
      </c>
      <c r="S418" s="73"/>
      <c r="T418" s="73"/>
      <c r="U418" s="358" t="s">
        <v>478</v>
      </c>
      <c r="V418" s="354"/>
      <c r="W418" s="354"/>
      <c r="X418" s="354"/>
      <c r="Y418" s="354"/>
      <c r="Z418" s="354"/>
      <c r="AA418" s="338"/>
      <c r="AB418" s="338"/>
    </row>
    <row r="419" spans="1:28" s="317" customFormat="1" ht="15" x14ac:dyDescent="0.2">
      <c r="A419" s="13" t="s">
        <v>320</v>
      </c>
      <c r="B419" s="39">
        <v>41395</v>
      </c>
      <c r="C419" s="13" t="s">
        <v>281</v>
      </c>
      <c r="D419" s="13">
        <v>114</v>
      </c>
      <c r="E419" s="13"/>
      <c r="F419" s="13" t="s">
        <v>281</v>
      </c>
      <c r="G419" s="13" t="s">
        <v>281</v>
      </c>
      <c r="H419" s="13" t="s">
        <v>281</v>
      </c>
      <c r="I419" s="13" t="s">
        <v>281</v>
      </c>
      <c r="J419" s="318" t="s">
        <v>312</v>
      </c>
      <c r="K419" s="13" t="s">
        <v>281</v>
      </c>
      <c r="L419" s="13" t="s">
        <v>281</v>
      </c>
      <c r="M419" s="13" t="s">
        <v>281</v>
      </c>
      <c r="N419" s="13" t="s">
        <v>281</v>
      </c>
      <c r="O419" s="13" t="s">
        <v>281</v>
      </c>
      <c r="P419" s="13" t="s">
        <v>281</v>
      </c>
      <c r="Q419" s="13" t="s">
        <v>281</v>
      </c>
      <c r="R419" s="13" t="s">
        <v>345</v>
      </c>
      <c r="S419" s="13"/>
      <c r="T419" s="13"/>
      <c r="U419" s="18" t="s">
        <v>267</v>
      </c>
      <c r="V419" s="330"/>
      <c r="W419" s="357"/>
      <c r="X419" s="357"/>
      <c r="Y419" s="357"/>
      <c r="Z419" s="357"/>
      <c r="AA419" s="338"/>
      <c r="AB419" s="338"/>
    </row>
    <row r="420" spans="1:28" s="317" customFormat="1" ht="15" x14ac:dyDescent="0.2">
      <c r="A420" s="13" t="s">
        <v>320</v>
      </c>
      <c r="B420" s="39">
        <v>41409</v>
      </c>
      <c r="C420" s="13" t="s">
        <v>281</v>
      </c>
      <c r="D420" s="13">
        <v>10.8</v>
      </c>
      <c r="E420" s="13"/>
      <c r="F420" s="13" t="s">
        <v>281</v>
      </c>
      <c r="G420" s="13" t="s">
        <v>281</v>
      </c>
      <c r="H420" s="13" t="s">
        <v>281</v>
      </c>
      <c r="I420" s="13" t="s">
        <v>281</v>
      </c>
      <c r="J420" s="318" t="s">
        <v>312</v>
      </c>
      <c r="K420" s="13" t="s">
        <v>281</v>
      </c>
      <c r="L420" s="13" t="s">
        <v>281</v>
      </c>
      <c r="M420" s="13" t="s">
        <v>281</v>
      </c>
      <c r="N420" s="13" t="s">
        <v>281</v>
      </c>
      <c r="O420" s="13" t="s">
        <v>281</v>
      </c>
      <c r="P420" s="13" t="s">
        <v>281</v>
      </c>
      <c r="Q420" s="13" t="s">
        <v>281</v>
      </c>
      <c r="R420" s="13" t="s">
        <v>345</v>
      </c>
      <c r="S420" s="13"/>
      <c r="T420" s="13"/>
      <c r="U420" s="18" t="s">
        <v>267</v>
      </c>
      <c r="V420" s="330"/>
      <c r="W420" s="357"/>
      <c r="X420" s="357"/>
      <c r="Y420" s="357"/>
      <c r="Z420" s="357"/>
      <c r="AA420" s="338"/>
      <c r="AB420" s="338"/>
    </row>
    <row r="421" spans="1:28" s="317" customFormat="1" ht="15" x14ac:dyDescent="0.2">
      <c r="A421" s="13" t="s">
        <v>320</v>
      </c>
      <c r="B421" s="39">
        <v>41465</v>
      </c>
      <c r="C421" s="16">
        <v>0.4777777777777778</v>
      </c>
      <c r="D421" s="13">
        <v>201</v>
      </c>
      <c r="E421" s="13"/>
      <c r="F421" s="13" t="s">
        <v>312</v>
      </c>
      <c r="G421" s="13" t="s">
        <v>312</v>
      </c>
      <c r="H421" s="13">
        <v>20.45</v>
      </c>
      <c r="I421" s="13" t="s">
        <v>233</v>
      </c>
      <c r="J421" s="318" t="s">
        <v>312</v>
      </c>
      <c r="K421" s="13">
        <v>8.3000000000000007</v>
      </c>
      <c r="L421" s="13" t="s">
        <v>312</v>
      </c>
      <c r="M421" s="13" t="s">
        <v>312</v>
      </c>
      <c r="N421" s="13">
        <v>664.7</v>
      </c>
      <c r="O421" s="13" t="s">
        <v>312</v>
      </c>
      <c r="P421" s="13"/>
      <c r="Q421" s="13" t="s">
        <v>312</v>
      </c>
      <c r="R421" s="13" t="s">
        <v>345</v>
      </c>
      <c r="S421" s="13"/>
      <c r="T421" s="13"/>
      <c r="U421" s="18" t="s">
        <v>268</v>
      </c>
      <c r="V421" s="330"/>
      <c r="W421" s="357"/>
      <c r="X421" s="357"/>
      <c r="Y421" s="357"/>
      <c r="Z421" s="357"/>
      <c r="AA421" s="338"/>
      <c r="AB421" s="338"/>
    </row>
    <row r="422" spans="1:28" s="317" customFormat="1" ht="15" x14ac:dyDescent="0.2">
      <c r="A422" s="13" t="s">
        <v>320</v>
      </c>
      <c r="B422" s="39">
        <v>41479</v>
      </c>
      <c r="C422" s="16">
        <v>0.45833333333333331</v>
      </c>
      <c r="D422" s="13">
        <v>93.4</v>
      </c>
      <c r="E422" s="13"/>
      <c r="F422" s="13" t="s">
        <v>312</v>
      </c>
      <c r="G422" s="13" t="s">
        <v>312</v>
      </c>
      <c r="H422" s="13">
        <v>21.49</v>
      </c>
      <c r="I422" s="13" t="s">
        <v>230</v>
      </c>
      <c r="J422" s="318" t="s">
        <v>312</v>
      </c>
      <c r="K422" s="15">
        <v>8.4</v>
      </c>
      <c r="L422" s="13" t="s">
        <v>312</v>
      </c>
      <c r="M422" s="13" t="s">
        <v>312</v>
      </c>
      <c r="N422" s="13">
        <v>556.6</v>
      </c>
      <c r="O422" s="13" t="s">
        <v>312</v>
      </c>
      <c r="P422" s="13"/>
      <c r="Q422" s="13" t="s">
        <v>312</v>
      </c>
      <c r="R422" s="13" t="s">
        <v>345</v>
      </c>
      <c r="S422" s="13"/>
      <c r="T422" s="13"/>
      <c r="U422" s="18" t="s">
        <v>366</v>
      </c>
      <c r="V422" s="330"/>
      <c r="W422" s="357"/>
      <c r="X422" s="357"/>
      <c r="Y422" s="357"/>
      <c r="Z422" s="357"/>
      <c r="AA422" s="338"/>
      <c r="AB422" s="338"/>
    </row>
    <row r="423" spans="1:28" s="317" customFormat="1" ht="15" x14ac:dyDescent="0.2">
      <c r="A423" s="13" t="s">
        <v>320</v>
      </c>
      <c r="B423" s="39">
        <v>41493</v>
      </c>
      <c r="C423" s="16">
        <v>0.44375000000000003</v>
      </c>
      <c r="D423" s="13">
        <v>128</v>
      </c>
      <c r="E423" s="13"/>
      <c r="F423" s="13" t="s">
        <v>312</v>
      </c>
      <c r="G423" s="13" t="s">
        <v>312</v>
      </c>
      <c r="H423" s="13">
        <v>18.760000000000002</v>
      </c>
      <c r="I423" s="13" t="s">
        <v>230</v>
      </c>
      <c r="J423" s="318" t="s">
        <v>312</v>
      </c>
      <c r="K423" s="13">
        <v>8.01</v>
      </c>
      <c r="L423" s="13" t="s">
        <v>312</v>
      </c>
      <c r="M423" s="13" t="s">
        <v>312</v>
      </c>
      <c r="N423" s="13">
        <v>559.9</v>
      </c>
      <c r="O423" s="13" t="s">
        <v>312</v>
      </c>
      <c r="P423" s="13"/>
      <c r="Q423" s="13" t="s">
        <v>312</v>
      </c>
      <c r="R423" s="13" t="s">
        <v>345</v>
      </c>
      <c r="S423" s="13"/>
      <c r="T423" s="13"/>
      <c r="U423" s="18" t="s">
        <v>367</v>
      </c>
      <c r="V423" s="330"/>
      <c r="W423" s="357"/>
      <c r="X423" s="357"/>
      <c r="Y423" s="357"/>
      <c r="Z423" s="357"/>
      <c r="AA423" s="338"/>
      <c r="AB423" s="338"/>
    </row>
    <row r="424" spans="1:28" s="317" customFormat="1" ht="15" x14ac:dyDescent="0.2">
      <c r="A424" s="13" t="s">
        <v>320</v>
      </c>
      <c r="B424" s="39">
        <v>41507</v>
      </c>
      <c r="C424" s="16">
        <v>0.46527777777777773</v>
      </c>
      <c r="D424" s="13">
        <v>185</v>
      </c>
      <c r="E424" s="13"/>
      <c r="F424" s="13" t="s">
        <v>312</v>
      </c>
      <c r="G424" s="13" t="s">
        <v>312</v>
      </c>
      <c r="H424" s="13">
        <v>19.670000000000002</v>
      </c>
      <c r="I424" s="13" t="s">
        <v>230</v>
      </c>
      <c r="J424" s="318" t="s">
        <v>312</v>
      </c>
      <c r="K424" s="13">
        <v>8.4</v>
      </c>
      <c r="L424" s="13" t="s">
        <v>312</v>
      </c>
      <c r="M424" s="13" t="s">
        <v>312</v>
      </c>
      <c r="N424" s="13">
        <v>533.79999999999995</v>
      </c>
      <c r="O424" s="13" t="s">
        <v>312</v>
      </c>
      <c r="P424" s="13"/>
      <c r="Q424" s="13" t="s">
        <v>312</v>
      </c>
      <c r="R424" s="13" t="s">
        <v>345</v>
      </c>
      <c r="S424" s="13"/>
      <c r="T424" s="13"/>
      <c r="U424" s="18" t="s">
        <v>270</v>
      </c>
      <c r="V424" s="330"/>
      <c r="W424" s="357"/>
      <c r="X424" s="357"/>
      <c r="Y424" s="357"/>
      <c r="Z424" s="357"/>
      <c r="AA424" s="338"/>
      <c r="AB424" s="338"/>
    </row>
    <row r="425" spans="1:28" s="317" customFormat="1" ht="15" x14ac:dyDescent="0.2">
      <c r="A425" s="13" t="s">
        <v>320</v>
      </c>
      <c r="B425" s="39">
        <v>41521</v>
      </c>
      <c r="C425" s="361">
        <v>0.45694444444444443</v>
      </c>
      <c r="D425" s="13">
        <v>101</v>
      </c>
      <c r="E425" s="13"/>
      <c r="F425" s="13" t="s">
        <v>312</v>
      </c>
      <c r="G425" s="13" t="s">
        <v>312</v>
      </c>
      <c r="H425" s="13">
        <v>21.27</v>
      </c>
      <c r="I425" s="13" t="s">
        <v>230</v>
      </c>
      <c r="J425" s="318" t="s">
        <v>312</v>
      </c>
      <c r="K425" s="13">
        <v>8.15</v>
      </c>
      <c r="L425" s="13" t="s">
        <v>312</v>
      </c>
      <c r="M425" s="13" t="s">
        <v>312</v>
      </c>
      <c r="N425" s="13">
        <v>375.8</v>
      </c>
      <c r="O425" s="13" t="s">
        <v>312</v>
      </c>
      <c r="P425" s="13"/>
      <c r="Q425" s="13" t="s">
        <v>312</v>
      </c>
      <c r="R425" s="13" t="s">
        <v>345</v>
      </c>
      <c r="S425" s="13"/>
      <c r="T425" s="13"/>
      <c r="U425" s="18" t="s">
        <v>270</v>
      </c>
      <c r="V425" s="330"/>
      <c r="W425" s="357"/>
      <c r="X425" s="357"/>
      <c r="Y425" s="357"/>
      <c r="Z425" s="357"/>
      <c r="AA425" s="338"/>
      <c r="AB425" s="338"/>
    </row>
    <row r="426" spans="1:28" s="317" customFormat="1" ht="15" x14ac:dyDescent="0.2">
      <c r="A426" s="13" t="s">
        <v>320</v>
      </c>
      <c r="B426" s="39">
        <v>41541</v>
      </c>
      <c r="C426" s="16">
        <v>0.46180555555555558</v>
      </c>
      <c r="D426" s="13">
        <v>1300</v>
      </c>
      <c r="E426" s="13"/>
      <c r="F426" s="13" t="s">
        <v>312</v>
      </c>
      <c r="G426" s="13" t="s">
        <v>312</v>
      </c>
      <c r="H426" s="13">
        <v>12.78</v>
      </c>
      <c r="I426" s="13" t="s">
        <v>371</v>
      </c>
      <c r="J426" s="318" t="s">
        <v>312</v>
      </c>
      <c r="K426" s="13">
        <v>7.7</v>
      </c>
      <c r="L426" s="13" t="s">
        <v>312</v>
      </c>
      <c r="M426" s="13" t="s">
        <v>312</v>
      </c>
      <c r="N426" s="13">
        <v>168.3</v>
      </c>
      <c r="O426" s="13" t="s">
        <v>312</v>
      </c>
      <c r="P426" s="13"/>
      <c r="Q426" s="13" t="s">
        <v>312</v>
      </c>
      <c r="R426" s="13" t="s">
        <v>345</v>
      </c>
      <c r="S426" s="13"/>
      <c r="T426" s="13"/>
      <c r="U426" s="18" t="s">
        <v>372</v>
      </c>
      <c r="V426" s="330"/>
      <c r="W426" s="357"/>
      <c r="X426" s="357"/>
      <c r="Y426" s="357"/>
      <c r="Z426" s="357"/>
      <c r="AA426" s="338"/>
      <c r="AB426" s="338"/>
    </row>
    <row r="427" spans="1:28" s="317" customFormat="1" ht="15" x14ac:dyDescent="0.2">
      <c r="A427" s="13" t="s">
        <v>320</v>
      </c>
      <c r="B427" s="39">
        <v>41564</v>
      </c>
      <c r="C427" s="16">
        <v>0.4513888888888889</v>
      </c>
      <c r="D427" s="13">
        <v>28.2</v>
      </c>
      <c r="E427" s="13">
        <v>365.4</v>
      </c>
      <c r="F427" s="13">
        <v>8.5</v>
      </c>
      <c r="G427" s="13"/>
      <c r="H427" s="13">
        <v>8.8000000000000007</v>
      </c>
      <c r="I427" s="13"/>
      <c r="J427" s="318" t="s">
        <v>312</v>
      </c>
      <c r="K427" s="13">
        <v>6.83</v>
      </c>
      <c r="L427" s="13">
        <v>10</v>
      </c>
      <c r="M427" s="13" t="s">
        <v>312</v>
      </c>
      <c r="N427" s="13"/>
      <c r="O427" s="13" t="s">
        <v>312</v>
      </c>
      <c r="P427" s="13"/>
      <c r="Q427" s="13" t="s">
        <v>312</v>
      </c>
      <c r="R427" s="13" t="s">
        <v>346</v>
      </c>
      <c r="S427" s="13">
        <v>0</v>
      </c>
      <c r="T427" s="13"/>
      <c r="U427" s="18" t="s">
        <v>335</v>
      </c>
      <c r="V427" s="18"/>
      <c r="W427" s="158"/>
      <c r="X427" s="158"/>
      <c r="Y427" s="158"/>
      <c r="Z427" s="158"/>
      <c r="AA427" s="338"/>
      <c r="AB427" s="338"/>
    </row>
    <row r="428" spans="1:28" s="317" customFormat="1" ht="15" x14ac:dyDescent="0.2">
      <c r="A428" s="13" t="s">
        <v>320</v>
      </c>
      <c r="B428" s="39">
        <v>41578</v>
      </c>
      <c r="C428" s="16">
        <v>0.45833333333333331</v>
      </c>
      <c r="D428" s="13">
        <v>73.3</v>
      </c>
      <c r="E428" s="13">
        <v>396.8</v>
      </c>
      <c r="F428" s="13">
        <v>7.7</v>
      </c>
      <c r="G428" s="13"/>
      <c r="H428" s="13">
        <v>7.1</v>
      </c>
      <c r="I428" s="13"/>
      <c r="J428" s="318" t="s">
        <v>312</v>
      </c>
      <c r="K428" s="13">
        <v>7.76</v>
      </c>
      <c r="L428" s="13">
        <v>3.7</v>
      </c>
      <c r="M428" s="13" t="s">
        <v>312</v>
      </c>
      <c r="N428" s="13"/>
      <c r="O428" s="13" t="s">
        <v>312</v>
      </c>
      <c r="P428" s="13"/>
      <c r="Q428" s="13" t="s">
        <v>312</v>
      </c>
      <c r="R428" s="13" t="s">
        <v>346</v>
      </c>
      <c r="S428" s="13">
        <v>0.1</v>
      </c>
      <c r="T428" s="13"/>
      <c r="U428" s="18" t="s">
        <v>335</v>
      </c>
      <c r="V428" s="18"/>
      <c r="W428" s="158"/>
      <c r="X428" s="158"/>
      <c r="Y428" s="158"/>
      <c r="Z428" s="158"/>
      <c r="AA428" s="338"/>
      <c r="AB428" s="338"/>
    </row>
    <row r="429" spans="1:28" s="317" customFormat="1" ht="15" x14ac:dyDescent="0.2">
      <c r="A429" s="13" t="s">
        <v>320</v>
      </c>
      <c r="B429" s="39">
        <v>41592</v>
      </c>
      <c r="C429" s="16">
        <v>0.44791666666666669</v>
      </c>
      <c r="D429" s="13">
        <v>9.6999999999999993</v>
      </c>
      <c r="E429" s="13">
        <v>1732.9</v>
      </c>
      <c r="F429" s="13">
        <v>7.2</v>
      </c>
      <c r="G429" s="13"/>
      <c r="H429" s="13">
        <v>7.2</v>
      </c>
      <c r="I429" s="13"/>
      <c r="J429" s="318" t="s">
        <v>312</v>
      </c>
      <c r="K429" s="13">
        <v>7.96</v>
      </c>
      <c r="L429" s="13"/>
      <c r="M429" s="13" t="s">
        <v>312</v>
      </c>
      <c r="N429" s="13"/>
      <c r="O429" s="13" t="s">
        <v>312</v>
      </c>
      <c r="P429" s="13"/>
      <c r="Q429" s="13" t="s">
        <v>312</v>
      </c>
      <c r="R429" s="13" t="s">
        <v>346</v>
      </c>
      <c r="S429" s="13">
        <v>0.1</v>
      </c>
      <c r="T429" s="13"/>
      <c r="U429" s="18" t="s">
        <v>335</v>
      </c>
      <c r="V429" s="18"/>
      <c r="W429" s="158"/>
      <c r="X429" s="158"/>
      <c r="Y429" s="158"/>
      <c r="Z429" s="158"/>
      <c r="AA429" s="338"/>
      <c r="AB429" s="338"/>
    </row>
    <row r="430" spans="1:28" s="317" customFormat="1" ht="15" x14ac:dyDescent="0.2">
      <c r="A430" s="13" t="s">
        <v>320</v>
      </c>
      <c r="B430" s="39">
        <v>41613</v>
      </c>
      <c r="C430" s="16">
        <v>0.4375</v>
      </c>
      <c r="D430" s="13">
        <v>4.0999999999999996</v>
      </c>
      <c r="E430" s="13">
        <v>153.9</v>
      </c>
      <c r="F430" s="13" t="s">
        <v>312</v>
      </c>
      <c r="G430" s="13"/>
      <c r="H430" s="13">
        <v>0.25</v>
      </c>
      <c r="I430" s="13"/>
      <c r="J430" s="318" t="s">
        <v>312</v>
      </c>
      <c r="K430" s="13">
        <v>7.62</v>
      </c>
      <c r="L430" s="13" t="s">
        <v>312</v>
      </c>
      <c r="M430" s="13" t="s">
        <v>312</v>
      </c>
      <c r="N430" s="13"/>
      <c r="O430" s="13" t="s">
        <v>312</v>
      </c>
      <c r="P430" s="13"/>
      <c r="Q430" s="13" t="s">
        <v>312</v>
      </c>
      <c r="R430" s="13" t="s">
        <v>346</v>
      </c>
      <c r="S430" s="13" t="s">
        <v>312</v>
      </c>
      <c r="T430" s="13"/>
      <c r="U430" s="18" t="s">
        <v>517</v>
      </c>
      <c r="V430" s="18"/>
      <c r="W430" s="158"/>
      <c r="X430" s="158"/>
      <c r="Y430" s="158"/>
      <c r="Z430" s="158"/>
      <c r="AA430" s="338"/>
      <c r="AB430" s="338"/>
    </row>
    <row r="431" spans="1:28" s="317" customFormat="1" ht="15" x14ac:dyDescent="0.2">
      <c r="A431" s="13" t="s">
        <v>320</v>
      </c>
      <c r="B431" s="39">
        <v>41620</v>
      </c>
      <c r="C431" s="16">
        <v>0.42708333333333331</v>
      </c>
      <c r="D431" s="13">
        <v>38.9</v>
      </c>
      <c r="E431" s="13">
        <v>394.5</v>
      </c>
      <c r="F431" s="13">
        <v>8.1999999999999993</v>
      </c>
      <c r="G431" s="13"/>
      <c r="H431" s="13">
        <v>1.22</v>
      </c>
      <c r="I431" s="13"/>
      <c r="J431" s="318" t="s">
        <v>312</v>
      </c>
      <c r="K431" s="13">
        <v>7.67</v>
      </c>
      <c r="L431" s="13" t="s">
        <v>312</v>
      </c>
      <c r="M431" s="13" t="s">
        <v>312</v>
      </c>
      <c r="N431" s="13"/>
      <c r="O431" s="13" t="s">
        <v>312</v>
      </c>
      <c r="P431" s="13"/>
      <c r="Q431" s="13" t="s">
        <v>312</v>
      </c>
      <c r="R431" s="13" t="s">
        <v>346</v>
      </c>
      <c r="S431" s="13" t="s">
        <v>312</v>
      </c>
      <c r="T431" s="13"/>
      <c r="U431" s="18" t="s">
        <v>335</v>
      </c>
      <c r="V431" s="18"/>
      <c r="W431" s="158"/>
      <c r="X431" s="158"/>
      <c r="Y431" s="158"/>
      <c r="Z431" s="158"/>
      <c r="AA431" s="338"/>
      <c r="AB431" s="338"/>
    </row>
    <row r="432" spans="1:28" s="317" customFormat="1" ht="15" x14ac:dyDescent="0.2">
      <c r="A432" s="13" t="s">
        <v>320</v>
      </c>
      <c r="B432" s="39">
        <v>41671</v>
      </c>
      <c r="C432" s="16">
        <v>0.45833333333333331</v>
      </c>
      <c r="D432" s="13">
        <v>14.8</v>
      </c>
      <c r="E432" s="13">
        <v>128.1</v>
      </c>
      <c r="F432" s="13">
        <v>8.48</v>
      </c>
      <c r="G432" s="13"/>
      <c r="H432" s="13">
        <v>2.8</v>
      </c>
      <c r="I432" s="13"/>
      <c r="J432" s="318" t="s">
        <v>312</v>
      </c>
      <c r="K432" s="13">
        <v>7.51</v>
      </c>
      <c r="L432" s="13" t="s">
        <v>312</v>
      </c>
      <c r="M432" s="13" t="s">
        <v>312</v>
      </c>
      <c r="N432" s="13"/>
      <c r="O432" s="13" t="s">
        <v>312</v>
      </c>
      <c r="P432" s="13"/>
      <c r="Q432" s="13" t="s">
        <v>312</v>
      </c>
      <c r="R432" s="13" t="s">
        <v>346</v>
      </c>
      <c r="S432" s="13" t="s">
        <v>312</v>
      </c>
      <c r="T432" s="13"/>
      <c r="U432" s="18" t="s">
        <v>260</v>
      </c>
      <c r="V432" s="18"/>
      <c r="W432" s="158"/>
      <c r="X432" s="158"/>
      <c r="Y432" s="158"/>
      <c r="Z432" s="158"/>
      <c r="AA432" s="338"/>
      <c r="AB432" s="338"/>
    </row>
    <row r="433" spans="1:28" s="317" customFormat="1" ht="15" x14ac:dyDescent="0.2">
      <c r="A433" s="13" t="s">
        <v>320</v>
      </c>
      <c r="B433" s="39">
        <v>41684</v>
      </c>
      <c r="C433" s="16">
        <v>0.44791666666666669</v>
      </c>
      <c r="D433" s="13">
        <v>4.0999999999999996</v>
      </c>
      <c r="E433" s="13">
        <v>50.4</v>
      </c>
      <c r="F433" s="13">
        <v>8.3000000000000007</v>
      </c>
      <c r="G433" s="13"/>
      <c r="H433" s="13">
        <v>2.8</v>
      </c>
      <c r="I433" s="13"/>
      <c r="J433" s="318" t="s">
        <v>312</v>
      </c>
      <c r="K433" s="13">
        <v>7.51</v>
      </c>
      <c r="L433" s="13"/>
      <c r="M433" s="13" t="s">
        <v>312</v>
      </c>
      <c r="N433" s="13"/>
      <c r="O433" s="13" t="s">
        <v>312</v>
      </c>
      <c r="P433" s="13"/>
      <c r="Q433" s="13" t="s">
        <v>312</v>
      </c>
      <c r="R433" s="13" t="s">
        <v>346</v>
      </c>
      <c r="S433" s="13">
        <v>2.6</v>
      </c>
      <c r="T433" s="13">
        <v>1.002</v>
      </c>
      <c r="U433" s="18" t="s">
        <v>335</v>
      </c>
      <c r="V433" s="330"/>
      <c r="W433" s="357"/>
      <c r="X433" s="357"/>
      <c r="Y433" s="357"/>
      <c r="Z433" s="357"/>
      <c r="AA433" s="338"/>
      <c r="AB433" s="338"/>
    </row>
    <row r="434" spans="1:28" s="317" customFormat="1" ht="15" x14ac:dyDescent="0.2">
      <c r="A434" s="13" t="s">
        <v>320</v>
      </c>
      <c r="B434" s="39">
        <v>41698</v>
      </c>
      <c r="C434" s="16">
        <v>0.45833333333333331</v>
      </c>
      <c r="D434" s="13" t="s">
        <v>220</v>
      </c>
      <c r="E434" s="13">
        <v>85.5</v>
      </c>
      <c r="F434" s="13">
        <v>13.1</v>
      </c>
      <c r="G434" s="13"/>
      <c r="H434" s="13">
        <v>6.1</v>
      </c>
      <c r="I434" s="13"/>
      <c r="J434" s="318" t="s">
        <v>312</v>
      </c>
      <c r="K434" s="13">
        <v>7.93</v>
      </c>
      <c r="L434" s="13"/>
      <c r="M434" s="13" t="s">
        <v>312</v>
      </c>
      <c r="N434" s="13"/>
      <c r="O434" s="13" t="s">
        <v>312</v>
      </c>
      <c r="P434" s="13"/>
      <c r="Q434" s="13" t="s">
        <v>312</v>
      </c>
      <c r="R434" s="13" t="s">
        <v>346</v>
      </c>
      <c r="S434" s="13">
        <v>1.3</v>
      </c>
      <c r="T434" s="13">
        <v>1.0009999999999999</v>
      </c>
      <c r="U434" s="18" t="s">
        <v>335</v>
      </c>
      <c r="V434" s="330"/>
      <c r="W434" s="357"/>
      <c r="X434" s="357"/>
      <c r="Y434" s="357"/>
      <c r="Z434" s="357"/>
      <c r="AA434" s="338"/>
      <c r="AB434" s="338"/>
    </row>
    <row r="435" spans="1:28" s="317" customFormat="1" ht="15" x14ac:dyDescent="0.2">
      <c r="A435" s="13" t="s">
        <v>320</v>
      </c>
      <c r="B435" s="39">
        <v>41712</v>
      </c>
      <c r="C435" s="16">
        <v>0.4513888888888889</v>
      </c>
      <c r="D435" s="13">
        <v>6.3</v>
      </c>
      <c r="E435" s="13">
        <v>372.5</v>
      </c>
      <c r="F435" s="13">
        <v>13.1</v>
      </c>
      <c r="G435" s="13"/>
      <c r="H435" s="13">
        <v>5.2</v>
      </c>
      <c r="I435" s="13"/>
      <c r="J435" s="318" t="s">
        <v>312</v>
      </c>
      <c r="K435" s="13">
        <v>8.0399999999999991</v>
      </c>
      <c r="L435" s="13"/>
      <c r="M435" s="13" t="s">
        <v>312</v>
      </c>
      <c r="N435" s="13"/>
      <c r="O435" s="13" t="s">
        <v>312</v>
      </c>
      <c r="P435" s="13"/>
      <c r="Q435" s="13" t="s">
        <v>312</v>
      </c>
      <c r="R435" s="13" t="s">
        <v>346</v>
      </c>
      <c r="S435" s="13">
        <v>2.6</v>
      </c>
      <c r="T435" s="13">
        <v>1.002</v>
      </c>
      <c r="U435" s="18" t="s">
        <v>518</v>
      </c>
      <c r="V435" s="330"/>
      <c r="W435" s="357"/>
      <c r="X435" s="357"/>
      <c r="Y435" s="357"/>
      <c r="Z435" s="357"/>
      <c r="AA435" s="338"/>
      <c r="AB435" s="338"/>
    </row>
    <row r="436" spans="1:28" s="317" customFormat="1" ht="15" x14ac:dyDescent="0.2">
      <c r="A436" s="13" t="s">
        <v>320</v>
      </c>
      <c r="B436" s="39">
        <v>41766</v>
      </c>
      <c r="C436" s="16">
        <v>0.55555555555555558</v>
      </c>
      <c r="D436" s="13">
        <v>14.8</v>
      </c>
      <c r="E436" s="13"/>
      <c r="F436" s="13">
        <v>10.87</v>
      </c>
      <c r="G436" s="13" t="s">
        <v>312</v>
      </c>
      <c r="H436" s="13">
        <v>14.72</v>
      </c>
      <c r="I436" s="13" t="s">
        <v>230</v>
      </c>
      <c r="J436" s="318" t="s">
        <v>312</v>
      </c>
      <c r="K436" s="13">
        <v>8.85</v>
      </c>
      <c r="L436" s="13">
        <v>2.15</v>
      </c>
      <c r="M436" s="13" t="s">
        <v>312</v>
      </c>
      <c r="N436" s="13">
        <v>546</v>
      </c>
      <c r="O436" s="13" t="s">
        <v>312</v>
      </c>
      <c r="P436" s="13"/>
      <c r="Q436" s="13" t="s">
        <v>312</v>
      </c>
      <c r="R436" s="13" t="s">
        <v>345</v>
      </c>
      <c r="S436" s="13"/>
      <c r="T436" s="13"/>
      <c r="U436" s="18" t="s">
        <v>136</v>
      </c>
      <c r="V436" s="330"/>
      <c r="W436" s="357"/>
      <c r="X436" s="357"/>
      <c r="Y436" s="357"/>
      <c r="Z436" s="357"/>
      <c r="AA436" s="338"/>
      <c r="AB436" s="338"/>
    </row>
    <row r="437" spans="1:28" s="317" customFormat="1" ht="15" x14ac:dyDescent="0.2">
      <c r="A437" s="13" t="s">
        <v>320</v>
      </c>
      <c r="B437" s="39">
        <v>41780</v>
      </c>
      <c r="C437" s="16">
        <v>0.52569444444444446</v>
      </c>
      <c r="D437" s="13">
        <v>44.8</v>
      </c>
      <c r="E437" s="13"/>
      <c r="F437" s="13">
        <v>9.02</v>
      </c>
      <c r="G437" s="13" t="s">
        <v>312</v>
      </c>
      <c r="H437" s="13">
        <v>14.75</v>
      </c>
      <c r="I437" s="13" t="s">
        <v>371</v>
      </c>
      <c r="J437" s="318" t="s">
        <v>312</v>
      </c>
      <c r="K437" s="13">
        <v>8.17</v>
      </c>
      <c r="L437" s="13">
        <v>14</v>
      </c>
      <c r="M437" s="13" t="s">
        <v>312</v>
      </c>
      <c r="N437" s="13">
        <v>445</v>
      </c>
      <c r="O437" s="13" t="s">
        <v>312</v>
      </c>
      <c r="P437" s="13"/>
      <c r="Q437" s="13" t="s">
        <v>312</v>
      </c>
      <c r="R437" s="13" t="s">
        <v>346</v>
      </c>
      <c r="S437" s="13"/>
      <c r="T437" s="13"/>
      <c r="U437" s="18" t="s">
        <v>519</v>
      </c>
      <c r="V437" s="330"/>
      <c r="W437" s="357"/>
      <c r="X437" s="357"/>
      <c r="Y437" s="357"/>
      <c r="Z437" s="357"/>
      <c r="AA437" s="338"/>
      <c r="AB437" s="338"/>
    </row>
    <row r="438" spans="1:28" s="317" customFormat="1" ht="15" x14ac:dyDescent="0.2">
      <c r="A438" s="13" t="s">
        <v>320</v>
      </c>
      <c r="B438" s="39">
        <v>41794</v>
      </c>
      <c r="C438" s="16">
        <v>0.52569444444444446</v>
      </c>
      <c r="D438" s="13">
        <v>44.8</v>
      </c>
      <c r="E438" s="13"/>
      <c r="F438" s="13">
        <v>8.61</v>
      </c>
      <c r="G438" s="13" t="s">
        <v>312</v>
      </c>
      <c r="H438" s="13">
        <v>17.66</v>
      </c>
      <c r="I438" s="13" t="s">
        <v>371</v>
      </c>
      <c r="J438" s="318" t="s">
        <v>312</v>
      </c>
      <c r="K438" s="13">
        <v>7.97</v>
      </c>
      <c r="L438" s="13">
        <v>9.0399999999999991</v>
      </c>
      <c r="M438" s="13" t="s">
        <v>312</v>
      </c>
      <c r="N438" s="13">
        <v>301</v>
      </c>
      <c r="O438" s="13" t="s">
        <v>312</v>
      </c>
      <c r="P438" s="13"/>
      <c r="Q438" s="13" t="s">
        <v>312</v>
      </c>
      <c r="R438" s="13" t="s">
        <v>345</v>
      </c>
      <c r="S438" s="13"/>
      <c r="T438" s="13"/>
      <c r="U438" s="18" t="s">
        <v>99</v>
      </c>
      <c r="V438" s="330"/>
      <c r="W438" s="357"/>
      <c r="X438" s="357"/>
      <c r="Y438" s="357"/>
      <c r="Z438" s="357"/>
      <c r="AA438" s="338"/>
      <c r="AB438" s="338"/>
    </row>
    <row r="439" spans="1:28" s="317" customFormat="1" ht="15" x14ac:dyDescent="0.2">
      <c r="A439" s="13" t="s">
        <v>320</v>
      </c>
      <c r="B439" s="39">
        <v>41808</v>
      </c>
      <c r="C439" s="16">
        <v>0.49027777777777781</v>
      </c>
      <c r="D439" s="13">
        <v>37.299999999999997</v>
      </c>
      <c r="E439" s="13"/>
      <c r="F439" s="13">
        <v>8.7799999999999994</v>
      </c>
      <c r="G439" s="13" t="s">
        <v>312</v>
      </c>
      <c r="H439" s="13">
        <v>18.38</v>
      </c>
      <c r="I439" s="13" t="s">
        <v>230</v>
      </c>
      <c r="J439" s="318" t="s">
        <v>312</v>
      </c>
      <c r="K439" s="13">
        <v>8.1199999999999992</v>
      </c>
      <c r="L439" s="13">
        <v>5.85</v>
      </c>
      <c r="M439" s="13" t="s">
        <v>312</v>
      </c>
      <c r="N439" s="13">
        <v>322</v>
      </c>
      <c r="O439" s="13" t="s">
        <v>312</v>
      </c>
      <c r="P439" s="13"/>
      <c r="Q439" s="13" t="s">
        <v>312</v>
      </c>
      <c r="R439" s="13" t="s">
        <v>345</v>
      </c>
      <c r="S439" s="13"/>
      <c r="T439" s="13"/>
      <c r="U439" s="18" t="s">
        <v>100</v>
      </c>
      <c r="V439" s="330"/>
      <c r="W439" s="357"/>
      <c r="X439" s="357"/>
      <c r="Y439" s="357"/>
      <c r="Z439" s="357"/>
      <c r="AA439" s="338"/>
      <c r="AB439" s="338"/>
    </row>
    <row r="440" spans="1:28" s="317" customFormat="1" ht="15" x14ac:dyDescent="0.2">
      <c r="A440" s="13" t="s">
        <v>320</v>
      </c>
      <c r="B440" s="39">
        <v>41829</v>
      </c>
      <c r="C440" s="16">
        <v>0.5131944444444444</v>
      </c>
      <c r="D440" s="13">
        <v>194</v>
      </c>
      <c r="E440" s="13"/>
      <c r="F440" s="13">
        <v>8.0299999999999994</v>
      </c>
      <c r="G440" s="13" t="s">
        <v>312</v>
      </c>
      <c r="H440" s="13">
        <v>22.74</v>
      </c>
      <c r="I440" s="13" t="s">
        <v>230</v>
      </c>
      <c r="J440" s="318" t="s">
        <v>312</v>
      </c>
      <c r="K440" s="13">
        <v>8.23</v>
      </c>
      <c r="L440" s="13">
        <v>27.1</v>
      </c>
      <c r="M440" s="13" t="s">
        <v>312</v>
      </c>
      <c r="N440" s="13">
        <v>375</v>
      </c>
      <c r="O440" s="13" t="s">
        <v>312</v>
      </c>
      <c r="P440" s="13"/>
      <c r="Q440" s="13" t="s">
        <v>312</v>
      </c>
      <c r="R440" s="13" t="s">
        <v>345</v>
      </c>
      <c r="S440" s="13"/>
      <c r="T440" s="13"/>
      <c r="U440" s="18" t="s">
        <v>104</v>
      </c>
      <c r="V440" s="330"/>
      <c r="W440" s="357"/>
      <c r="X440" s="357"/>
      <c r="Y440" s="357"/>
      <c r="Z440" s="357"/>
      <c r="AA440" s="338"/>
      <c r="AB440" s="338"/>
    </row>
    <row r="441" spans="1:28" s="317" customFormat="1" ht="15" x14ac:dyDescent="0.2">
      <c r="A441" s="13" t="s">
        <v>320</v>
      </c>
      <c r="B441" s="39">
        <v>41843</v>
      </c>
      <c r="C441" s="16">
        <v>0.51666666666666672</v>
      </c>
      <c r="D441" s="13">
        <v>60.5</v>
      </c>
      <c r="E441" s="13"/>
      <c r="F441" s="13">
        <v>9.39</v>
      </c>
      <c r="G441" s="13" t="s">
        <v>312</v>
      </c>
      <c r="H441" s="13">
        <v>22.61</v>
      </c>
      <c r="I441" s="13" t="s">
        <v>312</v>
      </c>
      <c r="J441" s="318" t="s">
        <v>312</v>
      </c>
      <c r="K441" s="13">
        <v>8.65</v>
      </c>
      <c r="L441" s="13">
        <v>10.4</v>
      </c>
      <c r="M441" s="13" t="s">
        <v>312</v>
      </c>
      <c r="N441" s="13">
        <v>362</v>
      </c>
      <c r="O441" s="13" t="s">
        <v>312</v>
      </c>
      <c r="P441" s="13"/>
      <c r="Q441" s="13" t="s">
        <v>312</v>
      </c>
      <c r="R441" s="13" t="s">
        <v>345</v>
      </c>
      <c r="S441" s="13"/>
      <c r="T441" s="13"/>
      <c r="U441" s="18" t="s">
        <v>520</v>
      </c>
      <c r="V441" s="330"/>
      <c r="W441" s="357"/>
      <c r="X441" s="357"/>
      <c r="Y441" s="357"/>
      <c r="Z441" s="357"/>
      <c r="AA441" s="338"/>
      <c r="AB441" s="338"/>
    </row>
    <row r="442" spans="1:28" s="317" customFormat="1" ht="15" x14ac:dyDescent="0.2">
      <c r="A442" s="13" t="s">
        <v>320</v>
      </c>
      <c r="B442" s="39">
        <v>41857</v>
      </c>
      <c r="C442" s="16">
        <v>0.53888888888888886</v>
      </c>
      <c r="D442" s="13">
        <v>72.7</v>
      </c>
      <c r="E442" s="13"/>
      <c r="F442" s="13">
        <v>7.63</v>
      </c>
      <c r="G442" s="13" t="s">
        <v>312</v>
      </c>
      <c r="H442" s="13">
        <v>21.45</v>
      </c>
      <c r="I442" s="13" t="s">
        <v>230</v>
      </c>
      <c r="J442" s="318" t="s">
        <v>312</v>
      </c>
      <c r="K442" s="13">
        <v>8.2799999999999994</v>
      </c>
      <c r="L442" s="13">
        <v>11.8</v>
      </c>
      <c r="M442" s="13" t="s">
        <v>312</v>
      </c>
      <c r="N442" s="13">
        <v>350</v>
      </c>
      <c r="O442" s="13" t="s">
        <v>312</v>
      </c>
      <c r="P442" s="13"/>
      <c r="Q442" s="13" t="s">
        <v>312</v>
      </c>
      <c r="R442" s="13" t="s">
        <v>345</v>
      </c>
      <c r="S442" s="13"/>
      <c r="T442" s="13"/>
      <c r="U442" s="18" t="s">
        <v>106</v>
      </c>
      <c r="V442" s="330"/>
      <c r="W442" s="357"/>
      <c r="X442" s="357"/>
      <c r="Y442" s="357"/>
      <c r="Z442" s="357"/>
      <c r="AA442" s="338"/>
      <c r="AB442" s="338"/>
    </row>
    <row r="443" spans="1:28" s="317" customFormat="1" ht="15" x14ac:dyDescent="0.2">
      <c r="A443" s="13" t="s">
        <v>320</v>
      </c>
      <c r="B443" s="39">
        <v>41871</v>
      </c>
      <c r="C443" s="16">
        <v>0.51041666666666663</v>
      </c>
      <c r="D443" s="13">
        <v>53.8</v>
      </c>
      <c r="E443" s="13"/>
      <c r="F443" s="13">
        <v>9.2799999999999994</v>
      </c>
      <c r="G443" s="13" t="s">
        <v>312</v>
      </c>
      <c r="H443" s="15">
        <v>20.8</v>
      </c>
      <c r="I443" s="13" t="s">
        <v>230</v>
      </c>
      <c r="J443" s="318" t="s">
        <v>312</v>
      </c>
      <c r="K443" s="13">
        <v>8.4700000000000006</v>
      </c>
      <c r="L443" s="13">
        <v>8.5500000000000007</v>
      </c>
      <c r="M443" s="13" t="s">
        <v>312</v>
      </c>
      <c r="N443" s="13">
        <v>390</v>
      </c>
      <c r="O443" s="13" t="s">
        <v>312</v>
      </c>
      <c r="P443" s="13"/>
      <c r="Q443" s="13" t="s">
        <v>312</v>
      </c>
      <c r="R443" s="13" t="s">
        <v>345</v>
      </c>
      <c r="S443" s="13"/>
      <c r="T443" s="13"/>
      <c r="U443" s="18" t="s">
        <v>107</v>
      </c>
      <c r="V443" s="330"/>
      <c r="W443" s="357"/>
      <c r="X443" s="357"/>
      <c r="Y443" s="357"/>
      <c r="Z443" s="357"/>
      <c r="AA443" s="338"/>
      <c r="AB443" s="338"/>
    </row>
    <row r="444" spans="1:28" s="317" customFormat="1" ht="15" x14ac:dyDescent="0.2">
      <c r="A444" s="13" t="s">
        <v>320</v>
      </c>
      <c r="B444" s="39">
        <v>41885</v>
      </c>
      <c r="C444" s="16">
        <v>0.57152777777777775</v>
      </c>
      <c r="D444" s="13">
        <v>69.7</v>
      </c>
      <c r="E444" s="13"/>
      <c r="F444" s="13" t="s">
        <v>134</v>
      </c>
      <c r="G444" s="13" t="s">
        <v>134</v>
      </c>
      <c r="H444" s="13" t="s">
        <v>134</v>
      </c>
      <c r="I444" s="13" t="s">
        <v>230</v>
      </c>
      <c r="J444" s="318" t="s">
        <v>312</v>
      </c>
      <c r="K444" s="13" t="s">
        <v>135</v>
      </c>
      <c r="L444" s="13">
        <v>6.66</v>
      </c>
      <c r="M444" s="13" t="s">
        <v>312</v>
      </c>
      <c r="N444" s="13" t="s">
        <v>110</v>
      </c>
      <c r="O444" s="13" t="s">
        <v>312</v>
      </c>
      <c r="P444" s="13"/>
      <c r="Q444" s="13" t="s">
        <v>312</v>
      </c>
      <c r="R444" s="13" t="s">
        <v>345</v>
      </c>
      <c r="S444" s="13"/>
      <c r="T444" s="13"/>
      <c r="U444" s="18" t="s">
        <v>108</v>
      </c>
      <c r="V444" s="330"/>
      <c r="W444" s="357"/>
      <c r="X444" s="357"/>
      <c r="Y444" s="357"/>
      <c r="Z444" s="357"/>
      <c r="AA444" s="338"/>
      <c r="AB444" s="338"/>
    </row>
    <row r="445" spans="1:28" s="317" customFormat="1" ht="15" x14ac:dyDescent="0.2">
      <c r="A445" s="13" t="s">
        <v>320</v>
      </c>
      <c r="B445" s="39">
        <v>41899</v>
      </c>
      <c r="C445" s="16">
        <v>0.53888888888888886</v>
      </c>
      <c r="D445" s="13">
        <v>162</v>
      </c>
      <c r="E445" s="13"/>
      <c r="F445" s="13">
        <v>9.19</v>
      </c>
      <c r="G445" s="13" t="s">
        <v>312</v>
      </c>
      <c r="H445" s="13">
        <v>18.21</v>
      </c>
      <c r="I445" s="13" t="s">
        <v>230</v>
      </c>
      <c r="J445" s="318" t="s">
        <v>312</v>
      </c>
      <c r="K445" s="13">
        <v>8.2200000000000006</v>
      </c>
      <c r="L445" s="13">
        <v>5.31</v>
      </c>
      <c r="M445" s="13" t="s">
        <v>312</v>
      </c>
      <c r="N445" s="13">
        <v>487</v>
      </c>
      <c r="O445" s="13" t="s">
        <v>312</v>
      </c>
      <c r="P445" s="13"/>
      <c r="Q445" s="13" t="s">
        <v>312</v>
      </c>
      <c r="R445" s="13" t="s">
        <v>345</v>
      </c>
      <c r="S445" s="13"/>
      <c r="T445" s="13"/>
      <c r="U445" s="18" t="s">
        <v>113</v>
      </c>
      <c r="V445" s="330"/>
      <c r="W445" s="357"/>
      <c r="X445" s="357"/>
      <c r="Y445" s="357"/>
      <c r="Z445" s="357"/>
      <c r="AA445" s="338"/>
      <c r="AB445" s="338"/>
    </row>
    <row r="446" spans="1:28" s="317" customFormat="1" ht="15" x14ac:dyDescent="0.2">
      <c r="A446" s="13" t="s">
        <v>320</v>
      </c>
      <c r="B446" s="39">
        <v>41916</v>
      </c>
      <c r="C446" s="361">
        <v>0.50069444444444444</v>
      </c>
      <c r="D446" s="13">
        <v>30.9</v>
      </c>
      <c r="E446" s="13">
        <v>1732.9</v>
      </c>
      <c r="F446" s="13" t="s">
        <v>312</v>
      </c>
      <c r="G446" s="13" t="s">
        <v>312</v>
      </c>
      <c r="H446" s="13">
        <v>14.6</v>
      </c>
      <c r="I446" s="13" t="s">
        <v>312</v>
      </c>
      <c r="J446" s="318" t="s">
        <v>312</v>
      </c>
      <c r="K446" s="15">
        <v>8.32</v>
      </c>
      <c r="L446" s="12">
        <v>4.5999999999999996</v>
      </c>
      <c r="M446" s="13" t="s">
        <v>312</v>
      </c>
      <c r="N446" s="13"/>
      <c r="O446" s="13" t="s">
        <v>312</v>
      </c>
      <c r="P446" s="13"/>
      <c r="Q446" s="13"/>
      <c r="R446" s="13" t="s">
        <v>345</v>
      </c>
      <c r="S446" s="13"/>
      <c r="T446" s="13"/>
      <c r="U446" s="18" t="s">
        <v>335</v>
      </c>
      <c r="V446" s="330"/>
      <c r="W446" s="357"/>
      <c r="X446" s="357"/>
      <c r="Y446" s="357"/>
      <c r="Z446" s="357"/>
      <c r="AA446" s="338"/>
      <c r="AB446" s="338"/>
    </row>
    <row r="447" spans="1:28" s="317" customFormat="1" ht="15" x14ac:dyDescent="0.2">
      <c r="A447" s="13" t="s">
        <v>320</v>
      </c>
      <c r="B447" s="39">
        <v>41930</v>
      </c>
      <c r="C447" s="16">
        <v>0.4909722222222222</v>
      </c>
      <c r="D447" s="13">
        <v>90.6</v>
      </c>
      <c r="E447" s="13">
        <v>1986.3</v>
      </c>
      <c r="F447" s="15">
        <v>10.66</v>
      </c>
      <c r="G447" s="13">
        <v>118.9</v>
      </c>
      <c r="H447" s="15">
        <v>11.62</v>
      </c>
      <c r="I447" s="13" t="s">
        <v>312</v>
      </c>
      <c r="J447" s="318" t="s">
        <v>312</v>
      </c>
      <c r="K447" s="15">
        <v>8.43</v>
      </c>
      <c r="L447" s="13"/>
      <c r="M447" s="13" t="s">
        <v>312</v>
      </c>
      <c r="N447" s="13"/>
      <c r="O447" s="13" t="s">
        <v>312</v>
      </c>
      <c r="P447" s="13"/>
      <c r="Q447" s="13"/>
      <c r="R447" s="13" t="s">
        <v>345</v>
      </c>
      <c r="S447" s="13"/>
      <c r="T447" s="13"/>
      <c r="U447" s="18" t="s">
        <v>275</v>
      </c>
      <c r="V447" s="330"/>
      <c r="W447" s="357"/>
      <c r="X447" s="357"/>
      <c r="Y447" s="357"/>
      <c r="Z447" s="357"/>
      <c r="AA447" s="338"/>
      <c r="AB447" s="338"/>
    </row>
    <row r="448" spans="1:28" s="317" customFormat="1" ht="15" x14ac:dyDescent="0.2">
      <c r="A448" s="13" t="s">
        <v>320</v>
      </c>
      <c r="B448" s="39">
        <v>41951</v>
      </c>
      <c r="C448" s="16">
        <v>0.4993055555555555</v>
      </c>
      <c r="D448" s="13">
        <v>193.5</v>
      </c>
      <c r="E448" s="13">
        <v>1553.1</v>
      </c>
      <c r="F448" s="13">
        <v>10.050000000000001</v>
      </c>
      <c r="G448" s="13" t="s">
        <v>312</v>
      </c>
      <c r="H448" s="13">
        <v>9.31</v>
      </c>
      <c r="I448" s="13" t="s">
        <v>230</v>
      </c>
      <c r="J448" s="318" t="s">
        <v>312</v>
      </c>
      <c r="K448" s="13">
        <v>8.31</v>
      </c>
      <c r="L448" s="13">
        <v>2.8</v>
      </c>
      <c r="M448" s="13" t="s">
        <v>312</v>
      </c>
      <c r="N448" s="13"/>
      <c r="O448" s="13" t="s">
        <v>312</v>
      </c>
      <c r="P448" s="13"/>
      <c r="Q448" s="13"/>
      <c r="R448" s="13" t="s">
        <v>345</v>
      </c>
      <c r="S448" s="13"/>
      <c r="T448" s="13"/>
      <c r="U448" s="18" t="s">
        <v>275</v>
      </c>
      <c r="V448" s="330"/>
      <c r="W448" s="357"/>
      <c r="X448" s="357"/>
      <c r="Y448" s="357"/>
      <c r="Z448" s="357"/>
      <c r="AA448" s="338"/>
      <c r="AB448" s="338"/>
    </row>
    <row r="449" spans="1:28" s="317" customFormat="1" ht="15" x14ac:dyDescent="0.2">
      <c r="A449" s="13" t="s">
        <v>320</v>
      </c>
      <c r="B449" s="39">
        <v>41965</v>
      </c>
      <c r="C449" s="16">
        <v>0.48333333333333334</v>
      </c>
      <c r="D449" s="12">
        <v>6.3</v>
      </c>
      <c r="E449" s="12">
        <v>1732.9</v>
      </c>
      <c r="F449" s="13">
        <v>11.03</v>
      </c>
      <c r="G449" s="13"/>
      <c r="H449" s="15">
        <v>4.47</v>
      </c>
      <c r="I449" s="13" t="s">
        <v>230</v>
      </c>
      <c r="J449" s="318" t="s">
        <v>312</v>
      </c>
      <c r="K449" s="13">
        <v>7.96</v>
      </c>
      <c r="L449" s="12">
        <v>2.4</v>
      </c>
      <c r="M449" s="13" t="s">
        <v>312</v>
      </c>
      <c r="N449" s="13"/>
      <c r="O449" s="13" t="s">
        <v>312</v>
      </c>
      <c r="P449" s="13"/>
      <c r="Q449" s="13"/>
      <c r="R449" s="13" t="s">
        <v>345</v>
      </c>
      <c r="S449" s="13"/>
      <c r="T449" s="13"/>
      <c r="U449" s="18" t="s">
        <v>275</v>
      </c>
      <c r="V449" s="330"/>
      <c r="W449" s="357"/>
      <c r="X449" s="357"/>
      <c r="Y449" s="357"/>
      <c r="Z449" s="357"/>
      <c r="AA449" s="338"/>
      <c r="AB449" s="338"/>
    </row>
    <row r="450" spans="1:28" s="317" customFormat="1" ht="15" x14ac:dyDescent="0.2">
      <c r="A450" s="13" t="s">
        <v>320</v>
      </c>
      <c r="B450" s="39">
        <v>41986</v>
      </c>
      <c r="C450" s="16">
        <v>0.52638888888888891</v>
      </c>
      <c r="D450" s="12">
        <v>21.1</v>
      </c>
      <c r="E450" s="12">
        <v>920.8</v>
      </c>
      <c r="F450" s="13" t="s">
        <v>312</v>
      </c>
      <c r="G450" s="13" t="s">
        <v>312</v>
      </c>
      <c r="H450" s="15">
        <v>5.21</v>
      </c>
      <c r="I450" s="13" t="s">
        <v>232</v>
      </c>
      <c r="J450" s="318" t="s">
        <v>312</v>
      </c>
      <c r="K450" s="13">
        <v>8.15</v>
      </c>
      <c r="L450" s="12">
        <v>1.3</v>
      </c>
      <c r="M450" s="13" t="s">
        <v>312</v>
      </c>
      <c r="N450" s="13"/>
      <c r="O450" s="13" t="s">
        <v>312</v>
      </c>
      <c r="P450" s="13"/>
      <c r="Q450" s="13"/>
      <c r="R450" s="13" t="s">
        <v>345</v>
      </c>
      <c r="S450" s="13"/>
      <c r="T450" s="13"/>
      <c r="U450" s="18" t="s">
        <v>275</v>
      </c>
      <c r="V450" s="330"/>
      <c r="W450" s="357"/>
      <c r="X450" s="357"/>
      <c r="Y450" s="357"/>
      <c r="Z450" s="357"/>
      <c r="AA450" s="338"/>
      <c r="AB450" s="338"/>
    </row>
    <row r="451" spans="1:28" s="317" customFormat="1" ht="15" x14ac:dyDescent="0.2">
      <c r="A451" s="13" t="s">
        <v>320</v>
      </c>
      <c r="B451" s="39">
        <v>42028</v>
      </c>
      <c r="C451" s="16">
        <v>0.50138888888888888</v>
      </c>
      <c r="D451" s="13">
        <v>34.5</v>
      </c>
      <c r="E451" s="13">
        <v>579.4</v>
      </c>
      <c r="F451" s="15">
        <v>11.59</v>
      </c>
      <c r="G451" s="13">
        <v>104.1</v>
      </c>
      <c r="H451" s="15">
        <v>2.74</v>
      </c>
      <c r="I451" s="13" t="s">
        <v>230</v>
      </c>
      <c r="J451" s="318" t="s">
        <v>312</v>
      </c>
      <c r="K451" s="15">
        <v>7.59</v>
      </c>
      <c r="L451" s="12">
        <v>6.6</v>
      </c>
      <c r="M451" s="13" t="s">
        <v>312</v>
      </c>
      <c r="N451" s="15">
        <v>554.5</v>
      </c>
      <c r="O451" s="13" t="s">
        <v>312</v>
      </c>
      <c r="P451" s="13"/>
      <c r="Q451" s="13" t="s">
        <v>421</v>
      </c>
      <c r="R451" s="13" t="s">
        <v>345</v>
      </c>
      <c r="S451" s="13"/>
      <c r="T451" s="13"/>
      <c r="U451" s="18" t="s">
        <v>274</v>
      </c>
      <c r="V451" s="18" t="s">
        <v>385</v>
      </c>
      <c r="W451" s="158"/>
      <c r="X451" s="158"/>
      <c r="Y451" s="158"/>
      <c r="Z451" s="158"/>
      <c r="AA451" s="338"/>
      <c r="AB451" s="338"/>
    </row>
    <row r="452" spans="1:28" s="317" customFormat="1" ht="15" x14ac:dyDescent="0.2">
      <c r="A452" s="13" t="s">
        <v>320</v>
      </c>
      <c r="B452" s="39">
        <v>42049</v>
      </c>
      <c r="C452" s="16">
        <v>0.53333333333333333</v>
      </c>
      <c r="D452" s="13" t="s">
        <v>236</v>
      </c>
      <c r="E452" s="13" t="s">
        <v>236</v>
      </c>
      <c r="F452" s="14">
        <v>10.58</v>
      </c>
      <c r="G452" s="13">
        <v>104</v>
      </c>
      <c r="H452" s="15">
        <v>6.23</v>
      </c>
      <c r="I452" s="13" t="s">
        <v>230</v>
      </c>
      <c r="J452" s="318" t="s">
        <v>312</v>
      </c>
      <c r="K452" s="15">
        <v>7.71</v>
      </c>
      <c r="L452" s="15">
        <v>4.17</v>
      </c>
      <c r="M452" s="13" t="s">
        <v>312</v>
      </c>
      <c r="N452" s="15">
        <v>588.1</v>
      </c>
      <c r="O452" s="13" t="s">
        <v>312</v>
      </c>
      <c r="P452" s="13" t="s">
        <v>312</v>
      </c>
      <c r="Q452" s="13" t="s">
        <v>312</v>
      </c>
      <c r="R452" s="13" t="s">
        <v>345</v>
      </c>
      <c r="S452" s="13"/>
      <c r="T452" s="13"/>
      <c r="U452" s="18" t="s">
        <v>274</v>
      </c>
      <c r="V452" s="18" t="s">
        <v>375</v>
      </c>
      <c r="W452" s="158"/>
      <c r="X452" s="158"/>
      <c r="Y452" s="158"/>
      <c r="Z452" s="158"/>
      <c r="AA452" s="338"/>
      <c r="AB452" s="338"/>
    </row>
    <row r="453" spans="1:28" s="317" customFormat="1" ht="15" x14ac:dyDescent="0.2">
      <c r="A453" s="13" t="s">
        <v>320</v>
      </c>
      <c r="B453" s="39">
        <v>42063</v>
      </c>
      <c r="C453" s="16">
        <v>0.41111111111111115</v>
      </c>
      <c r="D453" s="13">
        <v>4.0999999999999996</v>
      </c>
      <c r="E453" s="13">
        <v>344.8</v>
      </c>
      <c r="F453" s="14">
        <v>12.04</v>
      </c>
      <c r="G453" s="13">
        <v>102.2</v>
      </c>
      <c r="H453" s="15">
        <v>0.54</v>
      </c>
      <c r="I453" s="13" t="s">
        <v>230</v>
      </c>
      <c r="J453" s="318" t="s">
        <v>312</v>
      </c>
      <c r="K453" s="15">
        <v>7.42</v>
      </c>
      <c r="L453" s="15">
        <v>4.79</v>
      </c>
      <c r="M453" s="13" t="s">
        <v>312</v>
      </c>
      <c r="N453" s="15">
        <v>407</v>
      </c>
      <c r="O453" s="13" t="s">
        <v>312</v>
      </c>
      <c r="P453" s="13"/>
      <c r="Q453" s="13" t="s">
        <v>421</v>
      </c>
      <c r="R453" s="13" t="s">
        <v>346</v>
      </c>
      <c r="S453" s="13"/>
      <c r="T453" s="13"/>
      <c r="U453" s="18" t="s">
        <v>274</v>
      </c>
      <c r="V453" s="18" t="s">
        <v>301</v>
      </c>
      <c r="W453" s="158"/>
      <c r="X453" s="158"/>
      <c r="Y453" s="158"/>
      <c r="Z453" s="158"/>
      <c r="AA453" s="338"/>
      <c r="AB453" s="338"/>
    </row>
    <row r="454" spans="1:28" s="317" customFormat="1" ht="15" x14ac:dyDescent="0.2">
      <c r="A454" s="13" t="s">
        <v>320</v>
      </c>
      <c r="B454" s="39">
        <v>42084</v>
      </c>
      <c r="C454" s="16">
        <v>0.56666666666666665</v>
      </c>
      <c r="D454" s="12">
        <v>4.0999999999999996</v>
      </c>
      <c r="E454" s="13">
        <v>1413.6</v>
      </c>
      <c r="F454" s="14">
        <v>10.08</v>
      </c>
      <c r="G454" s="13">
        <v>114.9</v>
      </c>
      <c r="H454" s="15">
        <v>12.35</v>
      </c>
      <c r="I454" s="13" t="s">
        <v>230</v>
      </c>
      <c r="J454" s="318" t="s">
        <v>312</v>
      </c>
      <c r="K454" s="15">
        <v>7.99</v>
      </c>
      <c r="L454" s="15">
        <v>3.05</v>
      </c>
      <c r="M454" s="15">
        <v>525.29999999999995</v>
      </c>
      <c r="N454" s="15">
        <v>692.8</v>
      </c>
      <c r="O454" s="12">
        <v>161.69999999999999</v>
      </c>
      <c r="P454" s="13"/>
      <c r="Q454" s="13" t="s">
        <v>217</v>
      </c>
      <c r="R454" s="13" t="s">
        <v>345</v>
      </c>
      <c r="S454" s="13"/>
      <c r="T454" s="13"/>
      <c r="U454" s="18" t="s">
        <v>274</v>
      </c>
      <c r="V454" s="18" t="s">
        <v>302</v>
      </c>
      <c r="W454" s="158"/>
      <c r="X454" s="158"/>
      <c r="Y454" s="158"/>
      <c r="Z454" s="158"/>
      <c r="AA454" s="338"/>
      <c r="AB454" s="338"/>
    </row>
    <row r="455" spans="1:28" s="317" customFormat="1" ht="15" x14ac:dyDescent="0.2">
      <c r="A455" s="13" t="s">
        <v>320</v>
      </c>
      <c r="B455" s="39">
        <v>42091</v>
      </c>
      <c r="C455" s="16">
        <v>0.59236111111111112</v>
      </c>
      <c r="D455" s="12">
        <v>14.6</v>
      </c>
      <c r="E455" s="13">
        <v>1986.3</v>
      </c>
      <c r="F455" s="14">
        <v>9.43</v>
      </c>
      <c r="G455" s="13">
        <v>112.6</v>
      </c>
      <c r="H455" s="15">
        <v>14.38</v>
      </c>
      <c r="I455" s="13" t="s">
        <v>230</v>
      </c>
      <c r="J455" s="318" t="s">
        <v>312</v>
      </c>
      <c r="K455" s="15">
        <v>8.0399999999999991</v>
      </c>
      <c r="L455" s="13">
        <v>5.35</v>
      </c>
      <c r="M455" s="15">
        <v>518.20000000000005</v>
      </c>
      <c r="N455" s="15">
        <v>650.6</v>
      </c>
      <c r="O455" s="12">
        <v>131.69999999999999</v>
      </c>
      <c r="P455" s="13"/>
      <c r="Q455" s="13" t="s">
        <v>421</v>
      </c>
      <c r="R455" s="13" t="s">
        <v>345</v>
      </c>
      <c r="S455" s="13"/>
      <c r="T455" s="13"/>
      <c r="U455" s="18" t="s">
        <v>274</v>
      </c>
      <c r="V455" s="18" t="s">
        <v>303</v>
      </c>
      <c r="W455" s="158"/>
      <c r="X455" s="158"/>
      <c r="Y455" s="158"/>
      <c r="Z455" s="158"/>
      <c r="AA455" s="338"/>
      <c r="AB455" s="338"/>
    </row>
    <row r="456" spans="1:28" s="317" customFormat="1" ht="15" x14ac:dyDescent="0.25">
      <c r="A456" s="13" t="s">
        <v>320</v>
      </c>
      <c r="B456" s="39">
        <v>42111</v>
      </c>
      <c r="C456" s="16">
        <v>0.57777777777777783</v>
      </c>
      <c r="D456" s="12">
        <v>1299.7</v>
      </c>
      <c r="E456" s="13" t="s">
        <v>296</v>
      </c>
      <c r="F456" s="14">
        <v>9.5</v>
      </c>
      <c r="G456" s="13">
        <v>99.9</v>
      </c>
      <c r="H456" s="15">
        <v>8.82</v>
      </c>
      <c r="I456" s="13" t="s">
        <v>371</v>
      </c>
      <c r="J456" s="318" t="s">
        <v>312</v>
      </c>
      <c r="K456" s="15">
        <v>7.73</v>
      </c>
      <c r="L456" s="13" t="s">
        <v>312</v>
      </c>
      <c r="M456" s="15">
        <v>389.9</v>
      </c>
      <c r="N456" s="15">
        <v>564.5</v>
      </c>
      <c r="O456" s="12">
        <v>121.5</v>
      </c>
      <c r="P456" s="13" t="s">
        <v>312</v>
      </c>
      <c r="Q456" s="13" t="s">
        <v>421</v>
      </c>
      <c r="R456" s="13" t="s">
        <v>346</v>
      </c>
      <c r="S456" s="13" t="s">
        <v>312</v>
      </c>
      <c r="T456" s="13" t="s">
        <v>312</v>
      </c>
      <c r="U456" s="350" t="s">
        <v>195</v>
      </c>
      <c r="V456" s="18" t="s">
        <v>304</v>
      </c>
      <c r="W456" s="158"/>
      <c r="X456" s="158"/>
      <c r="Y456" s="158"/>
      <c r="Z456" s="158"/>
      <c r="AA456" s="338"/>
      <c r="AB456" s="338"/>
    </row>
    <row r="457" spans="1:28" s="317" customFormat="1" ht="15" x14ac:dyDescent="0.2">
      <c r="A457" s="13" t="s">
        <v>320</v>
      </c>
      <c r="B457" s="39">
        <v>42130</v>
      </c>
      <c r="C457" s="16">
        <v>0.55069444444444449</v>
      </c>
      <c r="D457" s="12">
        <v>231</v>
      </c>
      <c r="E457" s="13"/>
      <c r="F457" s="14">
        <v>8.7799999999999994</v>
      </c>
      <c r="G457" s="13">
        <v>98.6</v>
      </c>
      <c r="H457" s="15">
        <v>11.2</v>
      </c>
      <c r="I457" s="13" t="s">
        <v>371</v>
      </c>
      <c r="J457" s="318" t="s">
        <v>312</v>
      </c>
      <c r="K457" s="15">
        <v>7.73</v>
      </c>
      <c r="L457" s="13" t="s">
        <v>312</v>
      </c>
      <c r="M457" s="15">
        <v>312.5</v>
      </c>
      <c r="N457" s="15">
        <v>230.2</v>
      </c>
      <c r="O457" s="12">
        <v>102.2</v>
      </c>
      <c r="P457" s="13"/>
      <c r="Q457" s="13" t="s">
        <v>312</v>
      </c>
      <c r="R457" s="13" t="s">
        <v>346</v>
      </c>
      <c r="S457" s="13"/>
      <c r="T457" s="13"/>
      <c r="U457" s="18" t="s">
        <v>115</v>
      </c>
      <c r="V457" s="18" t="s">
        <v>305</v>
      </c>
      <c r="W457" s="158"/>
      <c r="X457" s="158"/>
      <c r="Y457" s="158"/>
      <c r="Z457" s="158"/>
      <c r="AA457" s="338"/>
      <c r="AB457" s="338"/>
    </row>
    <row r="458" spans="1:28" s="317" customFormat="1" ht="15" x14ac:dyDescent="0.2">
      <c r="A458" s="13" t="s">
        <v>320</v>
      </c>
      <c r="B458" s="39">
        <v>42144</v>
      </c>
      <c r="C458" s="16">
        <v>0.53333333333333333</v>
      </c>
      <c r="D458" s="318">
        <v>184</v>
      </c>
      <c r="E458" s="13"/>
      <c r="F458" s="14">
        <v>9.84</v>
      </c>
      <c r="G458" s="13">
        <v>101.7</v>
      </c>
      <c r="H458" s="15">
        <v>8.57</v>
      </c>
      <c r="I458" s="13" t="s">
        <v>371</v>
      </c>
      <c r="J458" s="318" t="s">
        <v>312</v>
      </c>
      <c r="K458" s="15">
        <v>7.62</v>
      </c>
      <c r="L458" s="13" t="s">
        <v>312</v>
      </c>
      <c r="M458" s="15">
        <v>310.89999999999998</v>
      </c>
      <c r="N458" s="15">
        <v>213.4</v>
      </c>
      <c r="O458" s="12">
        <v>74.5</v>
      </c>
      <c r="P458" s="13"/>
      <c r="Q458" s="13" t="s">
        <v>312</v>
      </c>
      <c r="R458" s="13" t="s">
        <v>346</v>
      </c>
      <c r="S458" s="13"/>
      <c r="T458" s="13"/>
      <c r="U458" s="18" t="s">
        <v>115</v>
      </c>
      <c r="V458" s="18" t="s">
        <v>306</v>
      </c>
      <c r="W458" s="158"/>
      <c r="X458" s="158"/>
      <c r="Y458" s="158"/>
      <c r="Z458" s="158"/>
      <c r="AA458" s="338"/>
      <c r="AB458" s="338"/>
    </row>
    <row r="459" spans="1:28" s="317" customFormat="1" ht="15" x14ac:dyDescent="0.2">
      <c r="A459" s="13" t="s">
        <v>320</v>
      </c>
      <c r="B459" s="39">
        <v>42158</v>
      </c>
      <c r="C459" s="16">
        <v>0.4680555555555555</v>
      </c>
      <c r="D459" s="12">
        <v>47.9</v>
      </c>
      <c r="E459" s="13"/>
      <c r="F459" s="14">
        <v>9.39</v>
      </c>
      <c r="G459" s="13">
        <v>105.8</v>
      </c>
      <c r="H459" s="15">
        <v>12.01</v>
      </c>
      <c r="I459" s="13" t="s">
        <v>371</v>
      </c>
      <c r="J459" s="318" t="s">
        <v>312</v>
      </c>
      <c r="K459" s="15">
        <v>7.65</v>
      </c>
      <c r="L459" s="13" t="s">
        <v>312</v>
      </c>
      <c r="M459" s="15">
        <v>207.6</v>
      </c>
      <c r="N459" s="15">
        <v>276.39999999999998</v>
      </c>
      <c r="O459" s="12">
        <v>84.4</v>
      </c>
      <c r="P459" s="13" t="s">
        <v>312</v>
      </c>
      <c r="Q459" s="13" t="s">
        <v>421</v>
      </c>
      <c r="R459" s="13" t="s">
        <v>346</v>
      </c>
      <c r="S459" s="13" t="s">
        <v>312</v>
      </c>
      <c r="T459" s="13" t="s">
        <v>312</v>
      </c>
      <c r="U459" s="18" t="s">
        <v>251</v>
      </c>
      <c r="V459" s="18" t="s">
        <v>422</v>
      </c>
      <c r="W459" s="158"/>
      <c r="X459" s="158"/>
      <c r="Y459" s="158"/>
      <c r="Z459" s="158"/>
      <c r="AA459" s="338"/>
      <c r="AB459" s="338"/>
    </row>
    <row r="460" spans="1:28" s="317" customFormat="1" ht="15" x14ac:dyDescent="0.2">
      <c r="A460" s="13" t="s">
        <v>320</v>
      </c>
      <c r="B460" s="39">
        <v>42172</v>
      </c>
      <c r="C460" s="16">
        <v>0.55833333333333335</v>
      </c>
      <c r="D460" s="12">
        <v>57.3</v>
      </c>
      <c r="E460" s="13"/>
      <c r="F460" s="14">
        <v>8.52</v>
      </c>
      <c r="G460" s="13">
        <v>103.5</v>
      </c>
      <c r="H460" s="15">
        <v>15.48</v>
      </c>
      <c r="I460" s="13" t="s">
        <v>371</v>
      </c>
      <c r="J460" s="318" t="s">
        <v>312</v>
      </c>
      <c r="K460" s="15">
        <v>7.58</v>
      </c>
      <c r="L460" s="13" t="s">
        <v>312</v>
      </c>
      <c r="M460" s="15">
        <v>190.6</v>
      </c>
      <c r="N460" s="15">
        <v>233.9</v>
      </c>
      <c r="O460" s="12">
        <v>90.2</v>
      </c>
      <c r="P460" s="13" t="s">
        <v>312</v>
      </c>
      <c r="Q460" s="13" t="s">
        <v>421</v>
      </c>
      <c r="R460" s="13" t="s">
        <v>346</v>
      </c>
      <c r="S460" s="13" t="s">
        <v>312</v>
      </c>
      <c r="T460" s="13" t="s">
        <v>312</v>
      </c>
      <c r="U460" s="18" t="s">
        <v>249</v>
      </c>
      <c r="V460" s="18" t="s">
        <v>423</v>
      </c>
      <c r="W460" s="158"/>
      <c r="X460" s="158"/>
      <c r="Y460" s="158"/>
      <c r="Z460" s="158"/>
      <c r="AA460" s="338"/>
      <c r="AB460" s="338"/>
    </row>
    <row r="461" spans="1:28" s="317" customFormat="1" ht="15" x14ac:dyDescent="0.2">
      <c r="A461" s="13" t="s">
        <v>320</v>
      </c>
      <c r="B461" s="39">
        <v>42181</v>
      </c>
      <c r="C461" s="16">
        <v>0.4055555555555555</v>
      </c>
      <c r="D461" s="12">
        <v>44.3</v>
      </c>
      <c r="E461" s="13">
        <v>372.4</v>
      </c>
      <c r="F461" s="14">
        <v>6.87</v>
      </c>
      <c r="G461" s="13">
        <v>69.599999999999994</v>
      </c>
      <c r="H461" s="15">
        <v>15.83</v>
      </c>
      <c r="I461" s="13" t="s">
        <v>371</v>
      </c>
      <c r="J461" s="318" t="s">
        <v>312</v>
      </c>
      <c r="K461" s="15">
        <v>7.56</v>
      </c>
      <c r="L461" s="13" t="s">
        <v>312</v>
      </c>
      <c r="M461" s="13" t="s">
        <v>312</v>
      </c>
      <c r="N461" s="15">
        <v>269</v>
      </c>
      <c r="O461" s="12" t="s">
        <v>312</v>
      </c>
      <c r="P461" s="13" t="s">
        <v>312</v>
      </c>
      <c r="Q461" s="13" t="s">
        <v>421</v>
      </c>
      <c r="R461" s="13" t="s">
        <v>346</v>
      </c>
      <c r="S461" s="13" t="s">
        <v>312</v>
      </c>
      <c r="T461" s="13" t="s">
        <v>312</v>
      </c>
      <c r="U461" s="18" t="s">
        <v>205</v>
      </c>
      <c r="V461" s="18" t="s">
        <v>147</v>
      </c>
      <c r="W461" s="158"/>
      <c r="X461" s="158"/>
      <c r="Y461" s="158"/>
      <c r="Z461" s="158"/>
      <c r="AA461" s="338"/>
      <c r="AB461" s="338"/>
    </row>
    <row r="462" spans="1:28" s="317" customFormat="1" ht="15" x14ac:dyDescent="0.2">
      <c r="A462" s="13" t="s">
        <v>320</v>
      </c>
      <c r="B462" s="39">
        <v>42186</v>
      </c>
      <c r="C462" s="16">
        <v>0.48055555555555557</v>
      </c>
      <c r="D462" s="318">
        <v>114</v>
      </c>
      <c r="E462" s="13"/>
      <c r="F462" s="14">
        <v>7.93</v>
      </c>
      <c r="G462" s="13">
        <v>85.2</v>
      </c>
      <c r="H462" s="15">
        <v>19.14</v>
      </c>
      <c r="I462" s="13" t="s">
        <v>371</v>
      </c>
      <c r="J462" s="318" t="s">
        <v>312</v>
      </c>
      <c r="K462" s="15">
        <v>7.6</v>
      </c>
      <c r="L462" s="13">
        <v>5.65</v>
      </c>
      <c r="M462" s="15">
        <v>258.2</v>
      </c>
      <c r="N462" s="15">
        <v>292.60000000000002</v>
      </c>
      <c r="O462" s="12">
        <v>77.7</v>
      </c>
      <c r="P462" s="13"/>
      <c r="Q462" s="13" t="s">
        <v>312</v>
      </c>
      <c r="R462" s="13" t="s">
        <v>346</v>
      </c>
      <c r="S462" s="13"/>
      <c r="T462" s="13"/>
      <c r="U462" s="18" t="s">
        <v>127</v>
      </c>
      <c r="V462" s="18" t="s">
        <v>148</v>
      </c>
      <c r="W462" s="158"/>
      <c r="X462" s="158"/>
      <c r="Y462" s="158"/>
      <c r="Z462" s="158"/>
      <c r="AA462" s="338"/>
      <c r="AB462" s="338"/>
    </row>
    <row r="463" spans="1:28" s="317" customFormat="1" ht="15" x14ac:dyDescent="0.2">
      <c r="A463" s="13" t="s">
        <v>320</v>
      </c>
      <c r="B463" s="39">
        <v>42195</v>
      </c>
      <c r="C463" s="16">
        <v>0.48888888888888887</v>
      </c>
      <c r="D463" s="12">
        <v>275.5</v>
      </c>
      <c r="E463" s="13">
        <v>2419.6</v>
      </c>
      <c r="F463" s="14">
        <v>7.89</v>
      </c>
      <c r="G463" s="13">
        <v>101.4</v>
      </c>
      <c r="H463" s="15">
        <v>17.96</v>
      </c>
      <c r="I463" s="13" t="s">
        <v>312</v>
      </c>
      <c r="J463" s="318" t="s">
        <v>312</v>
      </c>
      <c r="K463" s="15">
        <v>7.73</v>
      </c>
      <c r="L463" s="13">
        <v>14.6</v>
      </c>
      <c r="M463" s="12">
        <v>298.3</v>
      </c>
      <c r="N463" s="12">
        <v>344.9</v>
      </c>
      <c r="O463" s="12">
        <v>67</v>
      </c>
      <c r="P463" s="13" t="s">
        <v>312</v>
      </c>
      <c r="Q463" s="13" t="s">
        <v>298</v>
      </c>
      <c r="R463" s="13" t="s">
        <v>346</v>
      </c>
      <c r="S463" s="13" t="s">
        <v>312</v>
      </c>
      <c r="T463" s="13" t="s">
        <v>312</v>
      </c>
      <c r="U463" s="18" t="s">
        <v>249</v>
      </c>
      <c r="V463" s="18" t="s">
        <v>149</v>
      </c>
      <c r="W463" s="336"/>
      <c r="X463" s="336"/>
      <c r="Y463" s="336"/>
      <c r="Z463" s="336"/>
      <c r="AA463" s="90" t="s">
        <v>312</v>
      </c>
      <c r="AB463" s="90" t="s">
        <v>312</v>
      </c>
    </row>
    <row r="464" spans="1:28" s="317" customFormat="1" ht="15" x14ac:dyDescent="0.2">
      <c r="A464" s="13" t="s">
        <v>320</v>
      </c>
      <c r="B464" s="39">
        <v>42200</v>
      </c>
      <c r="C464" s="16">
        <v>0.47152777777777777</v>
      </c>
      <c r="D464" s="318">
        <v>248</v>
      </c>
      <c r="E464" s="13"/>
      <c r="F464" s="14">
        <v>7.86</v>
      </c>
      <c r="G464" s="13">
        <v>101.3</v>
      </c>
      <c r="H464" s="15">
        <v>18.11</v>
      </c>
      <c r="I464" s="13" t="s">
        <v>371</v>
      </c>
      <c r="J464" s="318" t="s">
        <v>312</v>
      </c>
      <c r="K464" s="15">
        <v>7.76</v>
      </c>
      <c r="L464" s="13" t="s">
        <v>312</v>
      </c>
      <c r="M464" s="12">
        <v>270.3</v>
      </c>
      <c r="N464" s="12">
        <v>311.3</v>
      </c>
      <c r="O464" s="12">
        <v>67.900000000000006</v>
      </c>
      <c r="P464" s="13"/>
      <c r="Q464" s="13" t="s">
        <v>312</v>
      </c>
      <c r="R464" s="13" t="s">
        <v>346</v>
      </c>
      <c r="S464" s="13"/>
      <c r="T464" s="13"/>
      <c r="U464" s="18" t="s">
        <v>163</v>
      </c>
      <c r="V464" s="18" t="s">
        <v>150</v>
      </c>
      <c r="W464" s="158"/>
      <c r="X464" s="158"/>
      <c r="Y464" s="158"/>
      <c r="Z464" s="158"/>
      <c r="AA464" s="338"/>
      <c r="AB464" s="338"/>
    </row>
    <row r="465" spans="1:28" s="317" customFormat="1" ht="15" x14ac:dyDescent="0.2">
      <c r="A465" s="13" t="s">
        <v>320</v>
      </c>
      <c r="B465" s="39">
        <v>42209</v>
      </c>
      <c r="C465" s="16">
        <v>0.45694444444444443</v>
      </c>
      <c r="D465" s="12">
        <v>74.3</v>
      </c>
      <c r="E465" s="13" t="s">
        <v>296</v>
      </c>
      <c r="F465" s="14">
        <v>7.68</v>
      </c>
      <c r="G465" s="13">
        <v>100.2</v>
      </c>
      <c r="H465" s="15">
        <v>19.05</v>
      </c>
      <c r="I465" s="13" t="s">
        <v>371</v>
      </c>
      <c r="J465" s="318" t="s">
        <v>312</v>
      </c>
      <c r="K465" s="15">
        <v>7.75</v>
      </c>
      <c r="L465" s="13" t="s">
        <v>312</v>
      </c>
      <c r="M465" s="12">
        <v>275.89999999999998</v>
      </c>
      <c r="N465" s="12">
        <v>312</v>
      </c>
      <c r="O465" s="12">
        <v>71.3</v>
      </c>
      <c r="P465" s="13" t="s">
        <v>312</v>
      </c>
      <c r="Q465" s="13" t="s">
        <v>421</v>
      </c>
      <c r="R465" s="13" t="s">
        <v>346</v>
      </c>
      <c r="S465" s="13" t="s">
        <v>312</v>
      </c>
      <c r="T465" s="13" t="s">
        <v>312</v>
      </c>
      <c r="U465" s="18" t="s">
        <v>249</v>
      </c>
      <c r="V465" s="18" t="s">
        <v>151</v>
      </c>
      <c r="W465" s="336"/>
      <c r="X465" s="336"/>
      <c r="Y465" s="336"/>
      <c r="Z465" s="336"/>
      <c r="AA465" s="90" t="s">
        <v>312</v>
      </c>
      <c r="AB465" s="90" t="s">
        <v>312</v>
      </c>
    </row>
    <row r="466" spans="1:28" s="317" customFormat="1" ht="15" x14ac:dyDescent="0.2">
      <c r="A466" s="13" t="s">
        <v>320</v>
      </c>
      <c r="B466" s="39">
        <v>42216</v>
      </c>
      <c r="C466" s="16">
        <v>0.46319444444444446</v>
      </c>
      <c r="D466" s="12">
        <v>52</v>
      </c>
      <c r="E466" s="13">
        <v>2419.6</v>
      </c>
      <c r="F466" s="14">
        <v>7.78</v>
      </c>
      <c r="G466" s="13">
        <v>104.3</v>
      </c>
      <c r="H466" s="15">
        <v>20.52</v>
      </c>
      <c r="I466" s="13" t="s">
        <v>312</v>
      </c>
      <c r="J466" s="318" t="s">
        <v>312</v>
      </c>
      <c r="K466" s="15">
        <v>7.88</v>
      </c>
      <c r="L466" s="13" t="s">
        <v>312</v>
      </c>
      <c r="M466" s="12">
        <v>358.5</v>
      </c>
      <c r="N466" s="12">
        <v>392</v>
      </c>
      <c r="O466" s="12">
        <v>75.8</v>
      </c>
      <c r="P466" s="13" t="s">
        <v>312</v>
      </c>
      <c r="Q466" s="13" t="s">
        <v>217</v>
      </c>
      <c r="R466" s="13" t="s">
        <v>346</v>
      </c>
      <c r="S466" s="13" t="s">
        <v>312</v>
      </c>
      <c r="T466" s="13" t="s">
        <v>312</v>
      </c>
      <c r="U466" s="18" t="s">
        <v>249</v>
      </c>
      <c r="V466" s="18" t="s">
        <v>152</v>
      </c>
      <c r="W466" s="158"/>
      <c r="X466" s="158"/>
      <c r="Y466" s="158"/>
      <c r="Z466" s="158"/>
      <c r="AA466" s="338"/>
      <c r="AB466" s="338"/>
    </row>
    <row r="467" spans="1:28" s="317" customFormat="1" ht="15" x14ac:dyDescent="0.25">
      <c r="A467" s="13" t="s">
        <v>320</v>
      </c>
      <c r="B467" s="39">
        <v>42221</v>
      </c>
      <c r="C467" s="16">
        <v>0.4861111111111111</v>
      </c>
      <c r="D467" s="12">
        <v>365</v>
      </c>
      <c r="E467" s="13"/>
      <c r="F467" s="14">
        <v>8.43</v>
      </c>
      <c r="G467" s="13">
        <v>114.1</v>
      </c>
      <c r="H467" s="15">
        <v>20.62</v>
      </c>
      <c r="I467" s="13" t="s">
        <v>312</v>
      </c>
      <c r="J467" s="318" t="s">
        <v>312</v>
      </c>
      <c r="K467" s="15">
        <v>7.81</v>
      </c>
      <c r="L467" s="13" t="s">
        <v>312</v>
      </c>
      <c r="M467" s="12">
        <v>377.8</v>
      </c>
      <c r="N467" s="12">
        <v>412.6</v>
      </c>
      <c r="O467" s="12" t="s">
        <v>312</v>
      </c>
      <c r="P467" s="13" t="s">
        <v>312</v>
      </c>
      <c r="Q467" s="13" t="s">
        <v>217</v>
      </c>
      <c r="R467" s="13" t="s">
        <v>345</v>
      </c>
      <c r="S467" s="13" t="s">
        <v>312</v>
      </c>
      <c r="T467" s="13" t="s">
        <v>312</v>
      </c>
      <c r="U467" s="340" t="s">
        <v>172</v>
      </c>
      <c r="V467" s="18" t="s">
        <v>153</v>
      </c>
      <c r="W467" s="158"/>
      <c r="X467" s="158"/>
      <c r="Y467" s="158"/>
      <c r="Z467" s="158"/>
      <c r="AA467" s="338"/>
      <c r="AB467" s="338"/>
    </row>
    <row r="468" spans="1:28" s="317" customFormat="1" ht="15" x14ac:dyDescent="0.2">
      <c r="A468" s="13" t="s">
        <v>320</v>
      </c>
      <c r="B468" s="39">
        <v>42235</v>
      </c>
      <c r="C468" s="16">
        <v>0.4826388888888889</v>
      </c>
      <c r="D468" s="12" t="s">
        <v>296</v>
      </c>
      <c r="E468" s="13"/>
      <c r="F468" s="15">
        <v>8.1300000000000008</v>
      </c>
      <c r="G468" s="13">
        <v>106.5</v>
      </c>
      <c r="H468" s="15">
        <v>18.98</v>
      </c>
      <c r="I468" s="13" t="s">
        <v>230</v>
      </c>
      <c r="J468" s="318" t="s">
        <v>312</v>
      </c>
      <c r="K468" s="15">
        <v>7.81</v>
      </c>
      <c r="L468" s="13" t="s">
        <v>312</v>
      </c>
      <c r="M468" s="12">
        <v>431.5</v>
      </c>
      <c r="N468" s="12">
        <v>486.9</v>
      </c>
      <c r="O468" s="12">
        <v>66.3</v>
      </c>
      <c r="P468" s="13" t="s">
        <v>312</v>
      </c>
      <c r="Q468" s="13" t="s">
        <v>312</v>
      </c>
      <c r="R468" s="13" t="s">
        <v>345</v>
      </c>
      <c r="S468" s="13" t="s">
        <v>312</v>
      </c>
      <c r="T468" s="13" t="s">
        <v>312</v>
      </c>
      <c r="U468" s="18" t="s">
        <v>174</v>
      </c>
      <c r="V468" s="18" t="s">
        <v>154</v>
      </c>
      <c r="W468" s="158"/>
      <c r="X468" s="158"/>
      <c r="Y468" s="158"/>
      <c r="Z468" s="158"/>
      <c r="AA468" s="338"/>
      <c r="AB468" s="338"/>
    </row>
    <row r="469" spans="1:28" s="317" customFormat="1" ht="15" x14ac:dyDescent="0.2">
      <c r="A469" s="13" t="s">
        <v>320</v>
      </c>
      <c r="B469" s="39">
        <v>42249</v>
      </c>
      <c r="C469" s="16">
        <v>0.50138888888888888</v>
      </c>
      <c r="D469" s="318">
        <v>205</v>
      </c>
      <c r="E469" s="13"/>
      <c r="F469" s="14">
        <v>8.24</v>
      </c>
      <c r="G469" s="13">
        <v>112</v>
      </c>
      <c r="H469" s="15">
        <v>20.7</v>
      </c>
      <c r="I469" s="13" t="s">
        <v>230</v>
      </c>
      <c r="J469" s="318" t="s">
        <v>312</v>
      </c>
      <c r="K469" s="15">
        <v>7.76</v>
      </c>
      <c r="L469" s="12" t="s">
        <v>312</v>
      </c>
      <c r="M469" s="12">
        <v>535.29999999999995</v>
      </c>
      <c r="N469" s="12">
        <v>582.6</v>
      </c>
      <c r="O469" s="12">
        <v>74</v>
      </c>
      <c r="P469" s="13" t="s">
        <v>312</v>
      </c>
      <c r="Q469" s="13" t="s">
        <v>421</v>
      </c>
      <c r="R469" s="13" t="s">
        <v>345</v>
      </c>
      <c r="S469" s="13" t="s">
        <v>312</v>
      </c>
      <c r="T469" s="13" t="s">
        <v>312</v>
      </c>
      <c r="U469" s="18" t="s">
        <v>174</v>
      </c>
      <c r="V469" s="18" t="s">
        <v>155</v>
      </c>
      <c r="W469" s="158"/>
      <c r="X469" s="158"/>
      <c r="Y469" s="158"/>
      <c r="Z469" s="158"/>
      <c r="AA469" s="338">
        <v>0.57399999999999995</v>
      </c>
      <c r="AB469" s="338">
        <v>2.46E-2</v>
      </c>
    </row>
    <row r="470" spans="1:28" s="317" customFormat="1" ht="15" x14ac:dyDescent="0.2">
      <c r="A470" s="13" t="s">
        <v>320</v>
      </c>
      <c r="B470" s="39">
        <v>42263</v>
      </c>
      <c r="C470" s="16">
        <v>0.48333333333333334</v>
      </c>
      <c r="D470" s="318">
        <v>579</v>
      </c>
      <c r="E470" s="13"/>
      <c r="F470" s="14">
        <v>9.2899999999999991</v>
      </c>
      <c r="G470" s="13">
        <v>97.8</v>
      </c>
      <c r="H470" s="15">
        <v>17.72</v>
      </c>
      <c r="I470" s="13" t="s">
        <v>230</v>
      </c>
      <c r="J470" s="318" t="s">
        <v>312</v>
      </c>
      <c r="K470" s="15">
        <v>7.62</v>
      </c>
      <c r="L470" s="15">
        <v>3.14</v>
      </c>
      <c r="M470" s="12">
        <v>738.5</v>
      </c>
      <c r="N470" s="12">
        <v>858.6</v>
      </c>
      <c r="O470" s="12">
        <v>50.2</v>
      </c>
      <c r="P470" s="13" t="s">
        <v>312</v>
      </c>
      <c r="Q470" s="13" t="s">
        <v>298</v>
      </c>
      <c r="R470" s="13" t="s">
        <v>345</v>
      </c>
      <c r="S470" s="13" t="s">
        <v>312</v>
      </c>
      <c r="T470" s="13" t="s">
        <v>312</v>
      </c>
      <c r="U470" s="18" t="s">
        <v>246</v>
      </c>
      <c r="V470" s="18" t="s">
        <v>156</v>
      </c>
      <c r="W470" s="158"/>
      <c r="X470" s="158"/>
      <c r="Y470" s="158"/>
      <c r="Z470" s="158"/>
      <c r="AA470" s="338">
        <v>1.21</v>
      </c>
      <c r="AB470" s="338">
        <v>2.4899999999999999E-2</v>
      </c>
    </row>
    <row r="471" spans="1:28" s="317" customFormat="1" ht="15" x14ac:dyDescent="0.2">
      <c r="A471" s="13" t="s">
        <v>320</v>
      </c>
      <c r="B471" s="39">
        <v>42272</v>
      </c>
      <c r="C471" s="16">
        <v>0.57361111111111118</v>
      </c>
      <c r="D471" s="12">
        <v>1299.7</v>
      </c>
      <c r="E471" s="13" t="s">
        <v>296</v>
      </c>
      <c r="F471" s="14">
        <v>9.32</v>
      </c>
      <c r="G471" s="13">
        <v>121.5</v>
      </c>
      <c r="H471" s="15">
        <v>18.72</v>
      </c>
      <c r="I471" s="111" t="s">
        <v>521</v>
      </c>
      <c r="J471" s="318" t="s">
        <v>312</v>
      </c>
      <c r="K471" s="15">
        <v>7.79</v>
      </c>
      <c r="L471" s="15">
        <v>1.48</v>
      </c>
      <c r="M471" s="12">
        <v>755.9</v>
      </c>
      <c r="N471" s="12">
        <v>859.4</v>
      </c>
      <c r="O471" s="12">
        <v>36.299999999999997</v>
      </c>
      <c r="P471" s="13" t="s">
        <v>312</v>
      </c>
      <c r="Q471" s="111" t="s">
        <v>217</v>
      </c>
      <c r="R471" s="111" t="s">
        <v>345</v>
      </c>
      <c r="S471" s="13" t="s">
        <v>312</v>
      </c>
      <c r="T471" s="13" t="s">
        <v>312</v>
      </c>
      <c r="U471" s="18" t="s">
        <v>174</v>
      </c>
      <c r="V471" s="18" t="s">
        <v>157</v>
      </c>
      <c r="W471" s="158"/>
      <c r="X471" s="158"/>
      <c r="Y471" s="158"/>
      <c r="Z471" s="158"/>
      <c r="AA471" s="338"/>
      <c r="AB471" s="338"/>
    </row>
    <row r="472" spans="1:28" s="317" customFormat="1" ht="15" x14ac:dyDescent="0.2">
      <c r="A472" s="13" t="s">
        <v>320</v>
      </c>
      <c r="B472" s="39">
        <v>42286</v>
      </c>
      <c r="C472" s="16">
        <v>0.50972222222222219</v>
      </c>
      <c r="D472" s="12">
        <v>686.7</v>
      </c>
      <c r="E472" s="111" t="s">
        <v>522</v>
      </c>
      <c r="F472" s="14">
        <v>8.82</v>
      </c>
      <c r="G472" s="13">
        <v>107.8</v>
      </c>
      <c r="H472" s="15">
        <v>16.25</v>
      </c>
      <c r="I472" s="13" t="s">
        <v>230</v>
      </c>
      <c r="J472" s="318" t="s">
        <v>312</v>
      </c>
      <c r="K472" s="15">
        <v>7.8</v>
      </c>
      <c r="L472" s="15">
        <v>3.23</v>
      </c>
      <c r="M472" s="12">
        <v>626.9</v>
      </c>
      <c r="N472" s="12">
        <v>757</v>
      </c>
      <c r="O472" s="12">
        <v>24.8</v>
      </c>
      <c r="P472" s="13" t="s">
        <v>312</v>
      </c>
      <c r="Q472" s="13" t="s">
        <v>421</v>
      </c>
      <c r="R472" s="13" t="s">
        <v>345</v>
      </c>
      <c r="S472" s="13" t="s">
        <v>312</v>
      </c>
      <c r="T472" s="13" t="s">
        <v>312</v>
      </c>
      <c r="U472" s="18" t="s">
        <v>174</v>
      </c>
      <c r="V472" s="18" t="s">
        <v>158</v>
      </c>
      <c r="W472" s="158"/>
      <c r="X472" s="158"/>
      <c r="Y472" s="158"/>
      <c r="Z472" s="158"/>
      <c r="AA472" s="338"/>
      <c r="AB472" s="338"/>
    </row>
    <row r="473" spans="1:28" s="317" customFormat="1" ht="15" x14ac:dyDescent="0.2">
      <c r="A473" s="73" t="s">
        <v>320</v>
      </c>
      <c r="B473" s="325">
        <v>42307</v>
      </c>
      <c r="C473" s="326">
        <v>0.48819444444444443</v>
      </c>
      <c r="D473" s="159">
        <v>980.4</v>
      </c>
      <c r="E473" s="160" t="s">
        <v>523</v>
      </c>
      <c r="F473" s="342">
        <v>9.4600000000000009</v>
      </c>
      <c r="G473" s="73">
        <v>102.8</v>
      </c>
      <c r="H473" s="171">
        <v>10.11</v>
      </c>
      <c r="I473" s="160" t="s">
        <v>524</v>
      </c>
      <c r="J473" s="332" t="s">
        <v>312</v>
      </c>
      <c r="K473" s="171">
        <v>7.48</v>
      </c>
      <c r="L473" s="73">
        <v>4.34</v>
      </c>
      <c r="M473" s="159">
        <v>633.5</v>
      </c>
      <c r="N473" s="159">
        <v>884.7</v>
      </c>
      <c r="O473" s="159">
        <v>13.1</v>
      </c>
      <c r="P473" s="73"/>
      <c r="Q473" s="160" t="s">
        <v>6</v>
      </c>
      <c r="R473" s="160" t="s">
        <v>120</v>
      </c>
      <c r="S473" s="73"/>
      <c r="T473" s="73"/>
      <c r="U473" s="343" t="s">
        <v>359</v>
      </c>
      <c r="V473" s="158" t="s">
        <v>159</v>
      </c>
      <c r="W473" s="158"/>
      <c r="X473" s="158"/>
      <c r="Y473" s="158"/>
      <c r="Z473" s="158"/>
      <c r="AA473" s="338"/>
      <c r="AB473" s="338"/>
    </row>
    <row r="474" spans="1:28" s="317" customFormat="1" ht="15" x14ac:dyDescent="0.2">
      <c r="A474" s="13" t="s">
        <v>320</v>
      </c>
      <c r="B474" s="39">
        <v>42321</v>
      </c>
      <c r="C474" s="16">
        <v>0.52569444444444446</v>
      </c>
      <c r="D474" s="12">
        <v>1413.6</v>
      </c>
      <c r="E474" s="111" t="s">
        <v>296</v>
      </c>
      <c r="F474" s="14">
        <v>11.07</v>
      </c>
      <c r="G474" s="13">
        <v>112.2</v>
      </c>
      <c r="H474" s="15">
        <v>7.99</v>
      </c>
      <c r="I474" s="160" t="s">
        <v>525</v>
      </c>
      <c r="J474" s="332" t="s">
        <v>312</v>
      </c>
      <c r="K474" s="15">
        <v>7.43</v>
      </c>
      <c r="L474" s="13">
        <v>1.52</v>
      </c>
      <c r="M474" s="12">
        <v>577.1</v>
      </c>
      <c r="N474" s="12">
        <v>871.3</v>
      </c>
      <c r="O474" s="12">
        <v>14.8</v>
      </c>
      <c r="P474" s="13"/>
      <c r="Q474" s="111" t="s">
        <v>217</v>
      </c>
      <c r="R474" s="111" t="s">
        <v>345</v>
      </c>
      <c r="S474" s="13"/>
      <c r="T474" s="13"/>
      <c r="U474" s="327" t="s">
        <v>187</v>
      </c>
      <c r="V474" s="18" t="s">
        <v>160</v>
      </c>
      <c r="W474" s="18"/>
      <c r="X474" s="18"/>
      <c r="Y474" s="18"/>
      <c r="Z474" s="18"/>
      <c r="AA474" s="13"/>
      <c r="AB474" s="13"/>
    </row>
    <row r="475" spans="1:28" s="317" customFormat="1" ht="15" x14ac:dyDescent="0.2">
      <c r="A475" s="13" t="s">
        <v>320</v>
      </c>
      <c r="B475" s="39">
        <v>42342</v>
      </c>
      <c r="C475" s="16">
        <v>0.52847222222222223</v>
      </c>
      <c r="D475" s="12">
        <v>579.4</v>
      </c>
      <c r="E475" s="111" t="s">
        <v>296</v>
      </c>
      <c r="F475" s="14">
        <v>11.92</v>
      </c>
      <c r="G475" s="13">
        <v>116.2</v>
      </c>
      <c r="H475" s="15">
        <v>5.82</v>
      </c>
      <c r="I475" s="111" t="s">
        <v>312</v>
      </c>
      <c r="J475" s="356" t="s">
        <v>7</v>
      </c>
      <c r="K475" s="15">
        <v>7.5</v>
      </c>
      <c r="L475" s="13">
        <v>1.49</v>
      </c>
      <c r="M475" s="12"/>
      <c r="N475" s="12">
        <v>841.8</v>
      </c>
      <c r="O475" s="12">
        <v>16.399999999999999</v>
      </c>
      <c r="P475" s="13"/>
      <c r="Q475" s="111" t="s">
        <v>217</v>
      </c>
      <c r="R475" s="111" t="s">
        <v>345</v>
      </c>
      <c r="S475" s="13"/>
      <c r="T475" s="13"/>
      <c r="U475" s="18" t="s">
        <v>191</v>
      </c>
      <c r="V475" s="18" t="s">
        <v>161</v>
      </c>
      <c r="W475" s="18"/>
      <c r="X475" s="18"/>
      <c r="Y475" s="18"/>
      <c r="Z475" s="18"/>
      <c r="AA475" s="13"/>
      <c r="AB475" s="13"/>
    </row>
    <row r="476" spans="1:28" s="317" customFormat="1" ht="15" x14ac:dyDescent="0.2">
      <c r="A476" s="13" t="s">
        <v>320</v>
      </c>
      <c r="B476" s="39">
        <v>42356</v>
      </c>
      <c r="C476" s="16">
        <v>0.54097222222222219</v>
      </c>
      <c r="D476" s="12">
        <v>1413.6</v>
      </c>
      <c r="E476" s="111">
        <v>2419.6</v>
      </c>
      <c r="F476" s="14">
        <v>12.77</v>
      </c>
      <c r="G476" s="13">
        <v>120.3</v>
      </c>
      <c r="H476" s="15">
        <v>4.49</v>
      </c>
      <c r="I476" s="111" t="s">
        <v>230</v>
      </c>
      <c r="J476" s="356" t="s">
        <v>7</v>
      </c>
      <c r="K476" s="15">
        <v>8.0399999999999991</v>
      </c>
      <c r="L476" s="13">
        <v>2.08</v>
      </c>
      <c r="M476" s="12">
        <v>417.2</v>
      </c>
      <c r="N476" s="12">
        <v>690.7</v>
      </c>
      <c r="O476" s="12">
        <v>13.7</v>
      </c>
      <c r="P476" s="13"/>
      <c r="Q476" s="111" t="s">
        <v>421</v>
      </c>
      <c r="R476" s="111" t="s">
        <v>345</v>
      </c>
      <c r="S476" s="13"/>
      <c r="T476" s="13"/>
      <c r="U476" s="18" t="s">
        <v>164</v>
      </c>
      <c r="V476" s="330"/>
      <c r="W476" s="330"/>
      <c r="X476" s="330"/>
      <c r="Y476" s="330"/>
      <c r="Z476" s="330"/>
      <c r="AA476" s="13"/>
      <c r="AB476" s="13"/>
    </row>
    <row r="477" spans="1:28" s="317" customFormat="1" ht="15" x14ac:dyDescent="0.2">
      <c r="A477" s="13" t="s">
        <v>320</v>
      </c>
      <c r="B477" s="39">
        <v>42384</v>
      </c>
      <c r="C477" s="16">
        <v>0.56805555555555554</v>
      </c>
      <c r="D477" s="193">
        <v>143</v>
      </c>
      <c r="E477" s="338">
        <v>1413.6</v>
      </c>
      <c r="F477" s="14">
        <v>12.56</v>
      </c>
      <c r="G477" s="13">
        <v>114.6</v>
      </c>
      <c r="H477" s="15">
        <v>2.87</v>
      </c>
      <c r="I477" s="111" t="s">
        <v>230</v>
      </c>
      <c r="J477" s="356" t="s">
        <v>7</v>
      </c>
      <c r="K477" s="15">
        <v>7.73</v>
      </c>
      <c r="L477" s="13">
        <v>1.82</v>
      </c>
      <c r="M477" s="12">
        <v>404.1</v>
      </c>
      <c r="N477" s="12">
        <v>700.1</v>
      </c>
      <c r="O477" s="12">
        <v>18.899999999999999</v>
      </c>
      <c r="P477" s="13"/>
      <c r="Q477" s="111" t="s">
        <v>217</v>
      </c>
      <c r="R477" s="111" t="s">
        <v>345</v>
      </c>
      <c r="S477" s="13"/>
      <c r="T477" s="13"/>
      <c r="U477" s="18" t="s">
        <v>174</v>
      </c>
      <c r="V477" s="330"/>
      <c r="W477" s="330"/>
      <c r="X477" s="330"/>
      <c r="Y477" s="330"/>
      <c r="Z477" s="330"/>
      <c r="AA477" s="13"/>
      <c r="AB477" s="13"/>
    </row>
    <row r="478" spans="1:28" s="317" customFormat="1" ht="15" x14ac:dyDescent="0.2">
      <c r="A478" s="13" t="s">
        <v>320</v>
      </c>
      <c r="B478" s="39">
        <v>42405</v>
      </c>
      <c r="C478" s="16">
        <v>0.56458333333333333</v>
      </c>
      <c r="D478" s="12">
        <v>980.4</v>
      </c>
      <c r="E478" s="111">
        <v>1986.3</v>
      </c>
      <c r="F478" s="14">
        <v>12.34</v>
      </c>
      <c r="G478" s="12">
        <v>113</v>
      </c>
      <c r="H478" s="15">
        <v>3.7</v>
      </c>
      <c r="I478" s="111" t="s">
        <v>230</v>
      </c>
      <c r="J478" s="356" t="s">
        <v>7</v>
      </c>
      <c r="K478" s="15">
        <v>7.87</v>
      </c>
      <c r="L478" s="13">
        <v>2.83</v>
      </c>
      <c r="M478" s="12">
        <v>452.7</v>
      </c>
      <c r="N478" s="12">
        <v>763.1</v>
      </c>
      <c r="O478" s="12">
        <v>14.3</v>
      </c>
      <c r="P478" s="13"/>
      <c r="Q478" s="111" t="s">
        <v>217</v>
      </c>
      <c r="R478" s="111" t="s">
        <v>345</v>
      </c>
      <c r="S478" s="13"/>
      <c r="T478" s="13"/>
      <c r="U478" s="18" t="s">
        <v>132</v>
      </c>
      <c r="V478" s="330"/>
      <c r="W478" s="330"/>
      <c r="X478" s="330"/>
      <c r="Y478" s="330"/>
      <c r="Z478" s="330"/>
      <c r="AA478" s="13"/>
      <c r="AB478" s="13"/>
    </row>
    <row r="479" spans="1:28" s="317" customFormat="1" ht="15" x14ac:dyDescent="0.2">
      <c r="A479" s="13" t="s">
        <v>320</v>
      </c>
      <c r="B479" s="39">
        <v>42448</v>
      </c>
      <c r="C479" s="16">
        <v>0.60069444444444442</v>
      </c>
      <c r="D479" s="12">
        <v>60.9</v>
      </c>
      <c r="E479" s="111" t="s">
        <v>296</v>
      </c>
      <c r="F479" s="14">
        <v>10.62</v>
      </c>
      <c r="G479" s="13">
        <v>108.7</v>
      </c>
      <c r="H479" s="15">
        <v>8.19</v>
      </c>
      <c r="I479" s="111" t="s">
        <v>230</v>
      </c>
      <c r="J479" s="356" t="s">
        <v>7</v>
      </c>
      <c r="K479" s="15">
        <v>8.1</v>
      </c>
      <c r="L479" s="13">
        <v>2.72</v>
      </c>
      <c r="M479" s="15">
        <v>641.5</v>
      </c>
      <c r="N479" s="15">
        <v>943.7</v>
      </c>
      <c r="O479" s="12">
        <v>143</v>
      </c>
      <c r="P479" s="13"/>
      <c r="Q479" s="111" t="s">
        <v>217</v>
      </c>
      <c r="R479" s="111" t="s">
        <v>345</v>
      </c>
      <c r="S479" s="13"/>
      <c r="T479" s="13"/>
      <c r="U479" s="18" t="s">
        <v>54</v>
      </c>
      <c r="V479" s="330"/>
      <c r="W479" s="330"/>
      <c r="X479" s="330"/>
      <c r="Y479" s="330"/>
      <c r="Z479" s="330"/>
      <c r="AA479" s="13"/>
      <c r="AB479" s="13"/>
    </row>
    <row r="480" spans="1:28" s="317" customFormat="1" ht="15" x14ac:dyDescent="0.2">
      <c r="A480" s="13" t="s">
        <v>320</v>
      </c>
      <c r="B480" s="39">
        <v>42468</v>
      </c>
      <c r="C480" s="16">
        <v>0.50902777777777775</v>
      </c>
      <c r="D480" s="12">
        <v>20.6</v>
      </c>
      <c r="E480" s="111">
        <v>1203.3</v>
      </c>
      <c r="F480" s="14">
        <v>10.74</v>
      </c>
      <c r="G480" s="12">
        <v>123</v>
      </c>
      <c r="H480" s="15">
        <v>11.48</v>
      </c>
      <c r="I480" s="111" t="s">
        <v>526</v>
      </c>
      <c r="J480" s="356" t="s">
        <v>7</v>
      </c>
      <c r="K480" s="15">
        <v>8.5399999999999991</v>
      </c>
      <c r="L480" s="13">
        <v>4.1500000000000004</v>
      </c>
      <c r="M480" s="15">
        <v>533.4</v>
      </c>
      <c r="N480" s="15">
        <v>719.9</v>
      </c>
      <c r="O480" s="12">
        <v>53.8</v>
      </c>
      <c r="P480" s="13"/>
      <c r="Q480" s="111" t="s">
        <v>7</v>
      </c>
      <c r="R480" s="111" t="s">
        <v>7</v>
      </c>
      <c r="S480" s="13"/>
      <c r="T480" s="13"/>
      <c r="U480" s="18" t="s">
        <v>174</v>
      </c>
      <c r="V480" s="330"/>
      <c r="W480" s="330"/>
      <c r="X480" s="330"/>
      <c r="Y480" s="330"/>
      <c r="Z480" s="330"/>
      <c r="AA480" s="13"/>
      <c r="AB480" s="13"/>
    </row>
    <row r="481" spans="1:28" s="317" customFormat="1" ht="15" x14ac:dyDescent="0.2">
      <c r="A481" s="13" t="s">
        <v>320</v>
      </c>
      <c r="B481" s="39">
        <v>42474</v>
      </c>
      <c r="C481" s="16">
        <v>0.59305555555555556</v>
      </c>
      <c r="D481" s="12">
        <v>29.2</v>
      </c>
      <c r="E481" s="111" t="s">
        <v>296</v>
      </c>
      <c r="F481" s="14">
        <v>10.89</v>
      </c>
      <c r="G481" s="13">
        <v>130.5</v>
      </c>
      <c r="H481" s="15">
        <v>14.08</v>
      </c>
      <c r="I481" s="111" t="s">
        <v>2</v>
      </c>
      <c r="J481" s="356" t="s">
        <v>7</v>
      </c>
      <c r="K481" s="15">
        <v>8.85</v>
      </c>
      <c r="L481" s="13">
        <v>5.64</v>
      </c>
      <c r="M481" s="15">
        <v>476.8</v>
      </c>
      <c r="N481" s="15">
        <v>603.1</v>
      </c>
      <c r="O481" s="12">
        <v>83.6</v>
      </c>
      <c r="P481" s="13"/>
      <c r="Q481" s="111" t="s">
        <v>1</v>
      </c>
      <c r="R481" s="111" t="s">
        <v>7</v>
      </c>
      <c r="S481" s="13"/>
      <c r="T481" s="13"/>
      <c r="U481" s="344" t="s">
        <v>506</v>
      </c>
      <c r="V481" s="330"/>
      <c r="W481" s="330"/>
      <c r="X481" s="330"/>
      <c r="Y481" s="330"/>
      <c r="Z481" s="330"/>
      <c r="AA481" s="13"/>
      <c r="AB481" s="13"/>
    </row>
    <row r="482" spans="1:28" s="317" customFormat="1" ht="15" x14ac:dyDescent="0.2">
      <c r="A482" s="13" t="s">
        <v>527</v>
      </c>
      <c r="B482" s="39">
        <v>42489</v>
      </c>
      <c r="C482" s="16">
        <v>0.49027777777777781</v>
      </c>
      <c r="D482" s="12">
        <v>325.5</v>
      </c>
      <c r="E482" s="111">
        <v>2419.6</v>
      </c>
      <c r="F482" s="349" t="s">
        <v>7</v>
      </c>
      <c r="G482" s="111" t="s">
        <v>7</v>
      </c>
      <c r="H482" s="15">
        <v>6.73</v>
      </c>
      <c r="I482" s="111" t="s">
        <v>528</v>
      </c>
      <c r="J482" s="356" t="s">
        <v>7</v>
      </c>
      <c r="K482" s="15">
        <v>7.81</v>
      </c>
      <c r="L482" s="13">
        <v>13.9</v>
      </c>
      <c r="M482" s="15">
        <v>248.8</v>
      </c>
      <c r="N482" s="15">
        <v>382.2</v>
      </c>
      <c r="O482" s="12">
        <v>151</v>
      </c>
      <c r="P482" s="13"/>
      <c r="Q482" s="111" t="s">
        <v>7</v>
      </c>
      <c r="R482" s="111" t="s">
        <v>7</v>
      </c>
      <c r="S482" s="13"/>
      <c r="T482" s="13"/>
      <c r="U482" s="18" t="s">
        <v>88</v>
      </c>
      <c r="V482" s="330"/>
      <c r="W482" s="330"/>
      <c r="X482" s="330"/>
      <c r="Y482" s="330"/>
      <c r="Z482" s="330"/>
      <c r="AA482" s="13"/>
      <c r="AB482" s="13"/>
    </row>
    <row r="483" spans="1:28" s="317" customFormat="1" ht="15" x14ac:dyDescent="0.2">
      <c r="A483" s="13" t="s">
        <v>320</v>
      </c>
      <c r="B483" s="39">
        <v>42494</v>
      </c>
      <c r="C483" s="16">
        <v>0.55069444444444449</v>
      </c>
      <c r="D483" s="12">
        <v>54.6</v>
      </c>
      <c r="E483" s="111"/>
      <c r="F483" s="349" t="s">
        <v>7</v>
      </c>
      <c r="G483" s="111" t="s">
        <v>7</v>
      </c>
      <c r="H483" s="15">
        <v>10.23</v>
      </c>
      <c r="I483" s="111" t="s">
        <v>526</v>
      </c>
      <c r="J483" s="356" t="s">
        <v>7</v>
      </c>
      <c r="K483" s="15">
        <v>7.96</v>
      </c>
      <c r="L483" s="13">
        <v>14.8</v>
      </c>
      <c r="M483" s="312" t="s">
        <v>7</v>
      </c>
      <c r="N483" s="15">
        <v>432.9</v>
      </c>
      <c r="O483" s="12">
        <v>120.4</v>
      </c>
      <c r="P483" s="13"/>
      <c r="Q483" s="111" t="s">
        <v>7</v>
      </c>
      <c r="R483" s="111" t="s">
        <v>7</v>
      </c>
      <c r="S483" s="13"/>
      <c r="T483" s="13"/>
      <c r="U483" s="18" t="s">
        <v>88</v>
      </c>
      <c r="V483" s="330"/>
      <c r="W483" s="330"/>
      <c r="X483" s="330"/>
      <c r="Y483" s="330"/>
      <c r="Z483" s="330"/>
      <c r="AA483" s="13"/>
      <c r="AB483" s="13"/>
    </row>
    <row r="484" spans="1:28" s="317" customFormat="1" ht="15" x14ac:dyDescent="0.25">
      <c r="A484" s="13" t="s">
        <v>320</v>
      </c>
      <c r="B484" s="39">
        <v>42499</v>
      </c>
      <c r="C484" s="16">
        <v>0.53402777777777777</v>
      </c>
      <c r="D484" s="12">
        <v>55.6</v>
      </c>
      <c r="E484" s="111">
        <v>648.79999999999995</v>
      </c>
      <c r="F484" s="349" t="s">
        <v>7</v>
      </c>
      <c r="G484" s="111" t="s">
        <v>7</v>
      </c>
      <c r="H484" s="15">
        <v>10.73</v>
      </c>
      <c r="I484" s="111" t="s">
        <v>526</v>
      </c>
      <c r="J484" s="356" t="s">
        <v>7</v>
      </c>
      <c r="K484" s="15">
        <v>7.95</v>
      </c>
      <c r="L484" s="13">
        <v>15.3</v>
      </c>
      <c r="M484" s="312" t="s">
        <v>7</v>
      </c>
      <c r="N484" s="15">
        <v>359</v>
      </c>
      <c r="O484" s="12">
        <v>132.69999999999999</v>
      </c>
      <c r="P484" s="13"/>
      <c r="Q484" s="111" t="s">
        <v>529</v>
      </c>
      <c r="R484" s="111" t="s">
        <v>7</v>
      </c>
      <c r="S484" s="13"/>
      <c r="T484" s="13"/>
      <c r="U484" s="350" t="s">
        <v>125</v>
      </c>
      <c r="V484" s="330"/>
      <c r="W484" s="330"/>
      <c r="X484" s="330"/>
      <c r="Y484" s="330"/>
      <c r="Z484" s="330"/>
      <c r="AA484" s="13"/>
      <c r="AB484" s="13"/>
    </row>
    <row r="485" spans="1:28" s="317" customFormat="1" ht="15" x14ac:dyDescent="0.2">
      <c r="A485" s="13" t="s">
        <v>320</v>
      </c>
      <c r="B485" s="39">
        <v>42508</v>
      </c>
      <c r="C485" s="16">
        <v>0.54652777777777783</v>
      </c>
      <c r="D485" s="318">
        <v>161</v>
      </c>
      <c r="E485" s="111"/>
      <c r="F485" s="14">
        <v>9.0500000000000007</v>
      </c>
      <c r="G485" s="13">
        <v>103.2</v>
      </c>
      <c r="H485" s="15">
        <v>12.56</v>
      </c>
      <c r="I485" s="111" t="s">
        <v>526</v>
      </c>
      <c r="J485" s="356" t="s">
        <v>7</v>
      </c>
      <c r="K485" s="15">
        <v>8.0299999999999994</v>
      </c>
      <c r="L485" s="13">
        <v>11.5</v>
      </c>
      <c r="M485" s="312" t="s">
        <v>7</v>
      </c>
      <c r="N485" s="15">
        <v>362.6</v>
      </c>
      <c r="O485" s="12">
        <v>135.6</v>
      </c>
      <c r="P485" s="13"/>
      <c r="Q485" s="111" t="s">
        <v>529</v>
      </c>
      <c r="R485" s="111" t="s">
        <v>7</v>
      </c>
      <c r="S485" s="13"/>
      <c r="T485" s="13"/>
      <c r="U485" s="18" t="s">
        <v>88</v>
      </c>
      <c r="V485" s="330"/>
      <c r="W485" s="330"/>
      <c r="X485" s="330"/>
      <c r="Y485" s="330"/>
      <c r="Z485" s="330"/>
      <c r="AA485" s="13"/>
      <c r="AB485" s="13"/>
    </row>
    <row r="486" spans="1:28" s="317" customFormat="1" ht="15" x14ac:dyDescent="0.2">
      <c r="A486" s="13" t="s">
        <v>320</v>
      </c>
      <c r="B486" s="39">
        <v>42517</v>
      </c>
      <c r="C486" s="16">
        <v>0.56041666666666667</v>
      </c>
      <c r="D486" s="12">
        <v>45.7</v>
      </c>
      <c r="E486" s="111">
        <v>1553.1</v>
      </c>
      <c r="F486" s="14">
        <v>8.85</v>
      </c>
      <c r="G486" s="13">
        <v>103.9</v>
      </c>
      <c r="H486" s="15">
        <v>13.54</v>
      </c>
      <c r="I486" s="111" t="s">
        <v>2</v>
      </c>
      <c r="J486" s="356" t="s">
        <v>7</v>
      </c>
      <c r="K486" s="15">
        <v>8.06</v>
      </c>
      <c r="L486" s="12">
        <v>12</v>
      </c>
      <c r="M486" s="15">
        <v>288.10000000000002</v>
      </c>
      <c r="N486" s="15">
        <v>369.3</v>
      </c>
      <c r="O486" s="12">
        <v>119.4</v>
      </c>
      <c r="P486" s="13"/>
      <c r="Q486" s="111" t="s">
        <v>529</v>
      </c>
      <c r="R486" s="111" t="s">
        <v>7</v>
      </c>
      <c r="S486" s="13"/>
      <c r="T486" s="13"/>
      <c r="U486" s="344" t="s">
        <v>506</v>
      </c>
      <c r="V486" s="330"/>
      <c r="W486" s="330"/>
      <c r="X486" s="330"/>
      <c r="Y486" s="330"/>
      <c r="Z486" s="330"/>
      <c r="AA486" s="13"/>
      <c r="AB486" s="13"/>
    </row>
    <row r="487" spans="1:28" s="317" customFormat="1" ht="15" x14ac:dyDescent="0.2">
      <c r="A487" s="13" t="s">
        <v>320</v>
      </c>
      <c r="B487" s="39">
        <v>42522</v>
      </c>
      <c r="C487" s="16">
        <v>0.58888888888888891</v>
      </c>
      <c r="D487" s="318">
        <v>143</v>
      </c>
      <c r="E487" s="111"/>
      <c r="F487" s="14">
        <v>8.48</v>
      </c>
      <c r="G487" s="13">
        <v>105.6</v>
      </c>
      <c r="H487" s="15">
        <v>16.489999999999998</v>
      </c>
      <c r="I487" s="111" t="s">
        <v>7</v>
      </c>
      <c r="J487" s="356" t="s">
        <v>7</v>
      </c>
      <c r="K487" s="15">
        <v>8.2100000000000009</v>
      </c>
      <c r="L487" s="13">
        <v>9.6</v>
      </c>
      <c r="M487" s="312" t="s">
        <v>7</v>
      </c>
      <c r="N487" s="15">
        <v>376.1</v>
      </c>
      <c r="O487" s="12">
        <v>108.6</v>
      </c>
      <c r="P487" s="13"/>
      <c r="Q487" s="111" t="s">
        <v>7</v>
      </c>
      <c r="R487" s="111" t="s">
        <v>7</v>
      </c>
      <c r="S487" s="13"/>
      <c r="T487" s="13"/>
      <c r="U487" s="18" t="s">
        <v>88</v>
      </c>
      <c r="V487" s="330"/>
      <c r="W487" s="330"/>
      <c r="X487" s="330"/>
      <c r="Y487" s="330"/>
      <c r="Z487" s="330"/>
      <c r="AA487" s="13"/>
      <c r="AB487" s="13"/>
    </row>
    <row r="488" spans="1:28" s="317" customFormat="1" ht="15" x14ac:dyDescent="0.2">
      <c r="A488" s="13" t="s">
        <v>320</v>
      </c>
      <c r="B488" s="39">
        <v>42530</v>
      </c>
      <c r="C488" s="16">
        <v>0.56111111111111112</v>
      </c>
      <c r="D488" s="12">
        <v>116.9</v>
      </c>
      <c r="E488" s="111">
        <v>2419.6</v>
      </c>
      <c r="F488" s="14">
        <v>7.49</v>
      </c>
      <c r="G488" s="13">
        <v>101.8</v>
      </c>
      <c r="H488" s="15">
        <v>20.64</v>
      </c>
      <c r="I488" s="111" t="s">
        <v>2</v>
      </c>
      <c r="J488" s="356" t="s">
        <v>7</v>
      </c>
      <c r="K488" s="15">
        <v>8.1999999999999993</v>
      </c>
      <c r="L488" s="12">
        <v>8</v>
      </c>
      <c r="M488" s="15">
        <v>317.89999999999998</v>
      </c>
      <c r="N488" s="15">
        <v>347.6</v>
      </c>
      <c r="O488" s="12">
        <v>124.6</v>
      </c>
      <c r="P488" s="13"/>
      <c r="Q488" s="111" t="s">
        <v>7</v>
      </c>
      <c r="R488" s="111" t="s">
        <v>7</v>
      </c>
      <c r="S488" s="13"/>
      <c r="T488" s="13"/>
      <c r="U488" s="344" t="s">
        <v>15</v>
      </c>
      <c r="V488" s="330"/>
      <c r="W488" s="330"/>
      <c r="X488" s="330"/>
      <c r="Y488" s="330"/>
      <c r="Z488" s="330"/>
      <c r="AA488" s="13"/>
      <c r="AB488" s="13"/>
    </row>
    <row r="489" spans="1:28" s="317" customFormat="1" ht="15" x14ac:dyDescent="0.2">
      <c r="A489" s="13" t="s">
        <v>320</v>
      </c>
      <c r="B489" s="39">
        <v>42536</v>
      </c>
      <c r="C489" s="16">
        <v>0.56041666666666667</v>
      </c>
      <c r="D489" s="318">
        <v>172</v>
      </c>
      <c r="E489" s="111"/>
      <c r="F489" s="15">
        <v>7.7</v>
      </c>
      <c r="G489" s="13">
        <v>104.9</v>
      </c>
      <c r="H489" s="15">
        <v>20.67</v>
      </c>
      <c r="I489" s="111" t="s">
        <v>2</v>
      </c>
      <c r="J489" s="356" t="s">
        <v>7</v>
      </c>
      <c r="K489" s="15">
        <v>8.07</v>
      </c>
      <c r="L489" s="13">
        <v>28.9</v>
      </c>
      <c r="M489" s="15">
        <v>332</v>
      </c>
      <c r="N489" s="15">
        <v>362.5</v>
      </c>
      <c r="O489" s="12">
        <v>109.9</v>
      </c>
      <c r="P489" s="13"/>
      <c r="Q489" s="111" t="s">
        <v>530</v>
      </c>
      <c r="R489" s="111" t="s">
        <v>7</v>
      </c>
      <c r="S489" s="13"/>
      <c r="T489" s="13"/>
      <c r="U489" s="344" t="s">
        <v>508</v>
      </c>
      <c r="V489" s="330"/>
      <c r="W489" s="330"/>
      <c r="X489" s="330"/>
      <c r="Y489" s="330"/>
      <c r="Z489" s="330"/>
      <c r="AA489" s="13"/>
      <c r="AB489" s="13"/>
    </row>
    <row r="490" spans="1:28" s="317" customFormat="1" ht="15" x14ac:dyDescent="0.2">
      <c r="A490" s="13" t="s">
        <v>320</v>
      </c>
      <c r="B490" s="39">
        <v>42544</v>
      </c>
      <c r="C490" s="16">
        <v>0.54027777777777775</v>
      </c>
      <c r="D490" s="12">
        <v>137.6</v>
      </c>
      <c r="E490" s="111" t="s">
        <v>296</v>
      </c>
      <c r="F490" s="14">
        <v>7.33</v>
      </c>
      <c r="G490" s="13">
        <v>98.6</v>
      </c>
      <c r="H490" s="15">
        <v>20.440000000000001</v>
      </c>
      <c r="I490" s="111" t="s">
        <v>2</v>
      </c>
      <c r="J490" s="356" t="s">
        <v>7</v>
      </c>
      <c r="K490" s="15">
        <v>7.91</v>
      </c>
      <c r="L490" s="13">
        <v>8.6999999999999993</v>
      </c>
      <c r="M490" s="15">
        <v>306.2</v>
      </c>
      <c r="N490" s="15">
        <v>337.4</v>
      </c>
      <c r="O490" s="12">
        <v>82</v>
      </c>
      <c r="P490" s="13"/>
      <c r="Q490" s="111" t="s">
        <v>529</v>
      </c>
      <c r="R490" s="111" t="s">
        <v>7</v>
      </c>
      <c r="S490" s="13"/>
      <c r="T490" s="13"/>
      <c r="U490" s="344" t="s">
        <v>94</v>
      </c>
      <c r="V490" s="330"/>
      <c r="W490" s="330"/>
      <c r="X490" s="330"/>
      <c r="Y490" s="330"/>
      <c r="Z490" s="330"/>
      <c r="AA490" s="13"/>
      <c r="AB490" s="13"/>
    </row>
    <row r="491" spans="1:28" s="317" customFormat="1" ht="15" x14ac:dyDescent="0.2">
      <c r="A491" s="13" t="s">
        <v>320</v>
      </c>
      <c r="B491" s="39">
        <v>42551</v>
      </c>
      <c r="C491" s="16">
        <v>0.57430555555555551</v>
      </c>
      <c r="D491" s="12">
        <v>1119.9000000000001</v>
      </c>
      <c r="E491" s="111" t="s">
        <v>296</v>
      </c>
      <c r="F491" s="14">
        <v>7.71</v>
      </c>
      <c r="G491" s="13">
        <v>105.9</v>
      </c>
      <c r="H491" s="15">
        <v>21.51</v>
      </c>
      <c r="I491" s="111" t="s">
        <v>511</v>
      </c>
      <c r="J491" s="356" t="s">
        <v>7</v>
      </c>
      <c r="K491" s="15">
        <v>8.24</v>
      </c>
      <c r="L491" s="13">
        <v>7.5</v>
      </c>
      <c r="M491" s="15">
        <v>367.9</v>
      </c>
      <c r="N491" s="15">
        <v>394.3</v>
      </c>
      <c r="O491" s="12">
        <v>109.2</v>
      </c>
      <c r="P491" s="13"/>
      <c r="Q491" s="111" t="s">
        <v>531</v>
      </c>
      <c r="R491" s="111" t="s">
        <v>7</v>
      </c>
      <c r="S491" s="13"/>
      <c r="T491" s="13"/>
      <c r="U491" s="344" t="s">
        <v>508</v>
      </c>
      <c r="V491" s="330"/>
      <c r="W491" s="330"/>
      <c r="X491" s="330"/>
      <c r="Y491" s="330"/>
      <c r="Z491" s="330"/>
      <c r="AA491" s="13"/>
      <c r="AB491" s="13"/>
    </row>
    <row r="492" spans="1:28" s="317" customFormat="1" ht="15" x14ac:dyDescent="0.2">
      <c r="A492" s="13" t="s">
        <v>320</v>
      </c>
      <c r="B492" s="39">
        <v>42557</v>
      </c>
      <c r="C492" s="16">
        <v>0.54722222222222217</v>
      </c>
      <c r="D492" s="318">
        <v>114</v>
      </c>
      <c r="E492" s="111"/>
      <c r="F492" s="14">
        <v>7.36</v>
      </c>
      <c r="G492" s="13">
        <v>103.4</v>
      </c>
      <c r="H492" s="15">
        <v>22</v>
      </c>
      <c r="I492" s="111" t="s">
        <v>511</v>
      </c>
      <c r="J492" s="356" t="s">
        <v>7</v>
      </c>
      <c r="K492" s="15">
        <v>8.06</v>
      </c>
      <c r="L492" s="13">
        <v>7.3</v>
      </c>
      <c r="M492" s="15">
        <v>366.1</v>
      </c>
      <c r="N492" s="15">
        <v>389.4</v>
      </c>
      <c r="O492" s="12">
        <v>158.1</v>
      </c>
      <c r="P492" s="13"/>
      <c r="Q492" s="111" t="s">
        <v>532</v>
      </c>
      <c r="R492" s="111" t="s">
        <v>7</v>
      </c>
      <c r="S492" s="13"/>
      <c r="T492" s="13"/>
      <c r="U492" s="344" t="s">
        <v>512</v>
      </c>
      <c r="V492" s="330"/>
      <c r="W492" s="330"/>
      <c r="X492" s="330"/>
      <c r="Y492" s="330"/>
      <c r="Z492" s="330"/>
      <c r="AA492" s="13"/>
      <c r="AB492" s="13"/>
    </row>
    <row r="493" spans="1:28" s="317" customFormat="1" ht="15" x14ac:dyDescent="0.2">
      <c r="A493" s="13" t="s">
        <v>320</v>
      </c>
      <c r="B493" s="39">
        <v>42565</v>
      </c>
      <c r="C493" s="16">
        <v>0.54027777777777775</v>
      </c>
      <c r="D493" s="12">
        <v>686.7</v>
      </c>
      <c r="E493" s="111" t="s">
        <v>296</v>
      </c>
      <c r="F493" s="14">
        <v>7.93</v>
      </c>
      <c r="G493" s="12">
        <v>112</v>
      </c>
      <c r="H493" s="15">
        <v>22.57</v>
      </c>
      <c r="I493" s="111" t="s">
        <v>233</v>
      </c>
      <c r="J493" s="356" t="s">
        <v>7</v>
      </c>
      <c r="K493" s="15">
        <v>8.27</v>
      </c>
      <c r="L493" s="13">
        <v>11.3</v>
      </c>
      <c r="M493" s="15">
        <v>402</v>
      </c>
      <c r="N493" s="15">
        <v>421.9</v>
      </c>
      <c r="O493" s="12">
        <v>187.2</v>
      </c>
      <c r="P493" s="13"/>
      <c r="Q493" s="111" t="s">
        <v>7</v>
      </c>
      <c r="R493" s="111" t="s">
        <v>7</v>
      </c>
      <c r="S493" s="13"/>
      <c r="T493" s="13"/>
      <c r="U493" s="344" t="s">
        <v>438</v>
      </c>
      <c r="V493" s="330"/>
      <c r="W493" s="330"/>
      <c r="X493" s="330"/>
      <c r="Y493" s="330"/>
      <c r="Z493" s="330"/>
      <c r="AA493" s="13"/>
      <c r="AB493" s="13"/>
    </row>
    <row r="494" spans="1:28" s="317" customFormat="1" ht="15" x14ac:dyDescent="0.2">
      <c r="A494" s="13" t="s">
        <v>320</v>
      </c>
      <c r="B494" s="39">
        <v>42571</v>
      </c>
      <c r="C494" s="16">
        <v>0.53749999999999998</v>
      </c>
      <c r="D494" s="318">
        <v>1990</v>
      </c>
      <c r="E494" s="111"/>
      <c r="F494" s="14">
        <v>7.47</v>
      </c>
      <c r="G494" s="13">
        <v>108.1</v>
      </c>
      <c r="H494" s="15">
        <v>24.11</v>
      </c>
      <c r="I494" s="111" t="s">
        <v>511</v>
      </c>
      <c r="J494" s="356" t="s">
        <v>7</v>
      </c>
      <c r="K494" s="15">
        <v>8.09</v>
      </c>
      <c r="L494" s="13">
        <v>17.2</v>
      </c>
      <c r="M494" s="15">
        <v>420.6</v>
      </c>
      <c r="N494" s="15">
        <v>428</v>
      </c>
      <c r="O494" s="12">
        <v>154.5</v>
      </c>
      <c r="P494" s="13"/>
      <c r="Q494" s="111" t="s">
        <v>7</v>
      </c>
      <c r="R494" s="111" t="s">
        <v>7</v>
      </c>
      <c r="S494" s="13"/>
      <c r="T494" s="13"/>
      <c r="U494" s="344" t="s">
        <v>438</v>
      </c>
      <c r="V494" s="330"/>
      <c r="W494" s="330"/>
      <c r="X494" s="330"/>
      <c r="Y494" s="330"/>
      <c r="Z494" s="330"/>
      <c r="AA494" s="13"/>
      <c r="AB494" s="13"/>
    </row>
    <row r="495" spans="1:28" s="317" customFormat="1" ht="15" x14ac:dyDescent="0.2">
      <c r="A495" s="13" t="s">
        <v>320</v>
      </c>
      <c r="B495" s="39">
        <v>42579</v>
      </c>
      <c r="C495" s="16">
        <v>0.54097222222222219</v>
      </c>
      <c r="D495" s="12">
        <v>233.3</v>
      </c>
      <c r="E495" s="111" t="s">
        <v>296</v>
      </c>
      <c r="F495" s="14">
        <v>8.36</v>
      </c>
      <c r="G495" s="13">
        <v>118.5</v>
      </c>
      <c r="H495" s="15">
        <v>23.08</v>
      </c>
      <c r="I495" s="111" t="s">
        <v>233</v>
      </c>
      <c r="J495" s="356" t="s">
        <v>7</v>
      </c>
      <c r="K495" s="15">
        <v>8.31</v>
      </c>
      <c r="L495" s="13">
        <v>6.7</v>
      </c>
      <c r="M495" s="12">
        <v>533.1</v>
      </c>
      <c r="N495" s="12">
        <v>553.9</v>
      </c>
      <c r="O495" s="12">
        <v>160.30000000000001</v>
      </c>
      <c r="P495" s="13"/>
      <c r="Q495" s="111" t="s">
        <v>533</v>
      </c>
      <c r="R495" s="111" t="s">
        <v>120</v>
      </c>
      <c r="S495" s="13"/>
      <c r="T495" s="13"/>
      <c r="U495" s="344" t="s">
        <v>508</v>
      </c>
      <c r="V495" s="330"/>
      <c r="W495" s="330"/>
      <c r="X495" s="330"/>
      <c r="Y495" s="330"/>
      <c r="Z495" s="330"/>
      <c r="AA495" s="13"/>
      <c r="AB495" s="13"/>
    </row>
    <row r="496" spans="1:28" s="317" customFormat="1" ht="15" x14ac:dyDescent="0.2">
      <c r="A496" s="13" t="s">
        <v>320</v>
      </c>
      <c r="B496" s="39">
        <v>42586</v>
      </c>
      <c r="C496" s="16">
        <v>0.4861111111111111</v>
      </c>
      <c r="D496" s="318">
        <v>866</v>
      </c>
      <c r="E496" s="111"/>
      <c r="F496" s="14">
        <v>9.11</v>
      </c>
      <c r="G496" s="13">
        <v>122.7</v>
      </c>
      <c r="H496" s="15">
        <v>20.48</v>
      </c>
      <c r="I496" s="111" t="s">
        <v>233</v>
      </c>
      <c r="J496" s="356" t="s">
        <v>7</v>
      </c>
      <c r="K496" s="15">
        <v>8.34</v>
      </c>
      <c r="L496" s="13">
        <v>5.4</v>
      </c>
      <c r="M496" s="12">
        <v>539.29999999999995</v>
      </c>
      <c r="N496" s="12">
        <v>588.6</v>
      </c>
      <c r="O496" s="12">
        <v>148.1</v>
      </c>
      <c r="P496" s="13"/>
      <c r="Q496" s="111" t="s">
        <v>529</v>
      </c>
      <c r="R496" s="111" t="s">
        <v>120</v>
      </c>
      <c r="S496" s="13"/>
      <c r="T496" s="13"/>
      <c r="U496" s="18" t="s">
        <v>98</v>
      </c>
      <c r="V496" s="330"/>
      <c r="W496" s="330"/>
      <c r="X496" s="330"/>
      <c r="Y496" s="330"/>
      <c r="Z496" s="330"/>
      <c r="AA496" s="13"/>
      <c r="AB496" s="13"/>
    </row>
    <row r="497" spans="1:28" s="317" customFormat="1" ht="15" x14ac:dyDescent="0.2">
      <c r="A497" s="13" t="s">
        <v>320</v>
      </c>
      <c r="B497" s="39">
        <v>42594</v>
      </c>
      <c r="C497" s="16">
        <v>0.56736111111111109</v>
      </c>
      <c r="D497" s="12">
        <v>1413.6</v>
      </c>
      <c r="E497" s="111" t="s">
        <v>296</v>
      </c>
      <c r="F497" s="14">
        <v>10.27</v>
      </c>
      <c r="G497" s="13">
        <v>142.69999999999999</v>
      </c>
      <c r="H497" s="15">
        <v>22.04</v>
      </c>
      <c r="I497" s="111" t="s">
        <v>233</v>
      </c>
      <c r="J497" s="318" t="s">
        <v>312</v>
      </c>
      <c r="K497" s="15">
        <v>8.68</v>
      </c>
      <c r="L497" s="13">
        <v>5.5</v>
      </c>
      <c r="M497" s="12">
        <v>616.20000000000005</v>
      </c>
      <c r="N497" s="12">
        <v>653.1</v>
      </c>
      <c r="O497" s="12">
        <v>86.4</v>
      </c>
      <c r="P497" s="13"/>
      <c r="Q497" s="111" t="s">
        <v>217</v>
      </c>
      <c r="R497" s="111" t="s">
        <v>345</v>
      </c>
      <c r="S497" s="13"/>
      <c r="T497" s="13"/>
      <c r="U497" s="18" t="s">
        <v>97</v>
      </c>
      <c r="V497" s="330"/>
      <c r="W497" s="330"/>
      <c r="X497" s="330"/>
      <c r="Y497" s="330"/>
      <c r="Z497" s="330"/>
      <c r="AA497" s="13"/>
      <c r="AB497" s="13"/>
    </row>
    <row r="498" spans="1:28" s="317" customFormat="1" ht="15" x14ac:dyDescent="0.2">
      <c r="A498" s="13" t="s">
        <v>320</v>
      </c>
      <c r="B498" s="39">
        <v>42599</v>
      </c>
      <c r="C498" s="16">
        <v>0.5493055555555556</v>
      </c>
      <c r="D498" s="12">
        <v>1990</v>
      </c>
      <c r="E498" s="111" t="s">
        <v>71</v>
      </c>
      <c r="F498" s="14">
        <v>9.51</v>
      </c>
      <c r="G498" s="13">
        <v>131.5</v>
      </c>
      <c r="H498" s="15">
        <v>21.86</v>
      </c>
      <c r="I498" s="111" t="s">
        <v>233</v>
      </c>
      <c r="J498" s="318" t="s">
        <v>312</v>
      </c>
      <c r="K498" s="15">
        <v>8.5399999999999991</v>
      </c>
      <c r="L498" s="13" t="s">
        <v>312</v>
      </c>
      <c r="M498" s="12">
        <v>594.5</v>
      </c>
      <c r="N498" s="12">
        <v>623.4</v>
      </c>
      <c r="O498" s="12">
        <v>141.19999999999999</v>
      </c>
      <c r="P498" s="13"/>
      <c r="Q498" s="111" t="s">
        <v>421</v>
      </c>
      <c r="R498" s="111" t="s">
        <v>345</v>
      </c>
      <c r="S498" s="13"/>
      <c r="T498" s="13"/>
      <c r="U498" s="344" t="s">
        <v>85</v>
      </c>
      <c r="V498" s="330"/>
      <c r="W498" s="330"/>
      <c r="X498" s="330"/>
      <c r="Y498" s="330"/>
      <c r="Z498" s="330"/>
      <c r="AA498" s="13"/>
      <c r="AB498" s="13"/>
    </row>
    <row r="499" spans="1:28" s="317" customFormat="1" ht="15" x14ac:dyDescent="0.2">
      <c r="A499" s="13" t="s">
        <v>320</v>
      </c>
      <c r="B499" s="39">
        <v>42607</v>
      </c>
      <c r="C499" s="16">
        <v>0.72222222222222221</v>
      </c>
      <c r="D499" s="12">
        <v>290.89999999999998</v>
      </c>
      <c r="E499" s="111" t="s">
        <v>296</v>
      </c>
      <c r="F499" s="14">
        <v>7.61</v>
      </c>
      <c r="G499" s="13">
        <v>99.3</v>
      </c>
      <c r="H499" s="15">
        <v>19.010000000000002</v>
      </c>
      <c r="I499" s="111" t="s">
        <v>233</v>
      </c>
      <c r="J499" s="318" t="s">
        <v>312</v>
      </c>
      <c r="K499" s="15">
        <v>8.07</v>
      </c>
      <c r="L499" s="13" t="s">
        <v>312</v>
      </c>
      <c r="M499" s="12">
        <v>478.7</v>
      </c>
      <c r="N499" s="12">
        <v>540</v>
      </c>
      <c r="O499" s="12">
        <v>144.4</v>
      </c>
      <c r="P499" s="13"/>
      <c r="Q499" s="111" t="s">
        <v>312</v>
      </c>
      <c r="R499" s="111" t="s">
        <v>312</v>
      </c>
      <c r="S499" s="13"/>
      <c r="T499" s="13"/>
      <c r="U499" s="344" t="s">
        <v>85</v>
      </c>
      <c r="V499" s="330"/>
      <c r="W499" s="330"/>
      <c r="X499" s="330"/>
      <c r="Y499" s="330"/>
      <c r="Z499" s="330"/>
      <c r="AA499" s="13"/>
      <c r="AB499" s="13"/>
    </row>
    <row r="500" spans="1:28" s="317" customFormat="1" ht="15" x14ac:dyDescent="0.2">
      <c r="A500" s="13" t="s">
        <v>320</v>
      </c>
      <c r="B500" s="39">
        <v>42620</v>
      </c>
      <c r="C500" s="16">
        <v>0.4381944444444445</v>
      </c>
      <c r="D500" s="12">
        <v>142</v>
      </c>
      <c r="E500" s="111" t="s">
        <v>71</v>
      </c>
      <c r="F500" s="14">
        <v>8.23</v>
      </c>
      <c r="G500" s="13">
        <v>105.9</v>
      </c>
      <c r="H500" s="15">
        <v>18.079999999999998</v>
      </c>
      <c r="I500" s="111" t="s">
        <v>233</v>
      </c>
      <c r="J500" s="318" t="s">
        <v>312</v>
      </c>
      <c r="K500" s="15">
        <v>8.15</v>
      </c>
      <c r="L500" s="13" t="s">
        <v>312</v>
      </c>
      <c r="M500" s="12">
        <v>522.29999999999995</v>
      </c>
      <c r="N500" s="12">
        <v>603.70000000000005</v>
      </c>
      <c r="O500" s="12">
        <v>155.1</v>
      </c>
      <c r="P500" s="13"/>
      <c r="Q500" s="111" t="s">
        <v>421</v>
      </c>
      <c r="R500" s="111" t="s">
        <v>345</v>
      </c>
      <c r="S500" s="13"/>
      <c r="T500" s="13"/>
      <c r="U500" s="18" t="s">
        <v>142</v>
      </c>
      <c r="V500" s="330"/>
      <c r="W500" s="330"/>
      <c r="X500" s="330"/>
      <c r="Y500" s="330"/>
      <c r="Z500" s="330"/>
      <c r="AA500" s="13"/>
      <c r="AB500" s="13"/>
    </row>
    <row r="501" spans="1:28" s="317" customFormat="1" ht="15" x14ac:dyDescent="0.2">
      <c r="A501" s="13" t="s">
        <v>320</v>
      </c>
      <c r="B501" s="39">
        <v>42629</v>
      </c>
      <c r="C501" s="16">
        <v>0.49305555555555558</v>
      </c>
      <c r="D501" s="12">
        <v>86.2</v>
      </c>
      <c r="E501" s="111" t="s">
        <v>296</v>
      </c>
      <c r="F501" s="14">
        <v>8.94</v>
      </c>
      <c r="G501" s="13">
        <v>109.8</v>
      </c>
      <c r="H501" s="15">
        <v>15.26</v>
      </c>
      <c r="I501" s="111" t="s">
        <v>233</v>
      </c>
      <c r="J501" s="318" t="s">
        <v>312</v>
      </c>
      <c r="K501" s="15">
        <v>8.2200000000000006</v>
      </c>
      <c r="L501" s="13" t="s">
        <v>312</v>
      </c>
      <c r="M501" s="12">
        <v>610.20000000000005</v>
      </c>
      <c r="N501" s="12">
        <v>745.7</v>
      </c>
      <c r="O501" s="12">
        <v>171.5</v>
      </c>
      <c r="P501" s="13"/>
      <c r="Q501" s="111" t="s">
        <v>421</v>
      </c>
      <c r="R501" s="111" t="s">
        <v>345</v>
      </c>
      <c r="S501" s="13"/>
      <c r="T501" s="13"/>
      <c r="U501" s="344" t="s">
        <v>85</v>
      </c>
      <c r="V501" s="330"/>
      <c r="W501" s="330"/>
      <c r="X501" s="330"/>
      <c r="Y501" s="330"/>
      <c r="Z501" s="330"/>
      <c r="AA501" s="13"/>
      <c r="AB501" s="13"/>
    </row>
    <row r="502" spans="1:28" s="317" customFormat="1" ht="15" x14ac:dyDescent="0.2">
      <c r="A502" s="13" t="s">
        <v>320</v>
      </c>
      <c r="B502" s="39">
        <v>42634</v>
      </c>
      <c r="C502" s="16">
        <v>0.5395833333333333</v>
      </c>
      <c r="D502" s="12">
        <v>79.400000000000006</v>
      </c>
      <c r="E502" s="111" t="s">
        <v>71</v>
      </c>
      <c r="F502" s="14">
        <v>9.42</v>
      </c>
      <c r="G502" s="13">
        <v>123.4</v>
      </c>
      <c r="H502" s="15">
        <v>18.89</v>
      </c>
      <c r="I502" s="111" t="s">
        <v>233</v>
      </c>
      <c r="J502" s="318" t="s">
        <v>312</v>
      </c>
      <c r="K502" s="12">
        <v>8.4</v>
      </c>
      <c r="L502" s="13" t="s">
        <v>312</v>
      </c>
      <c r="M502" s="12">
        <v>608.20000000000005</v>
      </c>
      <c r="N502" s="12">
        <v>688.7</v>
      </c>
      <c r="O502" s="12">
        <v>168.7</v>
      </c>
      <c r="P502" s="13"/>
      <c r="Q502" s="111" t="s">
        <v>421</v>
      </c>
      <c r="R502" s="111" t="s">
        <v>345</v>
      </c>
      <c r="S502" s="13"/>
      <c r="T502" s="13"/>
      <c r="U502" s="18" t="s">
        <v>141</v>
      </c>
      <c r="V502" s="330"/>
      <c r="W502" s="330"/>
      <c r="X502" s="330"/>
      <c r="Y502" s="330"/>
      <c r="Z502" s="330"/>
      <c r="AA502" s="13"/>
      <c r="AB502" s="13"/>
    </row>
    <row r="503" spans="1:28" s="317" customFormat="1" ht="15" x14ac:dyDescent="0.2">
      <c r="A503" s="13" t="s">
        <v>320</v>
      </c>
      <c r="B503" s="39">
        <v>42641</v>
      </c>
      <c r="C503" s="16">
        <v>0.50208333333333333</v>
      </c>
      <c r="D503" s="12">
        <v>104.3</v>
      </c>
      <c r="E503" s="111" t="s">
        <v>296</v>
      </c>
      <c r="F503" s="14">
        <v>9.1199999999999992</v>
      </c>
      <c r="G503" s="13">
        <v>109.9</v>
      </c>
      <c r="H503" s="15">
        <v>15.33</v>
      </c>
      <c r="I503" s="111" t="s">
        <v>233</v>
      </c>
      <c r="J503" s="318" t="s">
        <v>312</v>
      </c>
      <c r="K503" s="15">
        <v>8.18</v>
      </c>
      <c r="L503" s="13" t="s">
        <v>312</v>
      </c>
      <c r="M503" s="12">
        <v>573.20000000000005</v>
      </c>
      <c r="N503" s="12">
        <v>703.9</v>
      </c>
      <c r="O503" s="12">
        <v>160.80000000000001</v>
      </c>
      <c r="P503" s="13"/>
      <c r="Q503" s="111" t="s">
        <v>298</v>
      </c>
      <c r="R503" s="111" t="s">
        <v>345</v>
      </c>
      <c r="S503" s="13"/>
      <c r="T503" s="13"/>
      <c r="U503" s="344" t="s">
        <v>91</v>
      </c>
      <c r="V503" s="330"/>
      <c r="W503" s="330"/>
      <c r="X503" s="330"/>
      <c r="Y503" s="330"/>
      <c r="Z503" s="330"/>
      <c r="AA503" s="13"/>
      <c r="AB503" s="13"/>
    </row>
    <row r="504" spans="1:28" s="317" customFormat="1" ht="15" x14ac:dyDescent="0.2">
      <c r="A504" s="13" t="s">
        <v>320</v>
      </c>
      <c r="B504" s="39">
        <v>42655</v>
      </c>
      <c r="C504" s="16">
        <v>0.55208333333333337</v>
      </c>
      <c r="D504" s="12">
        <v>127.4</v>
      </c>
      <c r="E504" s="111" t="s">
        <v>296</v>
      </c>
      <c r="F504" s="14">
        <v>9.76</v>
      </c>
      <c r="G504" s="13">
        <v>108.1</v>
      </c>
      <c r="H504" s="15">
        <v>11.41</v>
      </c>
      <c r="I504" s="111" t="s">
        <v>233</v>
      </c>
      <c r="J504" s="318" t="s">
        <v>312</v>
      </c>
      <c r="K504" s="15">
        <v>8.1300000000000008</v>
      </c>
      <c r="L504" s="13" t="s">
        <v>312</v>
      </c>
      <c r="M504" s="15">
        <v>558.5</v>
      </c>
      <c r="N504" s="15">
        <v>753</v>
      </c>
      <c r="O504" s="12">
        <v>153.1</v>
      </c>
      <c r="P504" s="13"/>
      <c r="Q504" s="111" t="s">
        <v>217</v>
      </c>
      <c r="R504" s="111" t="s">
        <v>345</v>
      </c>
      <c r="S504" s="13"/>
      <c r="T504" s="13"/>
      <c r="U504" s="344"/>
      <c r="V504" s="330"/>
      <c r="W504" s="330"/>
      <c r="X504" s="330"/>
      <c r="Y504" s="330"/>
      <c r="Z504" s="330"/>
      <c r="AA504" s="13"/>
      <c r="AB504" s="13"/>
    </row>
    <row r="505" spans="1:28" s="317" customFormat="1" ht="15" x14ac:dyDescent="0.2">
      <c r="A505" s="13" t="s">
        <v>320</v>
      </c>
      <c r="B505" s="39">
        <v>42669</v>
      </c>
      <c r="C505" s="16">
        <v>0.54166666666666663</v>
      </c>
      <c r="D505" s="12">
        <v>27.2</v>
      </c>
      <c r="E505" s="111" t="s">
        <v>296</v>
      </c>
      <c r="F505" s="14">
        <v>9.83</v>
      </c>
      <c r="G505" s="13">
        <v>110.9</v>
      </c>
      <c r="H505" s="15">
        <v>12.09</v>
      </c>
      <c r="I505" s="111" t="s">
        <v>312</v>
      </c>
      <c r="J505" s="318" t="s">
        <v>312</v>
      </c>
      <c r="K505" s="15">
        <v>8.06</v>
      </c>
      <c r="L505" s="13" t="s">
        <v>312</v>
      </c>
      <c r="M505" s="15" t="s">
        <v>312</v>
      </c>
      <c r="N505" s="15" t="s">
        <v>534</v>
      </c>
      <c r="O505" s="12">
        <v>123.4</v>
      </c>
      <c r="P505" s="13"/>
      <c r="Q505" s="111" t="s">
        <v>421</v>
      </c>
      <c r="R505" s="111" t="s">
        <v>345</v>
      </c>
      <c r="S505" s="13"/>
      <c r="T505" s="13"/>
      <c r="U505" s="344" t="s">
        <v>484</v>
      </c>
      <c r="V505" s="330"/>
      <c r="W505" s="330"/>
      <c r="X505" s="330"/>
      <c r="Y505" s="330"/>
      <c r="Z505" s="330"/>
      <c r="AA505" s="13"/>
      <c r="AB505" s="13"/>
    </row>
    <row r="506" spans="1:28" s="317" customFormat="1" ht="15" x14ac:dyDescent="0.2">
      <c r="A506" s="13" t="s">
        <v>320</v>
      </c>
      <c r="B506" s="39">
        <v>42676</v>
      </c>
      <c r="C506" s="16">
        <v>0.58194444444444449</v>
      </c>
      <c r="D506" s="12">
        <v>74.3</v>
      </c>
      <c r="E506" s="111" t="s">
        <v>296</v>
      </c>
      <c r="F506" s="14">
        <v>9.4499999999999993</v>
      </c>
      <c r="G506" s="13">
        <v>106.6</v>
      </c>
      <c r="H506" s="15">
        <v>12.31</v>
      </c>
      <c r="I506" s="111" t="s">
        <v>230</v>
      </c>
      <c r="J506" s="318" t="s">
        <v>312</v>
      </c>
      <c r="K506" s="15">
        <v>8.17</v>
      </c>
      <c r="L506" s="13" t="s">
        <v>312</v>
      </c>
      <c r="M506" s="15" t="s">
        <v>312</v>
      </c>
      <c r="N506" s="15">
        <v>787.3</v>
      </c>
      <c r="O506" s="12">
        <v>163.6</v>
      </c>
      <c r="P506" s="13"/>
      <c r="Q506" s="111" t="s">
        <v>535</v>
      </c>
      <c r="R506" s="111" t="s">
        <v>345</v>
      </c>
      <c r="S506" s="13"/>
      <c r="T506" s="13"/>
      <c r="U506" s="344" t="s">
        <v>536</v>
      </c>
      <c r="V506" s="330"/>
      <c r="W506" s="330"/>
      <c r="X506" s="330"/>
      <c r="Y506" s="330"/>
      <c r="Z506" s="330"/>
      <c r="AA506" s="13"/>
      <c r="AB506" s="13"/>
    </row>
    <row r="507" spans="1:28" s="317" customFormat="1" ht="15" x14ac:dyDescent="0.2">
      <c r="A507" s="13" t="s">
        <v>320</v>
      </c>
      <c r="B507" s="39">
        <v>42683</v>
      </c>
      <c r="C507" s="16">
        <v>0.52847222222222223</v>
      </c>
      <c r="D507" s="12">
        <v>69.7</v>
      </c>
      <c r="E507" s="111" t="s">
        <v>296</v>
      </c>
      <c r="F507" s="14">
        <v>9.76</v>
      </c>
      <c r="G507" s="13">
        <v>104.4</v>
      </c>
      <c r="H507" s="15">
        <v>9.98</v>
      </c>
      <c r="I507" s="111" t="s">
        <v>233</v>
      </c>
      <c r="J507" s="318" t="s">
        <v>312</v>
      </c>
      <c r="K507" s="15">
        <v>8.35</v>
      </c>
      <c r="L507" s="13" t="s">
        <v>312</v>
      </c>
      <c r="M507" s="15" t="s">
        <v>312</v>
      </c>
      <c r="N507" s="15">
        <v>902</v>
      </c>
      <c r="O507" s="12">
        <v>123.3</v>
      </c>
      <c r="P507" s="13"/>
      <c r="Q507" s="111" t="s">
        <v>421</v>
      </c>
      <c r="R507" s="111" t="s">
        <v>345</v>
      </c>
      <c r="S507" s="13"/>
      <c r="T507" s="13"/>
      <c r="U507" s="344"/>
      <c r="V507" s="330"/>
      <c r="W507" s="330"/>
      <c r="X507" s="330"/>
      <c r="Y507" s="330"/>
      <c r="Z507" s="330"/>
      <c r="AA507" s="13"/>
      <c r="AB507" s="13"/>
    </row>
    <row r="508" spans="1:28" s="317" customFormat="1" ht="15" x14ac:dyDescent="0.2">
      <c r="A508" s="13" t="s">
        <v>320</v>
      </c>
      <c r="B508" s="39">
        <v>42690</v>
      </c>
      <c r="C508" s="16">
        <v>0.50486111111111109</v>
      </c>
      <c r="D508" s="12">
        <v>45.7</v>
      </c>
      <c r="E508" s="111">
        <v>1732.9</v>
      </c>
      <c r="F508" s="14">
        <v>9.6300000000000008</v>
      </c>
      <c r="G508" s="13">
        <v>105.4</v>
      </c>
      <c r="H508" s="15">
        <v>9.85</v>
      </c>
      <c r="I508" s="111" t="s">
        <v>233</v>
      </c>
      <c r="J508" s="318" t="s">
        <v>312</v>
      </c>
      <c r="K508" s="15">
        <v>8.32</v>
      </c>
      <c r="L508" s="13" t="s">
        <v>312</v>
      </c>
      <c r="M508" s="15" t="s">
        <v>312</v>
      </c>
      <c r="N508" s="15">
        <v>911.8</v>
      </c>
      <c r="O508" s="12">
        <v>102.3</v>
      </c>
      <c r="P508" s="13"/>
      <c r="Q508" s="111" t="s">
        <v>421</v>
      </c>
      <c r="R508" s="111" t="s">
        <v>345</v>
      </c>
      <c r="S508" s="13"/>
      <c r="T508" s="13"/>
      <c r="U508" s="344"/>
      <c r="V508" s="330"/>
      <c r="W508" s="330"/>
      <c r="X508" s="330"/>
      <c r="Y508" s="330"/>
      <c r="Z508" s="330"/>
      <c r="AA508" s="13"/>
      <c r="AB508" s="13"/>
    </row>
    <row r="509" spans="1:28" s="317" customFormat="1" ht="15" x14ac:dyDescent="0.2">
      <c r="A509" s="13" t="s">
        <v>320</v>
      </c>
      <c r="B509" s="39">
        <v>42704</v>
      </c>
      <c r="C509" s="16">
        <v>0.48125000000000001</v>
      </c>
      <c r="D509" s="12">
        <v>129.1</v>
      </c>
      <c r="E509" s="111" t="s">
        <v>296</v>
      </c>
      <c r="F509" s="14">
        <v>11.11</v>
      </c>
      <c r="G509" s="13">
        <v>101.8</v>
      </c>
      <c r="H509" s="15">
        <v>3.25</v>
      </c>
      <c r="I509" s="111" t="s">
        <v>233</v>
      </c>
      <c r="J509" s="318" t="s">
        <v>312</v>
      </c>
      <c r="K509" s="15">
        <v>8.0500000000000007</v>
      </c>
      <c r="L509" s="13" t="s">
        <v>312</v>
      </c>
      <c r="M509" s="15" t="s">
        <v>312</v>
      </c>
      <c r="N509" s="15">
        <v>1126.3</v>
      </c>
      <c r="O509" s="12">
        <v>134.6</v>
      </c>
      <c r="P509" s="13"/>
      <c r="Q509" s="111" t="s">
        <v>421</v>
      </c>
      <c r="R509" s="111" t="s">
        <v>537</v>
      </c>
      <c r="S509" s="13"/>
      <c r="T509" s="13"/>
      <c r="U509" s="18" t="s">
        <v>485</v>
      </c>
      <c r="V509" s="330"/>
      <c r="W509" s="330"/>
      <c r="X509" s="330"/>
      <c r="Y509" s="330"/>
      <c r="Z509" s="330"/>
      <c r="AA509" s="13"/>
      <c r="AB509" s="13"/>
    </row>
    <row r="510" spans="1:28" s="317" customFormat="1" ht="15" x14ac:dyDescent="0.2">
      <c r="A510" s="13" t="s">
        <v>320</v>
      </c>
      <c r="B510" s="39">
        <v>42711</v>
      </c>
      <c r="C510" s="16">
        <v>0.49236111111111108</v>
      </c>
      <c r="D510" s="12">
        <v>98.7</v>
      </c>
      <c r="E510" s="111">
        <v>1986.3</v>
      </c>
      <c r="F510" s="14">
        <v>11.87</v>
      </c>
      <c r="G510" s="13">
        <v>101.3</v>
      </c>
      <c r="H510" s="15">
        <v>1.01</v>
      </c>
      <c r="I510" s="111" t="s">
        <v>312</v>
      </c>
      <c r="J510" s="318" t="s">
        <v>312</v>
      </c>
      <c r="K510" s="15">
        <v>8.19</v>
      </c>
      <c r="L510" s="13" t="s">
        <v>312</v>
      </c>
      <c r="M510" s="15" t="s">
        <v>312</v>
      </c>
      <c r="N510" s="15">
        <v>962.6</v>
      </c>
      <c r="O510" s="12">
        <v>112.4</v>
      </c>
      <c r="P510" s="13"/>
      <c r="Q510" s="111" t="s">
        <v>312</v>
      </c>
      <c r="R510" s="111" t="s">
        <v>312</v>
      </c>
      <c r="S510" s="13"/>
      <c r="T510" s="13"/>
      <c r="U510" s="18" t="s">
        <v>538</v>
      </c>
      <c r="V510" s="330"/>
      <c r="W510" s="330"/>
      <c r="X510" s="330"/>
      <c r="Y510" s="330"/>
      <c r="Z510" s="330"/>
      <c r="AA510" s="13"/>
      <c r="AB510" s="13"/>
    </row>
    <row r="511" spans="1:28" s="317" customFormat="1" ht="15" x14ac:dyDescent="0.2">
      <c r="A511" s="13" t="s">
        <v>320</v>
      </c>
      <c r="B511" s="39">
        <v>42718</v>
      </c>
      <c r="C511" s="16">
        <v>0.48125000000000001</v>
      </c>
      <c r="D511" s="12">
        <v>53.8</v>
      </c>
      <c r="E511" s="111">
        <v>2419.6</v>
      </c>
      <c r="F511" s="14">
        <v>12.35</v>
      </c>
      <c r="G511" s="12">
        <v>106</v>
      </c>
      <c r="H511" s="15">
        <v>1.54</v>
      </c>
      <c r="I511" s="111" t="s">
        <v>230</v>
      </c>
      <c r="J511" s="318" t="s">
        <v>312</v>
      </c>
      <c r="K511" s="15">
        <v>8.1300000000000008</v>
      </c>
      <c r="L511" s="13" t="s">
        <v>312</v>
      </c>
      <c r="M511" s="15" t="s">
        <v>312</v>
      </c>
      <c r="N511" s="15">
        <v>1040.5</v>
      </c>
      <c r="O511" s="12">
        <v>198.9</v>
      </c>
      <c r="P511" s="13"/>
      <c r="Q511" s="111" t="s">
        <v>465</v>
      </c>
      <c r="R511" s="111" t="s">
        <v>345</v>
      </c>
      <c r="S511" s="13"/>
      <c r="T511" s="13"/>
      <c r="U511" s="18" t="s">
        <v>485</v>
      </c>
      <c r="V511" s="330"/>
      <c r="W511" s="330"/>
      <c r="X511" s="330"/>
      <c r="Y511" s="330"/>
      <c r="Z511" s="330"/>
      <c r="AA511" s="13"/>
      <c r="AB511" s="13"/>
    </row>
    <row r="512" spans="1:28" s="317" customFormat="1" ht="15" x14ac:dyDescent="0.2">
      <c r="A512" s="13" t="s">
        <v>320</v>
      </c>
      <c r="B512" s="39">
        <v>42726</v>
      </c>
      <c r="C512" s="16">
        <v>0.53541666666666665</v>
      </c>
      <c r="D512" s="12"/>
      <c r="E512" s="111"/>
      <c r="F512" s="14">
        <v>12.04</v>
      </c>
      <c r="G512" s="12">
        <v>112.4</v>
      </c>
      <c r="H512" s="15">
        <v>4.1100000000000003</v>
      </c>
      <c r="I512" s="111" t="s">
        <v>487</v>
      </c>
      <c r="J512" s="318" t="s">
        <v>312</v>
      </c>
      <c r="K512" s="15">
        <v>7.97</v>
      </c>
      <c r="L512" s="13">
        <v>4.0999999999999996</v>
      </c>
      <c r="M512" s="15" t="s">
        <v>312</v>
      </c>
      <c r="N512" s="15">
        <v>1013.6</v>
      </c>
      <c r="O512" s="12">
        <v>103.1</v>
      </c>
      <c r="P512" s="13"/>
      <c r="Q512" s="111" t="s">
        <v>465</v>
      </c>
      <c r="R512" s="111" t="s">
        <v>345</v>
      </c>
      <c r="S512" s="13"/>
      <c r="T512" s="13"/>
      <c r="U512" s="344" t="s">
        <v>536</v>
      </c>
      <c r="V512" s="330"/>
      <c r="W512" s="330"/>
      <c r="X512" s="330"/>
      <c r="Y512" s="330"/>
      <c r="Z512" s="330"/>
      <c r="AA512" s="13"/>
      <c r="AB512" s="13"/>
    </row>
    <row r="513" spans="1:28" s="317" customFormat="1" ht="15" x14ac:dyDescent="0.2">
      <c r="A513" s="13" t="s">
        <v>320</v>
      </c>
      <c r="B513" s="39">
        <v>42741</v>
      </c>
      <c r="C513" s="16">
        <v>0.50069444444444444</v>
      </c>
      <c r="D513" s="12">
        <v>22.8</v>
      </c>
      <c r="E513" s="111">
        <v>920.8</v>
      </c>
      <c r="F513" s="15">
        <v>12.7</v>
      </c>
      <c r="G513" s="13">
        <v>106.2</v>
      </c>
      <c r="H513" s="15">
        <v>0.11</v>
      </c>
      <c r="I513" s="111" t="s">
        <v>233</v>
      </c>
      <c r="J513" s="318" t="s">
        <v>312</v>
      </c>
      <c r="K513" s="15">
        <v>8.24</v>
      </c>
      <c r="L513" s="13" t="s">
        <v>312</v>
      </c>
      <c r="M513" s="15" t="s">
        <v>312</v>
      </c>
      <c r="N513" s="15">
        <v>850.1</v>
      </c>
      <c r="O513" s="12">
        <v>88.8</v>
      </c>
      <c r="P513" s="13"/>
      <c r="Q513" s="111" t="s">
        <v>312</v>
      </c>
      <c r="R513" s="111" t="s">
        <v>345</v>
      </c>
      <c r="S513" s="13"/>
      <c r="T513" s="13"/>
      <c r="U513" s="344" t="s">
        <v>536</v>
      </c>
      <c r="V513" s="330"/>
      <c r="W513" s="330"/>
      <c r="X513" s="330"/>
      <c r="Y513" s="330"/>
      <c r="Z513" s="330"/>
      <c r="AA513" s="13"/>
      <c r="AB513" s="13"/>
    </row>
    <row r="514" spans="1:28" s="317" customFormat="1" ht="15" x14ac:dyDescent="0.2">
      <c r="A514" s="13" t="s">
        <v>320</v>
      </c>
      <c r="B514" s="39">
        <v>42765</v>
      </c>
      <c r="C514" s="16">
        <v>0.66180555555555554</v>
      </c>
      <c r="D514" s="12">
        <v>40.4</v>
      </c>
      <c r="E514" s="348">
        <v>727</v>
      </c>
      <c r="F514" s="14">
        <v>10.98</v>
      </c>
      <c r="G514" s="13">
        <v>108.7</v>
      </c>
      <c r="H514" s="15">
        <v>6.49</v>
      </c>
      <c r="I514" s="111" t="s">
        <v>487</v>
      </c>
      <c r="J514" s="318" t="s">
        <v>312</v>
      </c>
      <c r="K514" s="15">
        <v>8.82</v>
      </c>
      <c r="L514" s="13">
        <v>4.4000000000000004</v>
      </c>
      <c r="M514" s="15" t="s">
        <v>312</v>
      </c>
      <c r="N514" s="15">
        <v>821.3</v>
      </c>
      <c r="O514" s="12">
        <v>130.19999999999999</v>
      </c>
      <c r="P514" s="13"/>
      <c r="Q514" s="111" t="s">
        <v>421</v>
      </c>
      <c r="R514" s="111" t="s">
        <v>492</v>
      </c>
      <c r="S514" s="13"/>
      <c r="T514" s="13"/>
      <c r="U514" s="18" t="s">
        <v>491</v>
      </c>
      <c r="V514" s="330"/>
      <c r="W514" s="330"/>
      <c r="X514" s="330"/>
      <c r="Y514" s="330"/>
      <c r="Z514" s="330"/>
      <c r="AA514" s="13"/>
      <c r="AB514" s="13"/>
    </row>
    <row r="515" spans="1:28" s="317" customFormat="1" ht="15" x14ac:dyDescent="0.2">
      <c r="A515" s="13" t="s">
        <v>320</v>
      </c>
      <c r="B515" s="39">
        <v>42779</v>
      </c>
      <c r="C515" s="16">
        <v>0.68472222222222223</v>
      </c>
      <c r="D515" s="12">
        <v>25.6</v>
      </c>
      <c r="E515" s="111" t="s">
        <v>296</v>
      </c>
      <c r="F515" s="14">
        <v>10.72</v>
      </c>
      <c r="G515" s="13">
        <v>106.1</v>
      </c>
      <c r="H515" s="15">
        <v>6.54</v>
      </c>
      <c r="I515" s="111" t="s">
        <v>487</v>
      </c>
      <c r="J515" s="318" t="s">
        <v>312</v>
      </c>
      <c r="K515" s="15">
        <v>8.32</v>
      </c>
      <c r="L515" s="13">
        <v>1.3</v>
      </c>
      <c r="M515" s="15" t="s">
        <v>312</v>
      </c>
      <c r="N515" s="15">
        <v>799.8</v>
      </c>
      <c r="O515" s="12">
        <v>99.6</v>
      </c>
      <c r="P515" s="13"/>
      <c r="Q515" s="111" t="s">
        <v>421</v>
      </c>
      <c r="R515" s="111" t="s">
        <v>492</v>
      </c>
      <c r="S515" s="13"/>
      <c r="T515" s="13"/>
      <c r="U515" s="18" t="s">
        <v>539</v>
      </c>
      <c r="V515" s="330"/>
      <c r="W515" s="330"/>
      <c r="X515" s="330"/>
      <c r="Y515" s="330"/>
      <c r="Z515" s="330"/>
      <c r="AA515" s="13"/>
      <c r="AB515" s="13"/>
    </row>
    <row r="516" spans="1:28" s="317" customFormat="1" ht="15" x14ac:dyDescent="0.2">
      <c r="A516" s="13" t="s">
        <v>320</v>
      </c>
      <c r="B516" s="39">
        <v>42793</v>
      </c>
      <c r="C516" s="16">
        <v>0.56805555555555554</v>
      </c>
      <c r="D516" s="12">
        <v>4.0999999999999996</v>
      </c>
      <c r="E516" s="111" t="s">
        <v>296</v>
      </c>
      <c r="F516" s="14">
        <v>10.95</v>
      </c>
      <c r="G516" s="13">
        <v>112.6</v>
      </c>
      <c r="H516" s="15">
        <v>7.26</v>
      </c>
      <c r="I516" s="111" t="s">
        <v>487</v>
      </c>
      <c r="J516" s="318" t="s">
        <v>312</v>
      </c>
      <c r="K516" s="15">
        <v>7.66</v>
      </c>
      <c r="L516" s="13">
        <v>2.2000000000000002</v>
      </c>
      <c r="M516" s="15" t="s">
        <v>312</v>
      </c>
      <c r="N516" s="15">
        <v>983.4</v>
      </c>
      <c r="O516" s="12">
        <v>92.2</v>
      </c>
      <c r="P516" s="13"/>
      <c r="Q516" s="111" t="s">
        <v>465</v>
      </c>
      <c r="R516" s="111" t="s">
        <v>345</v>
      </c>
      <c r="S516" s="13"/>
      <c r="T516" s="13"/>
      <c r="U516" s="18" t="s">
        <v>540</v>
      </c>
      <c r="V516" s="330"/>
      <c r="W516" s="330"/>
      <c r="X516" s="330"/>
      <c r="Y516" s="330"/>
      <c r="Z516" s="330"/>
      <c r="AA516" s="13"/>
      <c r="AB516" s="13"/>
    </row>
    <row r="517" spans="1:28" s="317" customFormat="1" ht="15" x14ac:dyDescent="0.2">
      <c r="A517" s="13" t="s">
        <v>320</v>
      </c>
      <c r="B517" s="39">
        <v>42807</v>
      </c>
      <c r="C517" s="16">
        <v>0.61458333333333337</v>
      </c>
      <c r="D517" s="12">
        <v>5.2</v>
      </c>
      <c r="E517" s="111">
        <v>1986.3</v>
      </c>
      <c r="F517" s="14">
        <v>10.81</v>
      </c>
      <c r="G517" s="13">
        <v>117.8</v>
      </c>
      <c r="H517" s="15">
        <v>10.4</v>
      </c>
      <c r="I517" s="111" t="s">
        <v>487</v>
      </c>
      <c r="J517" s="318" t="s">
        <v>312</v>
      </c>
      <c r="K517" s="15">
        <v>8.31</v>
      </c>
      <c r="L517" s="13">
        <v>1.9</v>
      </c>
      <c r="M517" s="15" t="s">
        <v>312</v>
      </c>
      <c r="N517" s="15">
        <v>1033</v>
      </c>
      <c r="O517" s="12">
        <v>83.2</v>
      </c>
      <c r="P517" s="13"/>
      <c r="Q517" s="111" t="s">
        <v>421</v>
      </c>
      <c r="R517" s="111" t="s">
        <v>345</v>
      </c>
      <c r="S517" s="13"/>
      <c r="T517" s="13"/>
      <c r="U517" s="18" t="s">
        <v>494</v>
      </c>
      <c r="V517" s="330"/>
      <c r="W517" s="330"/>
      <c r="X517" s="330"/>
      <c r="Y517" s="330"/>
      <c r="Z517" s="330"/>
      <c r="AA517" s="13"/>
      <c r="AB517" s="13"/>
    </row>
    <row r="518" spans="1:28" s="317" customFormat="1" ht="15" x14ac:dyDescent="0.2">
      <c r="A518" s="13" t="s">
        <v>320</v>
      </c>
      <c r="B518" s="39">
        <v>42821</v>
      </c>
      <c r="C518" s="16">
        <v>0.58750000000000002</v>
      </c>
      <c r="D518" s="12">
        <v>31.3</v>
      </c>
      <c r="E518" s="111" t="s">
        <v>296</v>
      </c>
      <c r="F518" s="14">
        <v>10.199999999999999</v>
      </c>
      <c r="G518" s="13">
        <v>122.8</v>
      </c>
      <c r="H518" s="15">
        <v>14.48</v>
      </c>
      <c r="I518" s="111" t="s">
        <v>487</v>
      </c>
      <c r="J518" s="318" t="s">
        <v>312</v>
      </c>
      <c r="K518" s="15">
        <v>8.4</v>
      </c>
      <c r="L518" s="13">
        <v>2.8</v>
      </c>
      <c r="M518" s="15" t="s">
        <v>312</v>
      </c>
      <c r="N518" s="15">
        <v>1007.7</v>
      </c>
      <c r="O518" s="12">
        <v>154.5</v>
      </c>
      <c r="P518" s="13"/>
      <c r="Q518" s="111" t="s">
        <v>298</v>
      </c>
      <c r="R518" s="111" t="s">
        <v>345</v>
      </c>
      <c r="S518" s="13"/>
      <c r="T518" s="13"/>
      <c r="U518" s="18" t="s">
        <v>541</v>
      </c>
      <c r="V518" s="330"/>
      <c r="W518" s="330"/>
      <c r="X518" s="330"/>
      <c r="Y518" s="330"/>
      <c r="Z518" s="330"/>
      <c r="AA518" s="13"/>
      <c r="AB518" s="13"/>
    </row>
    <row r="519" spans="1:28" s="317" customFormat="1" ht="15" x14ac:dyDescent="0.2">
      <c r="A519" s="13" t="s">
        <v>320</v>
      </c>
      <c r="B519" s="39">
        <v>42835</v>
      </c>
      <c r="C519" s="16">
        <v>0.57916666666666672</v>
      </c>
      <c r="D519" s="12">
        <v>25</v>
      </c>
      <c r="E519" s="111" t="s">
        <v>296</v>
      </c>
      <c r="F519" s="14">
        <v>10.46</v>
      </c>
      <c r="G519" s="13">
        <v>121.6</v>
      </c>
      <c r="H519" s="15">
        <v>13.29</v>
      </c>
      <c r="I519" s="111" t="s">
        <v>233</v>
      </c>
      <c r="J519" s="318" t="s">
        <v>312</v>
      </c>
      <c r="K519" s="15">
        <v>8.3699999999999992</v>
      </c>
      <c r="L519" s="13">
        <v>1.7</v>
      </c>
      <c r="M519" s="15" t="s">
        <v>312</v>
      </c>
      <c r="N519" s="15">
        <v>947.1</v>
      </c>
      <c r="O519" s="12">
        <v>118.4</v>
      </c>
      <c r="P519" s="13"/>
      <c r="Q519" s="111" t="s">
        <v>217</v>
      </c>
      <c r="R519" s="111" t="s">
        <v>345</v>
      </c>
      <c r="S519" s="13"/>
      <c r="T519" s="13"/>
      <c r="U519" s="18"/>
      <c r="V519" s="330"/>
      <c r="W519" s="330"/>
      <c r="X519" s="330"/>
      <c r="Y519" s="330"/>
      <c r="Z519" s="330"/>
      <c r="AA519" s="13"/>
      <c r="AB519" s="13"/>
    </row>
    <row r="520" spans="1:28" s="317" customFormat="1" ht="15" x14ac:dyDescent="0.2">
      <c r="A520" s="73" t="s">
        <v>320</v>
      </c>
      <c r="B520" s="325">
        <v>42849</v>
      </c>
      <c r="C520" s="326">
        <v>0.58194444444444449</v>
      </c>
      <c r="D520" s="159">
        <v>71.400000000000006</v>
      </c>
      <c r="E520" s="160">
        <v>2419.6</v>
      </c>
      <c r="F520" s="342">
        <v>9.3699999999999992</v>
      </c>
      <c r="G520" s="73">
        <v>116.2</v>
      </c>
      <c r="H520" s="171">
        <v>15.39</v>
      </c>
      <c r="I520" s="160" t="s">
        <v>233</v>
      </c>
      <c r="J520" s="332" t="s">
        <v>312</v>
      </c>
      <c r="K520" s="171">
        <v>8.41</v>
      </c>
      <c r="L520" s="73">
        <v>2.1</v>
      </c>
      <c r="M520" s="171" t="s">
        <v>312</v>
      </c>
      <c r="N520" s="171">
        <v>930.6</v>
      </c>
      <c r="O520" s="159">
        <v>116.3</v>
      </c>
      <c r="P520" s="73"/>
      <c r="Q520" s="160" t="s">
        <v>298</v>
      </c>
      <c r="R520" s="160" t="s">
        <v>345</v>
      </c>
      <c r="S520" s="73"/>
      <c r="T520" s="73"/>
      <c r="U520" s="327"/>
      <c r="V520" s="362"/>
      <c r="W520" s="362"/>
      <c r="X520" s="362"/>
      <c r="Y520" s="362"/>
      <c r="Z520" s="362"/>
      <c r="AA520" s="73"/>
      <c r="AB520" s="73"/>
    </row>
    <row r="521" spans="1:28" s="317" customFormat="1" ht="15" x14ac:dyDescent="0.2">
      <c r="A521" s="13" t="s">
        <v>320</v>
      </c>
      <c r="B521" s="39">
        <v>42858</v>
      </c>
      <c r="C521" s="16">
        <v>0.62638888888888888</v>
      </c>
      <c r="D521" s="12">
        <v>98.7</v>
      </c>
      <c r="E521" s="111" t="s">
        <v>296</v>
      </c>
      <c r="F521" s="14">
        <v>9.76</v>
      </c>
      <c r="G521" s="13">
        <v>113.2</v>
      </c>
      <c r="H521" s="15">
        <v>13.4</v>
      </c>
      <c r="I521" s="111" t="s">
        <v>230</v>
      </c>
      <c r="J521" s="318" t="s">
        <v>312</v>
      </c>
      <c r="K521" s="15">
        <v>8.2100000000000009</v>
      </c>
      <c r="L521" s="13">
        <v>7.4</v>
      </c>
      <c r="M521" s="15" t="s">
        <v>312</v>
      </c>
      <c r="N521" s="15">
        <v>942.2</v>
      </c>
      <c r="O521" s="12">
        <v>86.9</v>
      </c>
      <c r="P521" s="13"/>
      <c r="Q521" s="111" t="s">
        <v>421</v>
      </c>
      <c r="R521" s="111" t="s">
        <v>345</v>
      </c>
      <c r="S521" s="13"/>
      <c r="T521" s="13"/>
      <c r="U521" s="18" t="s">
        <v>494</v>
      </c>
      <c r="V521" s="330">
        <v>0.79</v>
      </c>
      <c r="W521" s="330">
        <v>0</v>
      </c>
      <c r="X521" s="330">
        <v>0.03</v>
      </c>
      <c r="Y521" s="330">
        <v>0.28000000000000003</v>
      </c>
      <c r="Z521" s="330">
        <f>V521+W521+X521+Y521</f>
        <v>1.1000000000000001</v>
      </c>
      <c r="AA521" s="13"/>
      <c r="AB521" s="13"/>
    </row>
    <row r="522" spans="1:28" s="317" customFormat="1" ht="15" x14ac:dyDescent="0.2">
      <c r="A522" s="13" t="s">
        <v>320</v>
      </c>
      <c r="B522" s="39">
        <v>42865</v>
      </c>
      <c r="C522" s="16">
        <v>0.57430555555555551</v>
      </c>
      <c r="D522" s="12"/>
      <c r="E522" s="111"/>
      <c r="F522" s="14">
        <v>8.5500000000000007</v>
      </c>
      <c r="G522" s="13">
        <v>99.3</v>
      </c>
      <c r="H522" s="15">
        <v>13.4</v>
      </c>
      <c r="I522" s="111" t="s">
        <v>230</v>
      </c>
      <c r="J522" s="318" t="s">
        <v>312</v>
      </c>
      <c r="K522" s="15">
        <v>8.08</v>
      </c>
      <c r="L522" s="13">
        <v>9.8000000000000007</v>
      </c>
      <c r="M522" s="15" t="s">
        <v>312</v>
      </c>
      <c r="N522" s="15">
        <v>851.8</v>
      </c>
      <c r="O522" s="12">
        <v>101.8</v>
      </c>
      <c r="P522" s="13"/>
      <c r="Q522" s="111" t="s">
        <v>298</v>
      </c>
      <c r="R522" s="111" t="s">
        <v>345</v>
      </c>
      <c r="S522" s="13"/>
      <c r="T522" s="13"/>
      <c r="U522" s="18" t="s">
        <v>468</v>
      </c>
      <c r="V522" s="330">
        <v>0.01</v>
      </c>
      <c r="W522" s="330">
        <v>0.38</v>
      </c>
      <c r="X522" s="330">
        <v>0.06</v>
      </c>
      <c r="Y522" s="330">
        <v>0.39</v>
      </c>
      <c r="Z522" s="330">
        <f>V522+W522+X522+Y522</f>
        <v>0.84000000000000008</v>
      </c>
      <c r="AA522" s="13"/>
      <c r="AB522" s="13"/>
    </row>
    <row r="523" spans="1:28" s="317" customFormat="1" ht="15" x14ac:dyDescent="0.2">
      <c r="A523" s="13" t="s">
        <v>320</v>
      </c>
      <c r="B523" s="39">
        <v>42872</v>
      </c>
      <c r="C523" s="16">
        <v>0.56041666666666667</v>
      </c>
      <c r="D523" s="12"/>
      <c r="E523" s="111"/>
      <c r="F523" s="14">
        <v>7.99</v>
      </c>
      <c r="G523" s="13">
        <v>106.6</v>
      </c>
      <c r="H523" s="15">
        <v>18.59</v>
      </c>
      <c r="I523" s="111" t="s">
        <v>230</v>
      </c>
      <c r="J523" s="318" t="s">
        <v>312</v>
      </c>
      <c r="K523" s="15">
        <v>8.16</v>
      </c>
      <c r="L523" s="13">
        <v>5.3</v>
      </c>
      <c r="M523" s="15" t="s">
        <v>312</v>
      </c>
      <c r="N523" s="15">
        <v>674.6</v>
      </c>
      <c r="O523" s="12">
        <v>170.1</v>
      </c>
      <c r="P523" s="13"/>
      <c r="Q523" s="111" t="s">
        <v>421</v>
      </c>
      <c r="R523" s="111" t="s">
        <v>345</v>
      </c>
      <c r="S523" s="13"/>
      <c r="T523" s="13"/>
      <c r="U523" s="18" t="s">
        <v>469</v>
      </c>
      <c r="V523" s="330">
        <v>0</v>
      </c>
      <c r="W523" s="330">
        <v>0</v>
      </c>
      <c r="X523" s="330">
        <v>0</v>
      </c>
      <c r="Y523" s="330">
        <v>0.25</v>
      </c>
      <c r="Z523" s="330">
        <f>V523+W523+X523+Y523</f>
        <v>0.25</v>
      </c>
      <c r="AA523" s="13"/>
      <c r="AB523" s="13"/>
    </row>
    <row r="524" spans="1:28" s="317" customFormat="1" ht="15" x14ac:dyDescent="0.2">
      <c r="A524" s="13" t="s">
        <v>320</v>
      </c>
      <c r="B524" s="39">
        <v>42879</v>
      </c>
      <c r="C524" s="16">
        <v>0.57916666666666672</v>
      </c>
      <c r="D524" s="12">
        <v>47.9</v>
      </c>
      <c r="E524" s="111" t="s">
        <v>296</v>
      </c>
      <c r="F524" s="14">
        <v>8.15</v>
      </c>
      <c r="G524" s="13">
        <v>103.3</v>
      </c>
      <c r="H524" s="15">
        <v>16.66</v>
      </c>
      <c r="I524" s="111" t="s">
        <v>230</v>
      </c>
      <c r="J524" s="318" t="s">
        <v>312</v>
      </c>
      <c r="K524" s="15">
        <v>8.15</v>
      </c>
      <c r="L524" s="13">
        <v>8</v>
      </c>
      <c r="M524" s="15" t="s">
        <v>312</v>
      </c>
      <c r="N524" s="15">
        <v>543.5</v>
      </c>
      <c r="O524" s="12">
        <v>185.6</v>
      </c>
      <c r="P524" s="13"/>
      <c r="Q524" s="111" t="s">
        <v>421</v>
      </c>
      <c r="R524" s="111" t="s">
        <v>345</v>
      </c>
      <c r="S524" s="13"/>
      <c r="T524" s="13"/>
      <c r="U524" s="18" t="s">
        <v>470</v>
      </c>
      <c r="V524" s="330">
        <v>0.11</v>
      </c>
      <c r="W524" s="330">
        <v>0.24</v>
      </c>
      <c r="X524" s="330">
        <v>0</v>
      </c>
      <c r="Y524" s="330">
        <v>0</v>
      </c>
      <c r="Z524" s="330">
        <f>V524+W524+X524+Y524</f>
        <v>0.35</v>
      </c>
      <c r="AA524" s="13"/>
      <c r="AB524" s="13"/>
    </row>
    <row r="525" spans="1:28" s="317" customFormat="1" ht="15" x14ac:dyDescent="0.2">
      <c r="A525" s="13" t="s">
        <v>320</v>
      </c>
      <c r="B525" s="39">
        <v>42886</v>
      </c>
      <c r="C525" s="16">
        <v>0.5444444444444444</v>
      </c>
      <c r="D525" s="12">
        <v>21.3</v>
      </c>
      <c r="E525" s="111" t="s">
        <v>296</v>
      </c>
      <c r="F525" s="14">
        <v>7.94</v>
      </c>
      <c r="G525" s="13">
        <v>104</v>
      </c>
      <c r="H525" s="15">
        <v>18.39</v>
      </c>
      <c r="I525" s="111" t="s">
        <v>230</v>
      </c>
      <c r="J525" s="318" t="s">
        <v>312</v>
      </c>
      <c r="K525" s="15">
        <v>8.19</v>
      </c>
      <c r="L525" s="13">
        <v>4.3</v>
      </c>
      <c r="M525" s="15" t="s">
        <v>312</v>
      </c>
      <c r="N525" s="15">
        <v>467.2</v>
      </c>
      <c r="O525" s="12">
        <v>151.69999999999999</v>
      </c>
      <c r="P525" s="13"/>
      <c r="Q525" s="111" t="s">
        <v>298</v>
      </c>
      <c r="R525" s="111" t="s">
        <v>492</v>
      </c>
      <c r="S525" s="13"/>
      <c r="T525" s="13"/>
      <c r="U525" s="18" t="s">
        <v>471</v>
      </c>
      <c r="V525" s="330"/>
      <c r="W525" s="330"/>
      <c r="X525" s="330"/>
      <c r="Y525" s="330"/>
      <c r="Z525" s="330"/>
      <c r="AA525" s="13"/>
      <c r="AB525" s="13"/>
    </row>
    <row r="526" spans="1:28" s="317" customFormat="1" ht="15" x14ac:dyDescent="0.2">
      <c r="A526" s="13" t="s">
        <v>320</v>
      </c>
      <c r="B526" s="39">
        <v>42893</v>
      </c>
      <c r="C526" s="16">
        <v>0.56111111111111112</v>
      </c>
      <c r="D526" s="12">
        <v>52</v>
      </c>
      <c r="E526" s="111"/>
      <c r="F526" s="14">
        <v>8.17</v>
      </c>
      <c r="G526" s="13">
        <v>108.3</v>
      </c>
      <c r="H526" s="15">
        <v>19.46</v>
      </c>
      <c r="I526" s="111" t="s">
        <v>230</v>
      </c>
      <c r="J526" s="318" t="s">
        <v>312</v>
      </c>
      <c r="K526" s="15">
        <v>8.16</v>
      </c>
      <c r="L526" s="13">
        <v>3.7</v>
      </c>
      <c r="M526" s="15" t="s">
        <v>312</v>
      </c>
      <c r="N526" s="15">
        <v>419.9</v>
      </c>
      <c r="O526" s="12">
        <v>154.5</v>
      </c>
      <c r="P526" s="13"/>
      <c r="Q526" s="111" t="s">
        <v>298</v>
      </c>
      <c r="R526" s="111" t="s">
        <v>492</v>
      </c>
      <c r="S526" s="13"/>
      <c r="T526" s="13"/>
      <c r="U526" s="18" t="s">
        <v>542</v>
      </c>
      <c r="V526" s="330"/>
      <c r="W526" s="330"/>
      <c r="X526" s="330"/>
      <c r="Y526" s="330"/>
      <c r="Z526" s="330"/>
      <c r="AA526" s="13"/>
      <c r="AB526" s="13"/>
    </row>
    <row r="527" spans="1:28" s="317" customFormat="1" ht="15" x14ac:dyDescent="0.2">
      <c r="A527" s="13" t="s">
        <v>320</v>
      </c>
      <c r="B527" s="39">
        <v>42900</v>
      </c>
      <c r="C527" s="16">
        <v>0.56319444444444444</v>
      </c>
      <c r="D527" s="12">
        <v>24.3</v>
      </c>
      <c r="E527" s="111" t="s">
        <v>296</v>
      </c>
      <c r="F527" s="14">
        <v>7.85</v>
      </c>
      <c r="G527" s="13">
        <v>108.8</v>
      </c>
      <c r="H527" s="15">
        <v>21.46</v>
      </c>
      <c r="I527" s="111" t="s">
        <v>230</v>
      </c>
      <c r="J527" s="318" t="s">
        <v>312</v>
      </c>
      <c r="K527" s="15">
        <v>8.18</v>
      </c>
      <c r="L527" s="13">
        <v>3.2</v>
      </c>
      <c r="M527" s="15" t="s">
        <v>312</v>
      </c>
      <c r="N527" s="15">
        <v>408.7</v>
      </c>
      <c r="O527" s="12">
        <v>130.6</v>
      </c>
      <c r="P527" s="13"/>
      <c r="Q527" s="111" t="s">
        <v>298</v>
      </c>
      <c r="R527" s="111" t="s">
        <v>492</v>
      </c>
      <c r="S527" s="13"/>
      <c r="T527" s="13"/>
      <c r="U527" s="18" t="s">
        <v>543</v>
      </c>
      <c r="V527" s="330"/>
      <c r="W527" s="330"/>
      <c r="X527" s="330"/>
      <c r="Y527" s="330"/>
      <c r="Z527" s="330"/>
      <c r="AA527" s="13"/>
      <c r="AB527" s="13"/>
    </row>
    <row r="528" spans="1:28" s="317" customFormat="1" ht="15" x14ac:dyDescent="0.2">
      <c r="A528" s="13" t="s">
        <v>320</v>
      </c>
      <c r="B528" s="39">
        <v>42907</v>
      </c>
      <c r="C528" s="16">
        <v>0.5625</v>
      </c>
      <c r="D528" s="12">
        <v>26.6</v>
      </c>
      <c r="E528" s="111"/>
      <c r="F528" s="14">
        <v>7.49</v>
      </c>
      <c r="G528" s="13">
        <v>110.5</v>
      </c>
      <c r="H528" s="15">
        <v>24.69</v>
      </c>
      <c r="I528" s="111" t="s">
        <v>230</v>
      </c>
      <c r="J528" s="318" t="s">
        <v>312</v>
      </c>
      <c r="K528" s="15">
        <v>7.97</v>
      </c>
      <c r="L528" s="13">
        <v>2.5</v>
      </c>
      <c r="M528" s="15" t="s">
        <v>312</v>
      </c>
      <c r="N528" s="15">
        <v>388.8</v>
      </c>
      <c r="O528" s="12">
        <v>183.7</v>
      </c>
      <c r="P528" s="13"/>
      <c r="Q528" s="111" t="s">
        <v>298</v>
      </c>
      <c r="R528" s="111" t="s">
        <v>492</v>
      </c>
      <c r="S528" s="13"/>
      <c r="T528" s="13"/>
      <c r="U528" s="18" t="s">
        <v>544</v>
      </c>
      <c r="V528" s="330"/>
      <c r="W528" s="330"/>
      <c r="X528" s="330"/>
      <c r="Y528" s="330"/>
      <c r="Z528" s="330"/>
      <c r="AA528" s="13"/>
      <c r="AB528" s="13"/>
    </row>
    <row r="529" spans="1:28" s="317" customFormat="1" ht="15" x14ac:dyDescent="0.2">
      <c r="A529" s="13" t="s">
        <v>320</v>
      </c>
      <c r="B529" s="39">
        <v>42914</v>
      </c>
      <c r="C529" s="16">
        <v>0.52361111111111114</v>
      </c>
      <c r="D529" s="12">
        <v>27.2</v>
      </c>
      <c r="E529" s="111" t="s">
        <v>296</v>
      </c>
      <c r="F529" s="14">
        <v>8.16</v>
      </c>
      <c r="G529" s="13">
        <v>111.4</v>
      </c>
      <c r="H529" s="15">
        <v>20.53</v>
      </c>
      <c r="I529" s="111" t="s">
        <v>230</v>
      </c>
      <c r="J529" s="318" t="s">
        <v>312</v>
      </c>
      <c r="K529" s="15">
        <v>8.2100000000000009</v>
      </c>
      <c r="L529" s="13">
        <v>1.3</v>
      </c>
      <c r="M529" s="15" t="s">
        <v>312</v>
      </c>
      <c r="N529" s="15">
        <v>439.7</v>
      </c>
      <c r="O529" s="12">
        <v>132.4</v>
      </c>
      <c r="P529" s="13"/>
      <c r="Q529" s="111" t="s">
        <v>298</v>
      </c>
      <c r="R529" s="111" t="s">
        <v>492</v>
      </c>
      <c r="S529" s="13"/>
      <c r="T529" s="13"/>
      <c r="U529" s="18" t="s">
        <v>544</v>
      </c>
      <c r="V529" s="330"/>
      <c r="W529" s="330"/>
      <c r="X529" s="330"/>
      <c r="Y529" s="330"/>
      <c r="Z529" s="330"/>
      <c r="AA529" s="13"/>
      <c r="AB529" s="13"/>
    </row>
    <row r="530" spans="1:28" s="317" customFormat="1" ht="15" x14ac:dyDescent="0.2">
      <c r="A530" s="13" t="s">
        <v>320</v>
      </c>
      <c r="B530" s="39">
        <v>42921</v>
      </c>
      <c r="C530" s="16">
        <v>0.51944444444444449</v>
      </c>
      <c r="D530" s="12">
        <v>61.6</v>
      </c>
      <c r="E530" s="111"/>
      <c r="F530" s="14">
        <v>8.19</v>
      </c>
      <c r="G530" s="13">
        <v>113.8</v>
      </c>
      <c r="H530" s="15">
        <v>21.82</v>
      </c>
      <c r="I530" s="111" t="s">
        <v>230</v>
      </c>
      <c r="J530" s="318" t="s">
        <v>312</v>
      </c>
      <c r="K530" s="15">
        <v>8</v>
      </c>
      <c r="L530" s="13">
        <v>1.2</v>
      </c>
      <c r="M530" s="15" t="s">
        <v>312</v>
      </c>
      <c r="N530" s="15">
        <v>565.29999999999995</v>
      </c>
      <c r="O530" s="12">
        <v>173.2</v>
      </c>
      <c r="P530" s="13"/>
      <c r="Q530" s="111" t="s">
        <v>298</v>
      </c>
      <c r="R530" s="111" t="s">
        <v>492</v>
      </c>
      <c r="S530" s="13"/>
      <c r="T530" s="13"/>
      <c r="U530" s="18" t="s">
        <v>544</v>
      </c>
      <c r="V530" s="330"/>
      <c r="W530" s="330"/>
      <c r="X530" s="330"/>
      <c r="Y530" s="330"/>
      <c r="Z530" s="330"/>
      <c r="AA530" s="13"/>
      <c r="AB530" s="13"/>
    </row>
    <row r="531" spans="1:28" s="317" customFormat="1" ht="15" x14ac:dyDescent="0.2">
      <c r="A531" s="13" t="s">
        <v>320</v>
      </c>
      <c r="B531" s="39">
        <v>42928</v>
      </c>
      <c r="C531" s="16">
        <v>0.51388888888888895</v>
      </c>
      <c r="D531" s="12">
        <v>59.1</v>
      </c>
      <c r="E531" s="111" t="s">
        <v>296</v>
      </c>
      <c r="F531" s="14">
        <v>8.1</v>
      </c>
      <c r="G531" s="13">
        <v>108.5</v>
      </c>
      <c r="H531" s="15">
        <v>20.260000000000002</v>
      </c>
      <c r="I531" s="111" t="s">
        <v>230</v>
      </c>
      <c r="J531" s="318" t="s">
        <v>312</v>
      </c>
      <c r="K531" s="15">
        <v>8.1</v>
      </c>
      <c r="L531" s="13">
        <v>0.4</v>
      </c>
      <c r="M531" s="15" t="s">
        <v>312</v>
      </c>
      <c r="N531" s="15">
        <v>515.79999999999995</v>
      </c>
      <c r="O531" s="12">
        <v>190.4</v>
      </c>
      <c r="P531" s="13"/>
      <c r="Q531" s="111" t="s">
        <v>298</v>
      </c>
      <c r="R531" s="111" t="s">
        <v>492</v>
      </c>
      <c r="S531" s="13"/>
      <c r="T531" s="13"/>
      <c r="U531" s="18" t="s">
        <v>545</v>
      </c>
      <c r="V531" s="330"/>
      <c r="W531" s="330"/>
      <c r="X531" s="330"/>
      <c r="Y531" s="330"/>
      <c r="Z531" s="330"/>
      <c r="AA531" s="13"/>
      <c r="AB531" s="13"/>
    </row>
    <row r="532" spans="1:28" s="317" customFormat="1" ht="15" x14ac:dyDescent="0.2">
      <c r="A532" s="13" t="s">
        <v>320</v>
      </c>
      <c r="B532" s="39">
        <v>42935</v>
      </c>
      <c r="C532" s="16">
        <v>0.55972222222222223</v>
      </c>
      <c r="D532" s="12">
        <v>22.6</v>
      </c>
      <c r="E532" s="111"/>
      <c r="F532" s="14">
        <v>8.6300000000000008</v>
      </c>
      <c r="G532" s="13">
        <v>130.4</v>
      </c>
      <c r="H532" s="15">
        <v>25.28</v>
      </c>
      <c r="I532" s="111" t="s">
        <v>230</v>
      </c>
      <c r="J532" s="318" t="s">
        <v>312</v>
      </c>
      <c r="K532" s="15">
        <v>8.31</v>
      </c>
      <c r="L532" s="13">
        <v>0.5</v>
      </c>
      <c r="M532" s="15" t="s">
        <v>312</v>
      </c>
      <c r="N532" s="15">
        <v>563.1</v>
      </c>
      <c r="O532" s="12">
        <v>134.4</v>
      </c>
      <c r="P532" s="13"/>
      <c r="Q532" s="111" t="s">
        <v>298</v>
      </c>
      <c r="R532" s="111" t="s">
        <v>492</v>
      </c>
      <c r="S532" s="13"/>
      <c r="T532" s="13"/>
      <c r="U532" s="18" t="s">
        <v>476</v>
      </c>
      <c r="V532" s="330"/>
      <c r="W532" s="330"/>
      <c r="X532" s="330"/>
      <c r="Y532" s="330"/>
      <c r="Z532" s="330"/>
      <c r="AA532" s="13"/>
      <c r="AB532" s="13"/>
    </row>
    <row r="533" spans="1:28" s="317" customFormat="1" ht="15" x14ac:dyDescent="0.25">
      <c r="A533" s="13" t="s">
        <v>320</v>
      </c>
      <c r="B533" s="39">
        <v>42942</v>
      </c>
      <c r="C533" s="16">
        <v>0.5756944444444444</v>
      </c>
      <c r="D533" s="12">
        <v>42.8</v>
      </c>
      <c r="E533" s="111" t="s">
        <v>296</v>
      </c>
      <c r="F533" s="14">
        <v>9.06</v>
      </c>
      <c r="G533" s="13">
        <v>127.9</v>
      </c>
      <c r="H533" s="15">
        <v>22.62</v>
      </c>
      <c r="I533" s="111" t="s">
        <v>230</v>
      </c>
      <c r="J533" s="318" t="s">
        <v>312</v>
      </c>
      <c r="K533" s="15">
        <v>8.39</v>
      </c>
      <c r="L533" s="13">
        <v>0.7</v>
      </c>
      <c r="M533" s="15" t="s">
        <v>312</v>
      </c>
      <c r="N533" s="15">
        <v>491.1</v>
      </c>
      <c r="O533" s="12">
        <v>126.6</v>
      </c>
      <c r="P533" s="13"/>
      <c r="Q533" s="111" t="s">
        <v>298</v>
      </c>
      <c r="R533" s="111" t="s">
        <v>492</v>
      </c>
      <c r="S533" s="13"/>
      <c r="T533" s="13"/>
      <c r="U533" s="363" t="s">
        <v>546</v>
      </c>
      <c r="V533" s="330"/>
      <c r="W533" s="330"/>
      <c r="X533" s="330"/>
      <c r="Y533" s="330"/>
      <c r="Z533" s="330"/>
      <c r="AA533" s="13"/>
      <c r="AB533" s="13"/>
    </row>
    <row r="534" spans="1:28" s="317" customFormat="1" ht="15" x14ac:dyDescent="0.2">
      <c r="A534" s="13" t="s">
        <v>320</v>
      </c>
      <c r="B534" s="39">
        <v>42949</v>
      </c>
      <c r="C534" s="16">
        <v>0.59722222222222221</v>
      </c>
      <c r="D534" s="12">
        <v>54.6</v>
      </c>
      <c r="E534" s="111"/>
      <c r="F534" s="14">
        <v>9.0399999999999991</v>
      </c>
      <c r="G534" s="13">
        <v>130.80000000000001</v>
      </c>
      <c r="H534" s="15">
        <v>24.24</v>
      </c>
      <c r="I534" s="111" t="s">
        <v>230</v>
      </c>
      <c r="J534" s="318" t="s">
        <v>312</v>
      </c>
      <c r="K534" s="15">
        <v>8.66</v>
      </c>
      <c r="L534" s="13">
        <v>0.9</v>
      </c>
      <c r="M534" s="15" t="s">
        <v>312</v>
      </c>
      <c r="N534" s="15">
        <v>462.6</v>
      </c>
      <c r="O534" s="12">
        <v>58.8</v>
      </c>
      <c r="P534" s="13"/>
      <c r="Q534" s="111" t="s">
        <v>298</v>
      </c>
      <c r="R534" s="111" t="s">
        <v>492</v>
      </c>
      <c r="S534" s="13"/>
      <c r="T534" s="13"/>
      <c r="U534" s="18" t="s">
        <v>547</v>
      </c>
      <c r="V534" s="330"/>
      <c r="W534" s="330"/>
      <c r="X534" s="330"/>
      <c r="Y534" s="330"/>
      <c r="Z534" s="330"/>
      <c r="AA534" s="13"/>
      <c r="AB534" s="13"/>
    </row>
    <row r="535" spans="1:28" s="317" customFormat="1" ht="15" x14ac:dyDescent="0.2">
      <c r="A535" s="13" t="s">
        <v>320</v>
      </c>
      <c r="B535" s="39">
        <v>42956</v>
      </c>
      <c r="C535" s="16">
        <v>0.53402777777777777</v>
      </c>
      <c r="D535" s="12">
        <v>45</v>
      </c>
      <c r="E535" s="111" t="s">
        <v>296</v>
      </c>
      <c r="F535" s="14">
        <v>8.7899999999999991</v>
      </c>
      <c r="G535" s="13">
        <v>120.5</v>
      </c>
      <c r="H535" s="15">
        <v>21.42</v>
      </c>
      <c r="I535" s="111" t="s">
        <v>230</v>
      </c>
      <c r="J535" s="318" t="s">
        <v>312</v>
      </c>
      <c r="K535" s="15">
        <v>8.3800000000000008</v>
      </c>
      <c r="L535" s="13">
        <v>4.5</v>
      </c>
      <c r="M535" s="15" t="s">
        <v>312</v>
      </c>
      <c r="N535" s="15">
        <v>451.9</v>
      </c>
      <c r="O535" s="12">
        <v>125.3</v>
      </c>
      <c r="P535" s="13"/>
      <c r="Q535" s="111" t="s">
        <v>298</v>
      </c>
      <c r="R535" s="111" t="s">
        <v>345</v>
      </c>
      <c r="S535" s="13"/>
      <c r="T535" s="13"/>
      <c r="U535" s="18" t="s">
        <v>478</v>
      </c>
      <c r="V535" s="330"/>
      <c r="W535" s="330"/>
      <c r="X535" s="330"/>
      <c r="Y535" s="330"/>
      <c r="Z535" s="330"/>
      <c r="AA535" s="13"/>
      <c r="AB535" s="13"/>
    </row>
    <row r="536" spans="1:28" s="317" customFormat="1" ht="15" x14ac:dyDescent="0.2">
      <c r="A536" s="13" t="s">
        <v>320</v>
      </c>
      <c r="B536" s="39">
        <v>42963</v>
      </c>
      <c r="C536" s="16">
        <v>0.5180555555555556</v>
      </c>
      <c r="D536" s="12"/>
      <c r="E536" s="111"/>
      <c r="F536" s="14" t="s">
        <v>312</v>
      </c>
      <c r="G536" s="13" t="s">
        <v>312</v>
      </c>
      <c r="H536" s="15">
        <v>20.99</v>
      </c>
      <c r="I536" s="111" t="s">
        <v>230</v>
      </c>
      <c r="J536" s="318" t="s">
        <v>312</v>
      </c>
      <c r="K536" s="15">
        <v>8.3699999999999992</v>
      </c>
      <c r="L536" s="13">
        <v>4.2</v>
      </c>
      <c r="M536" s="15" t="s">
        <v>312</v>
      </c>
      <c r="N536" s="15">
        <v>455.7</v>
      </c>
      <c r="O536" s="12">
        <v>78.8</v>
      </c>
      <c r="P536" s="13"/>
      <c r="Q536" s="111" t="s">
        <v>298</v>
      </c>
      <c r="R536" s="111" t="s">
        <v>345</v>
      </c>
      <c r="S536" s="13"/>
      <c r="T536" s="13"/>
      <c r="U536" s="18" t="s">
        <v>479</v>
      </c>
      <c r="V536" s="330"/>
      <c r="W536" s="330"/>
      <c r="X536" s="330"/>
      <c r="Y536" s="330"/>
      <c r="Z536" s="330"/>
      <c r="AA536" s="13"/>
      <c r="AB536" s="13"/>
    </row>
    <row r="537" spans="1:28" s="317" customFormat="1" ht="15" x14ac:dyDescent="0.2">
      <c r="A537" s="13" t="s">
        <v>320</v>
      </c>
      <c r="B537" s="39">
        <v>42970</v>
      </c>
      <c r="C537" s="16">
        <v>0.55277777777777781</v>
      </c>
      <c r="D537" s="12">
        <v>42.2</v>
      </c>
      <c r="E537" s="111" t="s">
        <v>296</v>
      </c>
      <c r="F537" s="14">
        <v>8.15</v>
      </c>
      <c r="G537" s="13">
        <v>113.9</v>
      </c>
      <c r="H537" s="15">
        <v>22.2</v>
      </c>
      <c r="I537" s="111" t="s">
        <v>230</v>
      </c>
      <c r="J537" s="318" t="s">
        <v>312</v>
      </c>
      <c r="K537" s="15">
        <v>8.25</v>
      </c>
      <c r="L537" s="13">
        <v>5.9</v>
      </c>
      <c r="M537" s="15" t="s">
        <v>312</v>
      </c>
      <c r="N537" s="15">
        <v>467</v>
      </c>
      <c r="O537" s="12">
        <v>115.2</v>
      </c>
      <c r="P537" s="13"/>
      <c r="Q537" s="111" t="s">
        <v>298</v>
      </c>
      <c r="R537" s="111" t="s">
        <v>345</v>
      </c>
      <c r="S537" s="13"/>
      <c r="T537" s="13"/>
      <c r="U537" s="18" t="s">
        <v>480</v>
      </c>
      <c r="V537" s="330"/>
      <c r="W537" s="330"/>
      <c r="X537" s="330"/>
      <c r="Y537" s="330"/>
      <c r="Z537" s="330"/>
      <c r="AA537" s="13"/>
      <c r="AB537" s="13"/>
    </row>
    <row r="538" spans="1:28" s="317" customFormat="1" ht="15" x14ac:dyDescent="0.2">
      <c r="A538" s="13" t="s">
        <v>320</v>
      </c>
      <c r="B538" s="39">
        <v>42977</v>
      </c>
      <c r="C538" s="16">
        <v>0.56180555555555556</v>
      </c>
      <c r="D538" s="12">
        <v>56.3</v>
      </c>
      <c r="E538" s="111" t="s">
        <v>296</v>
      </c>
      <c r="F538" s="14">
        <v>8.44</v>
      </c>
      <c r="G538" s="13">
        <v>118.1</v>
      </c>
      <c r="H538" s="15">
        <v>21.98</v>
      </c>
      <c r="I538" s="111" t="s">
        <v>233</v>
      </c>
      <c r="J538" s="318" t="s">
        <v>312</v>
      </c>
      <c r="K538" s="15">
        <v>8.2100000000000009</v>
      </c>
      <c r="L538" s="13">
        <v>2.27</v>
      </c>
      <c r="M538" s="15" t="s">
        <v>312</v>
      </c>
      <c r="N538" s="15">
        <v>491</v>
      </c>
      <c r="O538" s="12">
        <v>149.30000000000001</v>
      </c>
      <c r="P538" s="13"/>
      <c r="Q538" s="111" t="s">
        <v>298</v>
      </c>
      <c r="R538" s="111" t="s">
        <v>345</v>
      </c>
      <c r="S538" s="13"/>
      <c r="T538" s="13"/>
      <c r="U538" s="18" t="s">
        <v>481</v>
      </c>
      <c r="V538" s="364"/>
      <c r="W538" s="364"/>
      <c r="X538" s="364"/>
      <c r="Y538" s="364"/>
      <c r="Z538" s="364"/>
      <c r="AA538" s="13"/>
      <c r="AB538" s="13"/>
    </row>
    <row r="539" spans="1:28" s="317" customFormat="1" ht="15" x14ac:dyDescent="0.25">
      <c r="A539" s="13" t="s">
        <v>320</v>
      </c>
      <c r="B539" s="39">
        <v>42984</v>
      </c>
      <c r="C539" s="16">
        <v>0.53402777777777777</v>
      </c>
      <c r="D539" s="12"/>
      <c r="E539" s="111"/>
      <c r="F539" s="14">
        <v>9.2899999999999991</v>
      </c>
      <c r="G539" s="13">
        <v>121.6</v>
      </c>
      <c r="H539" s="15">
        <v>18.850000000000001</v>
      </c>
      <c r="I539" s="111" t="s">
        <v>233</v>
      </c>
      <c r="J539" s="318" t="s">
        <v>312</v>
      </c>
      <c r="K539" s="15">
        <v>8.32</v>
      </c>
      <c r="L539" s="13">
        <v>1.87</v>
      </c>
      <c r="M539" s="15" t="s">
        <v>312</v>
      </c>
      <c r="N539" s="15">
        <v>611.5</v>
      </c>
      <c r="O539" s="12">
        <v>127.8</v>
      </c>
      <c r="P539" s="13"/>
      <c r="Q539" s="111" t="s">
        <v>298</v>
      </c>
      <c r="R539" s="111" t="s">
        <v>345</v>
      </c>
      <c r="S539" s="13"/>
      <c r="T539" s="13"/>
      <c r="U539" s="363" t="s">
        <v>548</v>
      </c>
      <c r="V539" s="330"/>
      <c r="W539" s="330"/>
      <c r="X539" s="330"/>
      <c r="Y539" s="330"/>
      <c r="Z539" s="330"/>
      <c r="AA539" s="13"/>
      <c r="AB539" s="13"/>
    </row>
    <row r="540" spans="1:28" s="317" customFormat="1" ht="15" x14ac:dyDescent="0.25">
      <c r="A540" s="13" t="s">
        <v>320</v>
      </c>
      <c r="B540" s="39">
        <v>42991</v>
      </c>
      <c r="C540" s="16">
        <v>0.53125</v>
      </c>
      <c r="D540" s="12">
        <v>59.1</v>
      </c>
      <c r="E540" s="111" t="s">
        <v>296</v>
      </c>
      <c r="F540" s="14">
        <v>8.34</v>
      </c>
      <c r="G540" s="13">
        <v>113</v>
      </c>
      <c r="H540" s="15">
        <v>19.440000000000001</v>
      </c>
      <c r="I540" s="111" t="s">
        <v>230</v>
      </c>
      <c r="J540" s="318" t="s">
        <v>312</v>
      </c>
      <c r="K540" s="15">
        <v>8.18</v>
      </c>
      <c r="L540" s="13" t="s">
        <v>312</v>
      </c>
      <c r="M540" s="15" t="s">
        <v>312</v>
      </c>
      <c r="N540" s="15">
        <v>568.4</v>
      </c>
      <c r="O540" s="12" t="s">
        <v>312</v>
      </c>
      <c r="P540" s="13"/>
      <c r="Q540" s="111" t="s">
        <v>298</v>
      </c>
      <c r="R540" s="111" t="s">
        <v>345</v>
      </c>
      <c r="S540" s="13"/>
      <c r="T540" s="13"/>
      <c r="U540" s="363" t="s">
        <v>478</v>
      </c>
      <c r="V540" s="330"/>
      <c r="W540" s="330"/>
      <c r="X540" s="330"/>
      <c r="Y540" s="330"/>
      <c r="Z540" s="330"/>
      <c r="AA540" s="13"/>
      <c r="AB540" s="13"/>
    </row>
    <row r="541" spans="1:28" s="317" customFormat="1" ht="15" x14ac:dyDescent="0.2">
      <c r="A541" s="13" t="s">
        <v>223</v>
      </c>
      <c r="B541" s="39">
        <v>41766</v>
      </c>
      <c r="C541" s="16">
        <v>0.54861111111111105</v>
      </c>
      <c r="D541" s="13">
        <v>19.7</v>
      </c>
      <c r="E541" s="13"/>
      <c r="F541" s="13">
        <v>10.99</v>
      </c>
      <c r="G541" s="13" t="s">
        <v>312</v>
      </c>
      <c r="H541" s="15">
        <v>14.3</v>
      </c>
      <c r="I541" s="13" t="s">
        <v>230</v>
      </c>
      <c r="J541" s="318" t="s">
        <v>312</v>
      </c>
      <c r="K541" s="13">
        <v>8.8000000000000007</v>
      </c>
      <c r="L541" s="13">
        <v>1.76</v>
      </c>
      <c r="M541" s="13" t="s">
        <v>312</v>
      </c>
      <c r="N541" s="13">
        <v>554</v>
      </c>
      <c r="O541" s="13" t="s">
        <v>312</v>
      </c>
      <c r="P541" s="13"/>
      <c r="Q541" s="13" t="s">
        <v>312</v>
      </c>
      <c r="R541" s="13" t="s">
        <v>345</v>
      </c>
      <c r="S541" s="13"/>
      <c r="T541" s="13"/>
      <c r="U541" s="18" t="s">
        <v>136</v>
      </c>
      <c r="V541" s="365"/>
      <c r="W541" s="365"/>
      <c r="X541" s="365"/>
      <c r="Y541" s="365"/>
      <c r="Z541" s="365"/>
      <c r="AA541" s="13"/>
      <c r="AB541" s="13"/>
    </row>
    <row r="542" spans="1:28" s="317" customFormat="1" ht="15" x14ac:dyDescent="0.2">
      <c r="A542" s="13" t="s">
        <v>223</v>
      </c>
      <c r="B542" s="39">
        <v>41780</v>
      </c>
      <c r="C542" s="16">
        <v>0.51597222222222217</v>
      </c>
      <c r="D542" s="13">
        <v>36.799999999999997</v>
      </c>
      <c r="E542" s="13"/>
      <c r="F542" s="13">
        <v>9.08</v>
      </c>
      <c r="G542" s="13" t="s">
        <v>312</v>
      </c>
      <c r="H542" s="13">
        <v>15.05</v>
      </c>
      <c r="I542" s="13" t="s">
        <v>371</v>
      </c>
      <c r="J542" s="318" t="s">
        <v>312</v>
      </c>
      <c r="K542" s="13">
        <v>8.1999999999999993</v>
      </c>
      <c r="L542" s="13">
        <v>13.4</v>
      </c>
      <c r="M542" s="13" t="s">
        <v>312</v>
      </c>
      <c r="N542" s="13">
        <v>433</v>
      </c>
      <c r="O542" s="13" t="s">
        <v>312</v>
      </c>
      <c r="P542" s="13"/>
      <c r="Q542" s="13" t="s">
        <v>312</v>
      </c>
      <c r="R542" s="13" t="s">
        <v>346</v>
      </c>
      <c r="S542" s="13"/>
      <c r="T542" s="13"/>
      <c r="U542" s="18" t="s">
        <v>139</v>
      </c>
      <c r="V542" s="365"/>
      <c r="W542" s="365"/>
      <c r="X542" s="365"/>
      <c r="Y542" s="365"/>
      <c r="Z542" s="365"/>
      <c r="AA542" s="13"/>
      <c r="AB542" s="13"/>
    </row>
    <row r="543" spans="1:28" s="317" customFormat="1" ht="15" x14ac:dyDescent="0.2">
      <c r="A543" s="13" t="s">
        <v>223</v>
      </c>
      <c r="B543" s="39">
        <v>41794</v>
      </c>
      <c r="C543" s="16">
        <v>0.51597222222222217</v>
      </c>
      <c r="D543" s="13">
        <v>31.3</v>
      </c>
      <c r="E543" s="13"/>
      <c r="F543" s="13">
        <v>8.5500000000000007</v>
      </c>
      <c r="G543" s="13" t="s">
        <v>312</v>
      </c>
      <c r="H543" s="13">
        <v>17.829999999999998</v>
      </c>
      <c r="I543" s="13" t="s">
        <v>371</v>
      </c>
      <c r="J543" s="318" t="s">
        <v>312</v>
      </c>
      <c r="K543" s="13">
        <v>8.02</v>
      </c>
      <c r="L543" s="13">
        <v>9.61</v>
      </c>
      <c r="M543" s="13" t="s">
        <v>312</v>
      </c>
      <c r="N543" s="13">
        <v>295</v>
      </c>
      <c r="O543" s="13" t="s">
        <v>312</v>
      </c>
      <c r="P543" s="13"/>
      <c r="Q543" s="13" t="s">
        <v>312</v>
      </c>
      <c r="R543" s="13" t="s">
        <v>345</v>
      </c>
      <c r="S543" s="13"/>
      <c r="T543" s="13"/>
      <c r="U543" s="18" t="s">
        <v>99</v>
      </c>
      <c r="V543" s="365"/>
      <c r="W543" s="365"/>
      <c r="X543" s="365"/>
      <c r="Y543" s="365"/>
      <c r="Z543" s="365"/>
      <c r="AA543" s="13"/>
      <c r="AB543" s="13"/>
    </row>
    <row r="544" spans="1:28" s="317" customFormat="1" ht="15" x14ac:dyDescent="0.2">
      <c r="A544" s="13" t="s">
        <v>223</v>
      </c>
      <c r="B544" s="39">
        <v>41808</v>
      </c>
      <c r="C544" s="16">
        <v>0.48194444444444445</v>
      </c>
      <c r="D544" s="13">
        <v>43.5</v>
      </c>
      <c r="E544" s="13"/>
      <c r="F544" s="13">
        <v>8.7899999999999991</v>
      </c>
      <c r="G544" s="13" t="s">
        <v>312</v>
      </c>
      <c r="H544" s="13">
        <v>18.190000000000001</v>
      </c>
      <c r="I544" s="13" t="s">
        <v>230</v>
      </c>
      <c r="J544" s="318" t="s">
        <v>312</v>
      </c>
      <c r="K544" s="13">
        <v>8.0500000000000007</v>
      </c>
      <c r="L544" s="13">
        <v>6.26</v>
      </c>
      <c r="M544" s="13" t="s">
        <v>312</v>
      </c>
      <c r="N544" s="13">
        <v>329</v>
      </c>
      <c r="O544" s="13" t="s">
        <v>312</v>
      </c>
      <c r="P544" s="13"/>
      <c r="Q544" s="13" t="s">
        <v>312</v>
      </c>
      <c r="R544" s="13" t="s">
        <v>345</v>
      </c>
      <c r="S544" s="13"/>
      <c r="T544" s="13"/>
      <c r="U544" s="18" t="s">
        <v>100</v>
      </c>
      <c r="V544" s="365"/>
      <c r="W544" s="365"/>
      <c r="X544" s="365"/>
      <c r="Y544" s="365"/>
      <c r="Z544" s="365"/>
      <c r="AA544" s="13"/>
      <c r="AB544" s="13"/>
    </row>
    <row r="545" spans="1:28" s="317" customFormat="1" ht="15" x14ac:dyDescent="0.2">
      <c r="A545" s="13" t="s">
        <v>223</v>
      </c>
      <c r="B545" s="39">
        <v>41829</v>
      </c>
      <c r="C545" s="16">
        <v>0.50347222222222221</v>
      </c>
      <c r="D545" s="13">
        <v>228</v>
      </c>
      <c r="E545" s="13"/>
      <c r="F545" s="13">
        <v>8.02</v>
      </c>
      <c r="G545" s="13" t="s">
        <v>312</v>
      </c>
      <c r="H545" s="13">
        <v>22.4</v>
      </c>
      <c r="I545" s="13" t="s">
        <v>230</v>
      </c>
      <c r="J545" s="318" t="s">
        <v>312</v>
      </c>
      <c r="K545" s="13">
        <v>8.2200000000000006</v>
      </c>
      <c r="L545" s="12">
        <v>28</v>
      </c>
      <c r="M545" s="13" t="s">
        <v>312</v>
      </c>
      <c r="N545" s="13">
        <v>380</v>
      </c>
      <c r="O545" s="13" t="s">
        <v>312</v>
      </c>
      <c r="P545" s="13"/>
      <c r="Q545" s="13" t="s">
        <v>312</v>
      </c>
      <c r="R545" s="13" t="s">
        <v>345</v>
      </c>
      <c r="S545" s="13"/>
      <c r="T545" s="13"/>
      <c r="U545" s="18" t="s">
        <v>104</v>
      </c>
      <c r="V545" s="365"/>
      <c r="W545" s="365"/>
      <c r="X545" s="365"/>
      <c r="Y545" s="365"/>
      <c r="Z545" s="365"/>
      <c r="AA545" s="13"/>
      <c r="AB545" s="13"/>
    </row>
    <row r="546" spans="1:28" s="317" customFormat="1" ht="15" x14ac:dyDescent="0.2">
      <c r="A546" s="13" t="s">
        <v>223</v>
      </c>
      <c r="B546" s="39">
        <v>41843</v>
      </c>
      <c r="C546" s="16">
        <v>0.50624999999999998</v>
      </c>
      <c r="D546" s="13">
        <v>68.900000000000006</v>
      </c>
      <c r="E546" s="13"/>
      <c r="F546" s="13">
        <v>9.89</v>
      </c>
      <c r="G546" s="13" t="s">
        <v>312</v>
      </c>
      <c r="H546" s="13">
        <v>22.21</v>
      </c>
      <c r="I546" s="13" t="s">
        <v>230</v>
      </c>
      <c r="J546" s="318" t="s">
        <v>312</v>
      </c>
      <c r="K546" s="13">
        <v>8.6</v>
      </c>
      <c r="L546" s="13">
        <v>10.3</v>
      </c>
      <c r="M546" s="13" t="s">
        <v>312</v>
      </c>
      <c r="N546" s="13">
        <v>388</v>
      </c>
      <c r="O546" s="13" t="s">
        <v>312</v>
      </c>
      <c r="P546" s="13"/>
      <c r="Q546" s="13" t="s">
        <v>312</v>
      </c>
      <c r="R546" s="13" t="s">
        <v>345</v>
      </c>
      <c r="S546" s="13"/>
      <c r="T546" s="13"/>
      <c r="U546" s="18" t="s">
        <v>520</v>
      </c>
      <c r="V546" s="365"/>
      <c r="W546" s="365"/>
      <c r="X546" s="365"/>
      <c r="Y546" s="365"/>
      <c r="Z546" s="365"/>
      <c r="AA546" s="13"/>
      <c r="AB546" s="13"/>
    </row>
    <row r="547" spans="1:28" s="317" customFormat="1" ht="15" x14ac:dyDescent="0.2">
      <c r="A547" s="13" t="s">
        <v>223</v>
      </c>
      <c r="B547" s="39">
        <v>41857</v>
      </c>
      <c r="C547" s="16">
        <v>0.52777777777777779</v>
      </c>
      <c r="D547" s="13">
        <v>75.900000000000006</v>
      </c>
      <c r="E547" s="13"/>
      <c r="F547" s="15">
        <v>7.6</v>
      </c>
      <c r="G547" s="13" t="s">
        <v>312</v>
      </c>
      <c r="H547" s="13">
        <v>21.29</v>
      </c>
      <c r="I547" s="13" t="s">
        <v>230</v>
      </c>
      <c r="J547" s="318" t="s">
        <v>312</v>
      </c>
      <c r="K547" s="13">
        <v>8.27</v>
      </c>
      <c r="L547" s="13">
        <v>12.5</v>
      </c>
      <c r="M547" s="13" t="s">
        <v>312</v>
      </c>
      <c r="N547" s="13">
        <v>356</v>
      </c>
      <c r="O547" s="13" t="s">
        <v>312</v>
      </c>
      <c r="P547" s="13"/>
      <c r="Q547" s="13" t="s">
        <v>312</v>
      </c>
      <c r="R547" s="13" t="s">
        <v>345</v>
      </c>
      <c r="S547" s="13"/>
      <c r="T547" s="13"/>
      <c r="U547" s="18" t="s">
        <v>106</v>
      </c>
      <c r="V547" s="365"/>
      <c r="W547" s="365"/>
      <c r="X547" s="365"/>
      <c r="Y547" s="365"/>
      <c r="Z547" s="365"/>
      <c r="AA547" s="13"/>
      <c r="AB547" s="13"/>
    </row>
    <row r="548" spans="1:28" s="317" customFormat="1" ht="15" x14ac:dyDescent="0.2">
      <c r="A548" s="13" t="s">
        <v>223</v>
      </c>
      <c r="B548" s="39">
        <v>41871</v>
      </c>
      <c r="C548" s="16">
        <v>0.50347222222222221</v>
      </c>
      <c r="D548" s="13">
        <v>64.400000000000006</v>
      </c>
      <c r="E548" s="13"/>
      <c r="F548" s="13">
        <v>9.32</v>
      </c>
      <c r="G548" s="13" t="s">
        <v>312</v>
      </c>
      <c r="H548" s="13">
        <v>20.5</v>
      </c>
      <c r="I548" s="13" t="s">
        <v>230</v>
      </c>
      <c r="J548" s="318" t="s">
        <v>312</v>
      </c>
      <c r="K548" s="15">
        <v>8.5</v>
      </c>
      <c r="L548" s="15">
        <v>9.1</v>
      </c>
      <c r="M548" s="13" t="s">
        <v>312</v>
      </c>
      <c r="N548" s="13">
        <v>380</v>
      </c>
      <c r="O548" s="13" t="s">
        <v>312</v>
      </c>
      <c r="P548" s="13"/>
      <c r="Q548" s="13" t="s">
        <v>312</v>
      </c>
      <c r="R548" s="13" t="s">
        <v>345</v>
      </c>
      <c r="S548" s="13"/>
      <c r="T548" s="13"/>
      <c r="U548" s="18" t="s">
        <v>107</v>
      </c>
      <c r="V548" s="365"/>
      <c r="W548" s="365"/>
      <c r="X548" s="365"/>
      <c r="Y548" s="365"/>
      <c r="Z548" s="365"/>
      <c r="AA548" s="13"/>
      <c r="AB548" s="13"/>
    </row>
    <row r="549" spans="1:28" s="317" customFormat="1" ht="15" x14ac:dyDescent="0.2">
      <c r="A549" s="13" t="s">
        <v>223</v>
      </c>
      <c r="B549" s="39">
        <v>41885</v>
      </c>
      <c r="C549" s="16">
        <v>0.55902777777777779</v>
      </c>
      <c r="D549" s="12">
        <v>35</v>
      </c>
      <c r="E549" s="13"/>
      <c r="F549" s="13" t="s">
        <v>134</v>
      </c>
      <c r="G549" s="13" t="s">
        <v>134</v>
      </c>
      <c r="H549" s="13" t="s">
        <v>134</v>
      </c>
      <c r="I549" s="13" t="s">
        <v>230</v>
      </c>
      <c r="J549" s="318" t="s">
        <v>312</v>
      </c>
      <c r="K549" s="13" t="s">
        <v>110</v>
      </c>
      <c r="L549" s="13">
        <v>7.09</v>
      </c>
      <c r="M549" s="13" t="s">
        <v>312</v>
      </c>
      <c r="N549" s="13" t="s">
        <v>110</v>
      </c>
      <c r="O549" s="13" t="s">
        <v>312</v>
      </c>
      <c r="P549" s="13"/>
      <c r="Q549" s="13" t="s">
        <v>312</v>
      </c>
      <c r="R549" s="13" t="s">
        <v>345</v>
      </c>
      <c r="S549" s="13"/>
      <c r="T549" s="13"/>
      <c r="U549" s="18" t="s">
        <v>108</v>
      </c>
      <c r="V549" s="365"/>
      <c r="W549" s="365"/>
      <c r="X549" s="365"/>
      <c r="Y549" s="365"/>
      <c r="Z549" s="365"/>
      <c r="AA549" s="13"/>
      <c r="AB549" s="13"/>
    </row>
    <row r="550" spans="1:28" s="317" customFormat="1" ht="15" x14ac:dyDescent="0.2">
      <c r="A550" s="13" t="s">
        <v>223</v>
      </c>
      <c r="B550" s="39">
        <v>41899</v>
      </c>
      <c r="C550" s="16">
        <v>0.52152777777777781</v>
      </c>
      <c r="D550" s="13">
        <v>214</v>
      </c>
      <c r="E550" s="13"/>
      <c r="F550" s="13">
        <v>9.33</v>
      </c>
      <c r="G550" s="13" t="s">
        <v>312</v>
      </c>
      <c r="H550" s="13">
        <v>18.03</v>
      </c>
      <c r="I550" s="13" t="s">
        <v>233</v>
      </c>
      <c r="J550" s="318" t="s">
        <v>312</v>
      </c>
      <c r="K550" s="13">
        <v>8.23</v>
      </c>
      <c r="L550" s="13">
        <v>4.32</v>
      </c>
      <c r="M550" s="13" t="s">
        <v>312</v>
      </c>
      <c r="N550" s="13">
        <v>485</v>
      </c>
      <c r="O550" s="13" t="s">
        <v>312</v>
      </c>
      <c r="P550" s="13"/>
      <c r="Q550" s="13" t="s">
        <v>312</v>
      </c>
      <c r="R550" s="13" t="s">
        <v>345</v>
      </c>
      <c r="S550" s="13"/>
      <c r="T550" s="13"/>
      <c r="U550" s="18" t="s">
        <v>113</v>
      </c>
      <c r="V550" s="365"/>
      <c r="W550" s="365"/>
      <c r="X550" s="365"/>
      <c r="Y550" s="365"/>
      <c r="Z550" s="365"/>
      <c r="AA550" s="13"/>
      <c r="AB550" s="13"/>
    </row>
    <row r="551" spans="1:28" s="317" customFormat="1" ht="15" x14ac:dyDescent="0.2">
      <c r="A551" s="13" t="s">
        <v>223</v>
      </c>
      <c r="B551" s="39">
        <v>41916</v>
      </c>
      <c r="C551" s="361">
        <v>0.48958333333333331</v>
      </c>
      <c r="D551" s="13">
        <v>51.2</v>
      </c>
      <c r="E551" s="13">
        <v>816.4</v>
      </c>
      <c r="F551" s="13" t="s">
        <v>312</v>
      </c>
      <c r="G551" s="13" t="s">
        <v>312</v>
      </c>
      <c r="H551" s="13">
        <v>14.2</v>
      </c>
      <c r="I551" s="13" t="s">
        <v>312</v>
      </c>
      <c r="J551" s="318" t="s">
        <v>312</v>
      </c>
      <c r="K551" s="15">
        <v>8.3699999999999992</v>
      </c>
      <c r="L551" s="12">
        <v>6.6</v>
      </c>
      <c r="M551" s="13" t="s">
        <v>312</v>
      </c>
      <c r="N551" s="13"/>
      <c r="O551" s="13" t="s">
        <v>312</v>
      </c>
      <c r="P551" s="13"/>
      <c r="Q551" s="13"/>
      <c r="R551" s="13" t="s">
        <v>345</v>
      </c>
      <c r="S551" s="13"/>
      <c r="T551" s="13"/>
      <c r="U551" s="18" t="s">
        <v>335</v>
      </c>
      <c r="V551" s="330"/>
      <c r="W551" s="330"/>
      <c r="X551" s="330"/>
      <c r="Y551" s="330"/>
      <c r="Z551" s="330"/>
      <c r="AA551" s="13"/>
      <c r="AB551" s="13"/>
    </row>
    <row r="552" spans="1:28" s="317" customFormat="1" ht="15" x14ac:dyDescent="0.2">
      <c r="A552" s="13" t="s">
        <v>223</v>
      </c>
      <c r="B552" s="39">
        <v>41930</v>
      </c>
      <c r="C552" s="16">
        <v>0.48194444444444445</v>
      </c>
      <c r="D552" s="13">
        <v>38.4</v>
      </c>
      <c r="E552" s="13" t="s">
        <v>296</v>
      </c>
      <c r="F552" s="15">
        <v>11.11</v>
      </c>
      <c r="G552" s="13">
        <v>123.8</v>
      </c>
      <c r="H552" s="15">
        <v>11.54</v>
      </c>
      <c r="I552" s="13" t="s">
        <v>312</v>
      </c>
      <c r="J552" s="318" t="s">
        <v>312</v>
      </c>
      <c r="K552" s="15">
        <v>8.61</v>
      </c>
      <c r="L552" s="13"/>
      <c r="M552" s="13" t="s">
        <v>312</v>
      </c>
      <c r="N552" s="13"/>
      <c r="O552" s="13" t="s">
        <v>312</v>
      </c>
      <c r="P552" s="13"/>
      <c r="Q552" s="13"/>
      <c r="R552" s="13" t="s">
        <v>345</v>
      </c>
      <c r="S552" s="13"/>
      <c r="T552" s="13"/>
      <c r="U552" s="18" t="s">
        <v>275</v>
      </c>
      <c r="V552" s="330"/>
      <c r="W552" s="330"/>
      <c r="X552" s="330"/>
      <c r="Y552" s="330"/>
      <c r="Z552" s="330"/>
      <c r="AA552" s="13"/>
      <c r="AB552" s="13"/>
    </row>
    <row r="553" spans="1:28" s="317" customFormat="1" ht="15" x14ac:dyDescent="0.2">
      <c r="A553" s="13" t="s">
        <v>223</v>
      </c>
      <c r="B553" s="39">
        <v>41951</v>
      </c>
      <c r="C553" s="16">
        <v>0.49027777777777781</v>
      </c>
      <c r="D553" s="13">
        <v>613.1</v>
      </c>
      <c r="E553" s="13">
        <v>2419.6</v>
      </c>
      <c r="F553" s="13">
        <v>10.42</v>
      </c>
      <c r="G553" s="13" t="s">
        <v>312</v>
      </c>
      <c r="H553" s="13">
        <v>9.2200000000000006</v>
      </c>
      <c r="I553" s="13" t="s">
        <v>230</v>
      </c>
      <c r="J553" s="318" t="s">
        <v>312</v>
      </c>
      <c r="K553" s="13">
        <v>8.2899999999999991</v>
      </c>
      <c r="L553" s="13">
        <v>2.6</v>
      </c>
      <c r="M553" s="13" t="s">
        <v>312</v>
      </c>
      <c r="N553" s="13"/>
      <c r="O553" s="13" t="s">
        <v>312</v>
      </c>
      <c r="P553" s="13"/>
      <c r="Q553" s="13"/>
      <c r="R553" s="13" t="s">
        <v>345</v>
      </c>
      <c r="S553" s="13"/>
      <c r="T553" s="13"/>
      <c r="U553" s="18" t="s">
        <v>275</v>
      </c>
      <c r="V553" s="330"/>
      <c r="W553" s="330"/>
      <c r="X553" s="330"/>
      <c r="Y553" s="330"/>
      <c r="Z553" s="330"/>
      <c r="AA553" s="13"/>
      <c r="AB553" s="13"/>
    </row>
    <row r="554" spans="1:28" s="317" customFormat="1" ht="15" x14ac:dyDescent="0.2">
      <c r="A554" s="13" t="s">
        <v>223</v>
      </c>
      <c r="B554" s="39">
        <v>41965</v>
      </c>
      <c r="C554" s="16">
        <v>0.47430555555555554</v>
      </c>
      <c r="D554" s="12">
        <v>37.9</v>
      </c>
      <c r="E554" s="12">
        <v>960.9</v>
      </c>
      <c r="F554" s="13">
        <v>11.19</v>
      </c>
      <c r="G554" s="13"/>
      <c r="H554" s="15">
        <v>4.24</v>
      </c>
      <c r="I554" s="13" t="s">
        <v>230</v>
      </c>
      <c r="J554" s="318" t="s">
        <v>312</v>
      </c>
      <c r="K554" s="13">
        <v>8.2200000000000006</v>
      </c>
      <c r="L554" s="12">
        <v>1.8</v>
      </c>
      <c r="M554" s="13" t="s">
        <v>312</v>
      </c>
      <c r="N554" s="13"/>
      <c r="O554" s="13" t="s">
        <v>312</v>
      </c>
      <c r="P554" s="13"/>
      <c r="Q554" s="13"/>
      <c r="R554" s="13" t="s">
        <v>345</v>
      </c>
      <c r="S554" s="13"/>
      <c r="T554" s="13"/>
      <c r="U554" s="18" t="s">
        <v>275</v>
      </c>
      <c r="V554" s="330"/>
      <c r="W554" s="330"/>
      <c r="X554" s="330"/>
      <c r="Y554" s="330"/>
      <c r="Z554" s="330"/>
      <c r="AA554" s="13"/>
      <c r="AB554" s="13"/>
    </row>
    <row r="555" spans="1:28" s="317" customFormat="1" ht="15" x14ac:dyDescent="0.2">
      <c r="A555" s="13" t="s">
        <v>223</v>
      </c>
      <c r="B555" s="39">
        <v>41986</v>
      </c>
      <c r="C555" s="16">
        <v>0.5180555555555556</v>
      </c>
      <c r="D555" s="12">
        <v>18.3</v>
      </c>
      <c r="E555" s="12">
        <v>1732.9</v>
      </c>
      <c r="F555" s="13" t="s">
        <v>312</v>
      </c>
      <c r="G555" s="13" t="s">
        <v>312</v>
      </c>
      <c r="H555" s="15">
        <v>5.32</v>
      </c>
      <c r="I555" s="13" t="s">
        <v>230</v>
      </c>
      <c r="J555" s="318" t="s">
        <v>312</v>
      </c>
      <c r="K555" s="13">
        <v>8.09</v>
      </c>
      <c r="L555" s="12">
        <v>0.9</v>
      </c>
      <c r="M555" s="13" t="s">
        <v>312</v>
      </c>
      <c r="N555" s="13"/>
      <c r="O555" s="13" t="s">
        <v>312</v>
      </c>
      <c r="P555" s="13"/>
      <c r="Q555" s="13"/>
      <c r="R555" s="13" t="s">
        <v>345</v>
      </c>
      <c r="S555" s="13"/>
      <c r="T555" s="13"/>
      <c r="U555" s="18" t="s">
        <v>275</v>
      </c>
      <c r="V555" s="330"/>
      <c r="W555" s="330"/>
      <c r="X555" s="330"/>
      <c r="Y555" s="330"/>
      <c r="Z555" s="330"/>
      <c r="AA555" s="13"/>
      <c r="AB555" s="13"/>
    </row>
    <row r="556" spans="1:28" s="317" customFormat="1" ht="15" x14ac:dyDescent="0.2">
      <c r="A556" s="13" t="s">
        <v>223</v>
      </c>
      <c r="B556" s="39">
        <v>42028</v>
      </c>
      <c r="C556" s="16">
        <v>0.49374999999999997</v>
      </c>
      <c r="D556" s="13">
        <v>23.5</v>
      </c>
      <c r="E556" s="13">
        <v>770.1</v>
      </c>
      <c r="F556" s="15">
        <v>11.41</v>
      </c>
      <c r="G556" s="13">
        <v>103.4</v>
      </c>
      <c r="H556" s="15">
        <v>3.07</v>
      </c>
      <c r="I556" s="13" t="s">
        <v>230</v>
      </c>
      <c r="J556" s="318" t="s">
        <v>312</v>
      </c>
      <c r="K556" s="15">
        <v>7.75</v>
      </c>
      <c r="L556" s="12">
        <v>4.3</v>
      </c>
      <c r="M556" s="13" t="s">
        <v>312</v>
      </c>
      <c r="N556" s="15">
        <v>565</v>
      </c>
      <c r="O556" s="13" t="s">
        <v>312</v>
      </c>
      <c r="P556" s="13"/>
      <c r="Q556" s="13" t="s">
        <v>421</v>
      </c>
      <c r="R556" s="13" t="s">
        <v>345</v>
      </c>
      <c r="S556" s="13"/>
      <c r="T556" s="13"/>
      <c r="U556" s="18" t="s">
        <v>274</v>
      </c>
      <c r="V556" s="18" t="s">
        <v>385</v>
      </c>
      <c r="W556" s="18"/>
      <c r="X556" s="18"/>
      <c r="Y556" s="18"/>
      <c r="Z556" s="18"/>
      <c r="AA556" s="13"/>
      <c r="AB556" s="13"/>
    </row>
    <row r="557" spans="1:28" s="317" customFormat="1" ht="15" x14ac:dyDescent="0.2">
      <c r="A557" s="13" t="s">
        <v>223</v>
      </c>
      <c r="B557" s="39">
        <v>42049</v>
      </c>
      <c r="C557" s="16">
        <v>0.52430555555555558</v>
      </c>
      <c r="D557" s="13">
        <v>16.100000000000001</v>
      </c>
      <c r="E557" s="13">
        <v>613.1</v>
      </c>
      <c r="F557" s="14">
        <v>10.51</v>
      </c>
      <c r="G557" s="13">
        <v>104</v>
      </c>
      <c r="H557" s="15">
        <v>6.62</v>
      </c>
      <c r="I557" s="13" t="s">
        <v>230</v>
      </c>
      <c r="J557" s="318" t="s">
        <v>312</v>
      </c>
      <c r="K557" s="15">
        <v>7.9</v>
      </c>
      <c r="L557" s="15">
        <v>4.18</v>
      </c>
      <c r="M557" s="13" t="s">
        <v>312</v>
      </c>
      <c r="N557" s="15">
        <v>589.20000000000005</v>
      </c>
      <c r="O557" s="13" t="s">
        <v>312</v>
      </c>
      <c r="P557" s="13" t="s">
        <v>312</v>
      </c>
      <c r="Q557" s="13" t="s">
        <v>312</v>
      </c>
      <c r="R557" s="13" t="s">
        <v>345</v>
      </c>
      <c r="S557" s="13"/>
      <c r="T557" s="13"/>
      <c r="U557" s="18" t="s">
        <v>274</v>
      </c>
      <c r="V557" s="18" t="s">
        <v>375</v>
      </c>
      <c r="W557" s="18"/>
      <c r="X557" s="18"/>
      <c r="Y557" s="18"/>
      <c r="Z557" s="18"/>
      <c r="AA557" s="13"/>
      <c r="AB557" s="13"/>
    </row>
    <row r="558" spans="1:28" s="317" customFormat="1" ht="15" x14ac:dyDescent="0.2">
      <c r="A558" s="13" t="s">
        <v>223</v>
      </c>
      <c r="B558" s="39">
        <v>42063</v>
      </c>
      <c r="C558" s="13" t="s">
        <v>312</v>
      </c>
      <c r="D558" s="13" t="s">
        <v>312</v>
      </c>
      <c r="E558" s="13" t="s">
        <v>312</v>
      </c>
      <c r="F558" s="13" t="s">
        <v>312</v>
      </c>
      <c r="G558" s="13" t="s">
        <v>312</v>
      </c>
      <c r="H558" s="13" t="s">
        <v>312</v>
      </c>
      <c r="I558" s="13" t="s">
        <v>312</v>
      </c>
      <c r="J558" s="318" t="s">
        <v>312</v>
      </c>
      <c r="K558" s="13" t="s">
        <v>312</v>
      </c>
      <c r="L558" s="13" t="s">
        <v>312</v>
      </c>
      <c r="M558" s="13" t="s">
        <v>312</v>
      </c>
      <c r="N558" s="13" t="s">
        <v>312</v>
      </c>
      <c r="O558" s="13" t="s">
        <v>312</v>
      </c>
      <c r="P558" s="13" t="s">
        <v>312</v>
      </c>
      <c r="Q558" s="13" t="s">
        <v>312</v>
      </c>
      <c r="R558" s="13" t="s">
        <v>312</v>
      </c>
      <c r="S558" s="13"/>
      <c r="T558" s="13"/>
      <c r="U558" s="18" t="s">
        <v>274</v>
      </c>
      <c r="V558" s="18" t="s">
        <v>301</v>
      </c>
      <c r="W558" s="18"/>
      <c r="X558" s="18"/>
      <c r="Y558" s="18"/>
      <c r="Z558" s="18"/>
      <c r="AA558" s="13"/>
      <c r="AB558" s="13"/>
    </row>
    <row r="559" spans="1:28" s="317" customFormat="1" ht="15" x14ac:dyDescent="0.2">
      <c r="A559" s="13" t="s">
        <v>223</v>
      </c>
      <c r="B559" s="39">
        <v>42084</v>
      </c>
      <c r="C559" s="16">
        <v>0.55555555555555558</v>
      </c>
      <c r="D559" s="12">
        <v>11</v>
      </c>
      <c r="E559" s="13" t="s">
        <v>296</v>
      </c>
      <c r="F559" s="14">
        <v>10.06</v>
      </c>
      <c r="G559" s="13">
        <v>97.8</v>
      </c>
      <c r="H559" s="15">
        <v>12.78</v>
      </c>
      <c r="I559" s="13" t="s">
        <v>230</v>
      </c>
      <c r="J559" s="318" t="s">
        <v>312</v>
      </c>
      <c r="K559" s="15">
        <v>7.97</v>
      </c>
      <c r="L559" s="15">
        <v>3.02</v>
      </c>
      <c r="M559" s="15">
        <v>532.79999999999995</v>
      </c>
      <c r="N559" s="15">
        <v>693.9</v>
      </c>
      <c r="O559" s="12">
        <v>178.4</v>
      </c>
      <c r="P559" s="13"/>
      <c r="Q559" s="13" t="s">
        <v>421</v>
      </c>
      <c r="R559" s="13" t="s">
        <v>345</v>
      </c>
      <c r="S559" s="13"/>
      <c r="T559" s="13"/>
      <c r="U559" s="18" t="s">
        <v>274</v>
      </c>
      <c r="V559" s="18" t="s">
        <v>302</v>
      </c>
      <c r="W559" s="18"/>
      <c r="X559" s="18"/>
      <c r="Y559" s="18"/>
      <c r="Z559" s="18"/>
      <c r="AA559" s="13"/>
      <c r="AB559" s="13"/>
    </row>
    <row r="560" spans="1:28" s="317" customFormat="1" ht="15" x14ac:dyDescent="0.25">
      <c r="A560" s="13" t="s">
        <v>223</v>
      </c>
      <c r="B560" s="39">
        <v>42091</v>
      </c>
      <c r="C560" s="16">
        <v>0.57916666666666672</v>
      </c>
      <c r="D560" s="12">
        <v>13.1</v>
      </c>
      <c r="E560" s="13" t="s">
        <v>296</v>
      </c>
      <c r="F560" s="14">
        <v>9.77</v>
      </c>
      <c r="G560" s="13">
        <v>116.2</v>
      </c>
      <c r="H560" s="15">
        <v>14.13</v>
      </c>
      <c r="I560" s="13" t="s">
        <v>230</v>
      </c>
      <c r="J560" s="318" t="s">
        <v>312</v>
      </c>
      <c r="K560" s="15">
        <v>8.2200000000000006</v>
      </c>
      <c r="L560" s="13">
        <v>6.28</v>
      </c>
      <c r="M560" s="15">
        <v>519.29999999999995</v>
      </c>
      <c r="N560" s="15">
        <v>655.4</v>
      </c>
      <c r="O560" s="12">
        <v>131.80000000000001</v>
      </c>
      <c r="P560" s="13"/>
      <c r="Q560" s="13" t="s">
        <v>421</v>
      </c>
      <c r="R560" s="13" t="s">
        <v>345</v>
      </c>
      <c r="S560" s="13"/>
      <c r="T560" s="13"/>
      <c r="U560" s="340" t="s">
        <v>326</v>
      </c>
      <c r="V560" s="18" t="s">
        <v>303</v>
      </c>
      <c r="W560" s="18"/>
      <c r="X560" s="18"/>
      <c r="Y560" s="18"/>
      <c r="Z560" s="18"/>
      <c r="AA560" s="13"/>
      <c r="AB560" s="13"/>
    </row>
    <row r="561" spans="1:28" s="317" customFormat="1" ht="15" x14ac:dyDescent="0.25">
      <c r="A561" s="13" t="s">
        <v>223</v>
      </c>
      <c r="B561" s="39">
        <v>42111</v>
      </c>
      <c r="C561" s="16">
        <v>0.56736111111111109</v>
      </c>
      <c r="D561" s="12">
        <v>1413.6</v>
      </c>
      <c r="E561" s="13" t="s">
        <v>296</v>
      </c>
      <c r="F561" s="14">
        <v>9.57</v>
      </c>
      <c r="G561" s="13">
        <v>99.7</v>
      </c>
      <c r="H561" s="15">
        <v>8.52</v>
      </c>
      <c r="I561" s="13" t="s">
        <v>371</v>
      </c>
      <c r="J561" s="318" t="s">
        <v>312</v>
      </c>
      <c r="K561" s="15">
        <v>7.73</v>
      </c>
      <c r="L561" s="13" t="s">
        <v>312</v>
      </c>
      <c r="M561" s="15">
        <v>391.1</v>
      </c>
      <c r="N561" s="15">
        <v>572.70000000000005</v>
      </c>
      <c r="O561" s="12">
        <v>116.4</v>
      </c>
      <c r="P561" s="13" t="s">
        <v>312</v>
      </c>
      <c r="Q561" s="13" t="s">
        <v>421</v>
      </c>
      <c r="R561" s="13" t="s">
        <v>346</v>
      </c>
      <c r="S561" s="13" t="s">
        <v>312</v>
      </c>
      <c r="T561" s="13" t="s">
        <v>312</v>
      </c>
      <c r="U561" s="350" t="s">
        <v>195</v>
      </c>
      <c r="V561" s="18" t="s">
        <v>304</v>
      </c>
      <c r="W561" s="18"/>
      <c r="X561" s="18"/>
      <c r="Y561" s="18"/>
      <c r="Z561" s="18"/>
      <c r="AA561" s="13"/>
      <c r="AB561" s="13"/>
    </row>
    <row r="562" spans="1:28" s="317" customFormat="1" ht="15" x14ac:dyDescent="0.2">
      <c r="A562" s="13" t="s">
        <v>223</v>
      </c>
      <c r="B562" s="39">
        <v>42130</v>
      </c>
      <c r="C562" s="16">
        <v>0.53888888888888886</v>
      </c>
      <c r="D562" s="12">
        <v>326</v>
      </c>
      <c r="E562" s="13"/>
      <c r="F562" s="14">
        <v>8.5299999999999994</v>
      </c>
      <c r="G562" s="13">
        <v>97.4</v>
      </c>
      <c r="H562" s="15">
        <v>12.63</v>
      </c>
      <c r="I562" s="13" t="s">
        <v>371</v>
      </c>
      <c r="J562" s="318" t="s">
        <v>312</v>
      </c>
      <c r="K562" s="15">
        <v>7.65</v>
      </c>
      <c r="L562" s="13" t="s">
        <v>312</v>
      </c>
      <c r="M562" s="15">
        <v>316.89999999999998</v>
      </c>
      <c r="N562" s="15">
        <v>236.6</v>
      </c>
      <c r="O562" s="12">
        <v>82.2</v>
      </c>
      <c r="P562" s="13"/>
      <c r="Q562" s="13" t="s">
        <v>312</v>
      </c>
      <c r="R562" s="13" t="s">
        <v>346</v>
      </c>
      <c r="S562" s="13"/>
      <c r="T562" s="13"/>
      <c r="U562" s="18" t="s">
        <v>115</v>
      </c>
      <c r="V562" s="18" t="s">
        <v>305</v>
      </c>
      <c r="W562" s="18"/>
      <c r="X562" s="18"/>
      <c r="Y562" s="18"/>
      <c r="Z562" s="18"/>
      <c r="AA562" s="13">
        <v>0.67800000000000005</v>
      </c>
      <c r="AB562" s="13">
        <v>6.7100000000000007E-2</v>
      </c>
    </row>
    <row r="563" spans="1:28" s="317" customFormat="1" ht="15" x14ac:dyDescent="0.2">
      <c r="A563" s="13" t="s">
        <v>223</v>
      </c>
      <c r="B563" s="39">
        <v>42144</v>
      </c>
      <c r="C563" s="16">
        <v>0.52361111111111114</v>
      </c>
      <c r="D563" s="318">
        <v>205</v>
      </c>
      <c r="E563" s="13"/>
      <c r="F563" s="14">
        <v>9.75</v>
      </c>
      <c r="G563" s="13">
        <v>101.3</v>
      </c>
      <c r="H563" s="15">
        <v>8.7899999999999991</v>
      </c>
      <c r="I563" s="13" t="s">
        <v>371</v>
      </c>
      <c r="J563" s="318" t="s">
        <v>312</v>
      </c>
      <c r="K563" s="15">
        <v>7.64</v>
      </c>
      <c r="L563" s="13" t="s">
        <v>312</v>
      </c>
      <c r="M563" s="15">
        <v>313.2</v>
      </c>
      <c r="N563" s="15">
        <v>216</v>
      </c>
      <c r="O563" s="12">
        <v>75.099999999999994</v>
      </c>
      <c r="P563" s="13"/>
      <c r="Q563" s="13" t="s">
        <v>312</v>
      </c>
      <c r="R563" s="13" t="s">
        <v>346</v>
      </c>
      <c r="S563" s="13"/>
      <c r="T563" s="13"/>
      <c r="U563" s="18" t="s">
        <v>115</v>
      </c>
      <c r="V563" s="18" t="s">
        <v>306</v>
      </c>
      <c r="W563" s="18"/>
      <c r="X563" s="18"/>
      <c r="Y563" s="18"/>
      <c r="Z563" s="18"/>
      <c r="AA563" s="13">
        <v>0.63400000000000001</v>
      </c>
      <c r="AB563" s="13">
        <v>3.7999999999999999E-2</v>
      </c>
    </row>
    <row r="564" spans="1:28" s="317" customFormat="1" ht="15" x14ac:dyDescent="0.2">
      <c r="A564" s="13" t="s">
        <v>223</v>
      </c>
      <c r="B564" s="39">
        <v>42158</v>
      </c>
      <c r="C564" s="16">
        <v>0.45833333333333331</v>
      </c>
      <c r="D564" s="12">
        <v>14.6</v>
      </c>
      <c r="E564" s="13"/>
      <c r="F564" s="14">
        <v>9.1999999999999993</v>
      </c>
      <c r="G564" s="13">
        <v>103.3</v>
      </c>
      <c r="H564" s="15">
        <v>11.94</v>
      </c>
      <c r="I564" s="13" t="s">
        <v>371</v>
      </c>
      <c r="J564" s="318" t="s">
        <v>312</v>
      </c>
      <c r="K564" s="15">
        <v>7.6</v>
      </c>
      <c r="L564" s="13" t="s">
        <v>312</v>
      </c>
      <c r="M564" s="15">
        <v>208.2</v>
      </c>
      <c r="N564" s="15">
        <v>278.2</v>
      </c>
      <c r="O564" s="12">
        <v>74.400000000000006</v>
      </c>
      <c r="P564" s="13" t="s">
        <v>312</v>
      </c>
      <c r="Q564" s="13" t="s">
        <v>421</v>
      </c>
      <c r="R564" s="13" t="s">
        <v>346</v>
      </c>
      <c r="S564" s="13" t="s">
        <v>312</v>
      </c>
      <c r="T564" s="13" t="s">
        <v>312</v>
      </c>
      <c r="U564" s="18" t="s">
        <v>251</v>
      </c>
      <c r="V564" s="18" t="s">
        <v>422</v>
      </c>
      <c r="W564" s="18"/>
      <c r="X564" s="18"/>
      <c r="Y564" s="18"/>
      <c r="Z564" s="18"/>
      <c r="AA564" s="13">
        <v>0.55800000000000005</v>
      </c>
      <c r="AB564" s="13">
        <v>3.95E-2</v>
      </c>
    </row>
    <row r="565" spans="1:28" s="317" customFormat="1" ht="15" x14ac:dyDescent="0.2">
      <c r="A565" s="13" t="s">
        <v>223</v>
      </c>
      <c r="B565" s="39">
        <v>42172</v>
      </c>
      <c r="C565" s="16">
        <v>0.54652777777777783</v>
      </c>
      <c r="D565" s="12">
        <v>81.3</v>
      </c>
      <c r="E565" s="13"/>
      <c r="F565" s="14">
        <v>8.01</v>
      </c>
      <c r="G565" s="13">
        <v>100.3</v>
      </c>
      <c r="H565" s="15">
        <v>17.37</v>
      </c>
      <c r="I565" s="13" t="s">
        <v>371</v>
      </c>
      <c r="J565" s="318" t="s">
        <v>312</v>
      </c>
      <c r="K565" s="15">
        <v>7.69</v>
      </c>
      <c r="L565" s="13" t="s">
        <v>312</v>
      </c>
      <c r="M565" s="15">
        <v>191.5</v>
      </c>
      <c r="N565" s="15">
        <v>231.1</v>
      </c>
      <c r="O565" s="12">
        <v>106.7</v>
      </c>
      <c r="P565" s="13" t="s">
        <v>312</v>
      </c>
      <c r="Q565" s="13" t="s">
        <v>298</v>
      </c>
      <c r="R565" s="13" t="s">
        <v>346</v>
      </c>
      <c r="S565" s="13" t="s">
        <v>312</v>
      </c>
      <c r="T565" s="13" t="s">
        <v>312</v>
      </c>
      <c r="U565" s="18" t="s">
        <v>249</v>
      </c>
      <c r="V565" s="18" t="s">
        <v>423</v>
      </c>
      <c r="W565" s="18"/>
      <c r="X565" s="18"/>
      <c r="Y565" s="18"/>
      <c r="Z565" s="18"/>
      <c r="AA565" s="13">
        <v>0.51700000000000002</v>
      </c>
      <c r="AB565" s="13">
        <v>3.5099999999999999E-2</v>
      </c>
    </row>
    <row r="566" spans="1:28" s="317" customFormat="1" ht="15" x14ac:dyDescent="0.2">
      <c r="A566" s="13" t="s">
        <v>223</v>
      </c>
      <c r="B566" s="39">
        <v>42181</v>
      </c>
      <c r="C566" s="16">
        <v>0.3923611111111111</v>
      </c>
      <c r="D566" s="12">
        <v>72.7</v>
      </c>
      <c r="E566" s="13" t="s">
        <v>296</v>
      </c>
      <c r="F566" s="14">
        <v>6.79</v>
      </c>
      <c r="G566" s="13">
        <v>68.900000000000006</v>
      </c>
      <c r="H566" s="15">
        <v>15.83</v>
      </c>
      <c r="I566" s="13" t="s">
        <v>371</v>
      </c>
      <c r="J566" s="318" t="s">
        <v>312</v>
      </c>
      <c r="K566" s="15">
        <v>7.83</v>
      </c>
      <c r="L566" s="13" t="s">
        <v>312</v>
      </c>
      <c r="M566" s="15"/>
      <c r="N566" s="15">
        <v>275</v>
      </c>
      <c r="O566" s="12" t="s">
        <v>312</v>
      </c>
      <c r="P566" s="13" t="s">
        <v>312</v>
      </c>
      <c r="Q566" s="13" t="s">
        <v>298</v>
      </c>
      <c r="R566" s="13" t="s">
        <v>346</v>
      </c>
      <c r="S566" s="13" t="s">
        <v>312</v>
      </c>
      <c r="T566" s="13" t="s">
        <v>312</v>
      </c>
      <c r="U566" s="18" t="s">
        <v>205</v>
      </c>
      <c r="V566" s="18" t="s">
        <v>147</v>
      </c>
      <c r="W566" s="18"/>
      <c r="X566" s="18"/>
      <c r="Y566" s="18"/>
      <c r="Z566" s="18"/>
      <c r="AA566" s="13"/>
      <c r="AB566" s="13"/>
    </row>
    <row r="567" spans="1:28" s="317" customFormat="1" ht="15" x14ac:dyDescent="0.2">
      <c r="A567" s="13" t="s">
        <v>223</v>
      </c>
      <c r="B567" s="39">
        <v>42186</v>
      </c>
      <c r="C567" s="16">
        <v>0.47083333333333338</v>
      </c>
      <c r="D567" s="12">
        <v>74.3</v>
      </c>
      <c r="E567" s="13"/>
      <c r="F567" s="14">
        <v>7.79</v>
      </c>
      <c r="G567" s="13">
        <v>101.8</v>
      </c>
      <c r="H567" s="15">
        <v>19.100000000000001</v>
      </c>
      <c r="I567" s="13" t="s">
        <v>371</v>
      </c>
      <c r="J567" s="318" t="s">
        <v>312</v>
      </c>
      <c r="K567" s="15">
        <v>7.58</v>
      </c>
      <c r="L567" s="13">
        <v>7.27</v>
      </c>
      <c r="M567" s="15">
        <v>261.3</v>
      </c>
      <c r="N567" s="15">
        <v>297.10000000000002</v>
      </c>
      <c r="O567" s="12">
        <v>77.7</v>
      </c>
      <c r="P567" s="13"/>
      <c r="Q567" s="13" t="s">
        <v>312</v>
      </c>
      <c r="R567" s="13" t="s">
        <v>346</v>
      </c>
      <c r="S567" s="13"/>
      <c r="T567" s="13"/>
      <c r="U567" s="18" t="s">
        <v>127</v>
      </c>
      <c r="V567" s="18" t="s">
        <v>148</v>
      </c>
      <c r="W567" s="18"/>
      <c r="X567" s="18"/>
      <c r="Y567" s="18"/>
      <c r="Z567" s="18"/>
      <c r="AA567" s="13">
        <v>0.504</v>
      </c>
      <c r="AB567" s="13">
        <v>3.3300000000000003E-2</v>
      </c>
    </row>
    <row r="568" spans="1:28" s="317" customFormat="1" ht="15" x14ac:dyDescent="0.2">
      <c r="A568" s="13" t="s">
        <v>223</v>
      </c>
      <c r="B568" s="39">
        <v>42195</v>
      </c>
      <c r="C568" s="16">
        <v>0.47916666666666669</v>
      </c>
      <c r="D568" s="12">
        <v>517.20000000000005</v>
      </c>
      <c r="E568" s="13" t="s">
        <v>296</v>
      </c>
      <c r="F568" s="14">
        <v>7.61</v>
      </c>
      <c r="G568" s="13">
        <v>98.8</v>
      </c>
      <c r="H568" s="15">
        <v>18.46</v>
      </c>
      <c r="I568" s="13" t="s">
        <v>312</v>
      </c>
      <c r="J568" s="318" t="s">
        <v>312</v>
      </c>
      <c r="K568" s="15">
        <v>7.8</v>
      </c>
      <c r="L568" s="13">
        <v>18.600000000000001</v>
      </c>
      <c r="M568" s="15">
        <v>302.39999999999998</v>
      </c>
      <c r="N568" s="15">
        <v>346.5</v>
      </c>
      <c r="O568" s="12">
        <v>70.3</v>
      </c>
      <c r="P568" s="13" t="s">
        <v>312</v>
      </c>
      <c r="Q568" s="13" t="s">
        <v>421</v>
      </c>
      <c r="R568" s="13" t="s">
        <v>346</v>
      </c>
      <c r="S568" s="13" t="s">
        <v>312</v>
      </c>
      <c r="T568" s="13" t="s">
        <v>312</v>
      </c>
      <c r="U568" s="18" t="s">
        <v>249</v>
      </c>
      <c r="V568" s="18" t="s">
        <v>149</v>
      </c>
      <c r="W568" s="18"/>
      <c r="X568" s="18"/>
      <c r="Y568" s="18"/>
      <c r="Z568" s="18"/>
      <c r="AA568" s="13" t="s">
        <v>312</v>
      </c>
      <c r="AB568" s="13" t="s">
        <v>312</v>
      </c>
    </row>
    <row r="569" spans="1:28" s="317" customFormat="1" ht="15" x14ac:dyDescent="0.2">
      <c r="A569" s="13" t="s">
        <v>223</v>
      </c>
      <c r="B569" s="39">
        <v>42200</v>
      </c>
      <c r="C569" s="16">
        <v>0.4604166666666667</v>
      </c>
      <c r="D569" s="318">
        <v>228</v>
      </c>
      <c r="E569" s="13"/>
      <c r="F569" s="14">
        <v>7.67</v>
      </c>
      <c r="G569" s="13">
        <v>99.5</v>
      </c>
      <c r="H569" s="15">
        <v>18.48</v>
      </c>
      <c r="I569" s="13" t="s">
        <v>371</v>
      </c>
      <c r="J569" s="318" t="s">
        <v>312</v>
      </c>
      <c r="K569" s="15">
        <v>7.8</v>
      </c>
      <c r="L569" s="13">
        <v>15.3</v>
      </c>
      <c r="M569" s="15">
        <v>274.60000000000002</v>
      </c>
      <c r="N569" s="15">
        <v>314.5</v>
      </c>
      <c r="O569" s="12">
        <v>62.9</v>
      </c>
      <c r="P569" s="13"/>
      <c r="Q569" s="13" t="s">
        <v>421</v>
      </c>
      <c r="R569" s="13" t="s">
        <v>346</v>
      </c>
      <c r="S569" s="13"/>
      <c r="T569" s="13"/>
      <c r="U569" s="18" t="s">
        <v>163</v>
      </c>
      <c r="V569" s="18" t="s">
        <v>150</v>
      </c>
      <c r="W569" s="18"/>
      <c r="X569" s="18"/>
      <c r="Y569" s="18"/>
      <c r="Z569" s="18"/>
      <c r="AA569" s="13">
        <v>0.45700000000000002</v>
      </c>
      <c r="AB569" s="64">
        <v>0.21</v>
      </c>
    </row>
    <row r="570" spans="1:28" s="317" customFormat="1" ht="15" x14ac:dyDescent="0.2">
      <c r="A570" s="13" t="s">
        <v>223</v>
      </c>
      <c r="B570" s="39">
        <v>42209</v>
      </c>
      <c r="C570" s="16">
        <v>0.45069444444444445</v>
      </c>
      <c r="D570" s="12">
        <v>156.5</v>
      </c>
      <c r="E570" s="13" t="s">
        <v>296</v>
      </c>
      <c r="F570" s="14">
        <v>7.48</v>
      </c>
      <c r="G570" s="13">
        <v>98.7</v>
      </c>
      <c r="H570" s="15">
        <v>19.66</v>
      </c>
      <c r="I570" s="13" t="s">
        <v>371</v>
      </c>
      <c r="J570" s="318" t="s">
        <v>312</v>
      </c>
      <c r="K570" s="15">
        <v>7.76</v>
      </c>
      <c r="L570" s="13" t="s">
        <v>312</v>
      </c>
      <c r="M570" s="15">
        <v>281.3</v>
      </c>
      <c r="N570" s="15">
        <v>313.5</v>
      </c>
      <c r="O570" s="12">
        <v>66.5</v>
      </c>
      <c r="P570" s="13" t="s">
        <v>312</v>
      </c>
      <c r="Q570" s="13" t="s">
        <v>421</v>
      </c>
      <c r="R570" s="13" t="s">
        <v>346</v>
      </c>
      <c r="S570" s="13" t="s">
        <v>312</v>
      </c>
      <c r="T570" s="13" t="s">
        <v>312</v>
      </c>
      <c r="U570" s="18" t="s">
        <v>249</v>
      </c>
      <c r="V570" s="18" t="s">
        <v>151</v>
      </c>
      <c r="W570" s="18"/>
      <c r="X570" s="18"/>
      <c r="Y570" s="18"/>
      <c r="Z570" s="18"/>
      <c r="AA570" s="13"/>
      <c r="AB570" s="13"/>
    </row>
    <row r="571" spans="1:28" s="317" customFormat="1" ht="15" x14ac:dyDescent="0.2">
      <c r="A571" s="13" t="s">
        <v>223</v>
      </c>
      <c r="B571" s="39">
        <v>42216</v>
      </c>
      <c r="C571" s="16">
        <v>0.45763888888888887</v>
      </c>
      <c r="D571" s="12">
        <v>186</v>
      </c>
      <c r="E571" s="13" t="s">
        <v>296</v>
      </c>
      <c r="F571" s="14">
        <v>7.63</v>
      </c>
      <c r="G571" s="13">
        <v>102.3</v>
      </c>
      <c r="H571" s="15">
        <v>20.52</v>
      </c>
      <c r="I571" s="13" t="s">
        <v>312</v>
      </c>
      <c r="J571" s="318" t="s">
        <v>312</v>
      </c>
      <c r="K571" s="15">
        <v>7.9</v>
      </c>
      <c r="L571" s="13" t="s">
        <v>312</v>
      </c>
      <c r="M571" s="15">
        <v>365.3</v>
      </c>
      <c r="N571" s="15">
        <v>400.6</v>
      </c>
      <c r="O571" s="12">
        <v>52.4</v>
      </c>
      <c r="P571" s="13" t="s">
        <v>312</v>
      </c>
      <c r="Q571" s="13" t="s">
        <v>421</v>
      </c>
      <c r="R571" s="13" t="s">
        <v>346</v>
      </c>
      <c r="S571" s="13" t="s">
        <v>312</v>
      </c>
      <c r="T571" s="13" t="s">
        <v>312</v>
      </c>
      <c r="U571" s="18" t="s">
        <v>249</v>
      </c>
      <c r="V571" s="18" t="s">
        <v>152</v>
      </c>
      <c r="W571" s="18"/>
      <c r="X571" s="18"/>
      <c r="Y571" s="18"/>
      <c r="Z571" s="18"/>
      <c r="AA571" s="13"/>
      <c r="AB571" s="13"/>
    </row>
    <row r="572" spans="1:28" s="317" customFormat="1" ht="15" x14ac:dyDescent="0.25">
      <c r="A572" s="13" t="s">
        <v>223</v>
      </c>
      <c r="B572" s="39">
        <v>42221</v>
      </c>
      <c r="C572" s="16">
        <v>0.47847222222222219</v>
      </c>
      <c r="D572" s="12">
        <v>127</v>
      </c>
      <c r="E572" s="13"/>
      <c r="F572" s="14">
        <v>8.2200000000000006</v>
      </c>
      <c r="G572" s="13">
        <v>110.6</v>
      </c>
      <c r="H572" s="15">
        <v>20.39</v>
      </c>
      <c r="I572" s="13" t="s">
        <v>312</v>
      </c>
      <c r="J572" s="318" t="s">
        <v>312</v>
      </c>
      <c r="K572" s="15">
        <v>7.71</v>
      </c>
      <c r="L572" s="13" t="s">
        <v>312</v>
      </c>
      <c r="M572" s="15">
        <v>381.7</v>
      </c>
      <c r="N572" s="15">
        <v>419.5</v>
      </c>
      <c r="O572" s="12" t="s">
        <v>312</v>
      </c>
      <c r="P572" s="13" t="s">
        <v>312</v>
      </c>
      <c r="Q572" s="13" t="s">
        <v>421</v>
      </c>
      <c r="R572" s="13" t="s">
        <v>345</v>
      </c>
      <c r="S572" s="13" t="s">
        <v>312</v>
      </c>
      <c r="T572" s="13" t="s">
        <v>312</v>
      </c>
      <c r="U572" s="340" t="s">
        <v>172</v>
      </c>
      <c r="V572" s="18" t="s">
        <v>153</v>
      </c>
      <c r="W572" s="18"/>
      <c r="X572" s="18"/>
      <c r="Y572" s="18"/>
      <c r="Z572" s="18"/>
      <c r="AA572" s="13">
        <v>0.56200000000000006</v>
      </c>
      <c r="AB572" s="366">
        <v>2.4E-2</v>
      </c>
    </row>
    <row r="573" spans="1:28" s="317" customFormat="1" ht="15" x14ac:dyDescent="0.2">
      <c r="A573" s="13" t="s">
        <v>223</v>
      </c>
      <c r="B573" s="39">
        <v>42235</v>
      </c>
      <c r="C573" s="16">
        <v>0.47500000000000003</v>
      </c>
      <c r="D573" s="318">
        <v>1550</v>
      </c>
      <c r="E573" s="13"/>
      <c r="F573" s="14">
        <v>8.08</v>
      </c>
      <c r="G573" s="13">
        <v>105.1</v>
      </c>
      <c r="H573" s="15">
        <v>18.7</v>
      </c>
      <c r="I573" s="13" t="s">
        <v>230</v>
      </c>
      <c r="J573" s="318" t="s">
        <v>312</v>
      </c>
      <c r="K573" s="15">
        <v>7.79</v>
      </c>
      <c r="L573" s="13" t="s">
        <v>312</v>
      </c>
      <c r="M573" s="15">
        <v>444.4</v>
      </c>
      <c r="N573" s="15">
        <v>504.6</v>
      </c>
      <c r="O573" s="12">
        <v>63.2</v>
      </c>
      <c r="P573" s="13" t="s">
        <v>312</v>
      </c>
      <c r="Q573" s="13" t="s">
        <v>312</v>
      </c>
      <c r="R573" s="13" t="s">
        <v>345</v>
      </c>
      <c r="S573" s="13" t="s">
        <v>312</v>
      </c>
      <c r="T573" s="13" t="s">
        <v>312</v>
      </c>
      <c r="U573" s="18" t="s">
        <v>174</v>
      </c>
      <c r="V573" s="18" t="s">
        <v>154</v>
      </c>
      <c r="W573" s="18"/>
      <c r="X573" s="18"/>
      <c r="Y573" s="18"/>
      <c r="Z573" s="18"/>
      <c r="AA573" s="13">
        <v>0.66600000000000004</v>
      </c>
      <c r="AB573" s="13">
        <v>4.4600000000000001E-2</v>
      </c>
    </row>
    <row r="574" spans="1:28" s="317" customFormat="1" ht="15" x14ac:dyDescent="0.2">
      <c r="A574" s="13" t="s">
        <v>223</v>
      </c>
      <c r="B574" s="39">
        <v>42249</v>
      </c>
      <c r="C574" s="16">
        <v>0.49236111111111108</v>
      </c>
      <c r="D574" s="318">
        <v>517</v>
      </c>
      <c r="E574" s="13"/>
      <c r="F574" s="14">
        <v>8.4600000000000009</v>
      </c>
      <c r="G574" s="13">
        <v>114.6</v>
      </c>
      <c r="H574" s="15">
        <v>20.67</v>
      </c>
      <c r="I574" s="13" t="s">
        <v>230</v>
      </c>
      <c r="J574" s="318" t="s">
        <v>312</v>
      </c>
      <c r="K574" s="15">
        <v>7.78</v>
      </c>
      <c r="L574" s="12" t="s">
        <v>312</v>
      </c>
      <c r="M574" s="15">
        <v>554.79999999999995</v>
      </c>
      <c r="N574" s="15">
        <v>606.20000000000005</v>
      </c>
      <c r="O574" s="12">
        <v>74.400000000000006</v>
      </c>
      <c r="P574" s="13" t="s">
        <v>312</v>
      </c>
      <c r="Q574" s="13" t="s">
        <v>379</v>
      </c>
      <c r="R574" s="13" t="s">
        <v>345</v>
      </c>
      <c r="S574" s="13" t="s">
        <v>312</v>
      </c>
      <c r="T574" s="13" t="s">
        <v>312</v>
      </c>
      <c r="U574" s="18" t="s">
        <v>174</v>
      </c>
      <c r="V574" s="18" t="s">
        <v>155</v>
      </c>
      <c r="W574" s="18"/>
      <c r="X574" s="18"/>
      <c r="Y574" s="18"/>
      <c r="Z574" s="18"/>
      <c r="AA574" s="64">
        <v>0.67</v>
      </c>
      <c r="AB574" s="64">
        <v>2.5000000000000001E-2</v>
      </c>
    </row>
    <row r="575" spans="1:28" s="317" customFormat="1" ht="15" x14ac:dyDescent="0.2">
      <c r="A575" s="13" t="s">
        <v>223</v>
      </c>
      <c r="B575" s="39">
        <v>42263</v>
      </c>
      <c r="C575" s="16">
        <v>0.47569444444444442</v>
      </c>
      <c r="D575" s="318">
        <v>435</v>
      </c>
      <c r="E575" s="13"/>
      <c r="F575" s="14">
        <v>8.77</v>
      </c>
      <c r="G575" s="12">
        <v>114</v>
      </c>
      <c r="H575" s="15">
        <v>18.079999999999998</v>
      </c>
      <c r="I575" s="111" t="s">
        <v>521</v>
      </c>
      <c r="J575" s="356" t="s">
        <v>312</v>
      </c>
      <c r="K575" s="15">
        <v>7.65</v>
      </c>
      <c r="L575" s="15">
        <v>3.27</v>
      </c>
      <c r="M575" s="15">
        <v>726</v>
      </c>
      <c r="N575" s="15">
        <v>838.6</v>
      </c>
      <c r="O575" s="12">
        <v>53.6</v>
      </c>
      <c r="P575" s="111" t="s">
        <v>312</v>
      </c>
      <c r="Q575" s="111" t="s">
        <v>217</v>
      </c>
      <c r="R575" s="111" t="s">
        <v>345</v>
      </c>
      <c r="S575" s="111" t="s">
        <v>312</v>
      </c>
      <c r="T575" s="111" t="s">
        <v>312</v>
      </c>
      <c r="U575" s="18" t="s">
        <v>246</v>
      </c>
      <c r="V575" s="18" t="s">
        <v>156</v>
      </c>
      <c r="W575" s="18"/>
      <c r="X575" s="18"/>
      <c r="Y575" s="18"/>
      <c r="Z575" s="18"/>
      <c r="AA575" s="13">
        <v>1.18</v>
      </c>
      <c r="AB575" s="13">
        <v>2.9000000000000001E-2</v>
      </c>
    </row>
    <row r="576" spans="1:28" s="317" customFormat="1" ht="15" x14ac:dyDescent="0.2">
      <c r="A576" s="13" t="s">
        <v>223</v>
      </c>
      <c r="B576" s="39">
        <v>42272</v>
      </c>
      <c r="C576" s="16">
        <v>0.56388888888888888</v>
      </c>
      <c r="D576" s="12">
        <v>488.4</v>
      </c>
      <c r="E576" s="13" t="s">
        <v>296</v>
      </c>
      <c r="F576" s="14">
        <v>9.19</v>
      </c>
      <c r="G576" s="13">
        <v>120.1</v>
      </c>
      <c r="H576" s="15">
        <v>19.170000000000002</v>
      </c>
      <c r="I576" s="111" t="s">
        <v>521</v>
      </c>
      <c r="J576" s="356" t="s">
        <v>312</v>
      </c>
      <c r="K576" s="15">
        <v>7.78</v>
      </c>
      <c r="L576" s="13">
        <v>1.73</v>
      </c>
      <c r="M576" s="15">
        <v>752.4</v>
      </c>
      <c r="N576" s="15">
        <v>851.5</v>
      </c>
      <c r="O576" s="12">
        <v>42.9</v>
      </c>
      <c r="P576" s="111" t="s">
        <v>312</v>
      </c>
      <c r="Q576" s="111" t="s">
        <v>421</v>
      </c>
      <c r="R576" s="111" t="s">
        <v>345</v>
      </c>
      <c r="S576" s="111" t="s">
        <v>312</v>
      </c>
      <c r="T576" s="111" t="s">
        <v>312</v>
      </c>
      <c r="U576" s="18" t="s">
        <v>174</v>
      </c>
      <c r="V576" s="18" t="s">
        <v>157</v>
      </c>
      <c r="W576" s="18"/>
      <c r="X576" s="18"/>
      <c r="Y576" s="18"/>
      <c r="Z576" s="18"/>
      <c r="AA576" s="13"/>
      <c r="AB576" s="13"/>
    </row>
    <row r="577" spans="1:28" s="317" customFormat="1" ht="15" x14ac:dyDescent="0.2">
      <c r="A577" s="73" t="s">
        <v>223</v>
      </c>
      <c r="B577" s="325">
        <v>42286</v>
      </c>
      <c r="C577" s="326">
        <v>0.4993055555555555</v>
      </c>
      <c r="D577" s="367" t="s">
        <v>522</v>
      </c>
      <c r="E577" s="160" t="s">
        <v>522</v>
      </c>
      <c r="F577" s="342">
        <v>8.75</v>
      </c>
      <c r="G577" s="73">
        <v>106.5</v>
      </c>
      <c r="H577" s="171">
        <v>15.98</v>
      </c>
      <c r="I577" s="73" t="s">
        <v>230</v>
      </c>
      <c r="J577" s="368" t="s">
        <v>312</v>
      </c>
      <c r="K577" s="171">
        <v>7.77</v>
      </c>
      <c r="L577" s="73">
        <v>3.68</v>
      </c>
      <c r="M577" s="171">
        <v>620.79999999999995</v>
      </c>
      <c r="N577" s="171">
        <v>753.8</v>
      </c>
      <c r="O577" s="159">
        <v>23.1</v>
      </c>
      <c r="P577" s="160" t="s">
        <v>312</v>
      </c>
      <c r="Q577" s="73" t="s">
        <v>298</v>
      </c>
      <c r="R577" s="73" t="s">
        <v>345</v>
      </c>
      <c r="S577" s="111" t="s">
        <v>312</v>
      </c>
      <c r="T577" s="111" t="s">
        <v>312</v>
      </c>
      <c r="U577" s="18" t="s">
        <v>174</v>
      </c>
      <c r="V577" s="18" t="s">
        <v>158</v>
      </c>
      <c r="W577" s="18"/>
      <c r="X577" s="18"/>
      <c r="Y577" s="18"/>
      <c r="Z577" s="18"/>
      <c r="AA577" s="13"/>
      <c r="AB577" s="13"/>
    </row>
    <row r="578" spans="1:28" s="317" customFormat="1" ht="15" x14ac:dyDescent="0.2">
      <c r="A578" s="13" t="s">
        <v>223</v>
      </c>
      <c r="B578" s="325">
        <v>42307</v>
      </c>
      <c r="C578" s="326">
        <v>0.47916666666666669</v>
      </c>
      <c r="D578" s="367">
        <v>488.4</v>
      </c>
      <c r="E578" s="160" t="s">
        <v>523</v>
      </c>
      <c r="F578" s="342">
        <v>9.33</v>
      </c>
      <c r="G578" s="73">
        <v>99.1</v>
      </c>
      <c r="H578" s="171">
        <v>9.7200000000000006</v>
      </c>
      <c r="I578" s="160" t="s">
        <v>524</v>
      </c>
      <c r="J578" s="368" t="s">
        <v>549</v>
      </c>
      <c r="K578" s="171">
        <v>7.54</v>
      </c>
      <c r="L578" s="73">
        <v>4.2300000000000004</v>
      </c>
      <c r="M578" s="171">
        <v>628.29999999999995</v>
      </c>
      <c r="N578" s="171">
        <v>884.3</v>
      </c>
      <c r="O578" s="159">
        <v>13.7</v>
      </c>
      <c r="P578" s="160"/>
      <c r="Q578" s="160" t="s">
        <v>6</v>
      </c>
      <c r="R578" s="73" t="s">
        <v>345</v>
      </c>
      <c r="S578" s="155"/>
      <c r="T578" s="155"/>
      <c r="U578" s="343" t="s">
        <v>359</v>
      </c>
      <c r="V578" s="158" t="s">
        <v>159</v>
      </c>
      <c r="W578" s="158"/>
      <c r="X578" s="158"/>
      <c r="Y578" s="158"/>
      <c r="Z578" s="158"/>
      <c r="AA578" s="57"/>
      <c r="AB578" s="57"/>
    </row>
    <row r="579" spans="1:28" s="317" customFormat="1" ht="15" x14ac:dyDescent="0.2">
      <c r="A579" s="13" t="s">
        <v>223</v>
      </c>
      <c r="B579" s="39">
        <v>42321</v>
      </c>
      <c r="C579" s="16">
        <v>0.51597222222222217</v>
      </c>
      <c r="D579" s="348" t="s">
        <v>296</v>
      </c>
      <c r="E579" s="111" t="s">
        <v>296</v>
      </c>
      <c r="F579" s="14">
        <v>9.89</v>
      </c>
      <c r="G579" s="13">
        <v>104.2</v>
      </c>
      <c r="H579" s="15">
        <v>9.43</v>
      </c>
      <c r="I579" s="160" t="s">
        <v>525</v>
      </c>
      <c r="J579" s="368" t="s">
        <v>549</v>
      </c>
      <c r="K579" s="15">
        <v>7.72</v>
      </c>
      <c r="L579" s="13">
        <v>1.68</v>
      </c>
      <c r="M579" s="15">
        <v>581.70000000000005</v>
      </c>
      <c r="N579" s="15">
        <v>847.1</v>
      </c>
      <c r="O579" s="12">
        <v>18.5</v>
      </c>
      <c r="P579" s="111"/>
      <c r="Q579" s="111" t="s">
        <v>421</v>
      </c>
      <c r="R579" s="13" t="s">
        <v>345</v>
      </c>
      <c r="S579" s="111"/>
      <c r="T579" s="111"/>
      <c r="U579" s="327" t="s">
        <v>187</v>
      </c>
      <c r="V579" s="18" t="s">
        <v>160</v>
      </c>
      <c r="W579" s="18"/>
      <c r="X579" s="18"/>
      <c r="Y579" s="18"/>
      <c r="Z579" s="18"/>
      <c r="AA579" s="13"/>
      <c r="AB579" s="13"/>
    </row>
    <row r="580" spans="1:28" s="317" customFormat="1" ht="15" x14ac:dyDescent="0.2">
      <c r="A580" s="13" t="s">
        <v>223</v>
      </c>
      <c r="B580" s="39">
        <v>42342</v>
      </c>
      <c r="C580" s="16">
        <v>0.51041666666666663</v>
      </c>
      <c r="D580" s="348">
        <v>135.4</v>
      </c>
      <c r="E580" s="111">
        <v>1553.1</v>
      </c>
      <c r="F580" s="14">
        <v>12.47</v>
      </c>
      <c r="G580" s="13">
        <v>119.2</v>
      </c>
      <c r="H580" s="15">
        <v>4.91</v>
      </c>
      <c r="I580" s="111" t="s">
        <v>230</v>
      </c>
      <c r="J580" s="356" t="s">
        <v>312</v>
      </c>
      <c r="K580" s="15">
        <v>7.56</v>
      </c>
      <c r="L580" s="13">
        <v>1.87</v>
      </c>
      <c r="M580" s="15"/>
      <c r="N580" s="15">
        <v>867.5</v>
      </c>
      <c r="O580" s="12">
        <v>18.7</v>
      </c>
      <c r="P580" s="111"/>
      <c r="Q580" s="111" t="s">
        <v>217</v>
      </c>
      <c r="R580" s="13" t="s">
        <v>345</v>
      </c>
      <c r="S580" s="111"/>
      <c r="T580" s="111"/>
      <c r="U580" s="18" t="s">
        <v>191</v>
      </c>
      <c r="V580" s="18" t="s">
        <v>161</v>
      </c>
      <c r="W580" s="18"/>
      <c r="X580" s="18"/>
      <c r="Y580" s="18"/>
      <c r="Z580" s="18"/>
      <c r="AA580" s="13"/>
      <c r="AB580" s="13"/>
    </row>
    <row r="581" spans="1:28" s="317" customFormat="1" ht="15" x14ac:dyDescent="0.2">
      <c r="A581" s="13" t="s">
        <v>223</v>
      </c>
      <c r="B581" s="39">
        <v>42356</v>
      </c>
      <c r="C581" s="16">
        <v>0.52430555555555558</v>
      </c>
      <c r="D581" s="348">
        <v>613.1</v>
      </c>
      <c r="E581" s="111" t="s">
        <v>296</v>
      </c>
      <c r="F581" s="14">
        <v>12.94</v>
      </c>
      <c r="G581" s="13">
        <v>119.7</v>
      </c>
      <c r="H581" s="15">
        <v>3.86</v>
      </c>
      <c r="I581" s="111" t="s">
        <v>230</v>
      </c>
      <c r="J581" s="356" t="s">
        <v>312</v>
      </c>
      <c r="K581" s="15">
        <v>7.39</v>
      </c>
      <c r="L581" s="15">
        <v>1.8</v>
      </c>
      <c r="M581" s="15">
        <v>427.1</v>
      </c>
      <c r="N581" s="15">
        <v>718.8</v>
      </c>
      <c r="O581" s="12">
        <v>14.9</v>
      </c>
      <c r="P581" s="111"/>
      <c r="Q581" s="111" t="s">
        <v>217</v>
      </c>
      <c r="R581" s="13" t="s">
        <v>345</v>
      </c>
      <c r="S581" s="111"/>
      <c r="T581" s="111"/>
      <c r="U581" s="18" t="s">
        <v>164</v>
      </c>
      <c r="V581" s="330"/>
      <c r="W581" s="330"/>
      <c r="X581" s="330"/>
      <c r="Y581" s="330"/>
      <c r="Z581" s="330"/>
      <c r="AA581" s="13"/>
      <c r="AB581" s="13"/>
    </row>
    <row r="582" spans="1:28" s="317" customFormat="1" ht="15" x14ac:dyDescent="0.2">
      <c r="A582" s="13" t="s">
        <v>223</v>
      </c>
      <c r="B582" s="39">
        <v>42384</v>
      </c>
      <c r="C582" s="16">
        <v>0.55763888888888891</v>
      </c>
      <c r="D582" s="348">
        <v>152.9</v>
      </c>
      <c r="E582" s="111">
        <v>1553.1</v>
      </c>
      <c r="F582" s="14">
        <v>12.48</v>
      </c>
      <c r="G582" s="13">
        <v>113.2</v>
      </c>
      <c r="H582" s="15">
        <v>2.65</v>
      </c>
      <c r="I582" s="111" t="s">
        <v>230</v>
      </c>
      <c r="J582" s="356" t="s">
        <v>312</v>
      </c>
      <c r="K582" s="15">
        <v>7.73</v>
      </c>
      <c r="L582" s="13">
        <v>2.42</v>
      </c>
      <c r="M582" s="15">
        <v>407.7</v>
      </c>
      <c r="N582" s="15">
        <v>711.9</v>
      </c>
      <c r="O582" s="12">
        <v>14.5</v>
      </c>
      <c r="P582" s="111"/>
      <c r="Q582" s="111" t="s">
        <v>421</v>
      </c>
      <c r="R582" s="13" t="s">
        <v>345</v>
      </c>
      <c r="S582" s="111"/>
      <c r="T582" s="111"/>
      <c r="U582" s="18" t="s">
        <v>174</v>
      </c>
      <c r="V582" s="330"/>
      <c r="W582" s="330"/>
      <c r="X582" s="330"/>
      <c r="Y582" s="330"/>
      <c r="Z582" s="330"/>
      <c r="AA582" s="13"/>
      <c r="AB582" s="13"/>
    </row>
    <row r="583" spans="1:28" s="317" customFormat="1" ht="15" x14ac:dyDescent="0.2">
      <c r="A583" s="13" t="s">
        <v>223</v>
      </c>
      <c r="B583" s="39">
        <v>42405</v>
      </c>
      <c r="C583" s="16">
        <v>0.55138888888888882</v>
      </c>
      <c r="D583" s="348">
        <v>119.1</v>
      </c>
      <c r="E583" s="111">
        <v>1986.3</v>
      </c>
      <c r="F583" s="15">
        <v>12.5</v>
      </c>
      <c r="G583" s="13">
        <v>113.5</v>
      </c>
      <c r="H583" s="15">
        <v>3.44</v>
      </c>
      <c r="I583" s="111" t="s">
        <v>230</v>
      </c>
      <c r="J583" s="356" t="s">
        <v>312</v>
      </c>
      <c r="K583" s="15">
        <v>7.92</v>
      </c>
      <c r="L583" s="15">
        <v>2.8</v>
      </c>
      <c r="M583" s="15">
        <v>441.5</v>
      </c>
      <c r="N583" s="15">
        <v>750.4</v>
      </c>
      <c r="O583" s="12">
        <v>6</v>
      </c>
      <c r="P583" s="111"/>
      <c r="Q583" s="111" t="s">
        <v>217</v>
      </c>
      <c r="R583" s="13" t="s">
        <v>345</v>
      </c>
      <c r="S583" s="111"/>
      <c r="T583" s="111"/>
      <c r="U583" s="18" t="s">
        <v>131</v>
      </c>
      <c r="V583" s="330"/>
      <c r="W583" s="330"/>
      <c r="X583" s="330"/>
      <c r="Y583" s="330"/>
      <c r="Z583" s="330"/>
      <c r="AA583" s="13"/>
      <c r="AB583" s="13"/>
    </row>
    <row r="584" spans="1:28" s="317" customFormat="1" ht="15" x14ac:dyDescent="0.2">
      <c r="A584" s="13" t="s">
        <v>223</v>
      </c>
      <c r="B584" s="39">
        <v>42448</v>
      </c>
      <c r="C584" s="16">
        <v>0.58958333333333335</v>
      </c>
      <c r="D584" s="348">
        <v>71.7</v>
      </c>
      <c r="E584" s="111" t="s">
        <v>296</v>
      </c>
      <c r="F584" s="14">
        <v>10.91</v>
      </c>
      <c r="G584" s="13">
        <v>110.2</v>
      </c>
      <c r="H584" s="15">
        <v>7.7</v>
      </c>
      <c r="I584" s="111" t="s">
        <v>230</v>
      </c>
      <c r="J584" s="356" t="s">
        <v>312</v>
      </c>
      <c r="K584" s="15">
        <v>8.11</v>
      </c>
      <c r="L584" s="13">
        <v>2.6</v>
      </c>
      <c r="M584" s="15">
        <v>658.5</v>
      </c>
      <c r="N584" s="15">
        <v>982.6</v>
      </c>
      <c r="O584" s="12">
        <v>122.6</v>
      </c>
      <c r="P584" s="111"/>
      <c r="Q584" s="111" t="s">
        <v>217</v>
      </c>
      <c r="R584" s="13" t="s">
        <v>345</v>
      </c>
      <c r="S584" s="111"/>
      <c r="T584" s="111"/>
      <c r="U584" s="18" t="s">
        <v>174</v>
      </c>
      <c r="V584" s="330"/>
      <c r="W584" s="330"/>
      <c r="X584" s="330"/>
      <c r="Y584" s="330"/>
      <c r="Z584" s="330"/>
      <c r="AA584" s="13"/>
      <c r="AB584" s="13"/>
    </row>
    <row r="585" spans="1:28" s="317" customFormat="1" ht="15" x14ac:dyDescent="0.2">
      <c r="A585" s="13" t="s">
        <v>223</v>
      </c>
      <c r="B585" s="39">
        <v>42468</v>
      </c>
      <c r="C585" s="16">
        <v>0.49791666666666662</v>
      </c>
      <c r="D585" s="348">
        <v>43.5</v>
      </c>
      <c r="E585" s="111">
        <v>2419.6</v>
      </c>
      <c r="F585" s="14">
        <v>11.75</v>
      </c>
      <c r="G585" s="13">
        <v>128.1</v>
      </c>
      <c r="H585" s="15">
        <v>10.85</v>
      </c>
      <c r="I585" s="111" t="s">
        <v>25</v>
      </c>
      <c r="J585" s="356" t="s">
        <v>7</v>
      </c>
      <c r="K585" s="15">
        <v>8.6300000000000008</v>
      </c>
      <c r="L585" s="13">
        <v>4.43</v>
      </c>
      <c r="M585" s="15">
        <v>520.70000000000005</v>
      </c>
      <c r="N585" s="15">
        <v>715.8</v>
      </c>
      <c r="O585" s="12">
        <v>38.700000000000003</v>
      </c>
      <c r="P585" s="111"/>
      <c r="Q585" s="111" t="s">
        <v>7</v>
      </c>
      <c r="R585" s="111" t="s">
        <v>7</v>
      </c>
      <c r="S585" s="111"/>
      <c r="T585" s="111"/>
      <c r="U585" s="18" t="s">
        <v>174</v>
      </c>
      <c r="V585" s="330"/>
      <c r="W585" s="330"/>
      <c r="X585" s="330"/>
      <c r="Y585" s="330"/>
      <c r="Z585" s="330"/>
      <c r="AA585" s="13"/>
      <c r="AB585" s="13"/>
    </row>
    <row r="586" spans="1:28" s="317" customFormat="1" ht="15" x14ac:dyDescent="0.2">
      <c r="A586" s="13" t="s">
        <v>223</v>
      </c>
      <c r="B586" s="39">
        <v>42474</v>
      </c>
      <c r="C586" s="16">
        <v>0.60416666666666663</v>
      </c>
      <c r="D586" s="348">
        <v>20.100000000000001</v>
      </c>
      <c r="E586" s="111" t="s">
        <v>296</v>
      </c>
      <c r="F586" s="14">
        <v>11.76</v>
      </c>
      <c r="G586" s="12">
        <v>141</v>
      </c>
      <c r="H586" s="15">
        <v>14.08</v>
      </c>
      <c r="I586" s="111" t="s">
        <v>509</v>
      </c>
      <c r="J586" s="356" t="s">
        <v>7</v>
      </c>
      <c r="K586" s="15">
        <v>8.9700000000000006</v>
      </c>
      <c r="L586" s="13">
        <v>5.58</v>
      </c>
      <c r="M586" s="15">
        <v>489.7</v>
      </c>
      <c r="N586" s="15">
        <v>618.4</v>
      </c>
      <c r="O586" s="12">
        <v>45.7</v>
      </c>
      <c r="P586" s="111"/>
      <c r="Q586" s="111" t="s">
        <v>530</v>
      </c>
      <c r="R586" s="111" t="s">
        <v>7</v>
      </c>
      <c r="S586" s="111"/>
      <c r="T586" s="111"/>
      <c r="U586" s="344" t="s">
        <v>506</v>
      </c>
      <c r="V586" s="330"/>
      <c r="W586" s="330"/>
      <c r="X586" s="330"/>
      <c r="Y586" s="330"/>
      <c r="Z586" s="330"/>
      <c r="AA586" s="13"/>
      <c r="AB586" s="13"/>
    </row>
    <row r="587" spans="1:28" s="317" customFormat="1" ht="15" x14ac:dyDescent="0.2">
      <c r="A587" s="13" t="s">
        <v>223</v>
      </c>
      <c r="B587" s="39">
        <v>42489</v>
      </c>
      <c r="C587" s="16">
        <v>0.48402777777777778</v>
      </c>
      <c r="D587" s="348">
        <v>193.5</v>
      </c>
      <c r="E587" s="111">
        <v>2419.6</v>
      </c>
      <c r="F587" s="349" t="s">
        <v>7</v>
      </c>
      <c r="G587" s="111" t="s">
        <v>7</v>
      </c>
      <c r="H587" s="15">
        <v>6.64</v>
      </c>
      <c r="I587" s="111" t="s">
        <v>25</v>
      </c>
      <c r="J587" s="356" t="s">
        <v>7</v>
      </c>
      <c r="K587" s="15">
        <v>7.81</v>
      </c>
      <c r="L587" s="13">
        <v>12.8</v>
      </c>
      <c r="M587" s="15">
        <v>247.4</v>
      </c>
      <c r="N587" s="15">
        <v>381.2</v>
      </c>
      <c r="O587" s="12">
        <v>151.6</v>
      </c>
      <c r="P587" s="111"/>
      <c r="Q587" s="111" t="s">
        <v>7</v>
      </c>
      <c r="R587" s="111" t="s">
        <v>7</v>
      </c>
      <c r="S587" s="111"/>
      <c r="T587" s="111"/>
      <c r="U587" s="18" t="s">
        <v>88</v>
      </c>
      <c r="V587" s="330"/>
      <c r="W587" s="330"/>
      <c r="X587" s="330"/>
      <c r="Y587" s="330"/>
      <c r="Z587" s="330"/>
      <c r="AA587" s="13"/>
      <c r="AB587" s="13"/>
    </row>
    <row r="588" spans="1:28" s="317" customFormat="1" ht="15" x14ac:dyDescent="0.2">
      <c r="A588" s="13" t="s">
        <v>223</v>
      </c>
      <c r="B588" s="39">
        <v>42494</v>
      </c>
      <c r="C588" s="16">
        <v>0.5395833333333333</v>
      </c>
      <c r="D588" s="356">
        <v>387</v>
      </c>
      <c r="E588" s="111"/>
      <c r="F588" s="349" t="s">
        <v>7</v>
      </c>
      <c r="G588" s="111" t="s">
        <v>7</v>
      </c>
      <c r="H588" s="15">
        <v>11.15</v>
      </c>
      <c r="I588" s="111" t="s">
        <v>25</v>
      </c>
      <c r="J588" s="356" t="s">
        <v>7</v>
      </c>
      <c r="K588" s="15">
        <v>7.96</v>
      </c>
      <c r="L588" s="13">
        <v>14.5</v>
      </c>
      <c r="M588" s="312" t="s">
        <v>7</v>
      </c>
      <c r="N588" s="15">
        <v>426.9</v>
      </c>
      <c r="O588" s="12">
        <v>136.5</v>
      </c>
      <c r="P588" s="111"/>
      <c r="Q588" s="111" t="s">
        <v>529</v>
      </c>
      <c r="R588" s="111" t="s">
        <v>7</v>
      </c>
      <c r="S588" s="111"/>
      <c r="T588" s="111"/>
      <c r="U588" s="18" t="s">
        <v>88</v>
      </c>
      <c r="V588" s="330"/>
      <c r="W588" s="330"/>
      <c r="X588" s="330"/>
      <c r="Y588" s="330"/>
      <c r="Z588" s="330"/>
      <c r="AA588" s="13"/>
      <c r="AB588" s="13"/>
    </row>
    <row r="589" spans="1:28" s="317" customFormat="1" ht="15" x14ac:dyDescent="0.25">
      <c r="A589" s="13" t="s">
        <v>223</v>
      </c>
      <c r="B589" s="39">
        <v>42499</v>
      </c>
      <c r="C589" s="16">
        <v>0.52708333333333335</v>
      </c>
      <c r="D589" s="348">
        <v>44.1</v>
      </c>
      <c r="E589" s="111">
        <v>866.4</v>
      </c>
      <c r="F589" s="349" t="s">
        <v>7</v>
      </c>
      <c r="G589" s="111" t="s">
        <v>7</v>
      </c>
      <c r="H589" s="15">
        <v>11.03</v>
      </c>
      <c r="I589" s="111" t="s">
        <v>25</v>
      </c>
      <c r="J589" s="356" t="s">
        <v>7</v>
      </c>
      <c r="K589" s="15">
        <v>7.96</v>
      </c>
      <c r="L589" s="13">
        <v>15.4</v>
      </c>
      <c r="M589" s="312" t="s">
        <v>7</v>
      </c>
      <c r="N589" s="15">
        <v>363.6</v>
      </c>
      <c r="O589" s="12">
        <v>135.1</v>
      </c>
      <c r="P589" s="111"/>
      <c r="Q589" s="111" t="s">
        <v>529</v>
      </c>
      <c r="R589" s="111" t="s">
        <v>7</v>
      </c>
      <c r="S589" s="111"/>
      <c r="T589" s="111"/>
      <c r="U589" s="350" t="s">
        <v>125</v>
      </c>
      <c r="V589" s="330"/>
      <c r="W589" s="330"/>
      <c r="X589" s="330"/>
      <c r="Y589" s="330"/>
      <c r="Z589" s="330"/>
      <c r="AA589" s="13"/>
      <c r="AB589" s="13"/>
    </row>
    <row r="590" spans="1:28" s="317" customFormat="1" ht="15" x14ac:dyDescent="0.2">
      <c r="A590" s="13" t="s">
        <v>223</v>
      </c>
      <c r="B590" s="39">
        <v>42508</v>
      </c>
      <c r="C590" s="16">
        <v>0.53819444444444442</v>
      </c>
      <c r="D590" s="356">
        <v>112</v>
      </c>
      <c r="E590" s="111"/>
      <c r="F590" s="14">
        <v>8.92</v>
      </c>
      <c r="G590" s="13">
        <v>102.3</v>
      </c>
      <c r="H590" s="15">
        <v>12.81</v>
      </c>
      <c r="I590" s="111" t="s">
        <v>25</v>
      </c>
      <c r="J590" s="356" t="s">
        <v>7</v>
      </c>
      <c r="K590" s="15">
        <v>8.01</v>
      </c>
      <c r="L590" s="13">
        <v>14.2</v>
      </c>
      <c r="M590" s="312" t="s">
        <v>7</v>
      </c>
      <c r="N590" s="15">
        <v>373</v>
      </c>
      <c r="O590" s="12">
        <v>143.80000000000001</v>
      </c>
      <c r="P590" s="111"/>
      <c r="Q590" s="111" t="s">
        <v>529</v>
      </c>
      <c r="R590" s="111" t="s">
        <v>7</v>
      </c>
      <c r="S590" s="111"/>
      <c r="T590" s="111"/>
      <c r="U590" s="18" t="s">
        <v>88</v>
      </c>
      <c r="V590" s="330"/>
      <c r="W590" s="330"/>
      <c r="X590" s="330"/>
      <c r="Y590" s="330"/>
      <c r="Z590" s="330"/>
      <c r="AA590" s="13"/>
      <c r="AB590" s="13"/>
    </row>
    <row r="591" spans="1:28" s="317" customFormat="1" ht="15" x14ac:dyDescent="0.2">
      <c r="A591" s="13" t="s">
        <v>223</v>
      </c>
      <c r="B591" s="39">
        <v>42517</v>
      </c>
      <c r="C591" s="16">
        <v>0.55277777777777781</v>
      </c>
      <c r="D591" s="348">
        <v>410.6</v>
      </c>
      <c r="E591" s="111">
        <v>1732.9</v>
      </c>
      <c r="F591" s="14">
        <v>8.6300000000000008</v>
      </c>
      <c r="G591" s="13">
        <v>103.3</v>
      </c>
      <c r="H591" s="15">
        <v>14.24</v>
      </c>
      <c r="I591" s="111" t="s">
        <v>2</v>
      </c>
      <c r="J591" s="356" t="s">
        <v>7</v>
      </c>
      <c r="K591" s="15">
        <v>7.9</v>
      </c>
      <c r="L591" s="13">
        <v>12.4</v>
      </c>
      <c r="M591" s="15">
        <v>293.8</v>
      </c>
      <c r="N591" s="15">
        <v>370.5</v>
      </c>
      <c r="O591" s="12">
        <v>130</v>
      </c>
      <c r="P591" s="111"/>
      <c r="Q591" s="111" t="s">
        <v>0</v>
      </c>
      <c r="R591" s="111" t="s">
        <v>7</v>
      </c>
      <c r="S591" s="111"/>
      <c r="T591" s="111"/>
      <c r="U591" s="344" t="s">
        <v>506</v>
      </c>
      <c r="V591" s="330"/>
      <c r="W591" s="330"/>
      <c r="X591" s="330"/>
      <c r="Y591" s="330"/>
      <c r="Z591" s="330"/>
      <c r="AA591" s="13"/>
      <c r="AB591" s="13"/>
    </row>
    <row r="592" spans="1:28" s="317" customFormat="1" ht="15" x14ac:dyDescent="0.2">
      <c r="A592" s="13" t="s">
        <v>223</v>
      </c>
      <c r="B592" s="39">
        <v>42522</v>
      </c>
      <c r="C592" s="16">
        <v>0.58124999999999993</v>
      </c>
      <c r="D592" s="356">
        <v>122</v>
      </c>
      <c r="E592" s="111"/>
      <c r="F592" s="14">
        <v>8.48</v>
      </c>
      <c r="G592" s="13">
        <v>105.6</v>
      </c>
      <c r="H592" s="15">
        <v>16.489999999999998</v>
      </c>
      <c r="I592" s="111" t="s">
        <v>7</v>
      </c>
      <c r="J592" s="356" t="s">
        <v>7</v>
      </c>
      <c r="K592" s="15">
        <v>8.16</v>
      </c>
      <c r="L592" s="13">
        <v>8.6</v>
      </c>
      <c r="M592" s="312" t="s">
        <v>7</v>
      </c>
      <c r="N592" s="15">
        <v>384.4</v>
      </c>
      <c r="O592" s="12">
        <v>155.69999999999999</v>
      </c>
      <c r="P592" s="111"/>
      <c r="Q592" s="111" t="s">
        <v>550</v>
      </c>
      <c r="R592" s="111" t="s">
        <v>7</v>
      </c>
      <c r="S592" s="111"/>
      <c r="T592" s="111"/>
      <c r="U592" s="18" t="s">
        <v>88</v>
      </c>
      <c r="V592" s="330"/>
      <c r="W592" s="330"/>
      <c r="X592" s="330"/>
      <c r="Y592" s="330"/>
      <c r="Z592" s="330"/>
      <c r="AA592" s="13"/>
      <c r="AB592" s="13"/>
    </row>
    <row r="593" spans="1:28" s="317" customFormat="1" ht="15" x14ac:dyDescent="0.2">
      <c r="A593" s="13" t="s">
        <v>223</v>
      </c>
      <c r="B593" s="39">
        <v>42530</v>
      </c>
      <c r="C593" s="16">
        <v>0.55208333333333337</v>
      </c>
      <c r="D593" s="348">
        <v>88.2</v>
      </c>
      <c r="E593" s="111">
        <v>2419.6</v>
      </c>
      <c r="F593" s="14">
        <v>7.21</v>
      </c>
      <c r="G593" s="13">
        <v>99.3</v>
      </c>
      <c r="H593" s="15">
        <v>21.23</v>
      </c>
      <c r="I593" s="111" t="s">
        <v>2</v>
      </c>
      <c r="J593" s="356" t="s">
        <v>7</v>
      </c>
      <c r="K593" s="15">
        <v>8.11</v>
      </c>
      <c r="L593" s="13">
        <v>7.9</v>
      </c>
      <c r="M593" s="15">
        <v>324.2</v>
      </c>
      <c r="N593" s="15">
        <v>348.1</v>
      </c>
      <c r="O593" s="12">
        <v>118</v>
      </c>
      <c r="P593" s="111"/>
      <c r="Q593" s="111" t="s">
        <v>7</v>
      </c>
      <c r="R593" s="111" t="s">
        <v>7</v>
      </c>
      <c r="S593" s="111"/>
      <c r="T593" s="111"/>
      <c r="U593" s="344" t="s">
        <v>15</v>
      </c>
      <c r="V593" s="330"/>
      <c r="W593" s="330"/>
      <c r="X593" s="330"/>
      <c r="Y593" s="330"/>
      <c r="Z593" s="330"/>
      <c r="AA593" s="13"/>
      <c r="AB593" s="13"/>
    </row>
    <row r="594" spans="1:28" s="317" customFormat="1" ht="15" x14ac:dyDescent="0.2">
      <c r="A594" s="13" t="s">
        <v>223</v>
      </c>
      <c r="B594" s="39">
        <v>42536</v>
      </c>
      <c r="C594" s="16">
        <v>0.5493055555555556</v>
      </c>
      <c r="D594" s="356">
        <v>201</v>
      </c>
      <c r="E594" s="111"/>
      <c r="F594" s="14">
        <v>7.58</v>
      </c>
      <c r="G594" s="13">
        <v>103.9</v>
      </c>
      <c r="H594" s="15">
        <v>20.96</v>
      </c>
      <c r="I594" s="111" t="s">
        <v>509</v>
      </c>
      <c r="J594" s="356" t="s">
        <v>7</v>
      </c>
      <c r="K594" s="15">
        <v>8.0399999999999991</v>
      </c>
      <c r="L594" s="13">
        <v>26.7</v>
      </c>
      <c r="M594" s="15">
        <v>342.9</v>
      </c>
      <c r="N594" s="15">
        <v>371.8</v>
      </c>
      <c r="O594" s="12">
        <v>120.7</v>
      </c>
      <c r="P594" s="111"/>
      <c r="Q594" s="111" t="s">
        <v>551</v>
      </c>
      <c r="R594" s="111" t="s">
        <v>7</v>
      </c>
      <c r="S594" s="111"/>
      <c r="T594" s="111"/>
      <c r="U594" s="344" t="s">
        <v>508</v>
      </c>
      <c r="V594" s="330"/>
      <c r="W594" s="330"/>
      <c r="X594" s="330"/>
      <c r="Y594" s="330"/>
      <c r="Z594" s="330"/>
      <c r="AA594" s="13"/>
      <c r="AB594" s="13"/>
    </row>
    <row r="595" spans="1:28" s="317" customFormat="1" ht="15" x14ac:dyDescent="0.2">
      <c r="A595" s="13" t="s">
        <v>223</v>
      </c>
      <c r="B595" s="39">
        <v>42544</v>
      </c>
      <c r="C595" s="16">
        <v>0.53125</v>
      </c>
      <c r="D595" s="348">
        <v>387.3</v>
      </c>
      <c r="E595" s="111" t="s">
        <v>296</v>
      </c>
      <c r="F595" s="15">
        <v>7</v>
      </c>
      <c r="G595" s="12">
        <v>95</v>
      </c>
      <c r="H595" s="15">
        <v>7.89</v>
      </c>
      <c r="I595" s="111" t="s">
        <v>2</v>
      </c>
      <c r="J595" s="356" t="s">
        <v>7</v>
      </c>
      <c r="K595" s="15">
        <v>7.89</v>
      </c>
      <c r="L595" s="13">
        <v>8.1999999999999993</v>
      </c>
      <c r="M595" s="15">
        <v>309</v>
      </c>
      <c r="N595" s="312" t="s">
        <v>7</v>
      </c>
      <c r="O595" s="12">
        <v>145.6</v>
      </c>
      <c r="P595" s="111"/>
      <c r="Q595" s="111" t="s">
        <v>0</v>
      </c>
      <c r="R595" s="111" t="s">
        <v>7</v>
      </c>
      <c r="S595" s="111"/>
      <c r="T595" s="111"/>
      <c r="U595" s="344" t="s">
        <v>94</v>
      </c>
      <c r="V595" s="330"/>
      <c r="W595" s="330"/>
      <c r="X595" s="330"/>
      <c r="Y595" s="330"/>
      <c r="Z595" s="330"/>
      <c r="AA595" s="13"/>
      <c r="AB595" s="13"/>
    </row>
    <row r="596" spans="1:28" s="317" customFormat="1" ht="15" x14ac:dyDescent="0.2">
      <c r="A596" s="13" t="s">
        <v>223</v>
      </c>
      <c r="B596" s="39">
        <v>42551</v>
      </c>
      <c r="C596" s="16">
        <v>0.56527777777777777</v>
      </c>
      <c r="D596" s="348">
        <v>1299.7</v>
      </c>
      <c r="E596" s="111" t="s">
        <v>296</v>
      </c>
      <c r="F596" s="14">
        <v>7.79</v>
      </c>
      <c r="G596" s="13">
        <v>107.5</v>
      </c>
      <c r="H596" s="15">
        <v>21.64</v>
      </c>
      <c r="I596" s="111" t="s">
        <v>511</v>
      </c>
      <c r="J596" s="356" t="s">
        <v>7</v>
      </c>
      <c r="K596" s="15">
        <v>8.18</v>
      </c>
      <c r="L596" s="13">
        <v>7.5</v>
      </c>
      <c r="M596" s="15">
        <v>376.5</v>
      </c>
      <c r="N596" s="15">
        <v>400.9</v>
      </c>
      <c r="O596" s="12">
        <v>132.5</v>
      </c>
      <c r="P596" s="111"/>
      <c r="Q596" s="111" t="s">
        <v>0</v>
      </c>
      <c r="R596" s="111" t="s">
        <v>7</v>
      </c>
      <c r="S596" s="111"/>
      <c r="T596" s="111"/>
      <c r="U596" s="344" t="s">
        <v>508</v>
      </c>
      <c r="V596" s="330"/>
      <c r="W596" s="330"/>
      <c r="X596" s="330"/>
      <c r="Y596" s="330"/>
      <c r="Z596" s="330"/>
      <c r="AA596" s="13"/>
      <c r="AB596" s="13"/>
    </row>
    <row r="597" spans="1:28" s="317" customFormat="1" ht="15" x14ac:dyDescent="0.2">
      <c r="A597" s="13" t="s">
        <v>223</v>
      </c>
      <c r="B597" s="39">
        <v>42557</v>
      </c>
      <c r="C597" s="16">
        <v>0.53819444444444442</v>
      </c>
      <c r="D597" s="356">
        <v>387</v>
      </c>
      <c r="E597" s="111"/>
      <c r="F597" s="14">
        <v>7.47</v>
      </c>
      <c r="G597" s="13">
        <v>105.4</v>
      </c>
      <c r="H597" s="15">
        <v>22.46</v>
      </c>
      <c r="I597" s="111" t="s">
        <v>511</v>
      </c>
      <c r="J597" s="356" t="s">
        <v>7</v>
      </c>
      <c r="K597" s="15">
        <v>8.14</v>
      </c>
      <c r="L597" s="13">
        <v>7.6</v>
      </c>
      <c r="M597" s="15">
        <v>349.6</v>
      </c>
      <c r="N597" s="15">
        <v>368.3</v>
      </c>
      <c r="O597" s="12">
        <v>155.19999999999999</v>
      </c>
      <c r="P597" s="111"/>
      <c r="Q597" s="111" t="s">
        <v>7</v>
      </c>
      <c r="R597" s="111" t="s">
        <v>7</v>
      </c>
      <c r="S597" s="111"/>
      <c r="T597" s="111"/>
      <c r="U597" s="344" t="s">
        <v>512</v>
      </c>
      <c r="V597" s="330"/>
      <c r="W597" s="330"/>
      <c r="X597" s="330"/>
      <c r="Y597" s="330"/>
      <c r="Z597" s="330"/>
      <c r="AA597" s="13"/>
      <c r="AB597" s="13"/>
    </row>
    <row r="598" spans="1:28" s="317" customFormat="1" ht="15" x14ac:dyDescent="0.2">
      <c r="A598" s="13" t="s">
        <v>223</v>
      </c>
      <c r="B598" s="39">
        <v>42565</v>
      </c>
      <c r="C598" s="16">
        <v>0.53194444444444444</v>
      </c>
      <c r="D598" s="348">
        <v>2419.6</v>
      </c>
      <c r="E598" s="111" t="s">
        <v>296</v>
      </c>
      <c r="F598" s="14">
        <v>8.1199999999999992</v>
      </c>
      <c r="G598" s="13">
        <v>113.3</v>
      </c>
      <c r="H598" s="15">
        <v>22.4</v>
      </c>
      <c r="I598" s="111" t="s">
        <v>233</v>
      </c>
      <c r="J598" s="356" t="s">
        <v>7</v>
      </c>
      <c r="K598" s="15">
        <v>8.1300000000000008</v>
      </c>
      <c r="L598" s="13">
        <v>10.199999999999999</v>
      </c>
      <c r="M598" s="15">
        <v>430.7</v>
      </c>
      <c r="N598" s="15">
        <v>453.5</v>
      </c>
      <c r="O598" s="12">
        <v>174.3</v>
      </c>
      <c r="P598" s="111"/>
      <c r="Q598" s="111" t="s">
        <v>400</v>
      </c>
      <c r="R598" s="111" t="s">
        <v>7</v>
      </c>
      <c r="S598" s="111"/>
      <c r="T598" s="111"/>
      <c r="U598" s="344" t="s">
        <v>438</v>
      </c>
      <c r="V598" s="330"/>
      <c r="W598" s="330"/>
      <c r="X598" s="330"/>
      <c r="Y598" s="330"/>
      <c r="Z598" s="330"/>
      <c r="AA598" s="13"/>
      <c r="AB598" s="13"/>
    </row>
    <row r="599" spans="1:28" s="317" customFormat="1" ht="15" x14ac:dyDescent="0.2">
      <c r="A599" s="13" t="s">
        <v>223</v>
      </c>
      <c r="B599" s="39">
        <v>42571</v>
      </c>
      <c r="C599" s="16">
        <v>0.52847222222222223</v>
      </c>
      <c r="D599" s="356">
        <v>1550</v>
      </c>
      <c r="E599" s="111"/>
      <c r="F599" s="14">
        <v>7.5</v>
      </c>
      <c r="G599" s="13">
        <v>107.6</v>
      </c>
      <c r="H599" s="15">
        <v>23.7</v>
      </c>
      <c r="I599" s="111" t="s">
        <v>233</v>
      </c>
      <c r="J599" s="356" t="s">
        <v>7</v>
      </c>
      <c r="K599" s="15">
        <v>8.0299999999999994</v>
      </c>
      <c r="L599" s="12">
        <v>15</v>
      </c>
      <c r="M599" s="15">
        <v>446</v>
      </c>
      <c r="N599" s="15">
        <v>457.4</v>
      </c>
      <c r="O599" s="12">
        <v>158.19999999999999</v>
      </c>
      <c r="P599" s="111"/>
      <c r="Q599" s="111" t="s">
        <v>7</v>
      </c>
      <c r="R599" s="111" t="s">
        <v>7</v>
      </c>
      <c r="S599" s="111"/>
      <c r="T599" s="111"/>
      <c r="U599" s="344" t="s">
        <v>438</v>
      </c>
      <c r="V599" s="330"/>
      <c r="W599" s="330"/>
      <c r="X599" s="330"/>
      <c r="Y599" s="330"/>
      <c r="Z599" s="330"/>
      <c r="AA599" s="13"/>
      <c r="AB599" s="13">
        <v>4.2099999999999999E-2</v>
      </c>
    </row>
    <row r="600" spans="1:28" s="317" customFormat="1" ht="15" x14ac:dyDescent="0.2">
      <c r="A600" s="13" t="s">
        <v>223</v>
      </c>
      <c r="B600" s="39">
        <v>42579</v>
      </c>
      <c r="C600" s="16">
        <v>0.53194444444444444</v>
      </c>
      <c r="D600" s="348">
        <v>72.8</v>
      </c>
      <c r="E600" s="111" t="s">
        <v>296</v>
      </c>
      <c r="F600" s="15">
        <v>8.5</v>
      </c>
      <c r="G600" s="13">
        <v>119.7</v>
      </c>
      <c r="H600" s="15">
        <v>22.54</v>
      </c>
      <c r="I600" s="111" t="s">
        <v>233</v>
      </c>
      <c r="J600" s="356" t="s">
        <v>7</v>
      </c>
      <c r="K600" s="15">
        <v>8.25</v>
      </c>
      <c r="L600" s="13">
        <v>6.1</v>
      </c>
      <c r="M600" s="12">
        <v>553.29999999999995</v>
      </c>
      <c r="N600" s="12">
        <v>579.1</v>
      </c>
      <c r="O600" s="12">
        <v>198</v>
      </c>
      <c r="P600" s="111"/>
      <c r="Q600" s="111" t="s">
        <v>14</v>
      </c>
      <c r="R600" s="111" t="s">
        <v>120</v>
      </c>
      <c r="S600" s="111"/>
      <c r="T600" s="111"/>
      <c r="U600" s="344" t="s">
        <v>508</v>
      </c>
      <c r="V600" s="330"/>
      <c r="W600" s="330"/>
      <c r="X600" s="330"/>
      <c r="Y600" s="330"/>
      <c r="Z600" s="330"/>
      <c r="AA600" s="13"/>
      <c r="AB600" s="13"/>
    </row>
    <row r="601" spans="1:28" s="317" customFormat="1" ht="15" x14ac:dyDescent="0.2">
      <c r="A601" s="13" t="s">
        <v>223</v>
      </c>
      <c r="B601" s="39">
        <v>42586</v>
      </c>
      <c r="C601" s="16">
        <v>0.4770833333333333</v>
      </c>
      <c r="D601" s="356">
        <v>326</v>
      </c>
      <c r="E601" s="111"/>
      <c r="F601" s="14">
        <v>9.06</v>
      </c>
      <c r="G601" s="13">
        <v>121.3</v>
      </c>
      <c r="H601" s="15">
        <v>20.32</v>
      </c>
      <c r="I601" s="111" t="s">
        <v>233</v>
      </c>
      <c r="J601" s="356" t="s">
        <v>7</v>
      </c>
      <c r="K601" s="15">
        <v>8.24</v>
      </c>
      <c r="L601" s="13">
        <v>5.0999999999999996</v>
      </c>
      <c r="M601" s="12">
        <v>556</v>
      </c>
      <c r="N601" s="12">
        <v>609.29999999999995</v>
      </c>
      <c r="O601" s="12">
        <v>175.3</v>
      </c>
      <c r="P601" s="111"/>
      <c r="Q601" s="111" t="s">
        <v>400</v>
      </c>
      <c r="R601" s="111" t="s">
        <v>120</v>
      </c>
      <c r="S601" s="111"/>
      <c r="T601" s="111"/>
      <c r="U601" s="18" t="s">
        <v>98</v>
      </c>
      <c r="V601" s="330"/>
      <c r="W601" s="330"/>
      <c r="X601" s="330"/>
      <c r="Y601" s="330"/>
      <c r="Z601" s="330"/>
      <c r="AA601" s="13"/>
      <c r="AB601" s="13">
        <v>2.41E-2</v>
      </c>
    </row>
    <row r="602" spans="1:28" s="317" customFormat="1" ht="15" x14ac:dyDescent="0.2">
      <c r="A602" s="13" t="s">
        <v>223</v>
      </c>
      <c r="B602" s="39">
        <v>42594</v>
      </c>
      <c r="C602" s="16">
        <v>0.55902777777777779</v>
      </c>
      <c r="D602" s="348">
        <v>82.3</v>
      </c>
      <c r="E602" s="111" t="s">
        <v>296</v>
      </c>
      <c r="F602" s="14">
        <v>10.45</v>
      </c>
      <c r="G602" s="13">
        <v>144.6</v>
      </c>
      <c r="H602" s="15">
        <v>21.91</v>
      </c>
      <c r="I602" s="111" t="s">
        <v>233</v>
      </c>
      <c r="J602" s="356" t="s">
        <v>312</v>
      </c>
      <c r="K602" s="15">
        <v>8.56</v>
      </c>
      <c r="L602" s="13">
        <v>3.2</v>
      </c>
      <c r="M602" s="12">
        <v>624.1</v>
      </c>
      <c r="N602" s="12">
        <v>144.6</v>
      </c>
      <c r="O602" s="12">
        <v>84.8</v>
      </c>
      <c r="P602" s="111"/>
      <c r="Q602" s="111" t="s">
        <v>89</v>
      </c>
      <c r="R602" s="13" t="s">
        <v>345</v>
      </c>
      <c r="S602" s="111"/>
      <c r="T602" s="111"/>
      <c r="U602" s="18" t="s">
        <v>97</v>
      </c>
      <c r="V602" s="330"/>
      <c r="W602" s="330"/>
      <c r="X602" s="330"/>
      <c r="Y602" s="330"/>
      <c r="Z602" s="330"/>
      <c r="AA602" s="13"/>
      <c r="AB602" s="13"/>
    </row>
    <row r="603" spans="1:28" s="317" customFormat="1" ht="15" x14ac:dyDescent="0.2">
      <c r="A603" s="13" t="s">
        <v>223</v>
      </c>
      <c r="B603" s="39">
        <v>42599</v>
      </c>
      <c r="C603" s="16">
        <v>0.54375000000000007</v>
      </c>
      <c r="D603" s="348">
        <v>2420</v>
      </c>
      <c r="E603" s="111" t="s">
        <v>71</v>
      </c>
      <c r="F603" s="14">
        <v>9.61</v>
      </c>
      <c r="G603" s="13">
        <v>134.19999999999999</v>
      </c>
      <c r="H603" s="15">
        <v>21.46</v>
      </c>
      <c r="I603" s="111" t="s">
        <v>230</v>
      </c>
      <c r="J603" s="356" t="s">
        <v>312</v>
      </c>
      <c r="K603" s="15">
        <v>8.36</v>
      </c>
      <c r="L603" s="13" t="s">
        <v>312</v>
      </c>
      <c r="M603" s="12">
        <v>628.70000000000005</v>
      </c>
      <c r="N603" s="12">
        <v>673.7</v>
      </c>
      <c r="O603" s="12">
        <v>142.9</v>
      </c>
      <c r="P603" s="111"/>
      <c r="Q603" s="111" t="s">
        <v>298</v>
      </c>
      <c r="R603" s="13" t="s">
        <v>345</v>
      </c>
      <c r="S603" s="111"/>
      <c r="T603" s="111"/>
      <c r="U603" s="18" t="s">
        <v>85</v>
      </c>
      <c r="V603" s="330"/>
      <c r="W603" s="330"/>
      <c r="X603" s="330"/>
      <c r="Y603" s="330"/>
      <c r="Z603" s="330"/>
      <c r="AA603" s="13"/>
      <c r="AB603" s="13"/>
    </row>
    <row r="604" spans="1:28" s="317" customFormat="1" ht="15" x14ac:dyDescent="0.2">
      <c r="A604" s="13" t="s">
        <v>223</v>
      </c>
      <c r="B604" s="39">
        <v>42607</v>
      </c>
      <c r="C604" s="16">
        <v>0.71527777777777779</v>
      </c>
      <c r="D604" s="348">
        <v>517.20000000000005</v>
      </c>
      <c r="E604" s="111" t="s">
        <v>296</v>
      </c>
      <c r="F604" s="14">
        <v>7.37</v>
      </c>
      <c r="G604" s="13">
        <v>95.8</v>
      </c>
      <c r="H604" s="15">
        <v>18.73</v>
      </c>
      <c r="I604" s="111" t="s">
        <v>233</v>
      </c>
      <c r="J604" s="356" t="s">
        <v>312</v>
      </c>
      <c r="K604" s="15">
        <v>7.99</v>
      </c>
      <c r="L604" s="13" t="s">
        <v>312</v>
      </c>
      <c r="M604" s="12">
        <v>503.5</v>
      </c>
      <c r="N604" s="12">
        <v>571.79999999999995</v>
      </c>
      <c r="O604" s="12">
        <v>147.6</v>
      </c>
      <c r="P604" s="111"/>
      <c r="Q604" s="111" t="s">
        <v>312</v>
      </c>
      <c r="R604" s="13" t="s">
        <v>312</v>
      </c>
      <c r="S604" s="111"/>
      <c r="T604" s="111"/>
      <c r="U604" s="18" t="s">
        <v>85</v>
      </c>
      <c r="V604" s="330"/>
      <c r="W604" s="330"/>
      <c r="X604" s="330"/>
      <c r="Y604" s="330"/>
      <c r="Z604" s="330"/>
      <c r="AA604" s="13"/>
      <c r="AB604" s="13"/>
    </row>
    <row r="605" spans="1:28" s="317" customFormat="1" ht="15" x14ac:dyDescent="0.2">
      <c r="A605" s="13" t="s">
        <v>223</v>
      </c>
      <c r="B605" s="39">
        <v>42620</v>
      </c>
      <c r="C605" s="16">
        <v>0.43124999999999997</v>
      </c>
      <c r="D605" s="348">
        <v>261</v>
      </c>
      <c r="E605" s="111" t="s">
        <v>71</v>
      </c>
      <c r="F605" s="14">
        <v>7.86</v>
      </c>
      <c r="G605" s="12">
        <v>101</v>
      </c>
      <c r="H605" s="15">
        <v>18.03</v>
      </c>
      <c r="I605" s="111" t="s">
        <v>233</v>
      </c>
      <c r="J605" s="356" t="s">
        <v>312</v>
      </c>
      <c r="K605" s="15">
        <v>8.0399999999999991</v>
      </c>
      <c r="L605" s="13" t="s">
        <v>312</v>
      </c>
      <c r="M605" s="12">
        <v>521.4</v>
      </c>
      <c r="N605" s="12">
        <v>602.29999999999995</v>
      </c>
      <c r="O605" s="12">
        <v>172.2</v>
      </c>
      <c r="P605" s="111"/>
      <c r="Q605" s="111" t="s">
        <v>298</v>
      </c>
      <c r="R605" s="13" t="s">
        <v>345</v>
      </c>
      <c r="S605" s="111"/>
      <c r="T605" s="111"/>
      <c r="U605" s="18" t="s">
        <v>142</v>
      </c>
      <c r="V605" s="330"/>
      <c r="W605" s="330"/>
      <c r="X605" s="330"/>
      <c r="Y605" s="330"/>
      <c r="Z605" s="330"/>
      <c r="AA605" s="13"/>
      <c r="AB605" s="13"/>
    </row>
    <row r="606" spans="1:28" s="317" customFormat="1" ht="15" x14ac:dyDescent="0.2">
      <c r="A606" s="13" t="s">
        <v>223</v>
      </c>
      <c r="B606" s="39">
        <v>42629</v>
      </c>
      <c r="C606" s="16">
        <v>0.4861111111111111</v>
      </c>
      <c r="D606" s="348">
        <v>128.1</v>
      </c>
      <c r="E606" s="111" t="s">
        <v>296</v>
      </c>
      <c r="F606" s="14">
        <v>9.02</v>
      </c>
      <c r="G606" s="12">
        <v>109.1</v>
      </c>
      <c r="H606" s="15">
        <v>15.26</v>
      </c>
      <c r="I606" s="111" t="s">
        <v>312</v>
      </c>
      <c r="J606" s="356" t="s">
        <v>312</v>
      </c>
      <c r="K606" s="15">
        <v>8.15</v>
      </c>
      <c r="L606" s="13" t="s">
        <v>312</v>
      </c>
      <c r="M606" s="12">
        <v>555</v>
      </c>
      <c r="N606" s="12">
        <v>681</v>
      </c>
      <c r="O606" s="12">
        <v>171.4</v>
      </c>
      <c r="P606" s="111"/>
      <c r="Q606" s="111" t="s">
        <v>421</v>
      </c>
      <c r="R606" s="13" t="s">
        <v>345</v>
      </c>
      <c r="S606" s="111"/>
      <c r="T606" s="111"/>
      <c r="U606" s="18" t="s">
        <v>85</v>
      </c>
      <c r="V606" s="330"/>
      <c r="W606" s="330"/>
      <c r="X606" s="330"/>
      <c r="Y606" s="330"/>
      <c r="Z606" s="330"/>
      <c r="AA606" s="13"/>
      <c r="AB606" s="13"/>
    </row>
    <row r="607" spans="1:28" s="317" customFormat="1" ht="15" x14ac:dyDescent="0.2">
      <c r="A607" s="13" t="s">
        <v>223</v>
      </c>
      <c r="B607" s="39">
        <v>42634</v>
      </c>
      <c r="C607" s="16">
        <v>0.52916666666666667</v>
      </c>
      <c r="D607" s="348">
        <v>248</v>
      </c>
      <c r="E607" s="111" t="s">
        <v>71</v>
      </c>
      <c r="F607" s="14">
        <v>9.1300000000000008</v>
      </c>
      <c r="G607" s="13">
        <v>118.6</v>
      </c>
      <c r="H607" s="15">
        <v>18.48</v>
      </c>
      <c r="I607" s="111" t="s">
        <v>233</v>
      </c>
      <c r="J607" s="356" t="s">
        <v>312</v>
      </c>
      <c r="K607" s="15">
        <v>8.25</v>
      </c>
      <c r="L607" s="13" t="s">
        <v>312</v>
      </c>
      <c r="M607" s="12">
        <v>616.20000000000005</v>
      </c>
      <c r="N607" s="12">
        <v>703.9</v>
      </c>
      <c r="O607" s="12">
        <v>162.9</v>
      </c>
      <c r="P607" s="111"/>
      <c r="Q607" s="111" t="s">
        <v>298</v>
      </c>
      <c r="R607" s="13" t="s">
        <v>345</v>
      </c>
      <c r="S607" s="111"/>
      <c r="T607" s="111"/>
      <c r="U607" s="18" t="s">
        <v>141</v>
      </c>
      <c r="V607" s="330"/>
      <c r="W607" s="330"/>
      <c r="X607" s="330"/>
      <c r="Y607" s="330"/>
      <c r="Z607" s="330"/>
      <c r="AA607" s="13"/>
      <c r="AB607" s="13"/>
    </row>
    <row r="608" spans="1:28" s="317" customFormat="1" ht="15" x14ac:dyDescent="0.2">
      <c r="A608" s="13" t="s">
        <v>223</v>
      </c>
      <c r="B608" s="39">
        <v>42641</v>
      </c>
      <c r="C608" s="16">
        <v>0.49652777777777773</v>
      </c>
      <c r="D608" s="348">
        <v>178</v>
      </c>
      <c r="E608" s="111" t="s">
        <v>296</v>
      </c>
      <c r="F608" s="14">
        <v>8.73</v>
      </c>
      <c r="G608" s="13">
        <v>104.9</v>
      </c>
      <c r="H608" s="15">
        <v>15.17</v>
      </c>
      <c r="I608" s="111" t="s">
        <v>233</v>
      </c>
      <c r="J608" s="356" t="s">
        <v>312</v>
      </c>
      <c r="K608" s="15">
        <v>8.08</v>
      </c>
      <c r="L608" s="13" t="s">
        <v>312</v>
      </c>
      <c r="M608" s="12">
        <v>573.9</v>
      </c>
      <c r="N608" s="12">
        <v>706.6</v>
      </c>
      <c r="O608" s="12">
        <v>148.4</v>
      </c>
      <c r="P608" s="111"/>
      <c r="Q608" s="111" t="s">
        <v>89</v>
      </c>
      <c r="R608" s="13" t="s">
        <v>345</v>
      </c>
      <c r="S608" s="111"/>
      <c r="T608" s="111"/>
      <c r="U608" s="18" t="s">
        <v>90</v>
      </c>
      <c r="V608" s="330"/>
      <c r="W608" s="330"/>
      <c r="X608" s="330"/>
      <c r="Y608" s="330"/>
      <c r="Z608" s="330"/>
      <c r="AA608" s="13"/>
      <c r="AB608" s="13"/>
    </row>
    <row r="609" spans="1:28" s="317" customFormat="1" ht="15" x14ac:dyDescent="0.2">
      <c r="A609" s="13" t="s">
        <v>223</v>
      </c>
      <c r="B609" s="39">
        <v>42655</v>
      </c>
      <c r="C609" s="16">
        <v>0.5444444444444444</v>
      </c>
      <c r="D609" s="348">
        <v>770.1</v>
      </c>
      <c r="E609" s="111" t="s">
        <v>552</v>
      </c>
      <c r="F609" s="14">
        <v>9.0299999999999994</v>
      </c>
      <c r="G609" s="13">
        <v>100.5</v>
      </c>
      <c r="H609" s="15">
        <v>11.66</v>
      </c>
      <c r="I609" s="111" t="s">
        <v>233</v>
      </c>
      <c r="J609" s="356" t="s">
        <v>312</v>
      </c>
      <c r="K609" s="15">
        <v>8</v>
      </c>
      <c r="L609" s="13" t="s">
        <v>312</v>
      </c>
      <c r="M609" s="15">
        <v>576</v>
      </c>
      <c r="N609" s="15">
        <v>772.9</v>
      </c>
      <c r="O609" s="12">
        <v>152</v>
      </c>
      <c r="P609" s="111"/>
      <c r="Q609" s="111" t="s">
        <v>298</v>
      </c>
      <c r="R609" s="13" t="s">
        <v>345</v>
      </c>
      <c r="S609" s="111"/>
      <c r="T609" s="111"/>
      <c r="U609" s="18"/>
      <c r="V609" s="330"/>
      <c r="W609" s="330"/>
      <c r="X609" s="330"/>
      <c r="Y609" s="330"/>
      <c r="Z609" s="330"/>
      <c r="AA609" s="13"/>
      <c r="AB609" s="13"/>
    </row>
    <row r="610" spans="1:28" s="317" customFormat="1" ht="15" x14ac:dyDescent="0.2">
      <c r="A610" s="13" t="s">
        <v>223</v>
      </c>
      <c r="B610" s="39">
        <v>42669</v>
      </c>
      <c r="C610" s="16">
        <v>12.5</v>
      </c>
      <c r="D610" s="348">
        <v>517.20000000000005</v>
      </c>
      <c r="E610" s="111">
        <v>2419.6</v>
      </c>
      <c r="F610" s="14">
        <v>8.66</v>
      </c>
      <c r="G610" s="13">
        <v>98.7</v>
      </c>
      <c r="H610" s="15">
        <v>0.54791666666666672</v>
      </c>
      <c r="I610" s="111" t="s">
        <v>312</v>
      </c>
      <c r="J610" s="356" t="s">
        <v>312</v>
      </c>
      <c r="K610" s="15">
        <v>8.06</v>
      </c>
      <c r="L610" s="13" t="s">
        <v>312</v>
      </c>
      <c r="M610" s="15" t="s">
        <v>71</v>
      </c>
      <c r="N610" s="15">
        <v>81.010000000000005</v>
      </c>
      <c r="O610" s="12">
        <v>158.69999999999999</v>
      </c>
      <c r="P610" s="111"/>
      <c r="Q610" s="111" t="s">
        <v>467</v>
      </c>
      <c r="R610" s="13" t="s">
        <v>553</v>
      </c>
      <c r="S610" s="111"/>
      <c r="T610" s="111"/>
      <c r="U610" s="18" t="s">
        <v>484</v>
      </c>
      <c r="V610" s="330"/>
      <c r="W610" s="330"/>
      <c r="X610" s="330"/>
      <c r="Y610" s="330"/>
      <c r="Z610" s="330"/>
      <c r="AA610" s="13"/>
      <c r="AB610" s="13"/>
    </row>
    <row r="611" spans="1:28" s="317" customFormat="1" ht="15" x14ac:dyDescent="0.2">
      <c r="A611" s="13" t="s">
        <v>223</v>
      </c>
      <c r="B611" s="39">
        <v>42676</v>
      </c>
      <c r="C611" s="16">
        <v>0.56736111111111109</v>
      </c>
      <c r="D611" s="348">
        <v>235.9</v>
      </c>
      <c r="E611" s="111" t="s">
        <v>296</v>
      </c>
      <c r="F611" s="14">
        <v>8.69</v>
      </c>
      <c r="G611" s="13">
        <v>98.7</v>
      </c>
      <c r="H611" s="15">
        <v>12.65</v>
      </c>
      <c r="I611" s="111" t="s">
        <v>233</v>
      </c>
      <c r="J611" s="356" t="s">
        <v>312</v>
      </c>
      <c r="K611" s="15">
        <v>8.18</v>
      </c>
      <c r="L611" s="13" t="s">
        <v>312</v>
      </c>
      <c r="M611" s="15" t="s">
        <v>312</v>
      </c>
      <c r="N611" s="15">
        <v>828.6</v>
      </c>
      <c r="O611" s="12">
        <v>166</v>
      </c>
      <c r="P611" s="111"/>
      <c r="Q611" s="111" t="s">
        <v>421</v>
      </c>
      <c r="R611" s="13" t="s">
        <v>345</v>
      </c>
      <c r="S611" s="111"/>
      <c r="T611" s="111"/>
      <c r="U611" s="18" t="s">
        <v>554</v>
      </c>
      <c r="V611" s="330"/>
      <c r="W611" s="330"/>
      <c r="X611" s="330"/>
      <c r="Y611" s="330"/>
      <c r="Z611" s="330"/>
      <c r="AA611" s="13"/>
      <c r="AB611" s="13"/>
    </row>
    <row r="612" spans="1:28" s="317" customFormat="1" ht="15" x14ac:dyDescent="0.2">
      <c r="A612" s="73" t="s">
        <v>223</v>
      </c>
      <c r="B612" s="325">
        <v>42683</v>
      </c>
      <c r="C612" s="326">
        <v>0.52222222222222225</v>
      </c>
      <c r="D612" s="367">
        <v>148.30000000000001</v>
      </c>
      <c r="E612" s="160">
        <v>2419.6</v>
      </c>
      <c r="F612" s="342">
        <v>9.27</v>
      </c>
      <c r="G612" s="159">
        <v>98</v>
      </c>
      <c r="H612" s="171">
        <v>9.4600000000000009</v>
      </c>
      <c r="I612" s="160" t="s">
        <v>233</v>
      </c>
      <c r="J612" s="368" t="s">
        <v>312</v>
      </c>
      <c r="K612" s="171">
        <v>8.1199999999999992</v>
      </c>
      <c r="L612" s="73" t="s">
        <v>312</v>
      </c>
      <c r="M612" s="171" t="s">
        <v>312</v>
      </c>
      <c r="N612" s="171">
        <v>947.2</v>
      </c>
      <c r="O612" s="159">
        <v>118.9</v>
      </c>
      <c r="P612" s="160"/>
      <c r="Q612" s="160" t="s">
        <v>421</v>
      </c>
      <c r="R612" s="73" t="s">
        <v>346</v>
      </c>
      <c r="S612" s="160"/>
      <c r="T612" s="160"/>
      <c r="U612" s="327"/>
      <c r="V612" s="362"/>
      <c r="W612" s="362"/>
      <c r="X612" s="362"/>
      <c r="Y612" s="362"/>
      <c r="Z612" s="362"/>
      <c r="AA612" s="73"/>
      <c r="AB612" s="73"/>
    </row>
    <row r="613" spans="1:28" s="317" customFormat="1" ht="15" x14ac:dyDescent="0.2">
      <c r="A613" s="13" t="s">
        <v>223</v>
      </c>
      <c r="B613" s="39">
        <v>42690</v>
      </c>
      <c r="C613" s="16">
        <v>0.49722222222222223</v>
      </c>
      <c r="D613" s="348">
        <v>74.900000000000006</v>
      </c>
      <c r="E613" s="111" t="s">
        <v>296</v>
      </c>
      <c r="F613" s="14">
        <v>9.34</v>
      </c>
      <c r="G613" s="12">
        <v>101.8</v>
      </c>
      <c r="H613" s="15">
        <v>9.84</v>
      </c>
      <c r="I613" s="111" t="s">
        <v>233</v>
      </c>
      <c r="J613" s="356" t="s">
        <v>312</v>
      </c>
      <c r="K613" s="15">
        <v>8.35</v>
      </c>
      <c r="L613" s="13" t="s">
        <v>312</v>
      </c>
      <c r="M613" s="15" t="s">
        <v>312</v>
      </c>
      <c r="N613" s="15">
        <v>921.9</v>
      </c>
      <c r="O613" s="12">
        <v>146.1</v>
      </c>
      <c r="P613" s="111"/>
      <c r="Q613" s="111" t="s">
        <v>421</v>
      </c>
      <c r="R613" s="13" t="s">
        <v>345</v>
      </c>
      <c r="S613" s="111"/>
      <c r="T613" s="111"/>
      <c r="U613" s="18"/>
      <c r="V613" s="330"/>
      <c r="W613" s="330"/>
      <c r="X613" s="330"/>
      <c r="Y613" s="330"/>
      <c r="Z613" s="330"/>
      <c r="AA613" s="13"/>
      <c r="AB613" s="13"/>
    </row>
    <row r="614" spans="1:28" s="317" customFormat="1" ht="15" x14ac:dyDescent="0.2">
      <c r="A614" s="13" t="s">
        <v>223</v>
      </c>
      <c r="B614" s="39">
        <v>42704</v>
      </c>
      <c r="C614" s="16">
        <v>0.47569444444444442</v>
      </c>
      <c r="D614" s="348">
        <v>218.7</v>
      </c>
      <c r="E614" s="111" t="s">
        <v>296</v>
      </c>
      <c r="F614" s="14">
        <v>11.02</v>
      </c>
      <c r="G614" s="12">
        <v>98.6</v>
      </c>
      <c r="H614" s="15">
        <v>2.36</v>
      </c>
      <c r="I614" s="111" t="s">
        <v>233</v>
      </c>
      <c r="J614" s="356" t="s">
        <v>312</v>
      </c>
      <c r="K614" s="15">
        <v>8.16</v>
      </c>
      <c r="L614" s="13" t="s">
        <v>312</v>
      </c>
      <c r="M614" s="15" t="s">
        <v>312</v>
      </c>
      <c r="N614" s="15" t="s">
        <v>555</v>
      </c>
      <c r="O614" s="12">
        <v>150.69999999999999</v>
      </c>
      <c r="P614" s="111"/>
      <c r="Q614" s="111" t="s">
        <v>421</v>
      </c>
      <c r="R614" s="13" t="s">
        <v>537</v>
      </c>
      <c r="S614" s="111"/>
      <c r="T614" s="111"/>
      <c r="U614" s="18" t="s">
        <v>485</v>
      </c>
      <c r="V614" s="330"/>
      <c r="W614" s="330"/>
      <c r="X614" s="330"/>
      <c r="Y614" s="330"/>
      <c r="Z614" s="330"/>
      <c r="AA614" s="13"/>
      <c r="AB614" s="13"/>
    </row>
    <row r="615" spans="1:28" s="317" customFormat="1" ht="15" x14ac:dyDescent="0.2">
      <c r="A615" s="13" t="s">
        <v>223</v>
      </c>
      <c r="B615" s="39">
        <v>42711</v>
      </c>
      <c r="C615" s="16">
        <v>0.4861111111111111</v>
      </c>
      <c r="D615" s="348">
        <v>228.2</v>
      </c>
      <c r="E615" s="111" t="s">
        <v>296</v>
      </c>
      <c r="F615" s="14">
        <v>12.03</v>
      </c>
      <c r="G615" s="12">
        <v>99.4</v>
      </c>
      <c r="H615" s="15">
        <v>0.54</v>
      </c>
      <c r="I615" s="111" t="s">
        <v>312</v>
      </c>
      <c r="J615" s="356" t="s">
        <v>312</v>
      </c>
      <c r="K615" s="15">
        <v>8.19</v>
      </c>
      <c r="L615" s="13" t="s">
        <v>312</v>
      </c>
      <c r="M615" s="15" t="s">
        <v>312</v>
      </c>
      <c r="N615" s="15">
        <v>1006.7</v>
      </c>
      <c r="O615" s="12">
        <v>123.9</v>
      </c>
      <c r="P615" s="111"/>
      <c r="Q615" s="111" t="s">
        <v>312</v>
      </c>
      <c r="R615" s="13" t="s">
        <v>312</v>
      </c>
      <c r="S615" s="111"/>
      <c r="T615" s="111"/>
      <c r="U615" s="18" t="s">
        <v>484</v>
      </c>
      <c r="V615" s="330"/>
      <c r="W615" s="330"/>
      <c r="X615" s="330"/>
      <c r="Y615" s="330"/>
      <c r="Z615" s="330"/>
      <c r="AA615" s="13"/>
      <c r="AB615" s="13"/>
    </row>
    <row r="616" spans="1:28" s="317" customFormat="1" ht="15" x14ac:dyDescent="0.2">
      <c r="A616" s="13" t="s">
        <v>223</v>
      </c>
      <c r="B616" s="39">
        <v>42718</v>
      </c>
      <c r="C616" s="16">
        <v>0.47430555555555554</v>
      </c>
      <c r="D616" s="348">
        <v>172.5</v>
      </c>
      <c r="E616" s="111" t="s">
        <v>296</v>
      </c>
      <c r="F616" s="14">
        <v>11.67</v>
      </c>
      <c r="G616" s="12">
        <v>100.4</v>
      </c>
      <c r="H616" s="15">
        <v>1.54</v>
      </c>
      <c r="I616" s="111" t="s">
        <v>233</v>
      </c>
      <c r="J616" s="356" t="s">
        <v>312</v>
      </c>
      <c r="K616" s="15">
        <v>8.0299999999999994</v>
      </c>
      <c r="L616" s="13" t="s">
        <v>312</v>
      </c>
      <c r="M616" s="15" t="s">
        <v>312</v>
      </c>
      <c r="N616" s="15">
        <v>1078.2</v>
      </c>
      <c r="O616" s="12">
        <v>120.1</v>
      </c>
      <c r="P616" s="111"/>
      <c r="Q616" s="111" t="s">
        <v>465</v>
      </c>
      <c r="R616" s="13" t="s">
        <v>553</v>
      </c>
      <c r="S616" s="111"/>
      <c r="T616" s="111"/>
      <c r="U616" s="18" t="s">
        <v>485</v>
      </c>
      <c r="V616" s="330"/>
      <c r="W616" s="330"/>
      <c r="X616" s="330"/>
      <c r="Y616" s="330"/>
      <c r="Z616" s="330"/>
      <c r="AA616" s="13"/>
      <c r="AB616" s="13"/>
    </row>
    <row r="617" spans="1:28" s="317" customFormat="1" ht="15" x14ac:dyDescent="0.2">
      <c r="A617" s="13" t="s">
        <v>223</v>
      </c>
      <c r="B617" s="39">
        <v>42726</v>
      </c>
      <c r="C617" s="16">
        <v>0.52777777777777779</v>
      </c>
      <c r="D617" s="348"/>
      <c r="E617" s="111"/>
      <c r="F617" s="14">
        <v>11.69</v>
      </c>
      <c r="G617" s="12">
        <v>108.1</v>
      </c>
      <c r="H617" s="15">
        <v>3.93</v>
      </c>
      <c r="I617" s="111" t="s">
        <v>487</v>
      </c>
      <c r="J617" s="356" t="s">
        <v>312</v>
      </c>
      <c r="K617" s="15">
        <v>8.3000000000000007</v>
      </c>
      <c r="L617" s="13">
        <v>3.1</v>
      </c>
      <c r="M617" s="15" t="s">
        <v>312</v>
      </c>
      <c r="N617" s="15">
        <v>1040.3</v>
      </c>
      <c r="O617" s="12">
        <v>88.2</v>
      </c>
      <c r="P617" s="111"/>
      <c r="Q617" s="111" t="s">
        <v>465</v>
      </c>
      <c r="R617" s="13" t="s">
        <v>345</v>
      </c>
      <c r="S617" s="111"/>
      <c r="T617" s="111"/>
      <c r="U617" s="18" t="s">
        <v>554</v>
      </c>
      <c r="V617" s="330"/>
      <c r="W617" s="330"/>
      <c r="X617" s="330"/>
      <c r="Y617" s="330"/>
      <c r="Z617" s="330"/>
      <c r="AA617" s="13"/>
      <c r="AB617" s="13"/>
    </row>
    <row r="618" spans="1:28" s="317" customFormat="1" ht="15" x14ac:dyDescent="0.2">
      <c r="A618" s="13" t="s">
        <v>223</v>
      </c>
      <c r="B618" s="39">
        <v>42741</v>
      </c>
      <c r="C618" s="16">
        <v>0.49305555555555558</v>
      </c>
      <c r="D618" s="348">
        <v>22.1</v>
      </c>
      <c r="E618" s="111">
        <v>1119.9000000000001</v>
      </c>
      <c r="F618" s="14">
        <v>12.14</v>
      </c>
      <c r="G618" s="12">
        <v>101.78</v>
      </c>
      <c r="H618" s="15">
        <v>0.2</v>
      </c>
      <c r="I618" s="111" t="s">
        <v>233</v>
      </c>
      <c r="J618" s="356" t="s">
        <v>312</v>
      </c>
      <c r="K618" s="15">
        <v>8.1999999999999993</v>
      </c>
      <c r="L618" s="13" t="s">
        <v>312</v>
      </c>
      <c r="M618" s="15" t="s">
        <v>312</v>
      </c>
      <c r="N618" s="15">
        <v>906.9</v>
      </c>
      <c r="O618" s="12">
        <v>142</v>
      </c>
      <c r="P618" s="111"/>
      <c r="Q618" s="111" t="s">
        <v>490</v>
      </c>
      <c r="R618" s="13" t="s">
        <v>492</v>
      </c>
      <c r="S618" s="111"/>
      <c r="T618" s="111"/>
      <c r="U618" s="18" t="s">
        <v>554</v>
      </c>
      <c r="V618" s="330"/>
      <c r="W618" s="330"/>
      <c r="X618" s="330"/>
      <c r="Y618" s="330"/>
      <c r="Z618" s="330"/>
      <c r="AA618" s="13"/>
      <c r="AB618" s="13"/>
    </row>
    <row r="619" spans="1:28" s="317" customFormat="1" ht="15" x14ac:dyDescent="0.2">
      <c r="A619" s="13" t="s">
        <v>223</v>
      </c>
      <c r="B619" s="39">
        <v>42765</v>
      </c>
      <c r="C619" s="16">
        <v>0.65555555555555556</v>
      </c>
      <c r="D619" s="348">
        <v>40.4</v>
      </c>
      <c r="E619" s="111">
        <v>547.5</v>
      </c>
      <c r="F619" s="14">
        <v>11.24</v>
      </c>
      <c r="G619" s="12">
        <v>109.1</v>
      </c>
      <c r="H619" s="15">
        <v>6.05</v>
      </c>
      <c r="I619" s="111" t="s">
        <v>487</v>
      </c>
      <c r="J619" s="356" t="s">
        <v>312</v>
      </c>
      <c r="K619" s="15">
        <v>8.76</v>
      </c>
      <c r="L619" s="13">
        <v>1.9</v>
      </c>
      <c r="M619" s="15" t="s">
        <v>312</v>
      </c>
      <c r="N619" s="15">
        <v>803.6</v>
      </c>
      <c r="O619" s="12">
        <v>127.6</v>
      </c>
      <c r="P619" s="111"/>
      <c r="Q619" s="111" t="s">
        <v>421</v>
      </c>
      <c r="R619" s="13" t="s">
        <v>492</v>
      </c>
      <c r="S619" s="111"/>
      <c r="T619" s="111"/>
      <c r="U619" s="18" t="s">
        <v>491</v>
      </c>
      <c r="V619" s="330"/>
      <c r="W619" s="330"/>
      <c r="X619" s="330"/>
      <c r="Y619" s="330"/>
      <c r="Z619" s="330"/>
      <c r="AA619" s="13"/>
      <c r="AB619" s="13"/>
    </row>
    <row r="620" spans="1:28" s="317" customFormat="1" ht="15" x14ac:dyDescent="0.2">
      <c r="A620" s="13" t="s">
        <v>223</v>
      </c>
      <c r="B620" s="39">
        <v>42779</v>
      </c>
      <c r="C620" s="16">
        <v>0.6743055555555556</v>
      </c>
      <c r="D620" s="348">
        <v>6.3</v>
      </c>
      <c r="E620" s="111">
        <v>1986.3</v>
      </c>
      <c r="F620" s="14">
        <v>10.62</v>
      </c>
      <c r="G620" s="12">
        <v>105</v>
      </c>
      <c r="H620" s="15">
        <v>6.51</v>
      </c>
      <c r="I620" s="111" t="s">
        <v>487</v>
      </c>
      <c r="J620" s="356" t="s">
        <v>312</v>
      </c>
      <c r="K620" s="15">
        <v>8.27</v>
      </c>
      <c r="L620" s="13">
        <v>1.7</v>
      </c>
      <c r="M620" s="15" t="s">
        <v>312</v>
      </c>
      <c r="N620" s="15">
        <v>829.9</v>
      </c>
      <c r="O620" s="12">
        <v>71.5</v>
      </c>
      <c r="P620" s="111"/>
      <c r="Q620" s="111" t="s">
        <v>421</v>
      </c>
      <c r="R620" s="13" t="s">
        <v>492</v>
      </c>
      <c r="S620" s="111"/>
      <c r="T620" s="111"/>
      <c r="U620" s="18" t="s">
        <v>539</v>
      </c>
      <c r="V620" s="330"/>
      <c r="W620" s="330"/>
      <c r="X620" s="330"/>
      <c r="Y620" s="330"/>
      <c r="Z620" s="330"/>
      <c r="AA620" s="13"/>
      <c r="AB620" s="13"/>
    </row>
    <row r="621" spans="1:28" s="317" customFormat="1" ht="15" x14ac:dyDescent="0.2">
      <c r="A621" s="13" t="s">
        <v>223</v>
      </c>
      <c r="B621" s="39">
        <v>42793</v>
      </c>
      <c r="C621" s="16">
        <v>0.55763888888888891</v>
      </c>
      <c r="D621" s="348">
        <v>14.4</v>
      </c>
      <c r="E621" s="111">
        <v>1553.1</v>
      </c>
      <c r="F621" s="14">
        <v>10.15</v>
      </c>
      <c r="G621" s="12">
        <v>105.3</v>
      </c>
      <c r="H621" s="15">
        <v>7.08</v>
      </c>
      <c r="I621" s="111" t="s">
        <v>487</v>
      </c>
      <c r="J621" s="356" t="s">
        <v>312</v>
      </c>
      <c r="K621" s="15">
        <v>8.09</v>
      </c>
      <c r="L621" s="13">
        <v>1.8</v>
      </c>
      <c r="M621" s="15" t="s">
        <v>312</v>
      </c>
      <c r="N621" s="15">
        <v>980.4</v>
      </c>
      <c r="O621" s="12">
        <v>114</v>
      </c>
      <c r="P621" s="111"/>
      <c r="Q621" s="111" t="s">
        <v>465</v>
      </c>
      <c r="R621" s="13" t="s">
        <v>345</v>
      </c>
      <c r="S621" s="155"/>
      <c r="T621" s="155"/>
      <c r="U621" s="18" t="s">
        <v>556</v>
      </c>
      <c r="V621" s="357"/>
      <c r="W621" s="357"/>
      <c r="X621" s="357"/>
      <c r="Y621" s="357"/>
      <c r="Z621" s="357"/>
      <c r="AA621" s="57"/>
      <c r="AB621" s="57"/>
    </row>
    <row r="622" spans="1:28" s="317" customFormat="1" ht="15" x14ac:dyDescent="0.2">
      <c r="A622" s="13" t="s">
        <v>223</v>
      </c>
      <c r="B622" s="39">
        <v>42807</v>
      </c>
      <c r="C622" s="16">
        <v>14.33</v>
      </c>
      <c r="D622" s="348">
        <v>5.2</v>
      </c>
      <c r="E622" s="111" t="s">
        <v>296</v>
      </c>
      <c r="F622" s="14">
        <v>10.75</v>
      </c>
      <c r="G622" s="12">
        <v>116.3</v>
      </c>
      <c r="H622" s="15">
        <v>10.029999999999999</v>
      </c>
      <c r="I622" s="111" t="s">
        <v>487</v>
      </c>
      <c r="J622" s="356" t="s">
        <v>312</v>
      </c>
      <c r="K622" s="15">
        <v>8.08</v>
      </c>
      <c r="L622" s="13">
        <v>2.5</v>
      </c>
      <c r="M622" s="15" t="s">
        <v>312</v>
      </c>
      <c r="N622" s="15">
        <v>1048.3</v>
      </c>
      <c r="O622" s="12">
        <v>75</v>
      </c>
      <c r="P622" s="111"/>
      <c r="Q622" s="111" t="s">
        <v>421</v>
      </c>
      <c r="R622" s="13" t="s">
        <v>345</v>
      </c>
      <c r="S622" s="155"/>
      <c r="T622" s="155"/>
      <c r="U622" s="18" t="s">
        <v>494</v>
      </c>
      <c r="V622" s="357"/>
      <c r="W622" s="357"/>
      <c r="X622" s="357"/>
      <c r="Y622" s="357"/>
      <c r="Z622" s="357"/>
      <c r="AA622" s="57"/>
      <c r="AB622" s="57"/>
    </row>
    <row r="623" spans="1:28" s="317" customFormat="1" ht="15" x14ac:dyDescent="0.2">
      <c r="A623" s="73" t="s">
        <v>223</v>
      </c>
      <c r="B623" s="325">
        <v>42821</v>
      </c>
      <c r="C623" s="326">
        <v>0.57916666666666672</v>
      </c>
      <c r="D623" s="367">
        <v>39.9</v>
      </c>
      <c r="E623" s="160" t="s">
        <v>296</v>
      </c>
      <c r="F623" s="342">
        <v>9.5</v>
      </c>
      <c r="G623" s="159">
        <v>116.8</v>
      </c>
      <c r="H623" s="171">
        <v>14.8</v>
      </c>
      <c r="I623" s="160" t="s">
        <v>557</v>
      </c>
      <c r="J623" s="368" t="s">
        <v>312</v>
      </c>
      <c r="K623" s="171">
        <v>8.3000000000000007</v>
      </c>
      <c r="L623" s="73">
        <v>2.6</v>
      </c>
      <c r="M623" s="171" t="s">
        <v>312</v>
      </c>
      <c r="N623" s="171">
        <v>1017.4</v>
      </c>
      <c r="O623" s="159">
        <v>142.6</v>
      </c>
      <c r="P623" s="160"/>
      <c r="Q623" s="160" t="s">
        <v>298</v>
      </c>
      <c r="R623" s="73" t="s">
        <v>345</v>
      </c>
      <c r="S623" s="155"/>
      <c r="T623" s="155"/>
      <c r="U623" s="327" t="s">
        <v>558</v>
      </c>
      <c r="V623" s="357"/>
      <c r="W623" s="357"/>
      <c r="X623" s="357"/>
      <c r="Y623" s="357"/>
      <c r="Z623" s="357"/>
      <c r="AA623" s="57"/>
      <c r="AB623" s="57"/>
    </row>
    <row r="624" spans="1:28" s="317" customFormat="1" ht="15" x14ac:dyDescent="0.2">
      <c r="A624" s="13" t="s">
        <v>223</v>
      </c>
      <c r="B624" s="39">
        <v>42835</v>
      </c>
      <c r="C624" s="16">
        <v>0.57222222222222219</v>
      </c>
      <c r="D624" s="348">
        <v>36.200000000000003</v>
      </c>
      <c r="E624" s="111" t="s">
        <v>296</v>
      </c>
      <c r="F624" s="14">
        <v>9.89</v>
      </c>
      <c r="G624" s="12">
        <v>117.3</v>
      </c>
      <c r="H624" s="15">
        <v>13.86</v>
      </c>
      <c r="I624" s="111" t="s">
        <v>233</v>
      </c>
      <c r="J624" s="356" t="s">
        <v>312</v>
      </c>
      <c r="K624" s="15">
        <v>8.36</v>
      </c>
      <c r="L624" s="13">
        <v>3.5</v>
      </c>
      <c r="M624" s="15" t="s">
        <v>312</v>
      </c>
      <c r="N624" s="15">
        <v>918.8</v>
      </c>
      <c r="O624" s="12">
        <v>123.2</v>
      </c>
      <c r="P624" s="111"/>
      <c r="Q624" s="111" t="s">
        <v>217</v>
      </c>
      <c r="R624" s="13" t="s">
        <v>345</v>
      </c>
      <c r="S624" s="111"/>
      <c r="T624" s="111"/>
      <c r="U624" s="18"/>
      <c r="V624" s="330"/>
      <c r="W624" s="330"/>
      <c r="X624" s="330"/>
      <c r="Y624" s="330"/>
      <c r="Z624" s="330"/>
      <c r="AA624" s="13"/>
      <c r="AB624" s="13"/>
    </row>
    <row r="625" spans="1:28" s="317" customFormat="1" ht="15" x14ac:dyDescent="0.2">
      <c r="A625" s="13" t="s">
        <v>223</v>
      </c>
      <c r="B625" s="39">
        <v>42849</v>
      </c>
      <c r="C625" s="16">
        <v>0.57430555555555551</v>
      </c>
      <c r="D625" s="348">
        <v>125.9</v>
      </c>
      <c r="E625" s="111" t="s">
        <v>296</v>
      </c>
      <c r="F625" s="14">
        <v>9</v>
      </c>
      <c r="G625" s="12">
        <v>112.9</v>
      </c>
      <c r="H625" s="15">
        <v>16.02</v>
      </c>
      <c r="I625" s="111" t="s">
        <v>230</v>
      </c>
      <c r="J625" s="356" t="s">
        <v>312</v>
      </c>
      <c r="K625" s="15">
        <v>8.07</v>
      </c>
      <c r="L625" s="13">
        <v>2.1</v>
      </c>
      <c r="M625" s="15" t="s">
        <v>312</v>
      </c>
      <c r="N625" s="15">
        <v>919.4</v>
      </c>
      <c r="O625" s="12">
        <v>132.69999999999999</v>
      </c>
      <c r="P625" s="111"/>
      <c r="Q625" s="111" t="s">
        <v>298</v>
      </c>
      <c r="R625" s="13" t="s">
        <v>345</v>
      </c>
      <c r="S625" s="111"/>
      <c r="T625" s="111"/>
      <c r="U625" s="18"/>
      <c r="V625" s="330"/>
      <c r="W625" s="330"/>
      <c r="X625" s="330"/>
      <c r="Y625" s="330"/>
      <c r="Z625" s="330"/>
      <c r="AA625" s="13"/>
      <c r="AB625" s="13"/>
    </row>
    <row r="626" spans="1:28" s="317" customFormat="1" ht="15" x14ac:dyDescent="0.2">
      <c r="A626" s="13" t="s">
        <v>223</v>
      </c>
      <c r="B626" s="39">
        <v>42858</v>
      </c>
      <c r="C626" s="16">
        <v>0.61527777777777781</v>
      </c>
      <c r="D626" s="348">
        <v>189.2</v>
      </c>
      <c r="E626" s="111" t="s">
        <v>296</v>
      </c>
      <c r="F626" s="14">
        <v>9.86</v>
      </c>
      <c r="G626" s="12">
        <v>111.9</v>
      </c>
      <c r="H626" s="15">
        <v>12.44</v>
      </c>
      <c r="I626" s="111" t="s">
        <v>230</v>
      </c>
      <c r="J626" s="356" t="s">
        <v>312</v>
      </c>
      <c r="K626" s="15">
        <v>7.88</v>
      </c>
      <c r="L626" s="13">
        <v>3.2</v>
      </c>
      <c r="M626" s="15" t="s">
        <v>312</v>
      </c>
      <c r="N626" s="15">
        <v>963.8</v>
      </c>
      <c r="O626" s="12">
        <v>72.400000000000006</v>
      </c>
      <c r="P626" s="111"/>
      <c r="Q626" s="111" t="s">
        <v>421</v>
      </c>
      <c r="R626" s="13" t="s">
        <v>345</v>
      </c>
      <c r="S626" s="111"/>
      <c r="T626" s="111"/>
      <c r="U626" s="18" t="s">
        <v>514</v>
      </c>
      <c r="V626" s="330">
        <v>0.79</v>
      </c>
      <c r="W626" s="330">
        <v>0</v>
      </c>
      <c r="X626" s="330">
        <v>0.03</v>
      </c>
      <c r="Y626" s="330">
        <v>0.28000000000000003</v>
      </c>
      <c r="Z626" s="330">
        <f>V626+W626+X626+Y626</f>
        <v>1.1000000000000001</v>
      </c>
      <c r="AA626" s="13"/>
      <c r="AB626" s="13"/>
    </row>
    <row r="627" spans="1:28" s="317" customFormat="1" ht="15" x14ac:dyDescent="0.2">
      <c r="A627" s="13" t="s">
        <v>223</v>
      </c>
      <c r="B627" s="39">
        <v>42865</v>
      </c>
      <c r="C627" s="16">
        <v>0.57430555555555551</v>
      </c>
      <c r="D627" s="348"/>
      <c r="E627" s="111"/>
      <c r="F627" s="14">
        <v>8.5500000000000007</v>
      </c>
      <c r="G627" s="12">
        <v>99.3</v>
      </c>
      <c r="H627" s="15">
        <v>13.8</v>
      </c>
      <c r="I627" s="111" t="s">
        <v>230</v>
      </c>
      <c r="J627" s="356" t="s">
        <v>312</v>
      </c>
      <c r="K627" s="15">
        <v>8.0500000000000007</v>
      </c>
      <c r="L627" s="13">
        <v>14.5</v>
      </c>
      <c r="M627" s="15" t="s">
        <v>312</v>
      </c>
      <c r="N627" s="15">
        <v>817.1</v>
      </c>
      <c r="O627" s="12">
        <v>99.5</v>
      </c>
      <c r="P627" s="111"/>
      <c r="Q627" s="111" t="s">
        <v>298</v>
      </c>
      <c r="R627" s="13" t="s">
        <v>345</v>
      </c>
      <c r="S627" s="111"/>
      <c r="T627" s="111"/>
      <c r="U627" s="18" t="s">
        <v>468</v>
      </c>
      <c r="V627" s="330">
        <v>0.01</v>
      </c>
      <c r="W627" s="330">
        <v>0.38</v>
      </c>
      <c r="X627" s="330">
        <v>0.06</v>
      </c>
      <c r="Y627" s="330">
        <v>0.39</v>
      </c>
      <c r="Z627" s="330">
        <f>V627+W627+X627+Y627</f>
        <v>0.84000000000000008</v>
      </c>
      <c r="AA627" s="13"/>
      <c r="AB627" s="13"/>
    </row>
    <row r="628" spans="1:28" s="317" customFormat="1" ht="15" x14ac:dyDescent="0.2">
      <c r="A628" s="13" t="s">
        <v>223</v>
      </c>
      <c r="B628" s="39">
        <v>42872</v>
      </c>
      <c r="C628" s="16">
        <v>0.55069444444444449</v>
      </c>
      <c r="D628" s="348"/>
      <c r="E628" s="111"/>
      <c r="F628" s="14">
        <v>7.8</v>
      </c>
      <c r="G628" s="12">
        <v>103.1</v>
      </c>
      <c r="H628" s="15">
        <v>18.39</v>
      </c>
      <c r="I628" s="111" t="s">
        <v>230</v>
      </c>
      <c r="J628" s="356" t="s">
        <v>312</v>
      </c>
      <c r="K628" s="15">
        <v>8.0399999999999991</v>
      </c>
      <c r="L628" s="13">
        <v>6.5</v>
      </c>
      <c r="M628" s="15" t="s">
        <v>312</v>
      </c>
      <c r="N628" s="15">
        <v>682.2</v>
      </c>
      <c r="O628" s="12">
        <v>161</v>
      </c>
      <c r="P628" s="111"/>
      <c r="Q628" s="111" t="s">
        <v>465</v>
      </c>
      <c r="R628" s="13" t="s">
        <v>345</v>
      </c>
      <c r="S628" s="111"/>
      <c r="T628" s="111"/>
      <c r="U628" s="18" t="s">
        <v>469</v>
      </c>
      <c r="V628" s="330">
        <v>0</v>
      </c>
      <c r="W628" s="330">
        <v>0</v>
      </c>
      <c r="X628" s="330">
        <v>0</v>
      </c>
      <c r="Y628" s="330">
        <v>0.25</v>
      </c>
      <c r="Z628" s="330">
        <f>V628+W628+X628+Y628</f>
        <v>0.25</v>
      </c>
      <c r="AA628" s="13"/>
      <c r="AB628" s="13"/>
    </row>
    <row r="629" spans="1:28" s="317" customFormat="1" ht="15" x14ac:dyDescent="0.2">
      <c r="A629" s="13" t="s">
        <v>223</v>
      </c>
      <c r="B629" s="39">
        <v>42879</v>
      </c>
      <c r="C629" s="16">
        <v>0.56874999999999998</v>
      </c>
      <c r="D629" s="348">
        <v>28.2</v>
      </c>
      <c r="E629" s="111" t="s">
        <v>296</v>
      </c>
      <c r="F629" s="14">
        <v>8.17</v>
      </c>
      <c r="G629" s="12">
        <v>102.7</v>
      </c>
      <c r="H629" s="15">
        <v>16.38</v>
      </c>
      <c r="I629" s="111" t="s">
        <v>230</v>
      </c>
      <c r="J629" s="356" t="s">
        <v>312</v>
      </c>
      <c r="K629" s="15">
        <v>8.35</v>
      </c>
      <c r="L629" s="13">
        <v>7.1</v>
      </c>
      <c r="M629" s="15" t="s">
        <v>312</v>
      </c>
      <c r="N629" s="15">
        <v>556.29999999999995</v>
      </c>
      <c r="O629" s="12">
        <v>201.7</v>
      </c>
      <c r="P629" s="111"/>
      <c r="Q629" s="111" t="s">
        <v>421</v>
      </c>
      <c r="R629" s="13" t="s">
        <v>345</v>
      </c>
      <c r="S629" s="111"/>
      <c r="T629" s="111"/>
      <c r="U629" s="18" t="s">
        <v>470</v>
      </c>
      <c r="V629" s="330">
        <v>0.11</v>
      </c>
      <c r="W629" s="330">
        <v>0.24</v>
      </c>
      <c r="X629" s="330">
        <v>0</v>
      </c>
      <c r="Y629" s="330">
        <v>0</v>
      </c>
      <c r="Z629" s="330">
        <f>V629+W629+X629+Y629</f>
        <v>0.35</v>
      </c>
      <c r="AA629" s="13"/>
      <c r="AB629" s="13"/>
    </row>
    <row r="630" spans="1:28" s="317" customFormat="1" ht="15" x14ac:dyDescent="0.2">
      <c r="A630" s="13" t="s">
        <v>223</v>
      </c>
      <c r="B630" s="39">
        <v>42886</v>
      </c>
      <c r="C630" s="16">
        <v>0.52083333333333337</v>
      </c>
      <c r="D630" s="348">
        <v>121.1</v>
      </c>
      <c r="E630" s="111" t="s">
        <v>296</v>
      </c>
      <c r="F630" s="14">
        <v>7.99</v>
      </c>
      <c r="G630" s="12">
        <v>103.7</v>
      </c>
      <c r="H630" s="15">
        <v>18.21</v>
      </c>
      <c r="I630" s="111" t="s">
        <v>230</v>
      </c>
      <c r="J630" s="356" t="s">
        <v>312</v>
      </c>
      <c r="K630" s="15">
        <v>8.2200000000000006</v>
      </c>
      <c r="L630" s="13">
        <v>4.2</v>
      </c>
      <c r="M630" s="15" t="s">
        <v>312</v>
      </c>
      <c r="N630" s="15">
        <v>472.9</v>
      </c>
      <c r="O630" s="12">
        <v>151.9</v>
      </c>
      <c r="P630" s="111"/>
      <c r="Q630" s="111" t="s">
        <v>298</v>
      </c>
      <c r="R630" s="13" t="s">
        <v>492</v>
      </c>
      <c r="S630" s="111"/>
      <c r="T630" s="111"/>
      <c r="U630" s="18" t="s">
        <v>470</v>
      </c>
      <c r="V630" s="330"/>
      <c r="W630" s="330"/>
      <c r="X630" s="330"/>
      <c r="Y630" s="330"/>
      <c r="Z630" s="330"/>
      <c r="AA630" s="13"/>
      <c r="AB630" s="13"/>
    </row>
    <row r="631" spans="1:28" s="317" customFormat="1" ht="15" x14ac:dyDescent="0.2">
      <c r="A631" s="13" t="s">
        <v>223</v>
      </c>
      <c r="B631" s="39">
        <v>42893</v>
      </c>
      <c r="C631" s="16">
        <v>0.55347222222222225</v>
      </c>
      <c r="D631" s="348">
        <v>61.7</v>
      </c>
      <c r="E631" s="111"/>
      <c r="F631" s="14">
        <v>8.07</v>
      </c>
      <c r="G631" s="12">
        <v>107.2</v>
      </c>
      <c r="H631" s="15">
        <v>19.54</v>
      </c>
      <c r="I631" s="111" t="s">
        <v>230</v>
      </c>
      <c r="J631" s="356" t="s">
        <v>312</v>
      </c>
      <c r="K631" s="15">
        <v>8.1</v>
      </c>
      <c r="L631" s="13">
        <v>4.5</v>
      </c>
      <c r="M631" s="15" t="s">
        <v>312</v>
      </c>
      <c r="N631" s="15">
        <v>428</v>
      </c>
      <c r="O631" s="12">
        <v>163.5</v>
      </c>
      <c r="P631" s="111"/>
      <c r="Q631" s="111" t="s">
        <v>217</v>
      </c>
      <c r="R631" s="13" t="s">
        <v>492</v>
      </c>
      <c r="S631" s="111"/>
      <c r="T631" s="111"/>
      <c r="U631" s="18" t="s">
        <v>559</v>
      </c>
      <c r="V631" s="330"/>
      <c r="W631" s="330"/>
      <c r="X631" s="330"/>
      <c r="Y631" s="330"/>
      <c r="Z631" s="330"/>
      <c r="AA631" s="13"/>
      <c r="AB631" s="13"/>
    </row>
    <row r="632" spans="1:28" s="317" customFormat="1" ht="15" x14ac:dyDescent="0.2">
      <c r="A632" s="13" t="s">
        <v>223</v>
      </c>
      <c r="B632" s="39">
        <v>42900</v>
      </c>
      <c r="C632" s="16">
        <v>0.5541666666666667</v>
      </c>
      <c r="D632" s="348">
        <v>56.9</v>
      </c>
      <c r="E632" s="111" t="s">
        <v>296</v>
      </c>
      <c r="F632" s="14">
        <v>7.9</v>
      </c>
      <c r="G632" s="12">
        <v>108.5</v>
      </c>
      <c r="H632" s="15">
        <v>21.1</v>
      </c>
      <c r="I632" s="111" t="s">
        <v>230</v>
      </c>
      <c r="J632" s="356" t="s">
        <v>312</v>
      </c>
      <c r="K632" s="15">
        <v>8.1300000000000008</v>
      </c>
      <c r="L632" s="13">
        <v>4.2</v>
      </c>
      <c r="M632" s="15" t="s">
        <v>312</v>
      </c>
      <c r="N632" s="15">
        <v>421.6</v>
      </c>
      <c r="O632" s="12">
        <v>444.5</v>
      </c>
      <c r="P632" s="111"/>
      <c r="Q632" s="111" t="s">
        <v>217</v>
      </c>
      <c r="R632" s="13" t="s">
        <v>492</v>
      </c>
      <c r="S632" s="111"/>
      <c r="T632" s="111"/>
      <c r="U632" s="18" t="s">
        <v>560</v>
      </c>
      <c r="V632" s="330"/>
      <c r="W632" s="330"/>
      <c r="X632" s="330"/>
      <c r="Y632" s="330"/>
      <c r="Z632" s="330"/>
      <c r="AA632" s="13"/>
      <c r="AB632" s="13"/>
    </row>
    <row r="633" spans="1:28" s="317" customFormat="1" ht="15" x14ac:dyDescent="0.2">
      <c r="A633" s="13" t="s">
        <v>223</v>
      </c>
      <c r="B633" s="39">
        <v>42907</v>
      </c>
      <c r="C633" s="16">
        <v>0.55277777777777781</v>
      </c>
      <c r="D633" s="348">
        <v>30.5</v>
      </c>
      <c r="E633" s="111"/>
      <c r="F633" s="14">
        <v>7.64</v>
      </c>
      <c r="G633" s="12">
        <v>111.6</v>
      </c>
      <c r="H633" s="15">
        <v>24.31</v>
      </c>
      <c r="I633" s="111" t="s">
        <v>230</v>
      </c>
      <c r="J633" s="356" t="s">
        <v>312</v>
      </c>
      <c r="K633" s="15">
        <v>7.84</v>
      </c>
      <c r="L633" s="13">
        <v>3.1</v>
      </c>
      <c r="M633" s="15" t="s">
        <v>312</v>
      </c>
      <c r="N633" s="15">
        <v>400.09</v>
      </c>
      <c r="O633" s="12">
        <v>6.7</v>
      </c>
      <c r="P633" s="111"/>
      <c r="Q633" s="111" t="s">
        <v>217</v>
      </c>
      <c r="R633" s="13" t="s">
        <v>492</v>
      </c>
      <c r="S633" s="111"/>
      <c r="T633" s="111"/>
      <c r="U633" s="18" t="s">
        <v>561</v>
      </c>
      <c r="V633" s="330"/>
      <c r="W633" s="330"/>
      <c r="X633" s="330"/>
      <c r="Y633" s="330"/>
      <c r="Z633" s="330"/>
      <c r="AA633" s="13"/>
      <c r="AB633" s="13"/>
    </row>
    <row r="634" spans="1:28" s="317" customFormat="1" ht="15" x14ac:dyDescent="0.2">
      <c r="A634" s="13" t="s">
        <v>223</v>
      </c>
      <c r="B634" s="39">
        <v>42914</v>
      </c>
      <c r="C634" s="16">
        <v>0.51458333333333328</v>
      </c>
      <c r="D634" s="348">
        <v>55.6</v>
      </c>
      <c r="E634" s="111" t="s">
        <v>296</v>
      </c>
      <c r="F634" s="14">
        <v>8.34</v>
      </c>
      <c r="G634" s="12">
        <v>113.1</v>
      </c>
      <c r="H634" s="15">
        <v>20.3</v>
      </c>
      <c r="I634" s="111" t="s">
        <v>230</v>
      </c>
      <c r="J634" s="356" t="s">
        <v>312</v>
      </c>
      <c r="K634" s="15">
        <v>8.16</v>
      </c>
      <c r="L634" s="13">
        <v>1.6</v>
      </c>
      <c r="M634" s="15" t="s">
        <v>312</v>
      </c>
      <c r="N634" s="15">
        <v>450.9</v>
      </c>
      <c r="O634" s="12">
        <v>127.9</v>
      </c>
      <c r="P634" s="111"/>
      <c r="Q634" s="111" t="s">
        <v>298</v>
      </c>
      <c r="R634" s="13" t="s">
        <v>492</v>
      </c>
      <c r="S634" s="111"/>
      <c r="T634" s="111"/>
      <c r="U634" s="18" t="s">
        <v>562</v>
      </c>
      <c r="V634" s="330"/>
      <c r="W634" s="330"/>
      <c r="X634" s="330"/>
      <c r="Y634" s="330"/>
      <c r="Z634" s="330"/>
      <c r="AA634" s="13"/>
      <c r="AB634" s="13"/>
    </row>
    <row r="635" spans="1:28" s="317" customFormat="1" ht="15" x14ac:dyDescent="0.2">
      <c r="A635" s="13" t="s">
        <v>223</v>
      </c>
      <c r="B635" s="39">
        <v>42921</v>
      </c>
      <c r="C635" s="16">
        <v>0.51180555555555551</v>
      </c>
      <c r="D635" s="348">
        <v>1300</v>
      </c>
      <c r="E635" s="111"/>
      <c r="F635" s="14">
        <v>8.1999999999999993</v>
      </c>
      <c r="G635" s="12">
        <v>114.2</v>
      </c>
      <c r="H635" s="15">
        <v>21.69</v>
      </c>
      <c r="I635" s="111" t="s">
        <v>230</v>
      </c>
      <c r="J635" s="356" t="s">
        <v>312</v>
      </c>
      <c r="K635" s="15">
        <v>8</v>
      </c>
      <c r="L635" s="13">
        <v>1.3</v>
      </c>
      <c r="M635" s="15" t="s">
        <v>312</v>
      </c>
      <c r="N635" s="15">
        <v>519.4</v>
      </c>
      <c r="O635" s="12">
        <v>167</v>
      </c>
      <c r="P635" s="111"/>
      <c r="Q635" s="111" t="s">
        <v>217</v>
      </c>
      <c r="R635" s="13" t="s">
        <v>492</v>
      </c>
      <c r="S635" s="111"/>
      <c r="T635" s="111"/>
      <c r="U635" s="18" t="s">
        <v>562</v>
      </c>
      <c r="V635" s="330"/>
      <c r="W635" s="330"/>
      <c r="X635" s="330"/>
      <c r="Y635" s="330"/>
      <c r="Z635" s="330"/>
      <c r="AA635" s="13"/>
      <c r="AB635" s="13"/>
    </row>
    <row r="636" spans="1:28" s="317" customFormat="1" ht="15" x14ac:dyDescent="0.2">
      <c r="A636" s="13" t="s">
        <v>223</v>
      </c>
      <c r="B636" s="39">
        <v>42928</v>
      </c>
      <c r="C636" s="16">
        <v>0.50624999999999998</v>
      </c>
      <c r="D636" s="348">
        <v>81.599999999999994</v>
      </c>
      <c r="E636" s="111" t="s">
        <v>296</v>
      </c>
      <c r="F636" s="14">
        <v>8.5500000000000007</v>
      </c>
      <c r="G636" s="12">
        <v>114.5</v>
      </c>
      <c r="H636" s="15">
        <v>20.309999999999999</v>
      </c>
      <c r="I636" s="111" t="s">
        <v>230</v>
      </c>
      <c r="J636" s="356" t="s">
        <v>312</v>
      </c>
      <c r="K636" s="15">
        <v>8.08</v>
      </c>
      <c r="L636" s="13">
        <v>2.5</v>
      </c>
      <c r="M636" s="15" t="s">
        <v>312</v>
      </c>
      <c r="N636" s="15">
        <v>527.9</v>
      </c>
      <c r="O636" s="12">
        <v>199.1</v>
      </c>
      <c r="P636" s="111"/>
      <c r="Q636" s="111" t="s">
        <v>298</v>
      </c>
      <c r="R636" s="13" t="s">
        <v>492</v>
      </c>
      <c r="S636" s="111"/>
      <c r="T636" s="111"/>
      <c r="U636" s="18" t="s">
        <v>545</v>
      </c>
      <c r="V636" s="330"/>
      <c r="W636" s="330"/>
      <c r="X636" s="330"/>
      <c r="Y636" s="330"/>
      <c r="Z636" s="330"/>
      <c r="AA636" s="13"/>
      <c r="AB636" s="13"/>
    </row>
    <row r="637" spans="1:28" s="317" customFormat="1" ht="15" x14ac:dyDescent="0.2">
      <c r="A637" s="13" t="s">
        <v>223</v>
      </c>
      <c r="B637" s="39">
        <v>42935</v>
      </c>
      <c r="C637" s="16">
        <v>0.54861111111111105</v>
      </c>
      <c r="D637" s="348">
        <v>29.9</v>
      </c>
      <c r="E637" s="111"/>
      <c r="F637" s="14">
        <v>9.52</v>
      </c>
      <c r="G637" s="12">
        <v>138.30000000000001</v>
      </c>
      <c r="H637" s="15">
        <v>24.38</v>
      </c>
      <c r="I637" s="111" t="s">
        <v>230</v>
      </c>
      <c r="J637" s="356" t="s">
        <v>312</v>
      </c>
      <c r="K637" s="15">
        <v>8.34</v>
      </c>
      <c r="L637" s="13">
        <v>0.7</v>
      </c>
      <c r="M637" s="15" t="s">
        <v>312</v>
      </c>
      <c r="N637" s="15">
        <v>579.4</v>
      </c>
      <c r="O637" s="12">
        <v>146.30000000000001</v>
      </c>
      <c r="P637" s="111"/>
      <c r="Q637" s="111" t="s">
        <v>465</v>
      </c>
      <c r="R637" s="13" t="s">
        <v>492</v>
      </c>
      <c r="S637" s="111"/>
      <c r="T637" s="111"/>
      <c r="U637" s="18" t="s">
        <v>476</v>
      </c>
      <c r="V637" s="330"/>
      <c r="W637" s="330"/>
      <c r="X637" s="330"/>
      <c r="Y637" s="330"/>
      <c r="Z637" s="330"/>
      <c r="AA637" s="13"/>
      <c r="AB637" s="13"/>
    </row>
    <row r="638" spans="1:28" s="317" customFormat="1" ht="15" x14ac:dyDescent="0.25">
      <c r="A638" s="13" t="s">
        <v>223</v>
      </c>
      <c r="B638" s="39">
        <v>42942</v>
      </c>
      <c r="C638" s="16">
        <v>0.56736111111111109</v>
      </c>
      <c r="D638" s="348">
        <v>67</v>
      </c>
      <c r="E638" s="111" t="s">
        <v>296</v>
      </c>
      <c r="F638" s="14">
        <v>9.19</v>
      </c>
      <c r="G638" s="12">
        <v>129.6</v>
      </c>
      <c r="H638" s="15">
        <v>22.73</v>
      </c>
      <c r="I638" s="111" t="s">
        <v>230</v>
      </c>
      <c r="J638" s="356" t="s">
        <v>312</v>
      </c>
      <c r="K638" s="15">
        <v>8.32</v>
      </c>
      <c r="L638" s="13">
        <v>0.1</v>
      </c>
      <c r="M638" s="15" t="s">
        <v>312</v>
      </c>
      <c r="N638" s="15">
        <v>501.9</v>
      </c>
      <c r="O638" s="12">
        <v>146.9</v>
      </c>
      <c r="P638" s="111"/>
      <c r="Q638" s="111" t="s">
        <v>298</v>
      </c>
      <c r="R638" s="13" t="s">
        <v>492</v>
      </c>
      <c r="S638" s="111"/>
      <c r="T638" s="111"/>
      <c r="U638" s="363" t="s">
        <v>563</v>
      </c>
      <c r="V638" s="330"/>
      <c r="W638" s="330"/>
      <c r="X638" s="330"/>
      <c r="Y638" s="330"/>
      <c r="Z638" s="330"/>
      <c r="AA638" s="13"/>
      <c r="AB638" s="13"/>
    </row>
    <row r="639" spans="1:28" s="317" customFormat="1" ht="15" x14ac:dyDescent="0.25">
      <c r="A639" s="13" t="s">
        <v>223</v>
      </c>
      <c r="B639" s="39">
        <v>42949</v>
      </c>
      <c r="C639" s="16">
        <v>0.59166666666666667</v>
      </c>
      <c r="D639" s="348">
        <v>122</v>
      </c>
      <c r="E639" s="111"/>
      <c r="F639" s="14">
        <v>9.1199999999999992</v>
      </c>
      <c r="G639" s="12">
        <v>130.69999999999999</v>
      </c>
      <c r="H639" s="15">
        <v>23.75</v>
      </c>
      <c r="I639" s="111" t="s">
        <v>230</v>
      </c>
      <c r="J639" s="356" t="s">
        <v>312</v>
      </c>
      <c r="K639" s="15">
        <v>8.5399999999999991</v>
      </c>
      <c r="L639" s="13">
        <v>1.8</v>
      </c>
      <c r="M639" s="15" t="s">
        <v>312</v>
      </c>
      <c r="N639" s="15">
        <v>472</v>
      </c>
      <c r="O639" s="12">
        <v>104.8</v>
      </c>
      <c r="P639" s="111"/>
      <c r="Q639" s="111" t="s">
        <v>298</v>
      </c>
      <c r="R639" s="13" t="s">
        <v>492</v>
      </c>
      <c r="S639" s="111"/>
      <c r="T639" s="111"/>
      <c r="U639" s="363" t="s">
        <v>564</v>
      </c>
      <c r="V639" s="330"/>
      <c r="W639" s="330"/>
      <c r="X639" s="330"/>
      <c r="Y639" s="330"/>
      <c r="Z639" s="330"/>
      <c r="AA639" s="13"/>
      <c r="AB639" s="13"/>
    </row>
    <row r="640" spans="1:28" s="317" customFormat="1" ht="15" x14ac:dyDescent="0.25">
      <c r="A640" s="13" t="s">
        <v>223</v>
      </c>
      <c r="B640" s="39">
        <v>42956</v>
      </c>
      <c r="C640" s="16">
        <v>0.52777777777777779</v>
      </c>
      <c r="D640" s="348">
        <v>74.3</v>
      </c>
      <c r="E640" s="111" t="s">
        <v>296</v>
      </c>
      <c r="F640" s="14">
        <v>8.3699999999999992</v>
      </c>
      <c r="G640" s="12">
        <v>115.9</v>
      </c>
      <c r="H640" s="15">
        <v>21.32</v>
      </c>
      <c r="I640" s="111" t="s">
        <v>230</v>
      </c>
      <c r="J640" s="356" t="s">
        <v>312</v>
      </c>
      <c r="K640" s="15">
        <v>8.23</v>
      </c>
      <c r="L640" s="13">
        <v>5</v>
      </c>
      <c r="M640" s="15" t="s">
        <v>312</v>
      </c>
      <c r="N640" s="15">
        <v>446.9</v>
      </c>
      <c r="O640" s="12">
        <v>141.1</v>
      </c>
      <c r="P640" s="111"/>
      <c r="Q640" s="111" t="s">
        <v>217</v>
      </c>
      <c r="R640" s="13" t="s">
        <v>345</v>
      </c>
      <c r="S640" s="111"/>
      <c r="T640" s="111"/>
      <c r="U640" s="363" t="s">
        <v>478</v>
      </c>
      <c r="V640" s="330"/>
      <c r="W640" s="330"/>
      <c r="X640" s="330"/>
      <c r="Y640" s="330"/>
      <c r="Z640" s="330"/>
      <c r="AA640" s="13"/>
      <c r="AB640" s="13"/>
    </row>
    <row r="641" spans="1:28" s="317" customFormat="1" ht="15" x14ac:dyDescent="0.25">
      <c r="A641" s="13" t="s">
        <v>223</v>
      </c>
      <c r="B641" s="39">
        <v>42963</v>
      </c>
      <c r="C641" s="16">
        <v>0.51111111111111118</v>
      </c>
      <c r="D641" s="348"/>
      <c r="E641" s="111"/>
      <c r="F641" s="14" t="s">
        <v>312</v>
      </c>
      <c r="G641" s="12" t="s">
        <v>312</v>
      </c>
      <c r="H641" s="15">
        <v>20.93</v>
      </c>
      <c r="I641" s="111" t="s">
        <v>230</v>
      </c>
      <c r="J641" s="356" t="s">
        <v>312</v>
      </c>
      <c r="K641" s="15">
        <v>8.2100000000000009</v>
      </c>
      <c r="L641" s="13">
        <v>4.9000000000000004</v>
      </c>
      <c r="M641" s="15" t="s">
        <v>312</v>
      </c>
      <c r="N641" s="15">
        <v>458.8</v>
      </c>
      <c r="O641" s="12">
        <v>140.4</v>
      </c>
      <c r="P641" s="111"/>
      <c r="Q641" s="111" t="s">
        <v>217</v>
      </c>
      <c r="R641" s="13" t="s">
        <v>345</v>
      </c>
      <c r="S641" s="111"/>
      <c r="T641" s="111"/>
      <c r="U641" s="363" t="s">
        <v>479</v>
      </c>
      <c r="V641" s="330"/>
      <c r="W641" s="330"/>
      <c r="X641" s="330"/>
      <c r="Y641" s="330"/>
      <c r="Z641" s="330"/>
      <c r="AA641" s="13"/>
      <c r="AB641" s="13"/>
    </row>
    <row r="642" spans="1:28" s="317" customFormat="1" ht="15" x14ac:dyDescent="0.25">
      <c r="A642" s="13" t="s">
        <v>223</v>
      </c>
      <c r="B642" s="39">
        <v>42970</v>
      </c>
      <c r="C642" s="16">
        <v>0.55277777777777781</v>
      </c>
      <c r="D642" s="348">
        <v>22.6</v>
      </c>
      <c r="E642" s="111" t="s">
        <v>296</v>
      </c>
      <c r="F642" s="14">
        <v>8.2200000000000006</v>
      </c>
      <c r="G642" s="12">
        <v>115.7</v>
      </c>
      <c r="H642" s="15">
        <v>22.32</v>
      </c>
      <c r="I642" s="111" t="s">
        <v>230</v>
      </c>
      <c r="J642" s="356" t="s">
        <v>312</v>
      </c>
      <c r="K642" s="15">
        <v>8.18</v>
      </c>
      <c r="L642" s="13">
        <v>5.2</v>
      </c>
      <c r="M642" s="15" t="s">
        <v>312</v>
      </c>
      <c r="N642" s="15">
        <v>476.6</v>
      </c>
      <c r="O642" s="12">
        <v>129.19999999999999</v>
      </c>
      <c r="P642" s="111"/>
      <c r="Q642" s="111" t="s">
        <v>465</v>
      </c>
      <c r="R642" s="13" t="s">
        <v>345</v>
      </c>
      <c r="S642" s="111"/>
      <c r="T642" s="111"/>
      <c r="U642" s="363" t="s">
        <v>480</v>
      </c>
      <c r="V642" s="330"/>
      <c r="W642" s="330"/>
      <c r="X642" s="330"/>
      <c r="Y642" s="330"/>
      <c r="Z642" s="330"/>
      <c r="AA642" s="13"/>
      <c r="AB642" s="13"/>
    </row>
    <row r="643" spans="1:28" s="317" customFormat="1" ht="15" x14ac:dyDescent="0.25">
      <c r="A643" s="13" t="s">
        <v>223</v>
      </c>
      <c r="B643" s="39">
        <v>42977</v>
      </c>
      <c r="C643" s="16">
        <v>0.55347222222222225</v>
      </c>
      <c r="D643" s="348">
        <v>23.8</v>
      </c>
      <c r="E643" s="111">
        <v>691</v>
      </c>
      <c r="F643" s="14">
        <v>8.5299999999999994</v>
      </c>
      <c r="G643" s="12">
        <v>118.8</v>
      </c>
      <c r="H643" s="15">
        <v>21.66</v>
      </c>
      <c r="I643" s="111" t="s">
        <v>233</v>
      </c>
      <c r="J643" s="356" t="s">
        <v>312</v>
      </c>
      <c r="K643" s="15">
        <v>8.07</v>
      </c>
      <c r="L643" s="13">
        <v>2.42</v>
      </c>
      <c r="M643" s="15" t="s">
        <v>312</v>
      </c>
      <c r="N643" s="15">
        <v>506.1</v>
      </c>
      <c r="O643" s="12">
        <v>145</v>
      </c>
      <c r="P643" s="111"/>
      <c r="Q643" s="111" t="s">
        <v>465</v>
      </c>
      <c r="R643" s="13" t="s">
        <v>345</v>
      </c>
      <c r="S643" s="111"/>
      <c r="T643" s="111"/>
      <c r="U643" s="363" t="s">
        <v>481</v>
      </c>
      <c r="V643" s="330"/>
      <c r="W643" s="330"/>
      <c r="X643" s="330"/>
      <c r="Y643" s="330"/>
      <c r="Z643" s="330"/>
      <c r="AA643" s="13"/>
      <c r="AB643" s="13"/>
    </row>
    <row r="644" spans="1:28" s="317" customFormat="1" ht="15" x14ac:dyDescent="0.25">
      <c r="A644" s="13" t="s">
        <v>223</v>
      </c>
      <c r="B644" s="39">
        <v>42984</v>
      </c>
      <c r="C644" s="16">
        <v>0.52430555555555558</v>
      </c>
      <c r="D644" s="348"/>
      <c r="E644" s="111"/>
      <c r="F644" s="14">
        <v>9.0399999999999991</v>
      </c>
      <c r="G644" s="12">
        <v>117.2</v>
      </c>
      <c r="H644" s="15">
        <v>18.39</v>
      </c>
      <c r="I644" s="111" t="s">
        <v>233</v>
      </c>
      <c r="J644" s="356" t="s">
        <v>312</v>
      </c>
      <c r="K644" s="15">
        <v>8.17</v>
      </c>
      <c r="L644" s="13">
        <v>2.0099999999999998</v>
      </c>
      <c r="M644" s="15" t="s">
        <v>312</v>
      </c>
      <c r="N644" s="15">
        <v>626.4</v>
      </c>
      <c r="O644" s="12">
        <v>148.30000000000001</v>
      </c>
      <c r="P644" s="111"/>
      <c r="Q644" s="111" t="s">
        <v>465</v>
      </c>
      <c r="R644" s="13" t="s">
        <v>345</v>
      </c>
      <c r="S644" s="111"/>
      <c r="T644" s="111"/>
      <c r="U644" s="363" t="s">
        <v>565</v>
      </c>
      <c r="V644" s="330"/>
      <c r="W644" s="330"/>
      <c r="X644" s="330"/>
      <c r="Y644" s="330"/>
      <c r="Z644" s="330"/>
      <c r="AA644" s="13"/>
      <c r="AB644" s="13"/>
    </row>
    <row r="645" spans="1:28" s="317" customFormat="1" ht="15" x14ac:dyDescent="0.25">
      <c r="A645" s="13" t="s">
        <v>223</v>
      </c>
      <c r="B645" s="39">
        <v>42991</v>
      </c>
      <c r="C645" s="16">
        <v>0.52152777777777781</v>
      </c>
      <c r="D645" s="348">
        <v>155.30000000000001</v>
      </c>
      <c r="E645" s="111" t="s">
        <v>296</v>
      </c>
      <c r="F645" s="14">
        <v>8.23</v>
      </c>
      <c r="G645" s="12">
        <v>110.4</v>
      </c>
      <c r="H645" s="15">
        <v>19.03</v>
      </c>
      <c r="I645" s="111" t="s">
        <v>233</v>
      </c>
      <c r="J645" s="356" t="s">
        <v>312</v>
      </c>
      <c r="K645" s="15">
        <v>8.1</v>
      </c>
      <c r="L645" s="13" t="s">
        <v>312</v>
      </c>
      <c r="M645" s="15" t="s">
        <v>312</v>
      </c>
      <c r="N645" s="15">
        <v>575.79999999999995</v>
      </c>
      <c r="O645" s="12" t="s">
        <v>312</v>
      </c>
      <c r="P645" s="111"/>
      <c r="Q645" s="111" t="s">
        <v>465</v>
      </c>
      <c r="R645" s="13" t="s">
        <v>345</v>
      </c>
      <c r="S645" s="111"/>
      <c r="T645" s="111"/>
      <c r="U645" s="363" t="s">
        <v>478</v>
      </c>
      <c r="V645" s="330"/>
      <c r="W645" s="330"/>
      <c r="X645" s="330"/>
      <c r="Y645" s="330"/>
      <c r="Z645" s="330"/>
      <c r="AA645" s="13"/>
      <c r="AB645" s="13"/>
    </row>
    <row r="646" spans="1:28" ht="15" x14ac:dyDescent="0.2">
      <c r="A646" s="13" t="s">
        <v>221</v>
      </c>
      <c r="B646" s="39">
        <v>41766</v>
      </c>
      <c r="C646" s="16">
        <v>0.53194444444444444</v>
      </c>
      <c r="D646" s="13">
        <v>43.5</v>
      </c>
      <c r="E646" s="13"/>
      <c r="F646" s="13">
        <v>10.53</v>
      </c>
      <c r="G646" s="13" t="s">
        <v>312</v>
      </c>
      <c r="H646" s="13">
        <v>13.92</v>
      </c>
      <c r="I646" s="13" t="s">
        <v>230</v>
      </c>
      <c r="J646" s="318" t="s">
        <v>312</v>
      </c>
      <c r="K646" s="13">
        <v>8.68</v>
      </c>
      <c r="L646" s="13">
        <v>2.02</v>
      </c>
      <c r="M646" s="13" t="s">
        <v>312</v>
      </c>
      <c r="N646" s="13">
        <v>563</v>
      </c>
      <c r="O646" s="13" t="s">
        <v>312</v>
      </c>
      <c r="P646" s="13"/>
      <c r="Q646" s="13" t="s">
        <v>312</v>
      </c>
      <c r="R646" s="13" t="s">
        <v>345</v>
      </c>
      <c r="S646" s="13"/>
      <c r="T646" s="13"/>
      <c r="U646" s="18" t="s">
        <v>136</v>
      </c>
      <c r="V646" s="365"/>
      <c r="W646" s="365"/>
      <c r="X646" s="365"/>
      <c r="Y646" s="365"/>
      <c r="Z646" s="365"/>
      <c r="AA646" s="13"/>
      <c r="AB646" s="13"/>
    </row>
    <row r="647" spans="1:28" ht="15" x14ac:dyDescent="0.2">
      <c r="A647" s="13" t="s">
        <v>221</v>
      </c>
      <c r="B647" s="39">
        <v>41780</v>
      </c>
      <c r="C647" s="16">
        <v>0.5</v>
      </c>
      <c r="D647" s="13">
        <v>81.599999999999994</v>
      </c>
      <c r="E647" s="13"/>
      <c r="F647" s="13">
        <v>8.99</v>
      </c>
      <c r="G647" s="13" t="s">
        <v>312</v>
      </c>
      <c r="H647" s="13">
        <v>14.96</v>
      </c>
      <c r="I647" s="13" t="s">
        <v>371</v>
      </c>
      <c r="J647" s="318" t="s">
        <v>312</v>
      </c>
      <c r="K647" s="13">
        <v>8.2200000000000006</v>
      </c>
      <c r="L647" s="13">
        <v>14.2</v>
      </c>
      <c r="M647" s="13" t="s">
        <v>312</v>
      </c>
      <c r="N647" s="13">
        <v>445</v>
      </c>
      <c r="O647" s="13" t="s">
        <v>312</v>
      </c>
      <c r="P647" s="13"/>
      <c r="Q647" s="13" t="s">
        <v>312</v>
      </c>
      <c r="R647" s="13" t="s">
        <v>346</v>
      </c>
      <c r="S647" s="13"/>
      <c r="T647" s="13"/>
      <c r="U647" s="18" t="s">
        <v>139</v>
      </c>
      <c r="V647" s="365"/>
      <c r="W647" s="365"/>
      <c r="X647" s="365"/>
      <c r="Y647" s="365"/>
      <c r="Z647" s="365"/>
      <c r="AA647" s="13"/>
      <c r="AB647" s="13"/>
    </row>
    <row r="648" spans="1:28" ht="15" x14ac:dyDescent="0.2">
      <c r="A648" s="13" t="s">
        <v>221</v>
      </c>
      <c r="B648" s="39">
        <v>41794</v>
      </c>
      <c r="C648" s="16">
        <v>0.50555555555555554</v>
      </c>
      <c r="D648" s="13">
        <v>34.5</v>
      </c>
      <c r="E648" s="13"/>
      <c r="F648" s="15">
        <v>8.5</v>
      </c>
      <c r="G648" s="13" t="s">
        <v>312</v>
      </c>
      <c r="H648" s="13">
        <v>17.850000000000001</v>
      </c>
      <c r="I648" s="13" t="s">
        <v>371</v>
      </c>
      <c r="J648" s="318" t="s">
        <v>312</v>
      </c>
      <c r="K648" s="13">
        <v>8.09</v>
      </c>
      <c r="L648" s="13">
        <v>10.3</v>
      </c>
      <c r="M648" s="13" t="s">
        <v>312</v>
      </c>
      <c r="N648" s="13">
        <v>298</v>
      </c>
      <c r="O648" s="13" t="s">
        <v>312</v>
      </c>
      <c r="P648" s="13"/>
      <c r="Q648" s="13" t="s">
        <v>312</v>
      </c>
      <c r="R648" s="13" t="s">
        <v>345</v>
      </c>
      <c r="S648" s="13"/>
      <c r="T648" s="13"/>
      <c r="U648" s="18" t="s">
        <v>99</v>
      </c>
      <c r="V648" s="365"/>
      <c r="W648" s="365"/>
      <c r="X648" s="365"/>
      <c r="Y648" s="365"/>
      <c r="Z648" s="365"/>
      <c r="AA648" s="13"/>
      <c r="AB648" s="13"/>
    </row>
    <row r="649" spans="1:28" ht="15" x14ac:dyDescent="0.2">
      <c r="A649" s="13" t="s">
        <v>221</v>
      </c>
      <c r="B649" s="39">
        <v>41808</v>
      </c>
      <c r="C649" s="16">
        <v>0.47013888888888888</v>
      </c>
      <c r="D649" s="13">
        <v>98.5</v>
      </c>
      <c r="E649" s="13"/>
      <c r="F649" s="13">
        <v>8.7100000000000009</v>
      </c>
      <c r="G649" s="13" t="s">
        <v>312</v>
      </c>
      <c r="H649" s="13">
        <v>17.64</v>
      </c>
      <c r="I649" s="13" t="s">
        <v>230</v>
      </c>
      <c r="J649" s="318" t="s">
        <v>312</v>
      </c>
      <c r="K649" s="13">
        <v>8.1199999999999992</v>
      </c>
      <c r="L649" s="13">
        <v>6.52</v>
      </c>
      <c r="M649" s="13" t="s">
        <v>312</v>
      </c>
      <c r="N649" s="13">
        <v>334</v>
      </c>
      <c r="O649" s="13" t="s">
        <v>312</v>
      </c>
      <c r="P649" s="13"/>
      <c r="Q649" s="13" t="s">
        <v>312</v>
      </c>
      <c r="R649" s="13" t="s">
        <v>345</v>
      </c>
      <c r="S649" s="13"/>
      <c r="T649" s="13"/>
      <c r="U649" s="18" t="s">
        <v>100</v>
      </c>
      <c r="V649" s="365"/>
      <c r="W649" s="365"/>
      <c r="X649" s="365"/>
      <c r="Y649" s="365"/>
      <c r="Z649" s="365"/>
      <c r="AA649" s="13"/>
      <c r="AB649" s="13"/>
    </row>
    <row r="650" spans="1:28" ht="15" x14ac:dyDescent="0.2">
      <c r="A650" s="13" t="s">
        <v>221</v>
      </c>
      <c r="B650" s="39">
        <v>41829</v>
      </c>
      <c r="C650" s="16">
        <v>0.4861111111111111</v>
      </c>
      <c r="D650" s="13">
        <v>285</v>
      </c>
      <c r="E650" s="13"/>
      <c r="F650" s="13">
        <v>7.67</v>
      </c>
      <c r="G650" s="13" t="s">
        <v>312</v>
      </c>
      <c r="H650" s="13">
        <v>21.73</v>
      </c>
      <c r="I650" s="13" t="s">
        <v>230</v>
      </c>
      <c r="J650" s="318" t="s">
        <v>312</v>
      </c>
      <c r="K650" s="13">
        <v>8.31</v>
      </c>
      <c r="L650" s="13">
        <v>24.5</v>
      </c>
      <c r="M650" s="13" t="s">
        <v>312</v>
      </c>
      <c r="N650" s="13">
        <v>392</v>
      </c>
      <c r="O650" s="13" t="s">
        <v>312</v>
      </c>
      <c r="P650" s="13"/>
      <c r="Q650" s="13" t="s">
        <v>312</v>
      </c>
      <c r="R650" s="13" t="s">
        <v>345</v>
      </c>
      <c r="S650" s="13"/>
      <c r="T650" s="13"/>
      <c r="U650" s="18" t="s">
        <v>104</v>
      </c>
      <c r="V650" s="365"/>
      <c r="W650" s="365"/>
      <c r="X650" s="365"/>
      <c r="Y650" s="365"/>
      <c r="Z650" s="365"/>
      <c r="AA650" s="13"/>
      <c r="AB650" s="13"/>
    </row>
    <row r="651" spans="1:28" ht="15" x14ac:dyDescent="0.2">
      <c r="A651" s="13" t="s">
        <v>221</v>
      </c>
      <c r="B651" s="39">
        <v>41843</v>
      </c>
      <c r="C651" s="16">
        <v>0.49513888888888885</v>
      </c>
      <c r="D651" s="13">
        <v>219</v>
      </c>
      <c r="E651" s="13"/>
      <c r="F651" s="13">
        <v>8.64</v>
      </c>
      <c r="G651" s="13" t="s">
        <v>312</v>
      </c>
      <c r="H651" s="13">
        <v>22.05</v>
      </c>
      <c r="I651" s="13" t="s">
        <v>230</v>
      </c>
      <c r="J651" s="318" t="s">
        <v>312</v>
      </c>
      <c r="K651" s="13">
        <v>8.57</v>
      </c>
      <c r="L651" s="13">
        <v>12.2</v>
      </c>
      <c r="M651" s="13" t="s">
        <v>312</v>
      </c>
      <c r="N651" s="13">
        <v>373</v>
      </c>
      <c r="O651" s="13" t="s">
        <v>312</v>
      </c>
      <c r="P651" s="13"/>
      <c r="Q651" s="13" t="s">
        <v>312</v>
      </c>
      <c r="R651" s="13" t="s">
        <v>345</v>
      </c>
      <c r="S651" s="13"/>
      <c r="T651" s="13"/>
      <c r="U651" s="18" t="s">
        <v>520</v>
      </c>
      <c r="V651" s="365"/>
      <c r="W651" s="365"/>
      <c r="X651" s="365"/>
      <c r="Y651" s="365"/>
      <c r="Z651" s="365"/>
      <c r="AA651" s="13"/>
      <c r="AB651" s="13"/>
    </row>
    <row r="652" spans="1:28" ht="15" x14ac:dyDescent="0.2">
      <c r="A652" s="13" t="s">
        <v>221</v>
      </c>
      <c r="B652" s="39">
        <v>41857</v>
      </c>
      <c r="C652" s="16">
        <v>0.51388888888888895</v>
      </c>
      <c r="D652" s="13">
        <v>411</v>
      </c>
      <c r="E652" s="13"/>
      <c r="F652" s="13">
        <v>7.45</v>
      </c>
      <c r="G652" s="13" t="s">
        <v>312</v>
      </c>
      <c r="H652" s="13">
        <v>21.14</v>
      </c>
      <c r="I652" s="13" t="s">
        <v>230</v>
      </c>
      <c r="J652" s="318" t="s">
        <v>312</v>
      </c>
      <c r="K652" s="13">
        <v>8.35</v>
      </c>
      <c r="L652" s="13">
        <v>14.7</v>
      </c>
      <c r="M652" s="13" t="s">
        <v>312</v>
      </c>
      <c r="N652" s="13">
        <v>359</v>
      </c>
      <c r="O652" s="13" t="s">
        <v>312</v>
      </c>
      <c r="P652" s="13"/>
      <c r="Q652" s="13" t="s">
        <v>312</v>
      </c>
      <c r="R652" s="13" t="s">
        <v>345</v>
      </c>
      <c r="S652" s="13"/>
      <c r="T652" s="13"/>
      <c r="U652" s="18" t="s">
        <v>106</v>
      </c>
      <c r="V652" s="365"/>
      <c r="W652" s="365"/>
      <c r="X652" s="365"/>
      <c r="Y652" s="365"/>
      <c r="Z652" s="365"/>
      <c r="AA652" s="13"/>
      <c r="AB652" s="13"/>
    </row>
    <row r="653" spans="1:28" ht="15" x14ac:dyDescent="0.2">
      <c r="A653" s="13" t="s">
        <v>221</v>
      </c>
      <c r="B653" s="39">
        <v>41871</v>
      </c>
      <c r="C653" s="16">
        <v>0.4861111111111111</v>
      </c>
      <c r="D653" s="13">
        <v>172</v>
      </c>
      <c r="E653" s="13"/>
      <c r="F653" s="13">
        <v>8.42</v>
      </c>
      <c r="G653" s="13" t="s">
        <v>312</v>
      </c>
      <c r="H653" s="13">
        <v>20.059999999999999</v>
      </c>
      <c r="I653" s="13" t="s">
        <v>230</v>
      </c>
      <c r="J653" s="318" t="s">
        <v>312</v>
      </c>
      <c r="K653" s="13">
        <v>8.39</v>
      </c>
      <c r="L653" s="13">
        <v>10.3</v>
      </c>
      <c r="M653" s="13" t="s">
        <v>312</v>
      </c>
      <c r="N653" s="13">
        <v>385</v>
      </c>
      <c r="O653" s="13" t="s">
        <v>312</v>
      </c>
      <c r="P653" s="13"/>
      <c r="Q653" s="13" t="s">
        <v>312</v>
      </c>
      <c r="R653" s="13" t="s">
        <v>345</v>
      </c>
      <c r="S653" s="13"/>
      <c r="T653" s="13"/>
      <c r="U653" s="18" t="s">
        <v>107</v>
      </c>
      <c r="V653" s="365"/>
      <c r="W653" s="365"/>
      <c r="X653" s="365"/>
      <c r="Y653" s="365"/>
      <c r="Z653" s="365"/>
      <c r="AA653" s="13"/>
      <c r="AB653" s="13"/>
    </row>
    <row r="654" spans="1:28" ht="15" x14ac:dyDescent="0.2">
      <c r="A654" s="13" t="s">
        <v>221</v>
      </c>
      <c r="B654" s="39">
        <v>41885</v>
      </c>
      <c r="C654" s="16">
        <v>0.54861111111111105</v>
      </c>
      <c r="D654" s="13">
        <v>435</v>
      </c>
      <c r="E654" s="13"/>
      <c r="F654" s="13" t="s">
        <v>134</v>
      </c>
      <c r="G654" s="13" t="s">
        <v>134</v>
      </c>
      <c r="H654" s="13" t="s">
        <v>134</v>
      </c>
      <c r="I654" s="13" t="s">
        <v>230</v>
      </c>
      <c r="J654" s="318" t="s">
        <v>312</v>
      </c>
      <c r="K654" s="13" t="s">
        <v>135</v>
      </c>
      <c r="L654" s="13">
        <v>6.12</v>
      </c>
      <c r="M654" s="13" t="s">
        <v>312</v>
      </c>
      <c r="N654" s="13" t="s">
        <v>110</v>
      </c>
      <c r="O654" s="13" t="s">
        <v>312</v>
      </c>
      <c r="P654" s="13"/>
      <c r="Q654" s="13" t="s">
        <v>312</v>
      </c>
      <c r="R654" s="13" t="s">
        <v>345</v>
      </c>
      <c r="S654" s="13"/>
      <c r="T654" s="13"/>
      <c r="U654" s="18" t="s">
        <v>108</v>
      </c>
      <c r="V654" s="365"/>
      <c r="W654" s="365"/>
      <c r="X654" s="365"/>
      <c r="Y654" s="365"/>
      <c r="Z654" s="365"/>
      <c r="AA654" s="13"/>
      <c r="AB654" s="13"/>
    </row>
    <row r="655" spans="1:28" ht="15" x14ac:dyDescent="0.2">
      <c r="A655" s="13" t="s">
        <v>221</v>
      </c>
      <c r="B655" s="39">
        <v>41899</v>
      </c>
      <c r="C655" s="16">
        <v>0.5083333333333333</v>
      </c>
      <c r="D655" s="13">
        <v>488</v>
      </c>
      <c r="E655" s="13"/>
      <c r="F655" s="13">
        <v>8.9499999999999993</v>
      </c>
      <c r="G655" s="13" t="s">
        <v>312</v>
      </c>
      <c r="H655" s="13">
        <v>17.63</v>
      </c>
      <c r="I655" s="13" t="s">
        <v>230</v>
      </c>
      <c r="J655" s="318" t="s">
        <v>312</v>
      </c>
      <c r="K655" s="13">
        <v>8.41</v>
      </c>
      <c r="L655" s="13">
        <v>9.25</v>
      </c>
      <c r="M655" s="13" t="s">
        <v>312</v>
      </c>
      <c r="N655" s="13">
        <v>469</v>
      </c>
      <c r="O655" s="13" t="s">
        <v>312</v>
      </c>
      <c r="P655" s="13"/>
      <c r="Q655" s="13" t="s">
        <v>312</v>
      </c>
      <c r="R655" s="13" t="s">
        <v>345</v>
      </c>
      <c r="S655" s="13"/>
      <c r="T655" s="13"/>
      <c r="U655" s="18" t="s">
        <v>113</v>
      </c>
      <c r="V655" s="365"/>
      <c r="W655" s="365"/>
      <c r="X655" s="365"/>
      <c r="Y655" s="365"/>
      <c r="Z655" s="365"/>
      <c r="AA655" s="13"/>
      <c r="AB655" s="13"/>
    </row>
    <row r="656" spans="1:28" ht="15" x14ac:dyDescent="0.2">
      <c r="A656" s="13" t="s">
        <v>221</v>
      </c>
      <c r="B656" s="39">
        <v>41916</v>
      </c>
      <c r="C656" s="361">
        <v>0.46736111111111112</v>
      </c>
      <c r="D656" s="13">
        <v>74.8</v>
      </c>
      <c r="E656" s="13">
        <v>1986.3</v>
      </c>
      <c r="F656" s="13" t="s">
        <v>312</v>
      </c>
      <c r="G656" s="13" t="s">
        <v>312</v>
      </c>
      <c r="H656" s="13">
        <v>13.7</v>
      </c>
      <c r="I656" s="13" t="s">
        <v>312</v>
      </c>
      <c r="J656" s="318" t="s">
        <v>312</v>
      </c>
      <c r="K656" s="15">
        <v>8.24</v>
      </c>
      <c r="L656" s="12">
        <v>6.8</v>
      </c>
      <c r="M656" s="13" t="s">
        <v>312</v>
      </c>
      <c r="N656" s="13"/>
      <c r="O656" s="13" t="s">
        <v>312</v>
      </c>
      <c r="P656" s="13"/>
      <c r="Q656" s="13"/>
      <c r="R656" s="13" t="s">
        <v>345</v>
      </c>
      <c r="S656" s="13"/>
      <c r="T656" s="13"/>
      <c r="U656" s="18" t="s">
        <v>335</v>
      </c>
      <c r="V656" s="330"/>
      <c r="W656" s="330"/>
      <c r="X656" s="330"/>
      <c r="Y656" s="330"/>
      <c r="Z656" s="330"/>
      <c r="AA656" s="13"/>
      <c r="AB656" s="13"/>
    </row>
    <row r="657" spans="1:28" ht="15" x14ac:dyDescent="0.2">
      <c r="A657" s="13" t="s">
        <v>221</v>
      </c>
      <c r="B657" s="39">
        <v>41930</v>
      </c>
      <c r="C657" s="16">
        <v>0.4604166666666667</v>
      </c>
      <c r="D657" s="13">
        <v>43.5</v>
      </c>
      <c r="E657" s="13" t="s">
        <v>296</v>
      </c>
      <c r="F657" s="15">
        <v>9.9600000000000009</v>
      </c>
      <c r="G657" s="13">
        <v>109.7</v>
      </c>
      <c r="H657" s="15">
        <v>11.09</v>
      </c>
      <c r="I657" s="13" t="s">
        <v>230</v>
      </c>
      <c r="J657" s="318" t="s">
        <v>312</v>
      </c>
      <c r="K657" s="15">
        <v>8.43</v>
      </c>
      <c r="L657" s="13"/>
      <c r="M657" s="13" t="s">
        <v>312</v>
      </c>
      <c r="N657" s="13"/>
      <c r="O657" s="13" t="s">
        <v>312</v>
      </c>
      <c r="P657" s="13"/>
      <c r="Q657" s="13"/>
      <c r="R657" s="13" t="s">
        <v>345</v>
      </c>
      <c r="S657" s="13"/>
      <c r="T657" s="13"/>
      <c r="U657" s="18" t="s">
        <v>275</v>
      </c>
      <c r="V657" s="330"/>
      <c r="W657" s="330"/>
      <c r="X657" s="330"/>
      <c r="Y657" s="330"/>
      <c r="Z657" s="330"/>
      <c r="AA657" s="13"/>
      <c r="AB657" s="13"/>
    </row>
    <row r="658" spans="1:28" ht="15" x14ac:dyDescent="0.2">
      <c r="A658" s="13" t="s">
        <v>221</v>
      </c>
      <c r="B658" s="39">
        <v>41951</v>
      </c>
      <c r="C658" s="16">
        <v>0.46319444444444446</v>
      </c>
      <c r="D658" s="13">
        <v>461.1</v>
      </c>
      <c r="E658" s="13">
        <v>2419.6</v>
      </c>
      <c r="F658" s="13">
        <v>9.81</v>
      </c>
      <c r="G658" s="13" t="s">
        <v>312</v>
      </c>
      <c r="H658" s="13">
        <v>8.66</v>
      </c>
      <c r="I658" s="13" t="s">
        <v>230</v>
      </c>
      <c r="J658" s="318" t="s">
        <v>312</v>
      </c>
      <c r="K658" s="13">
        <v>8.2899999999999991</v>
      </c>
      <c r="L658" s="13">
        <v>3.7</v>
      </c>
      <c r="M658" s="13" t="s">
        <v>312</v>
      </c>
      <c r="N658" s="13"/>
      <c r="O658" s="13" t="s">
        <v>312</v>
      </c>
      <c r="P658" s="13"/>
      <c r="Q658" s="13"/>
      <c r="R658" s="13" t="s">
        <v>345</v>
      </c>
      <c r="S658" s="13"/>
      <c r="T658" s="13"/>
      <c r="U658" s="18" t="s">
        <v>275</v>
      </c>
      <c r="V658" s="330"/>
      <c r="W658" s="330"/>
      <c r="X658" s="330"/>
      <c r="Y658" s="330"/>
      <c r="Z658" s="330"/>
      <c r="AA658" s="13"/>
      <c r="AB658" s="13"/>
    </row>
    <row r="659" spans="1:28" ht="15" x14ac:dyDescent="0.2">
      <c r="A659" s="13" t="s">
        <v>221</v>
      </c>
      <c r="B659" s="39">
        <v>41965</v>
      </c>
      <c r="C659" s="16">
        <v>0.4548611111111111</v>
      </c>
      <c r="D659" s="12">
        <v>52.9</v>
      </c>
      <c r="E659" s="12">
        <v>1732.9</v>
      </c>
      <c r="F659" s="13">
        <v>11.12</v>
      </c>
      <c r="G659" s="13"/>
      <c r="H659" s="15">
        <v>3.39</v>
      </c>
      <c r="I659" s="13" t="s">
        <v>230</v>
      </c>
      <c r="J659" s="318" t="s">
        <v>312</v>
      </c>
      <c r="K659" s="13">
        <v>8.26</v>
      </c>
      <c r="L659" s="12">
        <v>2.8</v>
      </c>
      <c r="M659" s="13" t="s">
        <v>312</v>
      </c>
      <c r="N659" s="13"/>
      <c r="O659" s="13" t="s">
        <v>312</v>
      </c>
      <c r="P659" s="13"/>
      <c r="Q659" s="13"/>
      <c r="R659" s="13" t="s">
        <v>345</v>
      </c>
      <c r="S659" s="13"/>
      <c r="T659" s="13"/>
      <c r="U659" s="18" t="s">
        <v>275</v>
      </c>
      <c r="V659" s="330"/>
      <c r="W659" s="330"/>
      <c r="X659" s="330"/>
      <c r="Y659" s="330"/>
      <c r="Z659" s="330"/>
      <c r="AA659" s="13"/>
      <c r="AB659" s="13"/>
    </row>
    <row r="660" spans="1:28" ht="15" x14ac:dyDescent="0.2">
      <c r="A660" s="13" t="s">
        <v>221</v>
      </c>
      <c r="B660" s="39">
        <v>41986</v>
      </c>
      <c r="C660" s="16">
        <v>0.4916666666666667</v>
      </c>
      <c r="D660" s="12">
        <v>36.4</v>
      </c>
      <c r="E660" s="12">
        <v>2419.6</v>
      </c>
      <c r="F660" s="13" t="s">
        <v>312</v>
      </c>
      <c r="G660" s="13" t="s">
        <v>312</v>
      </c>
      <c r="H660" s="15">
        <v>4.37</v>
      </c>
      <c r="I660" s="13" t="s">
        <v>230</v>
      </c>
      <c r="J660" s="318" t="s">
        <v>312</v>
      </c>
      <c r="K660" s="13">
        <v>7.97</v>
      </c>
      <c r="L660" s="12">
        <v>1.3</v>
      </c>
      <c r="M660" s="13" t="s">
        <v>312</v>
      </c>
      <c r="N660" s="13"/>
      <c r="O660" s="13" t="s">
        <v>312</v>
      </c>
      <c r="P660" s="13"/>
      <c r="Q660" s="13"/>
      <c r="R660" s="13" t="s">
        <v>345</v>
      </c>
      <c r="S660" s="13"/>
      <c r="T660" s="13"/>
      <c r="U660" s="18" t="s">
        <v>275</v>
      </c>
      <c r="V660" s="330"/>
      <c r="W660" s="330"/>
      <c r="X660" s="330"/>
      <c r="Y660" s="330"/>
      <c r="Z660" s="330"/>
      <c r="AA660" s="13"/>
      <c r="AB660" s="13"/>
    </row>
    <row r="661" spans="1:28" ht="15" x14ac:dyDescent="0.2">
      <c r="A661" s="13" t="s">
        <v>221</v>
      </c>
      <c r="B661" s="39">
        <v>42028</v>
      </c>
      <c r="C661" s="16">
        <v>0.4680555555555555</v>
      </c>
      <c r="D661" s="13">
        <v>18.899999999999999</v>
      </c>
      <c r="E661" s="13">
        <v>920.8</v>
      </c>
      <c r="F661" s="15">
        <v>11.84</v>
      </c>
      <c r="G661" s="13">
        <v>103.6</v>
      </c>
      <c r="H661" s="15">
        <v>1.9</v>
      </c>
      <c r="I661" s="13" t="s">
        <v>230</v>
      </c>
      <c r="J661" s="318" t="s">
        <v>312</v>
      </c>
      <c r="K661" s="15">
        <v>7.42</v>
      </c>
      <c r="L661" s="12">
        <v>5</v>
      </c>
      <c r="M661" s="13" t="s">
        <v>312</v>
      </c>
      <c r="N661" s="15">
        <v>567.9</v>
      </c>
      <c r="O661" s="13" t="s">
        <v>312</v>
      </c>
      <c r="P661" s="13"/>
      <c r="Q661" s="13" t="s">
        <v>421</v>
      </c>
      <c r="R661" s="13" t="s">
        <v>345</v>
      </c>
      <c r="S661" s="13"/>
      <c r="T661" s="13"/>
      <c r="U661" s="18" t="s">
        <v>274</v>
      </c>
      <c r="V661" s="18" t="s">
        <v>385</v>
      </c>
      <c r="W661" s="18"/>
      <c r="X661" s="18"/>
      <c r="Y661" s="18"/>
      <c r="Z661" s="18"/>
      <c r="AA661" s="13"/>
      <c r="AB661" s="13"/>
    </row>
    <row r="662" spans="1:28" ht="15" x14ac:dyDescent="0.2">
      <c r="A662" s="13" t="s">
        <v>221</v>
      </c>
      <c r="B662" s="39">
        <v>42049</v>
      </c>
      <c r="C662" s="16">
        <v>0.48958333333333331</v>
      </c>
      <c r="D662" s="13">
        <v>25.9</v>
      </c>
      <c r="E662" s="13">
        <v>686.7</v>
      </c>
      <c r="F662" s="14">
        <v>10.65</v>
      </c>
      <c r="G662" s="13">
        <v>103.3</v>
      </c>
      <c r="H662" s="15">
        <v>5.85</v>
      </c>
      <c r="I662" s="13" t="s">
        <v>230</v>
      </c>
      <c r="J662" s="318" t="s">
        <v>312</v>
      </c>
      <c r="K662" s="15">
        <v>7.9</v>
      </c>
      <c r="L662" s="15">
        <v>3.36</v>
      </c>
      <c r="M662" s="13" t="s">
        <v>312</v>
      </c>
      <c r="N662" s="15">
        <v>601.79999999999995</v>
      </c>
      <c r="O662" s="13" t="s">
        <v>312</v>
      </c>
      <c r="P662" s="13" t="s">
        <v>312</v>
      </c>
      <c r="Q662" s="13" t="s">
        <v>312</v>
      </c>
      <c r="R662" s="13" t="s">
        <v>345</v>
      </c>
      <c r="S662" s="13"/>
      <c r="T662" s="13"/>
      <c r="U662" s="18" t="s">
        <v>274</v>
      </c>
      <c r="V662" s="18" t="s">
        <v>375</v>
      </c>
      <c r="W662" s="18"/>
      <c r="X662" s="18"/>
      <c r="Y662" s="18"/>
      <c r="Z662" s="18"/>
      <c r="AA662" s="13"/>
      <c r="AB662" s="13"/>
    </row>
    <row r="663" spans="1:28" ht="15" x14ac:dyDescent="0.2">
      <c r="A663" s="13" t="s">
        <v>221</v>
      </c>
      <c r="B663" s="39">
        <v>42063</v>
      </c>
      <c r="C663" s="16">
        <v>0.39861111111111108</v>
      </c>
      <c r="D663" s="13">
        <v>26.6</v>
      </c>
      <c r="E663" s="13">
        <v>365.4</v>
      </c>
      <c r="F663" s="14">
        <v>12.01</v>
      </c>
      <c r="G663" s="13">
        <v>102.3</v>
      </c>
      <c r="H663" s="15">
        <v>0.75</v>
      </c>
      <c r="I663" s="13" t="s">
        <v>230</v>
      </c>
      <c r="J663" s="318" t="s">
        <v>312</v>
      </c>
      <c r="K663" s="15">
        <v>7.35</v>
      </c>
      <c r="L663" s="15">
        <v>7.63</v>
      </c>
      <c r="M663" s="13" t="s">
        <v>312</v>
      </c>
      <c r="N663" s="15">
        <v>445.3</v>
      </c>
      <c r="O663" s="13" t="s">
        <v>312</v>
      </c>
      <c r="P663" s="13"/>
      <c r="Q663" s="13" t="s">
        <v>217</v>
      </c>
      <c r="R663" s="13" t="s">
        <v>346</v>
      </c>
      <c r="S663" s="13"/>
      <c r="T663" s="13"/>
      <c r="U663" s="18" t="s">
        <v>274</v>
      </c>
      <c r="V663" s="18" t="s">
        <v>301</v>
      </c>
      <c r="W663" s="18"/>
      <c r="X663" s="18"/>
      <c r="Y663" s="18"/>
      <c r="Z663" s="18"/>
      <c r="AA663" s="13"/>
      <c r="AB663" s="13"/>
    </row>
    <row r="664" spans="1:28" ht="15" x14ac:dyDescent="0.2">
      <c r="A664" s="13" t="s">
        <v>221</v>
      </c>
      <c r="B664" s="39">
        <v>42084</v>
      </c>
      <c r="C664" s="16">
        <v>0.5444444444444444</v>
      </c>
      <c r="D664" s="12">
        <v>135.4</v>
      </c>
      <c r="E664" s="13">
        <v>2419.6</v>
      </c>
      <c r="F664" s="14">
        <v>10</v>
      </c>
      <c r="G664" s="13">
        <v>109</v>
      </c>
      <c r="H664" s="15">
        <v>10.5</v>
      </c>
      <c r="I664" s="13" t="s">
        <v>230</v>
      </c>
      <c r="J664" s="318" t="s">
        <v>312</v>
      </c>
      <c r="K664" s="15">
        <v>8.02</v>
      </c>
      <c r="L664" s="15">
        <v>6.43</v>
      </c>
      <c r="M664" s="15">
        <v>587.5</v>
      </c>
      <c r="N664" s="15">
        <v>814.5</v>
      </c>
      <c r="O664" s="12">
        <v>159.30000000000001</v>
      </c>
      <c r="P664" s="13"/>
      <c r="Q664" s="13" t="s">
        <v>217</v>
      </c>
      <c r="R664" s="13" t="s">
        <v>345</v>
      </c>
      <c r="S664" s="13"/>
      <c r="T664" s="13"/>
      <c r="U664" s="18" t="s">
        <v>274</v>
      </c>
      <c r="V664" s="18" t="s">
        <v>302</v>
      </c>
      <c r="W664" s="18"/>
      <c r="X664" s="18"/>
      <c r="Y664" s="18"/>
      <c r="Z664" s="18"/>
      <c r="AA664" s="13"/>
      <c r="AB664" s="13"/>
    </row>
    <row r="665" spans="1:28" ht="15" x14ac:dyDescent="0.2">
      <c r="A665" s="13" t="s">
        <v>221</v>
      </c>
      <c r="B665" s="39">
        <v>42091</v>
      </c>
      <c r="C665" s="16">
        <v>0.53472222222222221</v>
      </c>
      <c r="D665" s="12">
        <v>12.2</v>
      </c>
      <c r="E665" s="13" t="s">
        <v>296</v>
      </c>
      <c r="F665" s="14">
        <v>9.08</v>
      </c>
      <c r="G665" s="13">
        <v>106.8</v>
      </c>
      <c r="H665" s="15">
        <v>13.77</v>
      </c>
      <c r="I665" s="13" t="s">
        <v>230</v>
      </c>
      <c r="J665" s="318" t="s">
        <v>312</v>
      </c>
      <c r="K665" s="15">
        <v>7.99</v>
      </c>
      <c r="L665" s="13">
        <v>6.67</v>
      </c>
      <c r="M665" s="15">
        <v>511.7</v>
      </c>
      <c r="N665" s="15">
        <v>646.9</v>
      </c>
      <c r="O665" s="12">
        <v>165.2</v>
      </c>
      <c r="P665" s="13"/>
      <c r="Q665" s="13" t="s">
        <v>217</v>
      </c>
      <c r="R665" s="13" t="s">
        <v>345</v>
      </c>
      <c r="S665" s="13"/>
      <c r="T665" s="13"/>
      <c r="U665" s="18" t="s">
        <v>274</v>
      </c>
      <c r="V665" s="18" t="s">
        <v>303</v>
      </c>
      <c r="W665" s="18"/>
      <c r="X665" s="18"/>
      <c r="Y665" s="18"/>
      <c r="Z665" s="18"/>
      <c r="AA665" s="13"/>
      <c r="AB665" s="13"/>
    </row>
    <row r="666" spans="1:28" ht="15" x14ac:dyDescent="0.25">
      <c r="A666" s="13" t="s">
        <v>221</v>
      </c>
      <c r="B666" s="39">
        <v>42111</v>
      </c>
      <c r="C666" s="16">
        <v>0.54722222222222217</v>
      </c>
      <c r="D666" s="12">
        <v>1046.2</v>
      </c>
      <c r="E666" s="13" t="s">
        <v>296</v>
      </c>
      <c r="F666" s="14">
        <v>9.82</v>
      </c>
      <c r="G666" s="13">
        <v>101.3</v>
      </c>
      <c r="H666" s="15">
        <v>8.09</v>
      </c>
      <c r="I666" s="13" t="s">
        <v>371</v>
      </c>
      <c r="J666" s="318" t="s">
        <v>312</v>
      </c>
      <c r="K666" s="15">
        <v>7.79</v>
      </c>
      <c r="L666" s="13" t="s">
        <v>312</v>
      </c>
      <c r="M666" s="15">
        <v>389.8</v>
      </c>
      <c r="N666" s="15">
        <v>646.9</v>
      </c>
      <c r="O666" s="12">
        <v>110.9</v>
      </c>
      <c r="P666" s="13" t="s">
        <v>312</v>
      </c>
      <c r="Q666" s="13" t="s">
        <v>217</v>
      </c>
      <c r="R666" s="13" t="s">
        <v>346</v>
      </c>
      <c r="S666" s="13" t="s">
        <v>312</v>
      </c>
      <c r="T666" s="13" t="s">
        <v>312</v>
      </c>
      <c r="U666" s="350" t="s">
        <v>195</v>
      </c>
      <c r="V666" s="18" t="s">
        <v>304</v>
      </c>
      <c r="W666" s="18"/>
      <c r="X666" s="18"/>
      <c r="Y666" s="18"/>
      <c r="Z666" s="18"/>
      <c r="AA666" s="13"/>
      <c r="AB666" s="13"/>
    </row>
    <row r="667" spans="1:28" ht="15" x14ac:dyDescent="0.2">
      <c r="A667" s="13" t="s">
        <v>221</v>
      </c>
      <c r="B667" s="39">
        <v>42130</v>
      </c>
      <c r="C667" s="16">
        <v>0.49236111111111108</v>
      </c>
      <c r="D667" s="12">
        <v>261</v>
      </c>
      <c r="E667" s="13"/>
      <c r="F667" s="14">
        <v>8.98</v>
      </c>
      <c r="G667" s="13">
        <v>99.7</v>
      </c>
      <c r="H667" s="15">
        <v>10.78</v>
      </c>
      <c r="I667" s="13" t="s">
        <v>371</v>
      </c>
      <c r="J667" s="318" t="s">
        <v>312</v>
      </c>
      <c r="K667" s="15">
        <v>7.73</v>
      </c>
      <c r="L667" s="13" t="s">
        <v>312</v>
      </c>
      <c r="M667" s="15">
        <v>335.8</v>
      </c>
      <c r="N667" s="15">
        <v>244.8</v>
      </c>
      <c r="O667" s="12">
        <v>83.3</v>
      </c>
      <c r="P667" s="13"/>
      <c r="Q667" s="13" t="s">
        <v>312</v>
      </c>
      <c r="R667" s="13" t="s">
        <v>346</v>
      </c>
      <c r="S667" s="13"/>
      <c r="T667" s="13"/>
      <c r="U667" s="18" t="s">
        <v>115</v>
      </c>
      <c r="V667" s="18" t="s">
        <v>305</v>
      </c>
      <c r="W667" s="18"/>
      <c r="X667" s="18"/>
      <c r="Y667" s="18"/>
      <c r="Z667" s="18"/>
      <c r="AA667" s="13">
        <v>0.67</v>
      </c>
      <c r="AB667" s="13">
        <v>7.17E-2</v>
      </c>
    </row>
    <row r="668" spans="1:28" ht="15" x14ac:dyDescent="0.2">
      <c r="A668" s="13" t="s">
        <v>221</v>
      </c>
      <c r="B668" s="39">
        <v>42144</v>
      </c>
      <c r="C668" s="16">
        <v>0.48958333333333331</v>
      </c>
      <c r="D668" s="318">
        <v>114</v>
      </c>
      <c r="E668" s="13"/>
      <c r="F668" s="14" t="s">
        <v>312</v>
      </c>
      <c r="G668" s="13" t="s">
        <v>312</v>
      </c>
      <c r="H668" s="15" t="s">
        <v>312</v>
      </c>
      <c r="I668" s="13" t="s">
        <v>371</v>
      </c>
      <c r="J668" s="318" t="s">
        <v>312</v>
      </c>
      <c r="K668" s="13" t="s">
        <v>312</v>
      </c>
      <c r="L668" s="13" t="s">
        <v>312</v>
      </c>
      <c r="M668" s="13" t="s">
        <v>312</v>
      </c>
      <c r="N668" s="13" t="s">
        <v>312</v>
      </c>
      <c r="O668" s="13" t="s">
        <v>312</v>
      </c>
      <c r="P668" s="13" t="s">
        <v>312</v>
      </c>
      <c r="Q668" s="13" t="s">
        <v>312</v>
      </c>
      <c r="R668" s="13" t="s">
        <v>346</v>
      </c>
      <c r="S668" s="13"/>
      <c r="T668" s="13"/>
      <c r="U668" s="18" t="s">
        <v>115</v>
      </c>
      <c r="V668" s="18" t="s">
        <v>306</v>
      </c>
      <c r="W668" s="18"/>
      <c r="X668" s="18"/>
      <c r="Y668" s="18"/>
      <c r="Z668" s="18"/>
      <c r="AA668" s="13">
        <v>0.61699999999999999</v>
      </c>
      <c r="AB668" s="13">
        <v>3.8699999999999998E-2</v>
      </c>
    </row>
    <row r="669" spans="1:28" ht="15" x14ac:dyDescent="0.2">
      <c r="A669" s="13" t="s">
        <v>221</v>
      </c>
      <c r="B669" s="39">
        <v>42158</v>
      </c>
      <c r="C669" s="16">
        <v>0.44166666666666665</v>
      </c>
      <c r="D669" s="12">
        <v>18.5</v>
      </c>
      <c r="E669" s="13"/>
      <c r="F669" s="14">
        <v>9.24</v>
      </c>
      <c r="G669" s="13">
        <v>102.8</v>
      </c>
      <c r="H669" s="15">
        <v>11.52</v>
      </c>
      <c r="I669" s="13" t="s">
        <v>371</v>
      </c>
      <c r="J669" s="318" t="s">
        <v>312</v>
      </c>
      <c r="K669" s="15">
        <v>7.6</v>
      </c>
      <c r="L669" s="13" t="s">
        <v>312</v>
      </c>
      <c r="M669" s="15">
        <v>209.9</v>
      </c>
      <c r="N669" s="15">
        <v>282.5</v>
      </c>
      <c r="O669" s="12">
        <v>71.8</v>
      </c>
      <c r="P669" s="13" t="s">
        <v>312</v>
      </c>
      <c r="Q669" s="13" t="s">
        <v>421</v>
      </c>
      <c r="R669" s="13" t="s">
        <v>346</v>
      </c>
      <c r="S669" s="13" t="s">
        <v>312</v>
      </c>
      <c r="T669" s="13" t="s">
        <v>312</v>
      </c>
      <c r="U669" s="18" t="s">
        <v>251</v>
      </c>
      <c r="V669" s="18" t="s">
        <v>422</v>
      </c>
      <c r="W669" s="18"/>
      <c r="X669" s="18"/>
      <c r="Y669" s="18"/>
      <c r="Z669" s="18"/>
      <c r="AA669" s="13">
        <v>0.58399999999999996</v>
      </c>
      <c r="AB669" s="13">
        <v>4.2200000000000001E-2</v>
      </c>
    </row>
    <row r="670" spans="1:28" ht="15" x14ac:dyDescent="0.2">
      <c r="A670" s="13" t="s">
        <v>221</v>
      </c>
      <c r="B670" s="39">
        <v>42172</v>
      </c>
      <c r="C670" s="16">
        <v>0.51527777777777783</v>
      </c>
      <c r="D670" s="12">
        <v>50.4</v>
      </c>
      <c r="E670" s="13"/>
      <c r="F670" s="14">
        <v>8.4</v>
      </c>
      <c r="G670" s="13">
        <v>101.9</v>
      </c>
      <c r="H670" s="15">
        <v>15.61</v>
      </c>
      <c r="I670" s="13" t="s">
        <v>371</v>
      </c>
      <c r="J670" s="318" t="s">
        <v>312</v>
      </c>
      <c r="K670" s="15">
        <v>7.55</v>
      </c>
      <c r="L670" s="13" t="s">
        <v>312</v>
      </c>
      <c r="M670" s="15">
        <v>194</v>
      </c>
      <c r="N670" s="15">
        <v>237.7</v>
      </c>
      <c r="O670" s="12">
        <v>83.4</v>
      </c>
      <c r="P670" s="13" t="s">
        <v>312</v>
      </c>
      <c r="Q670" s="13" t="s">
        <v>421</v>
      </c>
      <c r="R670" s="13" t="s">
        <v>346</v>
      </c>
      <c r="S670" s="13" t="s">
        <v>312</v>
      </c>
      <c r="T670" s="13" t="s">
        <v>312</v>
      </c>
      <c r="U670" s="18" t="s">
        <v>249</v>
      </c>
      <c r="V670" s="18" t="s">
        <v>423</v>
      </c>
      <c r="W670" s="18"/>
      <c r="X670" s="18"/>
      <c r="Y670" s="18"/>
      <c r="Z670" s="18"/>
      <c r="AA670" s="13">
        <v>0.497</v>
      </c>
      <c r="AB670" s="13">
        <v>3.6600000000000001E-2</v>
      </c>
    </row>
    <row r="671" spans="1:28" ht="15" x14ac:dyDescent="0.2">
      <c r="A671" s="13" t="s">
        <v>221</v>
      </c>
      <c r="B671" s="39">
        <v>42181</v>
      </c>
      <c r="C671" s="16">
        <v>0.49236111111111108</v>
      </c>
      <c r="D671" s="12">
        <v>103.9</v>
      </c>
      <c r="E671" s="13" t="s">
        <v>296</v>
      </c>
      <c r="F671" s="14">
        <v>8.1</v>
      </c>
      <c r="G671" s="12">
        <v>101</v>
      </c>
      <c r="H671" s="15">
        <v>17.010000000000002</v>
      </c>
      <c r="I671" s="13" t="s">
        <v>371</v>
      </c>
      <c r="J671" s="318" t="s">
        <v>312</v>
      </c>
      <c r="K671" s="15">
        <v>7.65</v>
      </c>
      <c r="L671" s="13">
        <v>6.33</v>
      </c>
      <c r="M671" s="15">
        <v>256.3</v>
      </c>
      <c r="N671" s="12">
        <v>304</v>
      </c>
      <c r="O671" s="12">
        <v>79.8</v>
      </c>
      <c r="P671" s="13" t="s">
        <v>312</v>
      </c>
      <c r="Q671" s="13" t="s">
        <v>312</v>
      </c>
      <c r="R671" s="13" t="s">
        <v>346</v>
      </c>
      <c r="S671" s="13" t="s">
        <v>312</v>
      </c>
      <c r="T671" s="13" t="s">
        <v>312</v>
      </c>
      <c r="U671" s="18" t="s">
        <v>207</v>
      </c>
      <c r="V671" s="18" t="s">
        <v>147</v>
      </c>
      <c r="W671" s="18"/>
      <c r="X671" s="18"/>
      <c r="Y671" s="18"/>
      <c r="Z671" s="18"/>
      <c r="AA671" s="13"/>
      <c r="AB671" s="13"/>
    </row>
    <row r="672" spans="1:28" ht="15" x14ac:dyDescent="0.2">
      <c r="A672" s="13" t="s">
        <v>221</v>
      </c>
      <c r="B672" s="39">
        <v>42186</v>
      </c>
      <c r="C672" s="16">
        <v>0.43958333333333338</v>
      </c>
      <c r="D672" s="318">
        <v>138</v>
      </c>
      <c r="E672" s="13"/>
      <c r="F672" s="14">
        <v>7.83</v>
      </c>
      <c r="G672" s="13">
        <v>101.6</v>
      </c>
      <c r="H672" s="15">
        <v>18.7</v>
      </c>
      <c r="I672" s="13" t="s">
        <v>371</v>
      </c>
      <c r="J672" s="318" t="s">
        <v>312</v>
      </c>
      <c r="K672" s="15">
        <v>7.55</v>
      </c>
      <c r="L672" s="13">
        <v>7.16</v>
      </c>
      <c r="M672" s="15">
        <v>263.2</v>
      </c>
      <c r="N672" s="15">
        <v>298.60000000000002</v>
      </c>
      <c r="O672" s="12">
        <v>68.8</v>
      </c>
      <c r="P672" s="13"/>
      <c r="Q672" s="13" t="s">
        <v>312</v>
      </c>
      <c r="R672" s="13" t="s">
        <v>346</v>
      </c>
      <c r="S672" s="13"/>
      <c r="T672" s="13"/>
      <c r="U672" s="18" t="s">
        <v>127</v>
      </c>
      <c r="V672" s="18" t="s">
        <v>148</v>
      </c>
      <c r="W672" s="18"/>
      <c r="X672" s="18"/>
      <c r="Y672" s="18"/>
      <c r="Z672" s="18"/>
      <c r="AA672" s="64">
        <v>0.51</v>
      </c>
      <c r="AB672" s="13">
        <v>3.49E-2</v>
      </c>
    </row>
    <row r="673" spans="1:28" ht="15" x14ac:dyDescent="0.2">
      <c r="A673" s="13" t="s">
        <v>221</v>
      </c>
      <c r="B673" s="39">
        <v>42195</v>
      </c>
      <c r="C673" s="16">
        <v>0.45416666666666666</v>
      </c>
      <c r="D673" s="12">
        <v>228.2</v>
      </c>
      <c r="E673" s="13" t="s">
        <v>296</v>
      </c>
      <c r="F673" s="14">
        <v>7.82</v>
      </c>
      <c r="G673" s="13">
        <v>100.9</v>
      </c>
      <c r="H673" s="15">
        <v>18.22</v>
      </c>
      <c r="I673" s="13" t="s">
        <v>312</v>
      </c>
      <c r="J673" s="318" t="s">
        <v>312</v>
      </c>
      <c r="K673" s="15">
        <v>7.77</v>
      </c>
      <c r="L673" s="13">
        <v>12.4</v>
      </c>
      <c r="M673" s="12">
        <v>310.10000000000002</v>
      </c>
      <c r="N673" s="12">
        <v>357.1</v>
      </c>
      <c r="O673" s="12">
        <v>71.099999999999994</v>
      </c>
      <c r="P673" s="13" t="s">
        <v>312</v>
      </c>
      <c r="Q673" s="13" t="s">
        <v>421</v>
      </c>
      <c r="R673" s="13" t="s">
        <v>346</v>
      </c>
      <c r="S673" s="13" t="s">
        <v>312</v>
      </c>
      <c r="T673" s="13" t="s">
        <v>312</v>
      </c>
      <c r="U673" s="18" t="s">
        <v>249</v>
      </c>
      <c r="V673" s="18" t="s">
        <v>149</v>
      </c>
      <c r="W673" s="18"/>
      <c r="X673" s="18"/>
      <c r="Y673" s="18"/>
      <c r="Z673" s="18"/>
      <c r="AA673" s="13" t="s">
        <v>312</v>
      </c>
      <c r="AB673" s="13" t="s">
        <v>312</v>
      </c>
    </row>
    <row r="674" spans="1:28" ht="15" x14ac:dyDescent="0.2">
      <c r="A674" s="13" t="s">
        <v>221</v>
      </c>
      <c r="B674" s="39">
        <v>42200</v>
      </c>
      <c r="C674" s="16">
        <v>0.43611111111111112</v>
      </c>
      <c r="D674" s="318">
        <v>145</v>
      </c>
      <c r="E674" s="13"/>
      <c r="F674" s="14">
        <v>7.87</v>
      </c>
      <c r="G674" s="13">
        <v>100.8</v>
      </c>
      <c r="H674" s="15">
        <v>17.86</v>
      </c>
      <c r="I674" s="13" t="s">
        <v>371</v>
      </c>
      <c r="J674" s="318" t="s">
        <v>312</v>
      </c>
      <c r="K674" s="15">
        <v>7.79</v>
      </c>
      <c r="L674" s="13">
        <v>16.7</v>
      </c>
      <c r="M674" s="12">
        <v>282</v>
      </c>
      <c r="N674" s="12">
        <v>326.7</v>
      </c>
      <c r="O674" s="12">
        <v>57.8</v>
      </c>
      <c r="P674" s="13"/>
      <c r="Q674" s="13" t="s">
        <v>421</v>
      </c>
      <c r="R674" s="13" t="s">
        <v>346</v>
      </c>
      <c r="S674" s="13"/>
      <c r="T674" s="13"/>
      <c r="U674" s="18" t="s">
        <v>163</v>
      </c>
      <c r="V674" s="18" t="s">
        <v>150</v>
      </c>
      <c r="W674" s="18"/>
      <c r="X674" s="18"/>
      <c r="Y674" s="18"/>
      <c r="Z674" s="18"/>
      <c r="AA674" s="13">
        <v>0.46100000000000002</v>
      </c>
      <c r="AB674" s="13">
        <v>4.24E-2</v>
      </c>
    </row>
    <row r="675" spans="1:28" ht="15" x14ac:dyDescent="0.2">
      <c r="A675" s="13" t="s">
        <v>221</v>
      </c>
      <c r="B675" s="39">
        <v>42209</v>
      </c>
      <c r="C675" s="16">
        <v>0.42708333333333331</v>
      </c>
      <c r="D675" s="12">
        <v>82</v>
      </c>
      <c r="E675" s="13" t="s">
        <v>296</v>
      </c>
      <c r="F675" s="14">
        <v>7.65</v>
      </c>
      <c r="G675" s="13">
        <v>100.2</v>
      </c>
      <c r="H675" s="15">
        <v>19.309999999999999</v>
      </c>
      <c r="I675" s="13" t="s">
        <v>371</v>
      </c>
      <c r="J675" s="318" t="s">
        <v>312</v>
      </c>
      <c r="K675" s="15">
        <v>7.85</v>
      </c>
      <c r="L675" s="13" t="s">
        <v>312</v>
      </c>
      <c r="M675" s="12">
        <v>284.10000000000002</v>
      </c>
      <c r="N675" s="12">
        <v>319.60000000000002</v>
      </c>
      <c r="O675" s="12">
        <v>66.2</v>
      </c>
      <c r="P675" s="13" t="s">
        <v>312</v>
      </c>
      <c r="Q675" s="13" t="s">
        <v>421</v>
      </c>
      <c r="R675" s="13" t="s">
        <v>346</v>
      </c>
      <c r="S675" s="13" t="s">
        <v>312</v>
      </c>
      <c r="T675" s="13" t="s">
        <v>312</v>
      </c>
      <c r="U675" s="18" t="s">
        <v>249</v>
      </c>
      <c r="V675" s="18" t="s">
        <v>151</v>
      </c>
      <c r="W675" s="18"/>
      <c r="X675" s="18"/>
      <c r="Y675" s="18"/>
      <c r="Z675" s="18"/>
      <c r="AA675" s="13"/>
      <c r="AB675" s="13"/>
    </row>
    <row r="676" spans="1:28" ht="15" x14ac:dyDescent="0.2">
      <c r="A676" s="13" t="s">
        <v>221</v>
      </c>
      <c r="B676" s="39">
        <v>42216</v>
      </c>
      <c r="C676" s="16">
        <v>0.43402777777777773</v>
      </c>
      <c r="D676" s="12">
        <v>47.3</v>
      </c>
      <c r="E676" s="13" t="s">
        <v>296</v>
      </c>
      <c r="F676" s="14">
        <v>7.82</v>
      </c>
      <c r="G676" s="13">
        <v>102.8</v>
      </c>
      <c r="H676" s="15">
        <v>19.93</v>
      </c>
      <c r="I676" s="13" t="s">
        <v>312</v>
      </c>
      <c r="J676" s="318" t="s">
        <v>312</v>
      </c>
      <c r="K676" s="15">
        <v>7.85</v>
      </c>
      <c r="L676" s="13" t="s">
        <v>312</v>
      </c>
      <c r="M676" s="12">
        <v>366.4</v>
      </c>
      <c r="N676" s="12">
        <v>408.4</v>
      </c>
      <c r="O676" s="12">
        <v>55.4</v>
      </c>
      <c r="P676" s="13" t="s">
        <v>312</v>
      </c>
      <c r="Q676" s="13" t="s">
        <v>421</v>
      </c>
      <c r="R676" s="13" t="s">
        <v>346</v>
      </c>
      <c r="S676" s="13" t="s">
        <v>312</v>
      </c>
      <c r="T676" s="13" t="s">
        <v>312</v>
      </c>
      <c r="U676" s="18" t="s">
        <v>249</v>
      </c>
      <c r="V676" s="18" t="s">
        <v>152</v>
      </c>
      <c r="W676" s="18"/>
      <c r="X676" s="18"/>
      <c r="Y676" s="18"/>
      <c r="Z676" s="18"/>
      <c r="AA676" s="13"/>
      <c r="AB676" s="13"/>
    </row>
    <row r="677" spans="1:28" ht="15" x14ac:dyDescent="0.25">
      <c r="A677" s="13" t="s">
        <v>221</v>
      </c>
      <c r="B677" s="39">
        <v>42221</v>
      </c>
      <c r="C677" s="16">
        <v>0.45416666666666666</v>
      </c>
      <c r="D677" s="318">
        <v>308</v>
      </c>
      <c r="E677" s="13"/>
      <c r="F677" s="14">
        <v>8.07</v>
      </c>
      <c r="G677" s="13">
        <v>106.8</v>
      </c>
      <c r="H677" s="15">
        <v>19.55</v>
      </c>
      <c r="I677" s="13" t="s">
        <v>312</v>
      </c>
      <c r="J677" s="318" t="s">
        <v>312</v>
      </c>
      <c r="K677" s="15">
        <v>7.7</v>
      </c>
      <c r="L677" s="13" t="s">
        <v>312</v>
      </c>
      <c r="M677" s="12">
        <v>382.7</v>
      </c>
      <c r="N677" s="12">
        <v>427.2</v>
      </c>
      <c r="O677" s="12" t="s">
        <v>312</v>
      </c>
      <c r="P677" s="13" t="s">
        <v>312</v>
      </c>
      <c r="Q677" s="13" t="s">
        <v>217</v>
      </c>
      <c r="R677" s="13" t="s">
        <v>345</v>
      </c>
      <c r="S677" s="13" t="s">
        <v>312</v>
      </c>
      <c r="T677" s="13" t="s">
        <v>312</v>
      </c>
      <c r="U677" s="340" t="s">
        <v>172</v>
      </c>
      <c r="V677" s="18" t="s">
        <v>153</v>
      </c>
      <c r="W677" s="18"/>
      <c r="X677" s="18"/>
      <c r="Y677" s="18"/>
      <c r="Z677" s="18"/>
      <c r="AA677" s="13">
        <v>0.55600000000000005</v>
      </c>
      <c r="AB677" s="13">
        <v>2.41E-2</v>
      </c>
    </row>
    <row r="678" spans="1:28" ht="15" x14ac:dyDescent="0.2">
      <c r="A678" s="13" t="s">
        <v>221</v>
      </c>
      <c r="B678" s="39">
        <v>42235</v>
      </c>
      <c r="C678" s="16">
        <v>0.46458333333333335</v>
      </c>
      <c r="D678" s="318">
        <v>457</v>
      </c>
      <c r="E678" s="13"/>
      <c r="F678" s="14">
        <v>8.0500000000000007</v>
      </c>
      <c r="G678" s="13">
        <v>104.8</v>
      </c>
      <c r="H678" s="15">
        <v>18.79</v>
      </c>
      <c r="I678" s="13" t="s">
        <v>230</v>
      </c>
      <c r="J678" s="318" t="s">
        <v>312</v>
      </c>
      <c r="K678" s="15">
        <v>7.81</v>
      </c>
      <c r="L678" s="13" t="s">
        <v>312</v>
      </c>
      <c r="M678" s="12">
        <v>439.4</v>
      </c>
      <c r="N678" s="12">
        <v>498.2</v>
      </c>
      <c r="O678" s="12">
        <v>62.8</v>
      </c>
      <c r="P678" s="13" t="s">
        <v>312</v>
      </c>
      <c r="Q678" s="13" t="s">
        <v>312</v>
      </c>
      <c r="R678" s="13" t="s">
        <v>345</v>
      </c>
      <c r="S678" s="13" t="s">
        <v>312</v>
      </c>
      <c r="T678" s="13" t="s">
        <v>312</v>
      </c>
      <c r="U678" s="18" t="s">
        <v>174</v>
      </c>
      <c r="V678" s="18" t="s">
        <v>154</v>
      </c>
      <c r="W678" s="18"/>
      <c r="X678" s="18"/>
      <c r="Y678" s="18"/>
      <c r="Z678" s="18"/>
      <c r="AA678" s="13">
        <v>0.59599999999999997</v>
      </c>
      <c r="AB678" s="13">
        <v>4.99E-2</v>
      </c>
    </row>
    <row r="679" spans="1:28" ht="15" x14ac:dyDescent="0.2">
      <c r="A679" s="13" t="s">
        <v>221</v>
      </c>
      <c r="B679" s="39">
        <v>42249</v>
      </c>
      <c r="C679" s="16">
        <v>0.45902777777777781</v>
      </c>
      <c r="D679" s="318">
        <v>435</v>
      </c>
      <c r="E679" s="13"/>
      <c r="F679" s="14">
        <v>8.02</v>
      </c>
      <c r="G679" s="13">
        <v>105.4</v>
      </c>
      <c r="H679" s="15">
        <v>19.170000000000002</v>
      </c>
      <c r="I679" s="13" t="s">
        <v>230</v>
      </c>
      <c r="J679" s="318" t="s">
        <v>312</v>
      </c>
      <c r="K679" s="15">
        <v>7.64</v>
      </c>
      <c r="L679" s="12" t="s">
        <v>312</v>
      </c>
      <c r="M679" s="12">
        <v>547.79999999999995</v>
      </c>
      <c r="N679" s="12">
        <v>616.6</v>
      </c>
      <c r="O679" s="12">
        <v>67.3</v>
      </c>
      <c r="P679" s="13" t="s">
        <v>312</v>
      </c>
      <c r="Q679" s="13" t="s">
        <v>217</v>
      </c>
      <c r="R679" s="13" t="s">
        <v>345</v>
      </c>
      <c r="S679" s="13" t="s">
        <v>312</v>
      </c>
      <c r="T679" s="13" t="s">
        <v>312</v>
      </c>
      <c r="U679" s="18" t="s">
        <v>174</v>
      </c>
      <c r="V679" s="18" t="s">
        <v>155</v>
      </c>
      <c r="W679" s="18"/>
      <c r="X679" s="18"/>
      <c r="Y679" s="18"/>
      <c r="Z679" s="18"/>
      <c r="AA679" s="13">
        <v>0.64500000000000002</v>
      </c>
      <c r="AB679" s="13">
        <v>3.5099999999999999E-2</v>
      </c>
    </row>
    <row r="680" spans="1:28" ht="15" x14ac:dyDescent="0.2">
      <c r="A680" s="13" t="s">
        <v>221</v>
      </c>
      <c r="B680" s="39">
        <v>42263</v>
      </c>
      <c r="C680" s="16">
        <v>0.45416666666666666</v>
      </c>
      <c r="D680" s="318">
        <v>225</v>
      </c>
      <c r="E680" s="13"/>
      <c r="F680" s="14">
        <v>8.2899999999999991</v>
      </c>
      <c r="G680" s="13">
        <v>106.3</v>
      </c>
      <c r="H680" s="15">
        <v>17.59</v>
      </c>
      <c r="I680" s="111" t="s">
        <v>521</v>
      </c>
      <c r="J680" s="356" t="s">
        <v>312</v>
      </c>
      <c r="K680" s="15">
        <v>7.65</v>
      </c>
      <c r="L680" s="15">
        <v>5.33</v>
      </c>
      <c r="M680" s="12">
        <v>733.7</v>
      </c>
      <c r="N680" s="12">
        <v>853.8</v>
      </c>
      <c r="O680" s="12">
        <v>47.8</v>
      </c>
      <c r="P680" s="111" t="s">
        <v>312</v>
      </c>
      <c r="Q680" s="111" t="s">
        <v>217</v>
      </c>
      <c r="R680" s="111" t="s">
        <v>345</v>
      </c>
      <c r="S680" s="111" t="s">
        <v>312</v>
      </c>
      <c r="T680" s="111" t="s">
        <v>312</v>
      </c>
      <c r="U680" s="18" t="s">
        <v>246</v>
      </c>
      <c r="V680" s="18" t="s">
        <v>156</v>
      </c>
      <c r="W680" s="18"/>
      <c r="X680" s="18"/>
      <c r="Y680" s="18"/>
      <c r="Z680" s="18"/>
      <c r="AA680" s="13">
        <v>0.95699999999999996</v>
      </c>
      <c r="AB680" s="13">
        <v>2.7300000000000001E-2</v>
      </c>
    </row>
    <row r="681" spans="1:28" ht="15" x14ac:dyDescent="0.2">
      <c r="A681" s="13" t="s">
        <v>221</v>
      </c>
      <c r="B681" s="39">
        <v>42272</v>
      </c>
      <c r="C681" s="16">
        <v>0.53402777777777777</v>
      </c>
      <c r="D681" s="12">
        <v>307.60000000000002</v>
      </c>
      <c r="E681" s="13" t="s">
        <v>296</v>
      </c>
      <c r="F681" s="14">
        <v>8.91</v>
      </c>
      <c r="G681" s="13">
        <v>112.7</v>
      </c>
      <c r="H681" s="15">
        <v>17.59</v>
      </c>
      <c r="I681" s="111" t="s">
        <v>521</v>
      </c>
      <c r="J681" s="356" t="s">
        <v>312</v>
      </c>
      <c r="K681" s="15">
        <v>7.76</v>
      </c>
      <c r="L681" s="13">
        <v>1.53</v>
      </c>
      <c r="M681" s="12">
        <v>757.1</v>
      </c>
      <c r="N681" s="12">
        <v>881</v>
      </c>
      <c r="O681" s="12">
        <v>33.5</v>
      </c>
      <c r="P681" s="111" t="s">
        <v>312</v>
      </c>
      <c r="Q681" s="111" t="s">
        <v>217</v>
      </c>
      <c r="R681" s="111" t="s">
        <v>345</v>
      </c>
      <c r="S681" s="111" t="s">
        <v>312</v>
      </c>
      <c r="T681" s="111" t="s">
        <v>312</v>
      </c>
      <c r="U681" s="18" t="s">
        <v>174</v>
      </c>
      <c r="V681" s="18" t="s">
        <v>157</v>
      </c>
      <c r="W681" s="18"/>
      <c r="X681" s="18"/>
      <c r="Y681" s="18"/>
      <c r="Z681" s="18"/>
      <c r="AA681" s="13"/>
      <c r="AB681" s="13"/>
    </row>
    <row r="682" spans="1:28" ht="15" x14ac:dyDescent="0.2">
      <c r="A682" s="13" t="s">
        <v>221</v>
      </c>
      <c r="B682" s="39">
        <v>42286</v>
      </c>
      <c r="C682" s="16">
        <v>0.48125000000000001</v>
      </c>
      <c r="D682" s="355" t="s">
        <v>522</v>
      </c>
      <c r="E682" s="355" t="s">
        <v>41</v>
      </c>
      <c r="F682" s="14">
        <v>8.5299999999999994</v>
      </c>
      <c r="G682" s="16">
        <v>103.1</v>
      </c>
      <c r="H682" s="16">
        <v>15.52</v>
      </c>
      <c r="I682" s="16" t="s">
        <v>230</v>
      </c>
      <c r="J682" s="318" t="s">
        <v>312</v>
      </c>
      <c r="K682" s="14">
        <v>7.79</v>
      </c>
      <c r="L682" s="14">
        <v>4.68</v>
      </c>
      <c r="M682" s="14">
        <v>628.4</v>
      </c>
      <c r="N682" s="14">
        <v>768.2</v>
      </c>
      <c r="O682" s="14">
        <v>20.6</v>
      </c>
      <c r="P682" s="14"/>
      <c r="Q682" s="14" t="s">
        <v>217</v>
      </c>
      <c r="R682" s="14" t="s">
        <v>345</v>
      </c>
      <c r="S682" s="369"/>
      <c r="T682" s="369"/>
      <c r="U682" s="18" t="s">
        <v>174</v>
      </c>
      <c r="V682" s="18" t="s">
        <v>158</v>
      </c>
      <c r="W682" s="158"/>
      <c r="X682" s="158"/>
      <c r="Y682" s="158"/>
      <c r="Z682" s="158"/>
      <c r="AA682" s="369"/>
      <c r="AB682" s="369"/>
    </row>
    <row r="683" spans="1:28" ht="15" x14ac:dyDescent="0.2">
      <c r="A683" s="73" t="s">
        <v>221</v>
      </c>
      <c r="B683" s="325">
        <v>42307</v>
      </c>
      <c r="C683" s="326">
        <v>0.46736111111111112</v>
      </c>
      <c r="D683" s="159">
        <v>410.6</v>
      </c>
      <c r="E683" s="370" t="s">
        <v>566</v>
      </c>
      <c r="F683" s="342">
        <v>9.23</v>
      </c>
      <c r="G683" s="73">
        <v>99.1</v>
      </c>
      <c r="H683" s="171">
        <v>9.56</v>
      </c>
      <c r="I683" s="160" t="s">
        <v>524</v>
      </c>
      <c r="J683" s="332" t="s">
        <v>312</v>
      </c>
      <c r="K683" s="171">
        <v>7.51</v>
      </c>
      <c r="L683" s="73">
        <v>4.21</v>
      </c>
      <c r="M683" s="159">
        <v>624.20000000000005</v>
      </c>
      <c r="N683" s="159">
        <v>881.8</v>
      </c>
      <c r="O683" s="159">
        <v>9.6</v>
      </c>
      <c r="P683" s="73"/>
      <c r="Q683" s="160" t="s">
        <v>567</v>
      </c>
      <c r="R683" s="160" t="s">
        <v>120</v>
      </c>
      <c r="S683" s="57"/>
      <c r="T683" s="57"/>
      <c r="U683" s="343" t="s">
        <v>359</v>
      </c>
      <c r="V683" s="158" t="s">
        <v>159</v>
      </c>
      <c r="W683" s="158"/>
      <c r="X683" s="158"/>
      <c r="Y683" s="158"/>
      <c r="Z683" s="158"/>
      <c r="AA683" s="338"/>
      <c r="AB683" s="338"/>
    </row>
    <row r="684" spans="1:28" ht="15" x14ac:dyDescent="0.2">
      <c r="A684" s="13" t="s">
        <v>221</v>
      </c>
      <c r="B684" s="39">
        <v>42321</v>
      </c>
      <c r="C684" s="16">
        <v>0.4680555555555555</v>
      </c>
      <c r="D684" s="12">
        <v>1299.7</v>
      </c>
      <c r="E684" s="355" t="s">
        <v>296</v>
      </c>
      <c r="F684" s="14">
        <v>10.57</v>
      </c>
      <c r="G684" s="13">
        <v>102.9</v>
      </c>
      <c r="H684" s="15">
        <v>5.93</v>
      </c>
      <c r="I684" s="160" t="s">
        <v>525</v>
      </c>
      <c r="J684" s="332" t="s">
        <v>312</v>
      </c>
      <c r="K684" s="15">
        <v>7.39</v>
      </c>
      <c r="L684" s="13">
        <v>1.83</v>
      </c>
      <c r="M684" s="12">
        <v>559.79999999999995</v>
      </c>
      <c r="N684" s="12">
        <v>885.2</v>
      </c>
      <c r="O684" s="12">
        <v>10.8</v>
      </c>
      <c r="P684" s="13"/>
      <c r="Q684" s="111" t="s">
        <v>298</v>
      </c>
      <c r="R684" s="111" t="s">
        <v>345</v>
      </c>
      <c r="S684" s="13"/>
      <c r="T684" s="13"/>
      <c r="U684" s="327" t="s">
        <v>187</v>
      </c>
      <c r="V684" s="18" t="s">
        <v>160</v>
      </c>
      <c r="W684" s="18"/>
      <c r="X684" s="18"/>
      <c r="Y684" s="18"/>
      <c r="Z684" s="18"/>
      <c r="AA684" s="13"/>
      <c r="AB684" s="13"/>
    </row>
    <row r="685" spans="1:28" ht="15" x14ac:dyDescent="0.2">
      <c r="A685" s="13" t="s">
        <v>221</v>
      </c>
      <c r="B685" s="39">
        <v>42342</v>
      </c>
      <c r="C685" s="16">
        <v>0.48749999999999999</v>
      </c>
      <c r="D685" s="12" t="s">
        <v>296</v>
      </c>
      <c r="E685" s="355" t="s">
        <v>296</v>
      </c>
      <c r="F685" s="14">
        <v>10.46</v>
      </c>
      <c r="G685" s="12">
        <v>102</v>
      </c>
      <c r="H685" s="15">
        <v>6.05</v>
      </c>
      <c r="I685" s="111" t="s">
        <v>230</v>
      </c>
      <c r="J685" s="318" t="s">
        <v>312</v>
      </c>
      <c r="K685" s="15">
        <v>7.76</v>
      </c>
      <c r="L685" s="13">
        <v>3.86</v>
      </c>
      <c r="M685" s="12"/>
      <c r="N685" s="12">
        <v>846.5</v>
      </c>
      <c r="O685" s="12">
        <v>14.4</v>
      </c>
      <c r="P685" s="13"/>
      <c r="Q685" s="111" t="s">
        <v>421</v>
      </c>
      <c r="R685" s="111" t="s">
        <v>345</v>
      </c>
      <c r="S685" s="13"/>
      <c r="T685" s="13"/>
      <c r="U685" s="18" t="s">
        <v>145</v>
      </c>
      <c r="V685" s="18" t="s">
        <v>161</v>
      </c>
      <c r="W685" s="18"/>
      <c r="X685" s="18"/>
      <c r="Y685" s="18"/>
      <c r="Z685" s="18"/>
      <c r="AA685" s="13"/>
      <c r="AB685" s="13"/>
    </row>
    <row r="686" spans="1:28" ht="15" x14ac:dyDescent="0.2">
      <c r="A686" s="13" t="s">
        <v>221</v>
      </c>
      <c r="B686" s="39">
        <v>42356</v>
      </c>
      <c r="C686" s="16">
        <v>0.50763888888888886</v>
      </c>
      <c r="D686" s="12">
        <v>137.6</v>
      </c>
      <c r="E686" s="349">
        <v>1986.3</v>
      </c>
      <c r="F686" s="14">
        <v>12.34</v>
      </c>
      <c r="G686" s="13">
        <v>109.5</v>
      </c>
      <c r="H686" s="15">
        <v>2.21</v>
      </c>
      <c r="I686" s="111" t="s">
        <v>230</v>
      </c>
      <c r="J686" s="318" t="s">
        <v>312</v>
      </c>
      <c r="K686" s="15">
        <v>8.16</v>
      </c>
      <c r="L686" s="13">
        <v>2.39</v>
      </c>
      <c r="M686" s="12">
        <v>433.6</v>
      </c>
      <c r="N686" s="12">
        <v>774.1</v>
      </c>
      <c r="O686" s="12">
        <v>13</v>
      </c>
      <c r="P686" s="13"/>
      <c r="Q686" s="111" t="s">
        <v>217</v>
      </c>
      <c r="R686" s="111" t="s">
        <v>345</v>
      </c>
      <c r="S686" s="13"/>
      <c r="T686" s="13"/>
      <c r="U686" s="18" t="s">
        <v>164</v>
      </c>
      <c r="V686" s="330"/>
      <c r="W686" s="330"/>
      <c r="X686" s="330"/>
      <c r="Y686" s="330"/>
      <c r="Z686" s="330"/>
      <c r="AA686" s="13"/>
      <c r="AB686" s="13"/>
    </row>
    <row r="687" spans="1:28" ht="15" x14ac:dyDescent="0.2">
      <c r="A687" s="13" t="s">
        <v>221</v>
      </c>
      <c r="B687" s="39">
        <v>42384</v>
      </c>
      <c r="C687" s="16">
        <v>0.54513888888888895</v>
      </c>
      <c r="D687" s="12">
        <v>166.4</v>
      </c>
      <c r="E687" s="355" t="s">
        <v>296</v>
      </c>
      <c r="F687" s="14">
        <v>11.68</v>
      </c>
      <c r="G687" s="13">
        <v>104.9</v>
      </c>
      <c r="H687" s="15">
        <v>2.3199999999999998</v>
      </c>
      <c r="I687" s="111" t="s">
        <v>230</v>
      </c>
      <c r="J687" s="318" t="s">
        <v>312</v>
      </c>
      <c r="K687" s="15">
        <v>7.73</v>
      </c>
      <c r="L687" s="13">
        <v>5.66</v>
      </c>
      <c r="M687" s="12">
        <v>422.2</v>
      </c>
      <c r="N687" s="15">
        <v>745.6</v>
      </c>
      <c r="O687" s="12" t="s">
        <v>312</v>
      </c>
      <c r="P687" s="13"/>
      <c r="Q687" s="111" t="s">
        <v>298</v>
      </c>
      <c r="R687" s="111" t="s">
        <v>345</v>
      </c>
      <c r="S687" s="13"/>
      <c r="T687" s="13"/>
      <c r="U687" s="18" t="s">
        <v>130</v>
      </c>
      <c r="V687" s="330"/>
      <c r="W687" s="330"/>
      <c r="X687" s="330"/>
      <c r="Y687" s="330"/>
      <c r="Z687" s="330"/>
      <c r="AA687" s="13"/>
      <c r="AB687" s="13"/>
    </row>
    <row r="688" spans="1:28" ht="15" x14ac:dyDescent="0.2">
      <c r="A688" s="13" t="s">
        <v>221</v>
      </c>
      <c r="B688" s="39">
        <v>42405</v>
      </c>
      <c r="C688" s="16">
        <v>0.54027777777777775</v>
      </c>
      <c r="D688" s="12">
        <v>43.9</v>
      </c>
      <c r="E688" s="348">
        <v>1986.3</v>
      </c>
      <c r="F688" s="14">
        <v>12.01</v>
      </c>
      <c r="G688" s="13">
        <v>107.6</v>
      </c>
      <c r="H688" s="15">
        <v>2.96</v>
      </c>
      <c r="I688" s="111" t="s">
        <v>230</v>
      </c>
      <c r="J688" s="356" t="s">
        <v>7</v>
      </c>
      <c r="K688" s="15">
        <v>7.89</v>
      </c>
      <c r="L688" s="13">
        <v>2.98</v>
      </c>
      <c r="M688" s="12">
        <v>524.70000000000005</v>
      </c>
      <c r="N688" s="15">
        <v>906.1</v>
      </c>
      <c r="O688" s="12">
        <v>3.4</v>
      </c>
      <c r="P688" s="13"/>
      <c r="Q688" s="111" t="s">
        <v>217</v>
      </c>
      <c r="R688" s="111" t="s">
        <v>345</v>
      </c>
      <c r="S688" s="13"/>
      <c r="T688" s="13"/>
      <c r="U688" s="18" t="s">
        <v>131</v>
      </c>
      <c r="V688" s="330"/>
      <c r="W688" s="330"/>
      <c r="X688" s="330"/>
      <c r="Y688" s="330"/>
      <c r="Z688" s="330"/>
      <c r="AA688" s="13"/>
      <c r="AB688" s="13"/>
    </row>
    <row r="689" spans="1:28" ht="15" x14ac:dyDescent="0.2">
      <c r="A689" s="13" t="s">
        <v>221</v>
      </c>
      <c r="B689" s="39">
        <v>42448</v>
      </c>
      <c r="C689" s="16">
        <v>0.5756944444444444</v>
      </c>
      <c r="D689" s="12">
        <v>53.8</v>
      </c>
      <c r="E689" s="355" t="s">
        <v>296</v>
      </c>
      <c r="F689" s="14">
        <v>11.04</v>
      </c>
      <c r="G689" s="13">
        <v>109.7</v>
      </c>
      <c r="H689" s="15">
        <v>7.01</v>
      </c>
      <c r="I689" s="111" t="s">
        <v>230</v>
      </c>
      <c r="J689" s="356" t="s">
        <v>7</v>
      </c>
      <c r="K689" s="15">
        <v>8.26</v>
      </c>
      <c r="L689" s="15">
        <v>2.2999999999999998</v>
      </c>
      <c r="M689" s="12">
        <v>620.4</v>
      </c>
      <c r="N689" s="15">
        <v>943.9</v>
      </c>
      <c r="O689" s="12">
        <v>60.9</v>
      </c>
      <c r="P689" s="13"/>
      <c r="Q689" s="111" t="s">
        <v>217</v>
      </c>
      <c r="R689" s="111" t="s">
        <v>345</v>
      </c>
      <c r="S689" s="13"/>
      <c r="T689" s="13"/>
      <c r="U689" s="18" t="s">
        <v>174</v>
      </c>
      <c r="V689" s="330"/>
      <c r="W689" s="330"/>
      <c r="X689" s="330"/>
      <c r="Y689" s="330"/>
      <c r="Z689" s="330"/>
      <c r="AA689" s="13"/>
      <c r="AB689" s="13"/>
    </row>
    <row r="690" spans="1:28" ht="15" x14ac:dyDescent="0.2">
      <c r="A690" s="13" t="s">
        <v>221</v>
      </c>
      <c r="B690" s="39">
        <v>42468</v>
      </c>
      <c r="C690" s="16">
        <v>0.48680555555555555</v>
      </c>
      <c r="D690" s="12">
        <v>11</v>
      </c>
      <c r="E690" s="355" t="s">
        <v>296</v>
      </c>
      <c r="F690" s="14">
        <v>9.56</v>
      </c>
      <c r="G690" s="13">
        <v>104.6</v>
      </c>
      <c r="H690" s="15">
        <v>10.86</v>
      </c>
      <c r="I690" s="111" t="s">
        <v>526</v>
      </c>
      <c r="J690" s="356" t="s">
        <v>7</v>
      </c>
      <c r="K690" s="15">
        <v>8.11</v>
      </c>
      <c r="L690" s="15">
        <v>4.16</v>
      </c>
      <c r="M690" s="12">
        <v>517.29999999999995</v>
      </c>
      <c r="N690" s="15">
        <v>709.4</v>
      </c>
      <c r="O690" s="12" t="s">
        <v>312</v>
      </c>
      <c r="P690" s="13"/>
      <c r="Q690" s="111" t="s">
        <v>7</v>
      </c>
      <c r="R690" s="111" t="s">
        <v>7</v>
      </c>
      <c r="S690" s="13"/>
      <c r="T690" s="13"/>
      <c r="U690" s="18" t="s">
        <v>174</v>
      </c>
      <c r="V690" s="330"/>
      <c r="W690" s="330"/>
      <c r="X690" s="330"/>
      <c r="Y690" s="330"/>
      <c r="Z690" s="330"/>
      <c r="AA690" s="13"/>
      <c r="AB690" s="13"/>
    </row>
    <row r="691" spans="1:28" ht="15" x14ac:dyDescent="0.2">
      <c r="A691" s="13" t="s">
        <v>221</v>
      </c>
      <c r="B691" s="39">
        <v>42474</v>
      </c>
      <c r="C691" s="16">
        <v>0.59444444444444444</v>
      </c>
      <c r="D691" s="12">
        <v>14.6</v>
      </c>
      <c r="E691" s="355" t="s">
        <v>296</v>
      </c>
      <c r="F691" s="14">
        <v>10.19</v>
      </c>
      <c r="G691" s="13">
        <v>123.9</v>
      </c>
      <c r="H691" s="15">
        <v>14.73</v>
      </c>
      <c r="I691" s="111" t="s">
        <v>526</v>
      </c>
      <c r="J691" s="356" t="s">
        <v>7</v>
      </c>
      <c r="K691" s="15">
        <v>9.0399999999999991</v>
      </c>
      <c r="L691" s="15">
        <v>5.19</v>
      </c>
      <c r="M691" s="12">
        <v>489.4</v>
      </c>
      <c r="N691" s="15">
        <v>609.4</v>
      </c>
      <c r="O691" s="12">
        <v>45.7</v>
      </c>
      <c r="P691" s="13"/>
      <c r="Q691" s="111" t="s">
        <v>530</v>
      </c>
      <c r="R691" s="111" t="s">
        <v>7</v>
      </c>
      <c r="S691" s="13"/>
      <c r="T691" s="13"/>
      <c r="U691" s="344" t="s">
        <v>506</v>
      </c>
      <c r="V691" s="330"/>
      <c r="W691" s="330"/>
      <c r="X691" s="330"/>
      <c r="Y691" s="330"/>
      <c r="Z691" s="330"/>
      <c r="AA691" s="13"/>
      <c r="AB691" s="13"/>
    </row>
    <row r="692" spans="1:28" ht="15" x14ac:dyDescent="0.2">
      <c r="A692" s="13" t="s">
        <v>221</v>
      </c>
      <c r="B692" s="39">
        <v>42489</v>
      </c>
      <c r="C692" s="16">
        <v>0.4770833333333333</v>
      </c>
      <c r="D692" s="12">
        <v>344.8</v>
      </c>
      <c r="E692" s="355" t="s">
        <v>41</v>
      </c>
      <c r="F692" s="349" t="s">
        <v>7</v>
      </c>
      <c r="G692" s="111" t="s">
        <v>7</v>
      </c>
      <c r="H692" s="15">
        <v>6.64</v>
      </c>
      <c r="I692" s="111" t="s">
        <v>526</v>
      </c>
      <c r="J692" s="356" t="s">
        <v>7</v>
      </c>
      <c r="K692" s="15">
        <v>7.82</v>
      </c>
      <c r="L692" s="15">
        <v>14.3</v>
      </c>
      <c r="M692" s="12">
        <v>235.4</v>
      </c>
      <c r="N692" s="15">
        <v>363.3</v>
      </c>
      <c r="O692" s="12">
        <v>147.4</v>
      </c>
      <c r="P692" s="13"/>
      <c r="Q692" s="111" t="s">
        <v>550</v>
      </c>
      <c r="R692" s="111" t="s">
        <v>7</v>
      </c>
      <c r="S692" s="13"/>
      <c r="T692" s="13"/>
      <c r="U692" s="18" t="s">
        <v>88</v>
      </c>
      <c r="V692" s="330"/>
      <c r="W692" s="330"/>
      <c r="X692" s="330"/>
      <c r="Y692" s="330"/>
      <c r="Z692" s="330"/>
      <c r="AA692" s="13"/>
      <c r="AB692" s="13"/>
    </row>
    <row r="693" spans="1:28" ht="15" x14ac:dyDescent="0.2">
      <c r="A693" s="13" t="s">
        <v>221</v>
      </c>
      <c r="B693" s="39">
        <v>42494</v>
      </c>
      <c r="C693" s="16">
        <v>0.52222222222222225</v>
      </c>
      <c r="D693" s="318">
        <v>866</v>
      </c>
      <c r="E693" s="355"/>
      <c r="F693" s="349" t="s">
        <v>7</v>
      </c>
      <c r="G693" s="111" t="s">
        <v>7</v>
      </c>
      <c r="H693" s="15">
        <v>11.01</v>
      </c>
      <c r="I693" s="111" t="s">
        <v>526</v>
      </c>
      <c r="J693" s="356" t="s">
        <v>7</v>
      </c>
      <c r="K693" s="15">
        <v>7.88</v>
      </c>
      <c r="L693" s="15">
        <v>14.7</v>
      </c>
      <c r="M693" s="348" t="s">
        <v>7</v>
      </c>
      <c r="N693" s="15">
        <v>436.3</v>
      </c>
      <c r="O693" s="12">
        <v>108.2</v>
      </c>
      <c r="P693" s="13"/>
      <c r="Q693" s="111" t="s">
        <v>530</v>
      </c>
      <c r="R693" s="111" t="s">
        <v>7</v>
      </c>
      <c r="S693" s="13"/>
      <c r="T693" s="13"/>
      <c r="U693" s="18" t="s">
        <v>88</v>
      </c>
      <c r="V693" s="330"/>
      <c r="W693" s="330"/>
      <c r="X693" s="330"/>
      <c r="Y693" s="330"/>
      <c r="Z693" s="330"/>
      <c r="AA693" s="13"/>
      <c r="AB693" s="13"/>
    </row>
    <row r="694" spans="1:28" ht="15" x14ac:dyDescent="0.25">
      <c r="A694" s="13" t="s">
        <v>221</v>
      </c>
      <c r="B694" s="39">
        <v>42499</v>
      </c>
      <c r="C694" s="16">
        <v>0.5083333333333333</v>
      </c>
      <c r="D694" s="12">
        <v>104.6</v>
      </c>
      <c r="E694" s="355">
        <v>1299.7</v>
      </c>
      <c r="F694" s="349" t="s">
        <v>7</v>
      </c>
      <c r="G694" s="111" t="s">
        <v>7</v>
      </c>
      <c r="H694" s="15">
        <v>11.43</v>
      </c>
      <c r="I694" s="111" t="s">
        <v>568</v>
      </c>
      <c r="J694" s="356" t="s">
        <v>7</v>
      </c>
      <c r="K694" s="15">
        <v>7.98</v>
      </c>
      <c r="L694" s="15">
        <v>15.6</v>
      </c>
      <c r="M694" s="348" t="s">
        <v>7</v>
      </c>
      <c r="N694" s="15">
        <v>367</v>
      </c>
      <c r="O694" s="12">
        <v>148.6</v>
      </c>
      <c r="P694" s="13"/>
      <c r="Q694" s="111" t="s">
        <v>529</v>
      </c>
      <c r="R694" s="111" t="s">
        <v>7</v>
      </c>
      <c r="S694" s="13"/>
      <c r="T694" s="13"/>
      <c r="U694" s="350" t="s">
        <v>125</v>
      </c>
      <c r="V694" s="330"/>
      <c r="W694" s="330"/>
      <c r="X694" s="330"/>
      <c r="Y694" s="330"/>
      <c r="Z694" s="330"/>
      <c r="AA694" s="13"/>
      <c r="AB694" s="13"/>
    </row>
    <row r="695" spans="1:28" ht="15" x14ac:dyDescent="0.2">
      <c r="A695" s="13" t="s">
        <v>221</v>
      </c>
      <c r="B695" s="39">
        <v>42508</v>
      </c>
      <c r="C695" s="16">
        <v>0.5083333333333333</v>
      </c>
      <c r="D695" s="318">
        <v>231</v>
      </c>
      <c r="E695" s="355"/>
      <c r="F695" s="14">
        <v>9.0500000000000007</v>
      </c>
      <c r="G695" s="13">
        <v>101.3</v>
      </c>
      <c r="H695" s="15">
        <v>11.85</v>
      </c>
      <c r="I695" s="111" t="s">
        <v>526</v>
      </c>
      <c r="J695" s="356" t="s">
        <v>7</v>
      </c>
      <c r="K695" s="15">
        <v>7.99</v>
      </c>
      <c r="L695" s="15">
        <v>11.3</v>
      </c>
      <c r="M695" s="348" t="s">
        <v>7</v>
      </c>
      <c r="N695" s="15">
        <v>391.3</v>
      </c>
      <c r="O695" s="12">
        <v>136.19999999999999</v>
      </c>
      <c r="P695" s="13"/>
      <c r="Q695" s="111" t="s">
        <v>529</v>
      </c>
      <c r="R695" s="111" t="s">
        <v>7</v>
      </c>
      <c r="S695" s="13"/>
      <c r="T695" s="13"/>
      <c r="U695" s="18" t="s">
        <v>88</v>
      </c>
      <c r="V695" s="330"/>
      <c r="W695" s="330"/>
      <c r="X695" s="330"/>
      <c r="Y695" s="330"/>
      <c r="Z695" s="330"/>
      <c r="AA695" s="13"/>
      <c r="AB695" s="13"/>
    </row>
    <row r="696" spans="1:28" ht="15" x14ac:dyDescent="0.2">
      <c r="A696" s="13" t="s">
        <v>221</v>
      </c>
      <c r="B696" s="39">
        <v>42517</v>
      </c>
      <c r="C696" s="16">
        <v>0.53611111111111109</v>
      </c>
      <c r="D696" s="12">
        <v>53.7</v>
      </c>
      <c r="E696" s="349">
        <v>1553.1</v>
      </c>
      <c r="F696" s="14">
        <v>8.68</v>
      </c>
      <c r="G696" s="13">
        <v>102.6</v>
      </c>
      <c r="H696" s="15">
        <v>14.24</v>
      </c>
      <c r="I696" s="111" t="s">
        <v>2</v>
      </c>
      <c r="J696" s="356" t="s">
        <v>7</v>
      </c>
      <c r="K696" s="15">
        <v>8.08</v>
      </c>
      <c r="L696" s="15">
        <v>9.6999999999999993</v>
      </c>
      <c r="M696" s="12">
        <v>305.10000000000002</v>
      </c>
      <c r="N696" s="15">
        <v>386.7</v>
      </c>
      <c r="O696" s="12">
        <v>141.6</v>
      </c>
      <c r="P696" s="13"/>
      <c r="Q696" s="111" t="s">
        <v>0</v>
      </c>
      <c r="R696" s="111" t="s">
        <v>7</v>
      </c>
      <c r="S696" s="13"/>
      <c r="T696" s="13"/>
      <c r="U696" s="344" t="s">
        <v>506</v>
      </c>
      <c r="V696" s="330"/>
      <c r="W696" s="330"/>
      <c r="X696" s="330"/>
      <c r="Y696" s="330"/>
      <c r="Z696" s="330"/>
      <c r="AA696" s="13"/>
      <c r="AB696" s="13"/>
    </row>
    <row r="697" spans="1:28" ht="15" x14ac:dyDescent="0.2">
      <c r="A697" s="13" t="s">
        <v>221</v>
      </c>
      <c r="B697" s="39">
        <v>42522</v>
      </c>
      <c r="C697" s="16">
        <v>0.56944444444444442</v>
      </c>
      <c r="D697" s="318">
        <v>219</v>
      </c>
      <c r="E697" s="355"/>
      <c r="F697" s="15">
        <v>8.3000000000000007</v>
      </c>
      <c r="G697" s="13">
        <v>103.8</v>
      </c>
      <c r="H697" s="15">
        <v>16.7</v>
      </c>
      <c r="I697" s="111" t="s">
        <v>7</v>
      </c>
      <c r="J697" s="356" t="s">
        <v>7</v>
      </c>
      <c r="K697" s="15">
        <v>8.14</v>
      </c>
      <c r="L697" s="15">
        <v>8.5</v>
      </c>
      <c r="M697" s="348" t="s">
        <v>7</v>
      </c>
      <c r="N697" s="15">
        <v>390.6</v>
      </c>
      <c r="O697" s="12">
        <v>133.5</v>
      </c>
      <c r="P697" s="13"/>
      <c r="Q697" s="111" t="s">
        <v>7</v>
      </c>
      <c r="R697" s="111" t="s">
        <v>7</v>
      </c>
      <c r="S697" s="13"/>
      <c r="T697" s="13"/>
      <c r="U697" s="18" t="s">
        <v>88</v>
      </c>
      <c r="V697" s="330"/>
      <c r="W697" s="330"/>
      <c r="X697" s="330"/>
      <c r="Y697" s="330"/>
      <c r="Z697" s="330"/>
      <c r="AA697" s="13"/>
      <c r="AB697" s="13"/>
    </row>
    <row r="698" spans="1:28" ht="15" x14ac:dyDescent="0.2">
      <c r="A698" s="13" t="s">
        <v>221</v>
      </c>
      <c r="B698" s="39">
        <v>42530</v>
      </c>
      <c r="C698" s="16">
        <v>0.54513888888888895</v>
      </c>
      <c r="D698" s="12">
        <v>74.8</v>
      </c>
      <c r="E698" s="355" t="s">
        <v>296</v>
      </c>
      <c r="F698" s="14">
        <v>7.22</v>
      </c>
      <c r="G698" s="13">
        <v>99.6</v>
      </c>
      <c r="H698" s="15">
        <v>21.64</v>
      </c>
      <c r="I698" s="111" t="s">
        <v>2</v>
      </c>
      <c r="J698" s="356" t="s">
        <v>7</v>
      </c>
      <c r="K698" s="15">
        <v>8.1</v>
      </c>
      <c r="L698" s="13">
        <v>8.9</v>
      </c>
      <c r="M698" s="15">
        <v>334.6</v>
      </c>
      <c r="N698" s="15">
        <v>361.7</v>
      </c>
      <c r="O698" s="12">
        <v>124.2</v>
      </c>
      <c r="P698" s="13"/>
      <c r="Q698" s="111" t="s">
        <v>569</v>
      </c>
      <c r="R698" s="111" t="s">
        <v>7</v>
      </c>
      <c r="S698" s="13"/>
      <c r="T698" s="13"/>
      <c r="U698" s="344" t="s">
        <v>15</v>
      </c>
      <c r="V698" s="330"/>
      <c r="W698" s="330"/>
      <c r="X698" s="330"/>
      <c r="Y698" s="330"/>
      <c r="Z698" s="330"/>
      <c r="AA698" s="13"/>
      <c r="AB698" s="13"/>
    </row>
    <row r="699" spans="1:28" ht="15" x14ac:dyDescent="0.2">
      <c r="A699" s="13" t="s">
        <v>221</v>
      </c>
      <c r="B699" s="39">
        <v>42536</v>
      </c>
      <c r="C699" s="16">
        <v>0.53888888888888886</v>
      </c>
      <c r="D699" s="318">
        <v>866</v>
      </c>
      <c r="E699" s="355"/>
      <c r="F699" s="14">
        <v>7.37</v>
      </c>
      <c r="G699" s="13">
        <v>102.4</v>
      </c>
      <c r="H699" s="15">
        <v>21.82</v>
      </c>
      <c r="I699" s="111" t="s">
        <v>2</v>
      </c>
      <c r="J699" s="356" t="s">
        <v>7</v>
      </c>
      <c r="K699" s="15">
        <v>8.1</v>
      </c>
      <c r="L699" s="13">
        <v>27.1</v>
      </c>
      <c r="M699" s="15">
        <v>340.1</v>
      </c>
      <c r="N699" s="15">
        <v>363.7</v>
      </c>
      <c r="O699" s="12">
        <v>137.5</v>
      </c>
      <c r="P699" s="13"/>
      <c r="Q699" s="111" t="s">
        <v>529</v>
      </c>
      <c r="R699" s="111" t="s">
        <v>7</v>
      </c>
      <c r="S699" s="13"/>
      <c r="T699" s="13"/>
      <c r="U699" s="344" t="s">
        <v>508</v>
      </c>
      <c r="V699" s="330"/>
      <c r="W699" s="330"/>
      <c r="X699" s="330"/>
      <c r="Y699" s="330"/>
      <c r="Z699" s="330"/>
      <c r="AA699" s="13"/>
      <c r="AB699" s="13"/>
    </row>
    <row r="700" spans="1:28" ht="15" x14ac:dyDescent="0.2">
      <c r="A700" s="13" t="s">
        <v>221</v>
      </c>
      <c r="B700" s="39">
        <v>42544</v>
      </c>
      <c r="C700" s="16">
        <v>0.52013888888888882</v>
      </c>
      <c r="D700" s="12">
        <v>185</v>
      </c>
      <c r="E700" s="355" t="s">
        <v>296</v>
      </c>
      <c r="F700" s="14">
        <v>6.98</v>
      </c>
      <c r="G700" s="13">
        <v>95.9</v>
      </c>
      <c r="H700" s="15">
        <v>22.37</v>
      </c>
      <c r="I700" s="111" t="s">
        <v>2</v>
      </c>
      <c r="J700" s="356" t="s">
        <v>7</v>
      </c>
      <c r="K700" s="15">
        <v>7.86</v>
      </c>
      <c r="L700" s="13">
        <v>8.8000000000000007</v>
      </c>
      <c r="M700" s="15">
        <v>319.2</v>
      </c>
      <c r="N700" s="15">
        <v>345.6</v>
      </c>
      <c r="O700" s="12">
        <v>165.7</v>
      </c>
      <c r="P700" s="13"/>
      <c r="Q700" s="111" t="s">
        <v>0</v>
      </c>
      <c r="R700" s="111" t="s">
        <v>7</v>
      </c>
      <c r="S700" s="13"/>
      <c r="T700" s="13"/>
      <c r="U700" s="344" t="s">
        <v>94</v>
      </c>
      <c r="V700" s="330"/>
      <c r="W700" s="330"/>
      <c r="X700" s="330"/>
      <c r="Y700" s="330"/>
      <c r="Z700" s="330"/>
      <c r="AA700" s="13"/>
      <c r="AB700" s="13"/>
    </row>
    <row r="701" spans="1:28" ht="15" x14ac:dyDescent="0.2">
      <c r="A701" s="13" t="s">
        <v>221</v>
      </c>
      <c r="B701" s="39">
        <v>42551</v>
      </c>
      <c r="C701" s="16">
        <v>0.55208333333333337</v>
      </c>
      <c r="D701" s="12">
        <v>167</v>
      </c>
      <c r="E701" s="355" t="s">
        <v>296</v>
      </c>
      <c r="F701" s="14">
        <v>7.71</v>
      </c>
      <c r="G701" s="13">
        <v>105.3</v>
      </c>
      <c r="H701" s="15">
        <v>21.29</v>
      </c>
      <c r="I701" s="111" t="s">
        <v>511</v>
      </c>
      <c r="J701" s="356" t="s">
        <v>7</v>
      </c>
      <c r="K701" s="15">
        <v>8.1999999999999993</v>
      </c>
      <c r="L701" s="13">
        <v>6.8</v>
      </c>
      <c r="M701" s="15">
        <v>392.4</v>
      </c>
      <c r="N701" s="15">
        <v>423</v>
      </c>
      <c r="O701" s="12">
        <v>116</v>
      </c>
      <c r="P701" s="13"/>
      <c r="Q701" s="111" t="s">
        <v>570</v>
      </c>
      <c r="R701" s="111" t="s">
        <v>7</v>
      </c>
      <c r="S701" s="13"/>
      <c r="T701" s="13"/>
      <c r="U701" s="344" t="s">
        <v>508</v>
      </c>
      <c r="V701" s="330"/>
      <c r="W701" s="330"/>
      <c r="X701" s="330"/>
      <c r="Y701" s="330"/>
      <c r="Z701" s="330"/>
      <c r="AA701" s="13"/>
      <c r="AB701" s="13"/>
    </row>
    <row r="702" spans="1:28" ht="15" x14ac:dyDescent="0.2">
      <c r="A702" s="13" t="s">
        <v>221</v>
      </c>
      <c r="B702" s="39">
        <v>42557</v>
      </c>
      <c r="C702" s="16">
        <v>0.51944444444444449</v>
      </c>
      <c r="D702" s="318">
        <v>172</v>
      </c>
      <c r="E702" s="355"/>
      <c r="F702" s="14">
        <v>7.46</v>
      </c>
      <c r="G702" s="13">
        <v>104.7</v>
      </c>
      <c r="H702" s="15">
        <v>22.17</v>
      </c>
      <c r="I702" s="111" t="s">
        <v>511</v>
      </c>
      <c r="J702" s="356" t="s">
        <v>7</v>
      </c>
      <c r="K702" s="15">
        <v>8.16</v>
      </c>
      <c r="L702" s="12">
        <v>8</v>
      </c>
      <c r="M702" s="15">
        <v>150.30000000000001</v>
      </c>
      <c r="N702" s="15">
        <v>376.9</v>
      </c>
      <c r="O702" s="12">
        <v>150.30000000000001</v>
      </c>
      <c r="P702" s="13"/>
      <c r="Q702" s="111" t="s">
        <v>571</v>
      </c>
      <c r="R702" s="111" t="s">
        <v>7</v>
      </c>
      <c r="S702" s="13"/>
      <c r="T702" s="13"/>
      <c r="U702" s="344" t="s">
        <v>512</v>
      </c>
      <c r="V702" s="330"/>
      <c r="W702" s="330"/>
      <c r="X702" s="330"/>
      <c r="Y702" s="330"/>
      <c r="Z702" s="330"/>
      <c r="AA702" s="13"/>
      <c r="AB702" s="13"/>
    </row>
    <row r="703" spans="1:28" ht="15" x14ac:dyDescent="0.2">
      <c r="A703" s="13" t="s">
        <v>221</v>
      </c>
      <c r="B703" s="39">
        <v>42565</v>
      </c>
      <c r="C703" s="16">
        <v>0.5180555555555556</v>
      </c>
      <c r="D703" s="12">
        <v>206.4</v>
      </c>
      <c r="E703" s="355" t="s">
        <v>296</v>
      </c>
      <c r="F703" s="14">
        <v>7.91</v>
      </c>
      <c r="G703" s="13">
        <v>108.6</v>
      </c>
      <c r="H703" s="15">
        <v>21.64</v>
      </c>
      <c r="I703" s="111" t="s">
        <v>233</v>
      </c>
      <c r="J703" s="356" t="s">
        <v>7</v>
      </c>
      <c r="K703" s="15">
        <v>8.2100000000000009</v>
      </c>
      <c r="L703" s="13">
        <v>9.3000000000000007</v>
      </c>
      <c r="M703" s="15">
        <v>416.7</v>
      </c>
      <c r="N703" s="15">
        <v>446.3</v>
      </c>
      <c r="O703" s="12">
        <v>171.1</v>
      </c>
      <c r="P703" s="13"/>
      <c r="Q703" s="111" t="s">
        <v>570</v>
      </c>
      <c r="R703" s="111" t="s">
        <v>7</v>
      </c>
      <c r="S703" s="13"/>
      <c r="T703" s="13"/>
      <c r="U703" s="344" t="s">
        <v>438</v>
      </c>
      <c r="V703" s="330"/>
      <c r="W703" s="330"/>
      <c r="X703" s="330"/>
      <c r="Y703" s="330"/>
      <c r="Z703" s="330"/>
      <c r="AA703" s="13"/>
      <c r="AB703" s="13"/>
    </row>
    <row r="704" spans="1:28" ht="15" x14ac:dyDescent="0.2">
      <c r="A704" s="13" t="s">
        <v>221</v>
      </c>
      <c r="B704" s="39">
        <v>42571</v>
      </c>
      <c r="C704" s="16">
        <v>0.5</v>
      </c>
      <c r="D704" s="318">
        <v>2420</v>
      </c>
      <c r="E704" s="355"/>
      <c r="F704" s="14">
        <v>7.55</v>
      </c>
      <c r="G704" s="13">
        <v>105.1</v>
      </c>
      <c r="H704" s="15">
        <v>22.27</v>
      </c>
      <c r="I704" s="111" t="s">
        <v>233</v>
      </c>
      <c r="J704" s="356" t="s">
        <v>7</v>
      </c>
      <c r="K704" s="15">
        <v>8.1</v>
      </c>
      <c r="L704" s="13">
        <v>13.7</v>
      </c>
      <c r="M704" s="15">
        <v>462.5</v>
      </c>
      <c r="N704" s="15">
        <v>488</v>
      </c>
      <c r="O704" s="12">
        <v>150.5</v>
      </c>
      <c r="P704" s="13"/>
      <c r="Q704" s="111" t="s">
        <v>572</v>
      </c>
      <c r="R704" s="111" t="s">
        <v>7</v>
      </c>
      <c r="S704" s="13"/>
      <c r="T704" s="13"/>
      <c r="U704" s="344" t="s">
        <v>438</v>
      </c>
      <c r="V704" s="330"/>
      <c r="W704" s="330"/>
      <c r="X704" s="330"/>
      <c r="Y704" s="330"/>
      <c r="Z704" s="330"/>
      <c r="AA704" s="13"/>
      <c r="AB704" s="13">
        <v>4.1700000000000001E-2</v>
      </c>
    </row>
    <row r="705" spans="1:28" ht="15" x14ac:dyDescent="0.2">
      <c r="A705" s="13" t="s">
        <v>221</v>
      </c>
      <c r="B705" s="39">
        <v>42579</v>
      </c>
      <c r="C705" s="16">
        <v>0.52013888888888882</v>
      </c>
      <c r="D705" s="12">
        <v>344.8</v>
      </c>
      <c r="E705" s="355" t="s">
        <v>296</v>
      </c>
      <c r="F705" s="14">
        <v>7.94</v>
      </c>
      <c r="G705" s="13">
        <v>111.7</v>
      </c>
      <c r="H705" s="15">
        <v>22.43</v>
      </c>
      <c r="I705" s="111" t="s">
        <v>233</v>
      </c>
      <c r="J705" s="356" t="s">
        <v>7</v>
      </c>
      <c r="K705" s="15">
        <v>8.2200000000000006</v>
      </c>
      <c r="L705" s="13">
        <v>8.4</v>
      </c>
      <c r="M705" s="15">
        <v>578.20000000000005</v>
      </c>
      <c r="N705" s="15">
        <v>608.1</v>
      </c>
      <c r="O705" s="12">
        <v>190.5</v>
      </c>
      <c r="P705" s="13"/>
      <c r="Q705" s="111" t="s">
        <v>573</v>
      </c>
      <c r="R705" s="111" t="s">
        <v>53</v>
      </c>
      <c r="S705" s="13"/>
      <c r="T705" s="13"/>
      <c r="U705" s="344" t="s">
        <v>508</v>
      </c>
      <c r="V705" s="330"/>
      <c r="W705" s="330"/>
      <c r="X705" s="330"/>
      <c r="Y705" s="330"/>
      <c r="Z705" s="330"/>
      <c r="AA705" s="13"/>
      <c r="AB705" s="13"/>
    </row>
    <row r="706" spans="1:28" ht="15" x14ac:dyDescent="0.2">
      <c r="A706" s="13" t="s">
        <v>221</v>
      </c>
      <c r="B706" s="39">
        <v>42586</v>
      </c>
      <c r="C706" s="16">
        <v>0.46597222222222223</v>
      </c>
      <c r="D706" s="318">
        <v>387</v>
      </c>
      <c r="E706" s="355"/>
      <c r="F706" s="14">
        <v>8.41</v>
      </c>
      <c r="G706" s="12">
        <v>112</v>
      </c>
      <c r="H706" s="15">
        <v>20.04</v>
      </c>
      <c r="I706" s="111" t="s">
        <v>233</v>
      </c>
      <c r="J706" s="356" t="s">
        <v>7</v>
      </c>
      <c r="K706" s="15">
        <v>8.26</v>
      </c>
      <c r="L706" s="13">
        <v>5.7</v>
      </c>
      <c r="M706" s="12">
        <v>575.4</v>
      </c>
      <c r="N706" s="12">
        <v>632.1</v>
      </c>
      <c r="O706" s="12">
        <v>163.6</v>
      </c>
      <c r="P706" s="13"/>
      <c r="Q706" s="111" t="s">
        <v>574</v>
      </c>
      <c r="R706" s="111" t="s">
        <v>120</v>
      </c>
      <c r="S706" s="13"/>
      <c r="T706" s="13"/>
      <c r="U706" s="18" t="s">
        <v>98</v>
      </c>
      <c r="V706" s="330"/>
      <c r="W706" s="330"/>
      <c r="X706" s="330"/>
      <c r="Y706" s="330"/>
      <c r="Z706" s="330"/>
      <c r="AA706" s="13"/>
      <c r="AB706" s="13">
        <v>2.63E-2</v>
      </c>
    </row>
    <row r="707" spans="1:28" ht="15" x14ac:dyDescent="0.2">
      <c r="A707" s="13" t="s">
        <v>221</v>
      </c>
      <c r="B707" s="39">
        <v>42594</v>
      </c>
      <c r="C707" s="16">
        <v>0.5493055555555556</v>
      </c>
      <c r="D707" s="12">
        <v>190.4</v>
      </c>
      <c r="E707" s="355" t="s">
        <v>296</v>
      </c>
      <c r="F707" s="14">
        <v>9.11</v>
      </c>
      <c r="G707" s="13">
        <v>124.7</v>
      </c>
      <c r="H707" s="15">
        <v>21.42</v>
      </c>
      <c r="I707" s="111" t="s">
        <v>233</v>
      </c>
      <c r="J707" s="318" t="s">
        <v>312</v>
      </c>
      <c r="K707" s="15">
        <v>8.49</v>
      </c>
      <c r="L707" s="13">
        <v>3.4</v>
      </c>
      <c r="M707" s="12">
        <v>655.20000000000005</v>
      </c>
      <c r="N707" s="12">
        <v>703.3</v>
      </c>
      <c r="O707" s="12">
        <v>91.4</v>
      </c>
      <c r="P707" s="13"/>
      <c r="Q707" s="111" t="s">
        <v>421</v>
      </c>
      <c r="R707" s="111" t="s">
        <v>345</v>
      </c>
      <c r="S707" s="13"/>
      <c r="T707" s="13"/>
      <c r="U707" s="18" t="s">
        <v>97</v>
      </c>
      <c r="V707" s="330"/>
      <c r="W707" s="330"/>
      <c r="X707" s="330"/>
      <c r="Y707" s="330"/>
      <c r="Z707" s="330"/>
      <c r="AA707" s="13"/>
      <c r="AB707" s="13"/>
    </row>
    <row r="708" spans="1:28" ht="15" x14ac:dyDescent="0.2">
      <c r="A708" s="13" t="s">
        <v>221</v>
      </c>
      <c r="B708" s="39">
        <v>42599</v>
      </c>
      <c r="C708" s="16">
        <v>0.53472222222222221</v>
      </c>
      <c r="D708" s="12">
        <v>2420</v>
      </c>
      <c r="E708" s="355" t="s">
        <v>71</v>
      </c>
      <c r="F708" s="15">
        <v>8.6</v>
      </c>
      <c r="G708" s="12">
        <v>117</v>
      </c>
      <c r="H708" s="15">
        <v>20.8</v>
      </c>
      <c r="I708" s="111" t="s">
        <v>233</v>
      </c>
      <c r="J708" s="318" t="s">
        <v>312</v>
      </c>
      <c r="K708" s="15">
        <v>8.33</v>
      </c>
      <c r="L708" s="13" t="s">
        <v>312</v>
      </c>
      <c r="M708" s="12">
        <v>665.3</v>
      </c>
      <c r="N708" s="12">
        <v>673.7</v>
      </c>
      <c r="O708" s="12">
        <v>104.1</v>
      </c>
      <c r="P708" s="13"/>
      <c r="Q708" s="111" t="s">
        <v>421</v>
      </c>
      <c r="R708" s="111" t="s">
        <v>345</v>
      </c>
      <c r="S708" s="13"/>
      <c r="T708" s="13"/>
      <c r="U708" s="344" t="s">
        <v>86</v>
      </c>
      <c r="V708" s="330"/>
      <c r="W708" s="330"/>
      <c r="X708" s="330"/>
      <c r="Y708" s="330"/>
      <c r="Z708" s="330"/>
      <c r="AA708" s="13"/>
      <c r="AB708" s="13"/>
    </row>
    <row r="709" spans="1:28" ht="15" x14ac:dyDescent="0.2">
      <c r="A709" s="13" t="s">
        <v>221</v>
      </c>
      <c r="B709" s="39">
        <v>42607</v>
      </c>
      <c r="C709" s="16">
        <v>0.70833333333333337</v>
      </c>
      <c r="D709" s="12">
        <v>920.8</v>
      </c>
      <c r="E709" s="355" t="s">
        <v>296</v>
      </c>
      <c r="F709" s="14">
        <v>7.66</v>
      </c>
      <c r="G709" s="13">
        <v>98.3</v>
      </c>
      <c r="H709" s="15">
        <v>18.03</v>
      </c>
      <c r="I709" s="111" t="s">
        <v>233</v>
      </c>
      <c r="J709" s="318" t="s">
        <v>312</v>
      </c>
      <c r="K709" s="15">
        <v>8.16</v>
      </c>
      <c r="L709" s="13" t="s">
        <v>312</v>
      </c>
      <c r="M709" s="12">
        <v>498.2</v>
      </c>
      <c r="N709" s="12">
        <v>571.9</v>
      </c>
      <c r="O709" s="12">
        <v>178.1</v>
      </c>
      <c r="P709" s="13"/>
      <c r="Q709" s="111" t="s">
        <v>312</v>
      </c>
      <c r="R709" s="111" t="s">
        <v>312</v>
      </c>
      <c r="S709" s="13"/>
      <c r="T709" s="13"/>
      <c r="U709" s="344" t="s">
        <v>86</v>
      </c>
      <c r="V709" s="330"/>
      <c r="W709" s="330"/>
      <c r="X709" s="330"/>
      <c r="Y709" s="330"/>
      <c r="Z709" s="330"/>
      <c r="AA709" s="13"/>
      <c r="AB709" s="13"/>
    </row>
    <row r="710" spans="1:28" ht="15" x14ac:dyDescent="0.2">
      <c r="A710" s="13" t="s">
        <v>221</v>
      </c>
      <c r="B710" s="39">
        <v>42620</v>
      </c>
      <c r="C710" s="16">
        <v>0.42222222222222222</v>
      </c>
      <c r="D710" s="12">
        <v>291</v>
      </c>
      <c r="E710" s="355" t="s">
        <v>71</v>
      </c>
      <c r="F710" s="14">
        <v>7.42</v>
      </c>
      <c r="G710" s="13">
        <v>97.7</v>
      </c>
      <c r="H710" s="15">
        <v>19.46</v>
      </c>
      <c r="I710" s="111" t="s">
        <v>233</v>
      </c>
      <c r="J710" s="318" t="s">
        <v>312</v>
      </c>
      <c r="K710" s="15">
        <v>8.09</v>
      </c>
      <c r="L710" s="13" t="s">
        <v>312</v>
      </c>
      <c r="M710" s="12">
        <v>556.9</v>
      </c>
      <c r="N710" s="12">
        <v>633</v>
      </c>
      <c r="O710" s="12">
        <v>190.7</v>
      </c>
      <c r="P710" s="13"/>
      <c r="Q710" s="111" t="s">
        <v>298</v>
      </c>
      <c r="R710" s="111" t="s">
        <v>345</v>
      </c>
      <c r="S710" s="13"/>
      <c r="T710" s="13"/>
      <c r="U710" s="18" t="s">
        <v>142</v>
      </c>
      <c r="V710" s="330"/>
      <c r="W710" s="330"/>
      <c r="X710" s="330"/>
      <c r="Y710" s="330"/>
      <c r="Z710" s="330"/>
      <c r="AA710" s="13"/>
      <c r="AB710" s="13"/>
    </row>
    <row r="711" spans="1:28" ht="15" x14ac:dyDescent="0.2">
      <c r="A711" s="13" t="s">
        <v>221</v>
      </c>
      <c r="B711" s="39">
        <v>42629</v>
      </c>
      <c r="C711" s="16">
        <v>0.47986111111111113</v>
      </c>
      <c r="D711" s="12">
        <v>231</v>
      </c>
      <c r="E711" s="355" t="s">
        <v>296</v>
      </c>
      <c r="F711" s="14">
        <v>8.5399999999999991</v>
      </c>
      <c r="G711" s="13">
        <v>103.8</v>
      </c>
      <c r="H711" s="15">
        <v>15.15</v>
      </c>
      <c r="I711" s="111" t="s">
        <v>233</v>
      </c>
      <c r="J711" s="318" t="s">
        <v>312</v>
      </c>
      <c r="K711" s="15">
        <v>8.26</v>
      </c>
      <c r="L711" s="13" t="s">
        <v>312</v>
      </c>
      <c r="M711" s="12">
        <v>572</v>
      </c>
      <c r="N711" s="12">
        <v>705.6</v>
      </c>
      <c r="O711" s="12">
        <v>179.5</v>
      </c>
      <c r="P711" s="13"/>
      <c r="Q711" s="111" t="s">
        <v>421</v>
      </c>
      <c r="R711" s="111" t="s">
        <v>345</v>
      </c>
      <c r="S711" s="13"/>
      <c r="T711" s="13"/>
      <c r="U711" s="344" t="s">
        <v>86</v>
      </c>
      <c r="V711" s="330"/>
      <c r="W711" s="330"/>
      <c r="X711" s="330"/>
      <c r="Y711" s="330"/>
      <c r="Z711" s="330"/>
      <c r="AA711" s="13"/>
      <c r="AB711" s="13"/>
    </row>
    <row r="712" spans="1:28" ht="15" x14ac:dyDescent="0.2">
      <c r="A712" s="13" t="s">
        <v>221</v>
      </c>
      <c r="B712" s="39">
        <v>42634</v>
      </c>
      <c r="C712" s="16">
        <v>0.51874999999999993</v>
      </c>
      <c r="D712" s="12">
        <v>345</v>
      </c>
      <c r="E712" s="355" t="s">
        <v>71</v>
      </c>
      <c r="F712" s="14">
        <v>8.2200000000000006</v>
      </c>
      <c r="G712" s="13">
        <v>106.6</v>
      </c>
      <c r="H712" s="15">
        <v>18.170000000000002</v>
      </c>
      <c r="I712" s="111" t="s">
        <v>233</v>
      </c>
      <c r="J712" s="318" t="s">
        <v>312</v>
      </c>
      <c r="K712" s="15">
        <v>8.26</v>
      </c>
      <c r="L712" s="13" t="s">
        <v>312</v>
      </c>
      <c r="M712" s="12">
        <v>635.20000000000005</v>
      </c>
      <c r="N712" s="12">
        <v>733</v>
      </c>
      <c r="O712" s="12">
        <v>174.5</v>
      </c>
      <c r="P712" s="13"/>
      <c r="Q712" s="111" t="s">
        <v>421</v>
      </c>
      <c r="R712" s="111" t="s">
        <v>345</v>
      </c>
      <c r="S712" s="13"/>
      <c r="T712" s="13"/>
      <c r="U712" s="18" t="s">
        <v>141</v>
      </c>
      <c r="V712" s="330"/>
      <c r="W712" s="330"/>
      <c r="X712" s="330"/>
      <c r="Y712" s="330"/>
      <c r="Z712" s="330"/>
      <c r="AA712" s="13"/>
      <c r="AB712" s="13"/>
    </row>
    <row r="713" spans="1:28" ht="15" x14ac:dyDescent="0.2">
      <c r="A713" s="13" t="s">
        <v>221</v>
      </c>
      <c r="B713" s="39">
        <v>42641</v>
      </c>
      <c r="C713" s="16">
        <v>0.48888888888888887</v>
      </c>
      <c r="D713" s="12">
        <v>261.3</v>
      </c>
      <c r="E713" s="355" t="s">
        <v>296</v>
      </c>
      <c r="F713" s="14">
        <v>8.4600000000000009</v>
      </c>
      <c r="G713" s="13">
        <v>101.7</v>
      </c>
      <c r="H713" s="15">
        <v>15.39</v>
      </c>
      <c r="I713" s="111" t="s">
        <v>233</v>
      </c>
      <c r="J713" s="318" t="s">
        <v>312</v>
      </c>
      <c r="K713" s="15">
        <v>8.1300000000000008</v>
      </c>
      <c r="L713" s="13" t="s">
        <v>312</v>
      </c>
      <c r="M713" s="12">
        <v>609.20000000000005</v>
      </c>
      <c r="N713" s="12">
        <v>747.1</v>
      </c>
      <c r="O713" s="12">
        <v>117.8</v>
      </c>
      <c r="P713" s="13"/>
      <c r="Q713" s="111" t="s">
        <v>421</v>
      </c>
      <c r="R713" s="111" t="s">
        <v>345</v>
      </c>
      <c r="S713" s="13"/>
      <c r="T713" s="13"/>
      <c r="U713" s="18" t="s">
        <v>90</v>
      </c>
      <c r="V713" s="330"/>
      <c r="W713" s="330"/>
      <c r="X713" s="330"/>
      <c r="Y713" s="330"/>
      <c r="Z713" s="330"/>
      <c r="AA713" s="13"/>
      <c r="AB713" s="13"/>
    </row>
    <row r="714" spans="1:28" ht="15" x14ac:dyDescent="0.2">
      <c r="A714" s="13" t="s">
        <v>221</v>
      </c>
      <c r="B714" s="39">
        <v>42655</v>
      </c>
      <c r="C714" s="16">
        <v>0.53611111111111109</v>
      </c>
      <c r="D714" s="12">
        <v>547.5</v>
      </c>
      <c r="E714" s="355" t="s">
        <v>296</v>
      </c>
      <c r="F714" s="14">
        <v>8.93</v>
      </c>
      <c r="G714" s="13">
        <v>98.5</v>
      </c>
      <c r="H714" s="15">
        <v>11.43</v>
      </c>
      <c r="I714" s="111" t="s">
        <v>233</v>
      </c>
      <c r="J714" s="318" t="s">
        <v>312</v>
      </c>
      <c r="K714" s="15">
        <v>8.0500000000000007</v>
      </c>
      <c r="L714" s="13" t="s">
        <v>312</v>
      </c>
      <c r="M714" s="12">
        <v>590.9</v>
      </c>
      <c r="N714" s="12">
        <v>796.7</v>
      </c>
      <c r="O714" s="12">
        <v>163.5</v>
      </c>
      <c r="P714" s="13"/>
      <c r="Q714" s="111" t="s">
        <v>298</v>
      </c>
      <c r="R714" s="111" t="s">
        <v>345</v>
      </c>
      <c r="S714" s="13"/>
      <c r="T714" s="13"/>
      <c r="U714" s="18"/>
      <c r="V714" s="330"/>
      <c r="W714" s="330"/>
      <c r="X714" s="330"/>
      <c r="Y714" s="330"/>
      <c r="Z714" s="330"/>
      <c r="AA714" s="13"/>
      <c r="AB714" s="13"/>
    </row>
    <row r="715" spans="1:28" ht="15" x14ac:dyDescent="0.2">
      <c r="A715" s="13" t="s">
        <v>221</v>
      </c>
      <c r="B715" s="39">
        <v>42669</v>
      </c>
      <c r="C715" s="16">
        <v>0.50347222222222221</v>
      </c>
      <c r="D715" s="12">
        <v>344.8</v>
      </c>
      <c r="E715" s="355" t="s">
        <v>296</v>
      </c>
      <c r="F715" s="14">
        <v>8.91</v>
      </c>
      <c r="G715" s="13">
        <v>99.3</v>
      </c>
      <c r="H715" s="15">
        <v>12.12</v>
      </c>
      <c r="I715" s="111" t="s">
        <v>312</v>
      </c>
      <c r="J715" s="318" t="s">
        <v>312</v>
      </c>
      <c r="K715" s="15">
        <v>8.1199999999999992</v>
      </c>
      <c r="L715" s="13" t="s">
        <v>312</v>
      </c>
      <c r="M715" s="15" t="s">
        <v>312</v>
      </c>
      <c r="N715" s="15">
        <v>859.2</v>
      </c>
      <c r="O715" s="12">
        <v>132.80000000000001</v>
      </c>
      <c r="P715" s="13"/>
      <c r="Q715" s="111" t="s">
        <v>490</v>
      </c>
      <c r="R715" s="111" t="s">
        <v>553</v>
      </c>
      <c r="S715" s="13"/>
      <c r="T715" s="13"/>
      <c r="U715" s="344" t="s">
        <v>575</v>
      </c>
      <c r="V715" s="330"/>
      <c r="W715" s="330"/>
      <c r="X715" s="330"/>
      <c r="Y715" s="330"/>
      <c r="Z715" s="330"/>
      <c r="AA715" s="13"/>
      <c r="AB715" s="13"/>
    </row>
    <row r="716" spans="1:28" ht="15" x14ac:dyDescent="0.2">
      <c r="A716" s="13" t="s">
        <v>221</v>
      </c>
      <c r="B716" s="39">
        <v>42676</v>
      </c>
      <c r="C716" s="16">
        <v>0.52916666666666667</v>
      </c>
      <c r="D716" s="12" t="s">
        <v>296</v>
      </c>
      <c r="E716" s="355" t="s">
        <v>296</v>
      </c>
      <c r="F716" s="14">
        <v>9.32</v>
      </c>
      <c r="G716" s="13">
        <v>102.8</v>
      </c>
      <c r="H716" s="15">
        <v>11.4</v>
      </c>
      <c r="I716" s="111" t="s">
        <v>233</v>
      </c>
      <c r="J716" s="318" t="s">
        <v>312</v>
      </c>
      <c r="K716" s="15">
        <v>8.23</v>
      </c>
      <c r="L716" s="13" t="s">
        <v>312</v>
      </c>
      <c r="M716" s="15" t="s">
        <v>312</v>
      </c>
      <c r="N716" s="15">
        <v>862.8</v>
      </c>
      <c r="O716" s="12">
        <v>153.6</v>
      </c>
      <c r="P716" s="13"/>
      <c r="Q716" s="111" t="s">
        <v>490</v>
      </c>
      <c r="R716" s="111" t="s">
        <v>345</v>
      </c>
      <c r="S716" s="13"/>
      <c r="T716" s="13"/>
      <c r="U716" s="18" t="s">
        <v>554</v>
      </c>
      <c r="V716" s="330"/>
      <c r="W716" s="330"/>
      <c r="X716" s="330"/>
      <c r="Y716" s="330"/>
      <c r="Z716" s="330"/>
      <c r="AA716" s="13"/>
      <c r="AB716" s="13"/>
    </row>
    <row r="717" spans="1:28" ht="15" x14ac:dyDescent="0.2">
      <c r="A717" s="13" t="s">
        <v>221</v>
      </c>
      <c r="B717" s="39">
        <v>42683</v>
      </c>
      <c r="C717" s="16">
        <v>0.51250000000000007</v>
      </c>
      <c r="D717" s="12" t="s">
        <v>296</v>
      </c>
      <c r="E717" s="355" t="s">
        <v>296</v>
      </c>
      <c r="F717" s="15">
        <v>9.6</v>
      </c>
      <c r="G717" s="13">
        <v>102.5</v>
      </c>
      <c r="H717" s="15">
        <v>9.85</v>
      </c>
      <c r="I717" s="111" t="s">
        <v>233</v>
      </c>
      <c r="J717" s="318" t="s">
        <v>312</v>
      </c>
      <c r="K717" s="15">
        <v>8.34</v>
      </c>
      <c r="L717" s="13" t="s">
        <v>312</v>
      </c>
      <c r="M717" s="15" t="s">
        <v>312</v>
      </c>
      <c r="N717" s="15">
        <v>949</v>
      </c>
      <c r="O717" s="12">
        <v>81.599999999999994</v>
      </c>
      <c r="P717" s="13"/>
      <c r="Q717" s="111" t="s">
        <v>217</v>
      </c>
      <c r="R717" s="111" t="s">
        <v>345</v>
      </c>
      <c r="S717" s="13"/>
      <c r="T717" s="13"/>
      <c r="U717" s="344"/>
      <c r="V717" s="330"/>
      <c r="W717" s="330"/>
      <c r="X717" s="330"/>
      <c r="Y717" s="330"/>
      <c r="Z717" s="330"/>
      <c r="AA717" s="13"/>
      <c r="AB717" s="13"/>
    </row>
    <row r="718" spans="1:28" ht="15" x14ac:dyDescent="0.2">
      <c r="A718" s="13" t="s">
        <v>221</v>
      </c>
      <c r="B718" s="39">
        <v>42690</v>
      </c>
      <c r="C718" s="16">
        <v>0.48402777777777778</v>
      </c>
      <c r="D718" s="12">
        <v>152.9</v>
      </c>
      <c r="E718" s="355" t="s">
        <v>296</v>
      </c>
      <c r="F718" s="14">
        <v>9.0399999999999991</v>
      </c>
      <c r="G718" s="13">
        <v>100.6</v>
      </c>
      <c r="H718" s="15">
        <v>10.08</v>
      </c>
      <c r="I718" s="371" t="s">
        <v>233</v>
      </c>
      <c r="J718" s="318" t="s">
        <v>312</v>
      </c>
      <c r="K718" s="371">
        <v>8.35</v>
      </c>
      <c r="L718" s="13" t="s">
        <v>312</v>
      </c>
      <c r="M718" s="15" t="s">
        <v>312</v>
      </c>
      <c r="N718" s="371">
        <v>951.5</v>
      </c>
      <c r="O718" s="371">
        <v>140.30000000000001</v>
      </c>
      <c r="P718" s="371"/>
      <c r="Q718" s="371" t="s">
        <v>217</v>
      </c>
      <c r="R718" s="371" t="s">
        <v>345</v>
      </c>
      <c r="S718" s="54"/>
      <c r="T718" s="54"/>
      <c r="U718" s="372" t="s">
        <v>576</v>
      </c>
      <c r="V718" s="372"/>
      <c r="W718" s="372"/>
      <c r="X718" s="372"/>
      <c r="Y718" s="372"/>
      <c r="Z718" s="372"/>
      <c r="AA718" s="54"/>
      <c r="AB718" s="54"/>
    </row>
    <row r="719" spans="1:28" ht="15" x14ac:dyDescent="0.2">
      <c r="A719" s="13" t="s">
        <v>221</v>
      </c>
      <c r="B719" s="39">
        <v>42704</v>
      </c>
      <c r="C719" s="16">
        <v>0.46111111111111108</v>
      </c>
      <c r="D719" s="12">
        <v>387.3</v>
      </c>
      <c r="E719" s="355" t="s">
        <v>296</v>
      </c>
      <c r="F719" s="14">
        <v>11.32</v>
      </c>
      <c r="G719" s="13">
        <v>105</v>
      </c>
      <c r="H719" s="15">
        <v>2.21</v>
      </c>
      <c r="I719" s="111" t="s">
        <v>233</v>
      </c>
      <c r="J719" s="318" t="s">
        <v>312</v>
      </c>
      <c r="K719" s="15">
        <v>8.18</v>
      </c>
      <c r="L719" s="13" t="s">
        <v>312</v>
      </c>
      <c r="M719" s="15" t="s">
        <v>312</v>
      </c>
      <c r="N719" s="15">
        <v>1111.7</v>
      </c>
      <c r="O719" s="12">
        <v>115.8</v>
      </c>
      <c r="P719" s="13"/>
      <c r="Q719" s="111" t="s">
        <v>217</v>
      </c>
      <c r="R719" s="111" t="s">
        <v>345</v>
      </c>
      <c r="S719" s="13"/>
      <c r="T719" s="13"/>
      <c r="U719" s="373"/>
      <c r="V719" s="330"/>
      <c r="W719" s="330"/>
      <c r="X719" s="330"/>
      <c r="Y719" s="330"/>
      <c r="Z719" s="330"/>
      <c r="AA719" s="13"/>
      <c r="AB719" s="13"/>
    </row>
    <row r="720" spans="1:28" ht="15" x14ac:dyDescent="0.2">
      <c r="A720" s="13" t="s">
        <v>221</v>
      </c>
      <c r="B720" s="39">
        <v>42711</v>
      </c>
      <c r="C720" s="16">
        <v>0.47222222222222227</v>
      </c>
      <c r="D720" s="12">
        <v>144.69999999999999</v>
      </c>
      <c r="E720" s="355" t="s">
        <v>296</v>
      </c>
      <c r="F720" s="14">
        <v>11.91</v>
      </c>
      <c r="G720" s="13">
        <v>99.7</v>
      </c>
      <c r="H720" s="15">
        <v>0.34</v>
      </c>
      <c r="I720" s="111" t="s">
        <v>312</v>
      </c>
      <c r="J720" s="318" t="s">
        <v>312</v>
      </c>
      <c r="K720" s="15">
        <v>8.2200000000000006</v>
      </c>
      <c r="L720" s="13" t="s">
        <v>312</v>
      </c>
      <c r="M720" s="15" t="s">
        <v>312</v>
      </c>
      <c r="N720" s="15">
        <v>1018.2</v>
      </c>
      <c r="O720" s="12">
        <v>129.5</v>
      </c>
      <c r="P720" s="13"/>
      <c r="Q720" s="111" t="s">
        <v>312</v>
      </c>
      <c r="R720" s="111" t="s">
        <v>312</v>
      </c>
      <c r="S720" s="13"/>
      <c r="T720" s="13"/>
      <c r="U720" s="18" t="s">
        <v>486</v>
      </c>
      <c r="V720" s="330"/>
      <c r="W720" s="330"/>
      <c r="X720" s="330"/>
      <c r="Y720" s="330"/>
      <c r="Z720" s="330"/>
      <c r="AA720" s="13"/>
      <c r="AB720" s="13"/>
    </row>
    <row r="721" spans="1:28" ht="15" x14ac:dyDescent="0.2">
      <c r="A721" s="13" t="s">
        <v>221</v>
      </c>
      <c r="B721" s="39">
        <v>42718</v>
      </c>
      <c r="C721" s="16">
        <v>0.42638888888888887</v>
      </c>
      <c r="D721" s="12">
        <v>275.5</v>
      </c>
      <c r="E721" s="355" t="s">
        <v>296</v>
      </c>
      <c r="F721" s="14">
        <v>11.62</v>
      </c>
      <c r="G721" s="13">
        <v>100.8</v>
      </c>
      <c r="H721" s="15">
        <v>1.68</v>
      </c>
      <c r="I721" s="111" t="s">
        <v>230</v>
      </c>
      <c r="J721" s="318" t="s">
        <v>312</v>
      </c>
      <c r="K721" s="15">
        <v>8.06</v>
      </c>
      <c r="L721" s="13" t="s">
        <v>312</v>
      </c>
      <c r="M721" s="15" t="s">
        <v>312</v>
      </c>
      <c r="N721" s="15">
        <v>1074.5</v>
      </c>
      <c r="O721" s="12">
        <v>158</v>
      </c>
      <c r="P721" s="13"/>
      <c r="Q721" s="111" t="s">
        <v>465</v>
      </c>
      <c r="R721" s="111" t="s">
        <v>345</v>
      </c>
      <c r="S721" s="13"/>
      <c r="T721" s="13"/>
      <c r="U721" s="18" t="s">
        <v>485</v>
      </c>
      <c r="V721" s="330"/>
      <c r="W721" s="330"/>
      <c r="X721" s="330"/>
      <c r="Y721" s="330"/>
      <c r="Z721" s="330"/>
      <c r="AA721" s="13"/>
      <c r="AB721" s="13"/>
    </row>
    <row r="722" spans="1:28" ht="15" x14ac:dyDescent="0.2">
      <c r="A722" s="13" t="s">
        <v>221</v>
      </c>
      <c r="B722" s="39">
        <v>42726</v>
      </c>
      <c r="C722" s="16">
        <v>0.51874999999999993</v>
      </c>
      <c r="D722" s="12"/>
      <c r="E722" s="355"/>
      <c r="F722" s="14">
        <v>11.63</v>
      </c>
      <c r="G722" s="13">
        <v>106.9</v>
      </c>
      <c r="H722" s="15">
        <v>3.65</v>
      </c>
      <c r="I722" s="111" t="s">
        <v>487</v>
      </c>
      <c r="J722" s="318" t="s">
        <v>312</v>
      </c>
      <c r="K722" s="15">
        <v>8.24</v>
      </c>
      <c r="L722" s="13">
        <v>3.1</v>
      </c>
      <c r="M722" s="15" t="s">
        <v>312</v>
      </c>
      <c r="N722" s="15">
        <v>1075.2</v>
      </c>
      <c r="O722" s="12">
        <v>141.5</v>
      </c>
      <c r="P722" s="13"/>
      <c r="Q722" s="111" t="s">
        <v>312</v>
      </c>
      <c r="R722" s="111" t="s">
        <v>345</v>
      </c>
      <c r="S722" s="13"/>
      <c r="T722" s="13"/>
      <c r="U722" s="18" t="s">
        <v>554</v>
      </c>
      <c r="V722" s="330"/>
      <c r="W722" s="330"/>
      <c r="X722" s="330"/>
      <c r="Y722" s="330"/>
      <c r="Z722" s="330"/>
      <c r="AA722" s="13"/>
      <c r="AB722" s="13"/>
    </row>
    <row r="723" spans="1:28" ht="15" x14ac:dyDescent="0.2">
      <c r="A723" s="13" t="s">
        <v>221</v>
      </c>
      <c r="B723" s="39">
        <v>42741</v>
      </c>
      <c r="C723" s="16" t="s">
        <v>55</v>
      </c>
      <c r="D723" s="12">
        <v>33.6</v>
      </c>
      <c r="E723" s="349">
        <v>1119.9000000000001</v>
      </c>
      <c r="F723" s="14">
        <v>12.1</v>
      </c>
      <c r="G723" s="13">
        <v>101.1</v>
      </c>
      <c r="H723" s="15">
        <v>0</v>
      </c>
      <c r="I723" s="111" t="s">
        <v>312</v>
      </c>
      <c r="J723" s="318" t="s">
        <v>312</v>
      </c>
      <c r="K723" s="15">
        <v>8.2200000000000006</v>
      </c>
      <c r="L723" s="13" t="s">
        <v>312</v>
      </c>
      <c r="M723" s="15" t="s">
        <v>312</v>
      </c>
      <c r="N723" s="15">
        <v>899.5</v>
      </c>
      <c r="O723" s="12">
        <v>115.7</v>
      </c>
      <c r="P723" s="13"/>
      <c r="Q723" s="111" t="s">
        <v>465</v>
      </c>
      <c r="R723" s="111" t="s">
        <v>492</v>
      </c>
      <c r="S723" s="13"/>
      <c r="T723" s="13"/>
      <c r="U723" s="344"/>
      <c r="V723" s="330"/>
      <c r="W723" s="330"/>
      <c r="X723" s="330"/>
      <c r="Y723" s="330"/>
      <c r="Z723" s="330"/>
      <c r="AA723" s="13"/>
      <c r="AB723" s="13"/>
    </row>
    <row r="724" spans="1:28" ht="15" x14ac:dyDescent="0.2">
      <c r="A724" s="13" t="s">
        <v>221</v>
      </c>
      <c r="B724" s="39">
        <v>42765</v>
      </c>
      <c r="C724" s="16">
        <v>0.64583333333333337</v>
      </c>
      <c r="D724" s="12">
        <v>17.3</v>
      </c>
      <c r="E724" s="349">
        <v>770.1</v>
      </c>
      <c r="F724" s="14">
        <v>10.88</v>
      </c>
      <c r="G724" s="13">
        <v>109.1</v>
      </c>
      <c r="H724" s="15">
        <v>6.05</v>
      </c>
      <c r="I724" s="111" t="s">
        <v>487</v>
      </c>
      <c r="J724" s="318" t="s">
        <v>312</v>
      </c>
      <c r="K724" s="15">
        <v>8.7899999999999991</v>
      </c>
      <c r="L724" s="13">
        <v>1.9</v>
      </c>
      <c r="M724" s="15" t="s">
        <v>312</v>
      </c>
      <c r="N724" s="15">
        <v>803.6</v>
      </c>
      <c r="O724" s="12">
        <v>127.6</v>
      </c>
      <c r="P724" s="13"/>
      <c r="Q724" s="111" t="s">
        <v>421</v>
      </c>
      <c r="R724" s="111" t="s">
        <v>492</v>
      </c>
      <c r="S724" s="13"/>
      <c r="T724" s="13"/>
      <c r="U724" s="18" t="s">
        <v>491</v>
      </c>
      <c r="V724" s="330"/>
      <c r="W724" s="330"/>
      <c r="X724" s="330"/>
      <c r="Y724" s="330"/>
      <c r="Z724" s="330"/>
      <c r="AA724" s="13"/>
      <c r="AB724" s="13"/>
    </row>
    <row r="725" spans="1:28" ht="15" x14ac:dyDescent="0.2">
      <c r="A725" s="13" t="s">
        <v>221</v>
      </c>
      <c r="B725" s="39">
        <v>42779</v>
      </c>
      <c r="C725" s="16">
        <v>0.65972222222222221</v>
      </c>
      <c r="D725" s="12">
        <v>21.8</v>
      </c>
      <c r="E725" s="349">
        <v>2419.6</v>
      </c>
      <c r="F725" s="14">
        <v>10.42</v>
      </c>
      <c r="G725" s="13">
        <v>102.4</v>
      </c>
      <c r="H725" s="15">
        <v>6.34</v>
      </c>
      <c r="I725" s="111" t="s">
        <v>487</v>
      </c>
      <c r="J725" s="318" t="s">
        <v>312</v>
      </c>
      <c r="K725" s="15">
        <v>8.1199999999999992</v>
      </c>
      <c r="L725" s="13">
        <v>2.5</v>
      </c>
      <c r="M725" s="15" t="s">
        <v>312</v>
      </c>
      <c r="N725" s="15">
        <v>835.1</v>
      </c>
      <c r="O725" s="12">
        <v>105.2</v>
      </c>
      <c r="P725" s="13"/>
      <c r="Q725" s="111" t="s">
        <v>421</v>
      </c>
      <c r="R725" s="111" t="s">
        <v>492</v>
      </c>
      <c r="S725" s="13"/>
      <c r="T725" s="13"/>
      <c r="U725" s="18" t="s">
        <v>539</v>
      </c>
      <c r="V725" s="357"/>
      <c r="W725" s="357"/>
      <c r="X725" s="357"/>
      <c r="Y725" s="357"/>
      <c r="Z725" s="357"/>
      <c r="AA725" s="57"/>
      <c r="AB725" s="57"/>
    </row>
    <row r="726" spans="1:28" ht="15" x14ac:dyDescent="0.2">
      <c r="A726" s="13" t="s">
        <v>221</v>
      </c>
      <c r="B726" s="39">
        <v>42793</v>
      </c>
      <c r="C726" s="16">
        <v>0.53819444444444442</v>
      </c>
      <c r="D726" s="12">
        <v>248.9</v>
      </c>
      <c r="E726" s="355" t="s">
        <v>296</v>
      </c>
      <c r="F726" s="14">
        <v>11</v>
      </c>
      <c r="G726" s="13">
        <v>108.1</v>
      </c>
      <c r="H726" s="15">
        <v>5.51</v>
      </c>
      <c r="I726" s="111" t="s">
        <v>487</v>
      </c>
      <c r="J726" s="318" t="s">
        <v>312</v>
      </c>
      <c r="K726" s="15">
        <v>8.18</v>
      </c>
      <c r="L726" s="13">
        <v>2</v>
      </c>
      <c r="M726" s="15" t="s">
        <v>312</v>
      </c>
      <c r="N726" s="15">
        <v>1045.8</v>
      </c>
      <c r="O726" s="12">
        <v>31.6</v>
      </c>
      <c r="P726" s="13"/>
      <c r="Q726" s="111" t="s">
        <v>465</v>
      </c>
      <c r="R726" s="111" t="s">
        <v>345</v>
      </c>
      <c r="S726" s="13"/>
      <c r="T726" s="13"/>
      <c r="U726" s="18" t="s">
        <v>577</v>
      </c>
      <c r="V726" s="357"/>
      <c r="W726" s="357"/>
      <c r="X726" s="357"/>
      <c r="Y726" s="357"/>
      <c r="Z726" s="357"/>
      <c r="AA726" s="57"/>
      <c r="AB726" s="57"/>
    </row>
    <row r="727" spans="1:28" ht="15" x14ac:dyDescent="0.2">
      <c r="A727" s="13" t="s">
        <v>221</v>
      </c>
      <c r="B727" s="39">
        <v>42807</v>
      </c>
      <c r="C727" s="16">
        <v>14.08</v>
      </c>
      <c r="D727" s="12">
        <v>13.2</v>
      </c>
      <c r="E727" s="348">
        <v>1732.9</v>
      </c>
      <c r="F727" s="14">
        <v>9.56</v>
      </c>
      <c r="G727" s="13">
        <v>108.4</v>
      </c>
      <c r="H727" s="15">
        <v>11.2</v>
      </c>
      <c r="I727" s="111" t="s">
        <v>487</v>
      </c>
      <c r="J727" s="318" t="s">
        <v>312</v>
      </c>
      <c r="K727" s="15">
        <v>8.26</v>
      </c>
      <c r="L727" s="13">
        <v>2.2000000000000002</v>
      </c>
      <c r="M727" s="15" t="s">
        <v>312</v>
      </c>
      <c r="N727" s="15">
        <v>1039.9000000000001</v>
      </c>
      <c r="O727" s="12">
        <v>35.799999999999997</v>
      </c>
      <c r="P727" s="13"/>
      <c r="Q727" s="111" t="s">
        <v>421</v>
      </c>
      <c r="R727" s="111" t="s">
        <v>345</v>
      </c>
      <c r="S727" s="13"/>
      <c r="T727" s="13"/>
      <c r="U727" s="18" t="s">
        <v>494</v>
      </c>
      <c r="V727" s="357"/>
      <c r="W727" s="357"/>
      <c r="X727" s="357"/>
      <c r="Y727" s="357"/>
      <c r="Z727" s="357"/>
      <c r="AA727" s="57"/>
      <c r="AB727" s="57"/>
    </row>
    <row r="728" spans="1:28" ht="15" x14ac:dyDescent="0.2">
      <c r="A728" s="73" t="s">
        <v>221</v>
      </c>
      <c r="B728" s="325">
        <v>42821</v>
      </c>
      <c r="C728" s="326">
        <v>0.52916666666666667</v>
      </c>
      <c r="D728" s="159">
        <v>83.3</v>
      </c>
      <c r="E728" s="370" t="s">
        <v>296</v>
      </c>
      <c r="F728" s="342">
        <v>9.48</v>
      </c>
      <c r="G728" s="73">
        <v>108.3</v>
      </c>
      <c r="H728" s="171">
        <v>12.14</v>
      </c>
      <c r="I728" s="160" t="s">
        <v>557</v>
      </c>
      <c r="J728" s="332" t="s">
        <v>312</v>
      </c>
      <c r="K728" s="171">
        <v>8.26</v>
      </c>
      <c r="L728" s="73">
        <v>1.9</v>
      </c>
      <c r="M728" s="171" t="s">
        <v>312</v>
      </c>
      <c r="N728" s="171">
        <v>1051.5</v>
      </c>
      <c r="O728" s="159">
        <v>96</v>
      </c>
      <c r="P728" s="73"/>
      <c r="Q728" s="160" t="s">
        <v>421</v>
      </c>
      <c r="R728" s="160" t="s">
        <v>345</v>
      </c>
      <c r="S728" s="73"/>
      <c r="T728" s="73"/>
      <c r="U728" s="327" t="s">
        <v>578</v>
      </c>
      <c r="V728" s="357"/>
      <c r="W728" s="357"/>
      <c r="X728" s="357"/>
      <c r="Y728" s="357"/>
      <c r="Z728" s="357"/>
      <c r="AA728" s="57"/>
      <c r="AB728" s="57"/>
    </row>
    <row r="729" spans="1:28" ht="15" x14ac:dyDescent="0.2">
      <c r="A729" s="13" t="s">
        <v>221</v>
      </c>
      <c r="B729" s="39">
        <v>42835</v>
      </c>
      <c r="C729" s="16">
        <v>0.54027777777777775</v>
      </c>
      <c r="D729" s="12">
        <v>34.299999999999997</v>
      </c>
      <c r="E729" s="355" t="s">
        <v>296</v>
      </c>
      <c r="F729" s="14">
        <v>10.199999999999999</v>
      </c>
      <c r="G729" s="13">
        <v>111.9</v>
      </c>
      <c r="H729" s="15">
        <v>10.84</v>
      </c>
      <c r="I729" s="111" t="s">
        <v>487</v>
      </c>
      <c r="J729" s="318" t="s">
        <v>312</v>
      </c>
      <c r="K729" s="15">
        <v>8.31</v>
      </c>
      <c r="L729" s="13">
        <v>2.9</v>
      </c>
      <c r="M729" s="15" t="s">
        <v>312</v>
      </c>
      <c r="N729" s="15">
        <v>949.9</v>
      </c>
      <c r="O729" s="12">
        <v>102.1</v>
      </c>
      <c r="P729" s="13"/>
      <c r="Q729" s="111" t="s">
        <v>421</v>
      </c>
      <c r="R729" s="111" t="s">
        <v>345</v>
      </c>
      <c r="S729" s="13"/>
      <c r="T729" s="13"/>
      <c r="U729" s="18"/>
      <c r="V729" s="330"/>
      <c r="W729" s="330"/>
      <c r="X729" s="330"/>
      <c r="Y729" s="330"/>
      <c r="Z729" s="330"/>
      <c r="AA729" s="13"/>
      <c r="AB729" s="13"/>
    </row>
    <row r="730" spans="1:28" ht="15" x14ac:dyDescent="0.2">
      <c r="A730" s="13" t="s">
        <v>221</v>
      </c>
      <c r="B730" s="39">
        <v>42849</v>
      </c>
      <c r="C730" s="16">
        <v>0.5395833333333333</v>
      </c>
      <c r="D730" s="12">
        <v>90.8</v>
      </c>
      <c r="E730" s="355" t="s">
        <v>296</v>
      </c>
      <c r="F730" s="14">
        <v>8.98</v>
      </c>
      <c r="G730" s="13">
        <v>109.3</v>
      </c>
      <c r="H730" s="15">
        <v>14.67</v>
      </c>
      <c r="I730" s="111" t="s">
        <v>487</v>
      </c>
      <c r="J730" s="318" t="s">
        <v>312</v>
      </c>
      <c r="K730" s="15">
        <v>8.2899999999999991</v>
      </c>
      <c r="L730" s="13">
        <v>5.7</v>
      </c>
      <c r="M730" s="15" t="s">
        <v>312</v>
      </c>
      <c r="N730" s="15">
        <v>936.8</v>
      </c>
      <c r="O730" s="12">
        <v>96.7</v>
      </c>
      <c r="P730" s="13"/>
      <c r="Q730" s="111" t="s">
        <v>298</v>
      </c>
      <c r="R730" s="111" t="s">
        <v>345</v>
      </c>
      <c r="S730" s="13"/>
      <c r="T730" s="13"/>
      <c r="U730" s="18"/>
      <c r="V730" s="330"/>
      <c r="W730" s="330"/>
      <c r="X730" s="330"/>
      <c r="Y730" s="330"/>
      <c r="Z730" s="330"/>
      <c r="AA730" s="13"/>
      <c r="AB730" s="13"/>
    </row>
    <row r="731" spans="1:28" ht="15" x14ac:dyDescent="0.2">
      <c r="A731" s="13" t="s">
        <v>221</v>
      </c>
      <c r="B731" s="39">
        <v>42858</v>
      </c>
      <c r="C731" s="16">
        <v>0.59305555555555556</v>
      </c>
      <c r="D731" s="12">
        <v>488.4</v>
      </c>
      <c r="E731" s="355" t="s">
        <v>296</v>
      </c>
      <c r="F731" s="14">
        <v>9.35</v>
      </c>
      <c r="G731" s="13">
        <v>104.2</v>
      </c>
      <c r="H731" s="15">
        <v>11.66</v>
      </c>
      <c r="I731" s="111" t="s">
        <v>230</v>
      </c>
      <c r="J731" s="318" t="s">
        <v>312</v>
      </c>
      <c r="K731" s="15">
        <v>8.19</v>
      </c>
      <c r="L731" s="13">
        <v>4.5999999999999996</v>
      </c>
      <c r="M731" s="15" t="s">
        <v>312</v>
      </c>
      <c r="N731" s="15">
        <v>899.5</v>
      </c>
      <c r="O731" s="12">
        <v>93.1</v>
      </c>
      <c r="P731" s="13"/>
      <c r="Q731" s="111" t="s">
        <v>421</v>
      </c>
      <c r="R731" s="111" t="s">
        <v>345</v>
      </c>
      <c r="S731" s="13"/>
      <c r="T731" s="13"/>
      <c r="U731" s="18" t="s">
        <v>494</v>
      </c>
      <c r="V731" s="330">
        <v>0.79</v>
      </c>
      <c r="W731" s="330">
        <v>0</v>
      </c>
      <c r="X731" s="330">
        <v>0.03</v>
      </c>
      <c r="Y731" s="330">
        <v>0.28000000000000003</v>
      </c>
      <c r="Z731" s="330">
        <f>V731+W731+X731+Y731</f>
        <v>1.1000000000000001</v>
      </c>
      <c r="AA731" s="13"/>
      <c r="AB731" s="13"/>
    </row>
    <row r="732" spans="1:28" ht="15" x14ac:dyDescent="0.2">
      <c r="A732" s="13" t="s">
        <v>221</v>
      </c>
      <c r="B732" s="39">
        <v>42865</v>
      </c>
      <c r="C732" s="16">
        <v>0.52430555555555558</v>
      </c>
      <c r="D732" s="12"/>
      <c r="E732" s="355"/>
      <c r="F732" s="14">
        <v>8.35</v>
      </c>
      <c r="G732" s="13">
        <v>97</v>
      </c>
      <c r="H732" s="15">
        <v>13.27</v>
      </c>
      <c r="I732" s="111" t="s">
        <v>230</v>
      </c>
      <c r="J732" s="318" t="s">
        <v>312</v>
      </c>
      <c r="K732" s="15">
        <v>8.0500000000000007</v>
      </c>
      <c r="L732" s="13">
        <v>11.6</v>
      </c>
      <c r="M732" s="15" t="s">
        <v>312</v>
      </c>
      <c r="N732" s="15">
        <v>868.5</v>
      </c>
      <c r="O732" s="12">
        <v>87.6</v>
      </c>
      <c r="P732" s="13"/>
      <c r="Q732" s="111" t="s">
        <v>298</v>
      </c>
      <c r="R732" s="111" t="s">
        <v>345</v>
      </c>
      <c r="S732" s="13"/>
      <c r="T732" s="13"/>
      <c r="U732" s="18" t="s">
        <v>468</v>
      </c>
      <c r="V732" s="330">
        <v>0.01</v>
      </c>
      <c r="W732" s="330">
        <v>0.38</v>
      </c>
      <c r="X732" s="330">
        <v>0.06</v>
      </c>
      <c r="Y732" s="330">
        <v>0.39</v>
      </c>
      <c r="Z732" s="330">
        <f>V732+W732+X732+Y732</f>
        <v>0.84000000000000008</v>
      </c>
      <c r="AA732" s="13"/>
      <c r="AB732" s="13"/>
    </row>
    <row r="733" spans="1:28" ht="15" x14ac:dyDescent="0.2">
      <c r="A733" s="13" t="s">
        <v>221</v>
      </c>
      <c r="B733" s="39">
        <v>42872</v>
      </c>
      <c r="C733" s="16">
        <v>0.51388888888888895</v>
      </c>
      <c r="D733" s="12"/>
      <c r="E733" s="355"/>
      <c r="F733" s="14">
        <v>8.19</v>
      </c>
      <c r="G733" s="13">
        <v>103.7</v>
      </c>
      <c r="H733" s="15">
        <v>16.38</v>
      </c>
      <c r="I733" s="111" t="s">
        <v>230</v>
      </c>
      <c r="J733" s="318"/>
      <c r="K733" s="15">
        <v>8.1</v>
      </c>
      <c r="L733" s="13">
        <v>7.2</v>
      </c>
      <c r="M733" s="15" t="s">
        <v>312</v>
      </c>
      <c r="N733" s="15">
        <v>659.9</v>
      </c>
      <c r="O733" s="12">
        <v>184.6</v>
      </c>
      <c r="P733" s="13"/>
      <c r="Q733" s="111" t="s">
        <v>421</v>
      </c>
      <c r="R733" s="111" t="s">
        <v>345</v>
      </c>
      <c r="S733" s="13"/>
      <c r="T733" s="13"/>
      <c r="U733" s="18" t="s">
        <v>469</v>
      </c>
      <c r="V733" s="330">
        <v>0</v>
      </c>
      <c r="W733" s="330">
        <v>0</v>
      </c>
      <c r="X733" s="330">
        <v>0</v>
      </c>
      <c r="Y733" s="330">
        <v>0.25</v>
      </c>
      <c r="Z733" s="330">
        <f>V733+W733+X733+Y733</f>
        <v>0.25</v>
      </c>
      <c r="AA733" s="13"/>
      <c r="AB733" s="13"/>
    </row>
    <row r="734" spans="1:28" ht="15" x14ac:dyDescent="0.2">
      <c r="A734" s="13" t="s">
        <v>221</v>
      </c>
      <c r="B734" s="39">
        <v>42879</v>
      </c>
      <c r="C734" s="16">
        <v>0.53819444444444442</v>
      </c>
      <c r="D734" s="12">
        <v>30.9</v>
      </c>
      <c r="E734" s="355" t="s">
        <v>296</v>
      </c>
      <c r="F734" s="14">
        <v>8.26</v>
      </c>
      <c r="G734" s="13">
        <v>102.4</v>
      </c>
      <c r="H734" s="15">
        <v>15.57</v>
      </c>
      <c r="I734" s="111" t="s">
        <v>230</v>
      </c>
      <c r="J734" s="318"/>
      <c r="K734" s="15">
        <v>8.14</v>
      </c>
      <c r="L734" s="13">
        <v>8.9</v>
      </c>
      <c r="M734" s="15" t="s">
        <v>312</v>
      </c>
      <c r="N734" s="15">
        <v>559.20000000000005</v>
      </c>
      <c r="O734" s="12">
        <v>160.6</v>
      </c>
      <c r="P734" s="13"/>
      <c r="Q734" s="111" t="s">
        <v>421</v>
      </c>
      <c r="R734" s="111" t="s">
        <v>345</v>
      </c>
      <c r="S734" s="13"/>
      <c r="T734" s="13"/>
      <c r="U734" s="18" t="s">
        <v>470</v>
      </c>
      <c r="V734" s="330">
        <v>0.11</v>
      </c>
      <c r="W734" s="330">
        <v>0.24</v>
      </c>
      <c r="X734" s="330">
        <v>0</v>
      </c>
      <c r="Y734" s="330">
        <v>0</v>
      </c>
      <c r="Z734" s="330">
        <f>V734+W734+X734+Y734</f>
        <v>0.35</v>
      </c>
      <c r="AA734" s="13"/>
      <c r="AB734" s="13"/>
    </row>
    <row r="735" spans="1:28" ht="15" x14ac:dyDescent="0.2">
      <c r="A735" s="13" t="s">
        <v>221</v>
      </c>
      <c r="B735" s="39">
        <v>42886</v>
      </c>
      <c r="C735" s="16">
        <v>0.51041666666666663</v>
      </c>
      <c r="D735" s="12">
        <v>95.9</v>
      </c>
      <c r="E735" s="111" t="s">
        <v>296</v>
      </c>
      <c r="F735" s="14">
        <v>7.97</v>
      </c>
      <c r="G735" s="13">
        <v>102.3</v>
      </c>
      <c r="H735" s="15">
        <v>18.52</v>
      </c>
      <c r="I735" s="111" t="s">
        <v>230</v>
      </c>
      <c r="J735" s="318"/>
      <c r="K735" s="15">
        <v>8.76</v>
      </c>
      <c r="L735" s="13">
        <v>6.5</v>
      </c>
      <c r="M735" s="15" t="s">
        <v>312</v>
      </c>
      <c r="N735" s="15">
        <v>477.7</v>
      </c>
      <c r="O735" s="12">
        <v>154.6</v>
      </c>
      <c r="P735" s="13"/>
      <c r="Q735" s="111" t="s">
        <v>421</v>
      </c>
      <c r="R735" s="111" t="s">
        <v>492</v>
      </c>
      <c r="S735" s="13"/>
      <c r="T735" s="13"/>
      <c r="U735" s="18" t="s">
        <v>579</v>
      </c>
      <c r="V735" s="330"/>
      <c r="W735" s="330"/>
      <c r="X735" s="330"/>
      <c r="Y735" s="330"/>
      <c r="Z735" s="330"/>
      <c r="AA735" s="13"/>
      <c r="AB735" s="13"/>
    </row>
    <row r="736" spans="1:28" ht="15" x14ac:dyDescent="0.2">
      <c r="A736" s="13" t="s">
        <v>221</v>
      </c>
      <c r="B736" s="39">
        <v>42893</v>
      </c>
      <c r="C736" s="16">
        <v>0.51944444444444449</v>
      </c>
      <c r="D736" s="12">
        <v>88.2</v>
      </c>
      <c r="E736" s="111"/>
      <c r="F736" s="14">
        <v>8.0500000000000007</v>
      </c>
      <c r="G736" s="13">
        <v>106</v>
      </c>
      <c r="H736" s="15">
        <v>19.100000000000001</v>
      </c>
      <c r="I736" s="111" t="s">
        <v>230</v>
      </c>
      <c r="J736" s="318"/>
      <c r="K736" s="15">
        <v>8.1199999999999992</v>
      </c>
      <c r="L736" s="13">
        <v>4.8</v>
      </c>
      <c r="M736" s="15" t="s">
        <v>312</v>
      </c>
      <c r="N736" s="15">
        <v>437.8</v>
      </c>
      <c r="O736" s="12">
        <v>151.5</v>
      </c>
      <c r="P736" s="13"/>
      <c r="Q736" s="111" t="s">
        <v>421</v>
      </c>
      <c r="R736" s="111" t="s">
        <v>492</v>
      </c>
      <c r="S736" s="13"/>
      <c r="T736" s="13"/>
      <c r="U736" s="18" t="s">
        <v>580</v>
      </c>
      <c r="V736" s="330"/>
      <c r="W736" s="330"/>
      <c r="X736" s="330"/>
      <c r="Y736" s="330"/>
      <c r="Z736" s="330"/>
      <c r="AA736" s="13"/>
      <c r="AB736" s="13"/>
    </row>
    <row r="737" spans="1:28" ht="15" x14ac:dyDescent="0.2">
      <c r="A737" s="13" t="s">
        <v>221</v>
      </c>
      <c r="B737" s="39">
        <v>42900</v>
      </c>
      <c r="C737" s="16">
        <v>0.52083333333333337</v>
      </c>
      <c r="D737" s="12">
        <v>28.5</v>
      </c>
      <c r="E737" s="111" t="s">
        <v>296</v>
      </c>
      <c r="F737" s="14">
        <v>7.91</v>
      </c>
      <c r="G737" s="13">
        <v>105.9</v>
      </c>
      <c r="H737" s="15">
        <v>19.88</v>
      </c>
      <c r="I737" s="111" t="s">
        <v>230</v>
      </c>
      <c r="J737" s="318"/>
      <c r="K737" s="15">
        <v>8.11</v>
      </c>
      <c r="L737" s="13">
        <v>3.6</v>
      </c>
      <c r="M737" s="15" t="s">
        <v>312</v>
      </c>
      <c r="N737" s="15">
        <v>424.1</v>
      </c>
      <c r="O737" s="12">
        <v>146.80000000000001</v>
      </c>
      <c r="P737" s="13"/>
      <c r="Q737" s="111" t="s">
        <v>421</v>
      </c>
      <c r="R737" s="111" t="s">
        <v>492</v>
      </c>
      <c r="S737" s="13"/>
      <c r="T737" s="13"/>
      <c r="U737" s="18" t="s">
        <v>581</v>
      </c>
      <c r="V737" s="330"/>
      <c r="W737" s="330"/>
      <c r="X737" s="330"/>
      <c r="Y737" s="330"/>
      <c r="Z737" s="330"/>
      <c r="AA737" s="13"/>
      <c r="AB737" s="13"/>
    </row>
    <row r="738" spans="1:28" ht="15" x14ac:dyDescent="0.2">
      <c r="A738" s="13" t="s">
        <v>221</v>
      </c>
      <c r="B738" s="39">
        <v>42907</v>
      </c>
      <c r="C738" s="16">
        <v>0.52569444444444446</v>
      </c>
      <c r="D738" s="12">
        <v>76.3</v>
      </c>
      <c r="E738" s="111"/>
      <c r="F738" s="14">
        <v>7.46</v>
      </c>
      <c r="G738" s="13">
        <v>107.2</v>
      </c>
      <c r="H738" s="15">
        <v>23.16</v>
      </c>
      <c r="I738" s="111" t="s">
        <v>230</v>
      </c>
      <c r="J738" s="318"/>
      <c r="K738" s="15">
        <v>7.77</v>
      </c>
      <c r="L738" s="13">
        <v>3.5</v>
      </c>
      <c r="M738" s="15" t="s">
        <v>312</v>
      </c>
      <c r="N738" s="15">
        <v>404.2</v>
      </c>
      <c r="O738" s="12">
        <v>194.1</v>
      </c>
      <c r="P738" s="13"/>
      <c r="Q738" s="111" t="s">
        <v>421</v>
      </c>
      <c r="R738" s="111" t="s">
        <v>492</v>
      </c>
      <c r="S738" s="13"/>
      <c r="T738" s="13"/>
      <c r="U738" s="18" t="s">
        <v>544</v>
      </c>
      <c r="V738" s="330"/>
      <c r="W738" s="330"/>
      <c r="X738" s="330"/>
      <c r="Y738" s="330"/>
      <c r="Z738" s="330"/>
      <c r="AA738" s="13"/>
      <c r="AB738" s="13"/>
    </row>
    <row r="739" spans="1:28" ht="15" x14ac:dyDescent="0.2">
      <c r="A739" s="13" t="s">
        <v>221</v>
      </c>
      <c r="B739" s="39">
        <v>42914</v>
      </c>
      <c r="C739" s="16">
        <v>0.49027777777777781</v>
      </c>
      <c r="D739" s="12">
        <v>65.7</v>
      </c>
      <c r="E739" s="111" t="s">
        <v>296</v>
      </c>
      <c r="F739" s="14">
        <v>8.18</v>
      </c>
      <c r="G739" s="13">
        <v>108.3</v>
      </c>
      <c r="H739" s="15">
        <v>19.239999999999998</v>
      </c>
      <c r="I739" s="111" t="s">
        <v>230</v>
      </c>
      <c r="J739" s="318">
        <v>34.6</v>
      </c>
      <c r="K739" s="15">
        <v>8.1</v>
      </c>
      <c r="L739" s="13">
        <v>2.9</v>
      </c>
      <c r="M739" s="15" t="s">
        <v>312</v>
      </c>
      <c r="N739" s="15">
        <v>465.2</v>
      </c>
      <c r="O739" s="12">
        <v>2.9</v>
      </c>
      <c r="P739" s="13"/>
      <c r="Q739" s="111" t="s">
        <v>298</v>
      </c>
      <c r="R739" s="111" t="s">
        <v>492</v>
      </c>
      <c r="S739" s="13"/>
      <c r="T739" s="13"/>
      <c r="U739" s="18" t="s">
        <v>544</v>
      </c>
      <c r="V739" s="330"/>
      <c r="W739" s="330"/>
      <c r="X739" s="330"/>
      <c r="Y739" s="330"/>
      <c r="Z739" s="330"/>
      <c r="AA739" s="13"/>
      <c r="AB739" s="13"/>
    </row>
    <row r="740" spans="1:28" ht="15" x14ac:dyDescent="0.2">
      <c r="A740" s="13" t="s">
        <v>221</v>
      </c>
      <c r="B740" s="39">
        <v>42921</v>
      </c>
      <c r="C740" s="16">
        <v>0.4826388888888889</v>
      </c>
      <c r="D740" s="12">
        <v>387</v>
      </c>
      <c r="E740" s="111"/>
      <c r="F740" s="14">
        <v>7.84</v>
      </c>
      <c r="G740" s="13">
        <v>105.6</v>
      </c>
      <c r="H740" s="15">
        <v>19.920000000000002</v>
      </c>
      <c r="I740" s="111" t="s">
        <v>230</v>
      </c>
      <c r="J740" s="318">
        <v>26.83</v>
      </c>
      <c r="K740" s="15">
        <v>7.95</v>
      </c>
      <c r="L740" s="13">
        <v>1.3</v>
      </c>
      <c r="M740" s="15" t="s">
        <v>312</v>
      </c>
      <c r="N740" s="15">
        <v>531.4</v>
      </c>
      <c r="O740" s="12">
        <v>175.3</v>
      </c>
      <c r="P740" s="13"/>
      <c r="Q740" s="111" t="s">
        <v>421</v>
      </c>
      <c r="R740" s="111" t="s">
        <v>492</v>
      </c>
      <c r="S740" s="13"/>
      <c r="T740" s="13"/>
      <c r="U740" s="18" t="s">
        <v>582</v>
      </c>
      <c r="V740" s="330"/>
      <c r="W740" s="330"/>
      <c r="X740" s="330"/>
      <c r="Y740" s="330"/>
      <c r="Z740" s="330"/>
      <c r="AA740" s="13"/>
      <c r="AB740" s="13"/>
    </row>
    <row r="741" spans="1:28" ht="15" x14ac:dyDescent="0.2">
      <c r="A741" s="13" t="s">
        <v>221</v>
      </c>
      <c r="B741" s="39">
        <v>42928</v>
      </c>
      <c r="C741" s="16">
        <v>0.48749999999999999</v>
      </c>
      <c r="D741" s="12">
        <v>152.9</v>
      </c>
      <c r="E741" s="111" t="s">
        <v>296</v>
      </c>
      <c r="F741" s="14">
        <v>8.31</v>
      </c>
      <c r="G741" s="13">
        <v>110.9</v>
      </c>
      <c r="H741" s="15">
        <v>20.18</v>
      </c>
      <c r="I741" s="111" t="s">
        <v>230</v>
      </c>
      <c r="J741" s="318">
        <v>18.350000000000001</v>
      </c>
      <c r="K741" s="15">
        <v>8.08</v>
      </c>
      <c r="L741" s="13">
        <v>0.6</v>
      </c>
      <c r="M741" s="15" t="s">
        <v>312</v>
      </c>
      <c r="N741" s="15">
        <v>548.1</v>
      </c>
      <c r="O741" s="12">
        <v>198.7</v>
      </c>
      <c r="P741" s="13"/>
      <c r="Q741" s="111" t="s">
        <v>298</v>
      </c>
      <c r="R741" s="111" t="s">
        <v>492</v>
      </c>
      <c r="S741" s="13"/>
      <c r="T741" s="13"/>
      <c r="U741" s="18" t="s">
        <v>545</v>
      </c>
      <c r="V741" s="330"/>
      <c r="W741" s="330"/>
      <c r="X741" s="330"/>
      <c r="Y741" s="330"/>
      <c r="Z741" s="330"/>
      <c r="AA741" s="13"/>
      <c r="AB741" s="13"/>
    </row>
    <row r="742" spans="1:28" ht="15" x14ac:dyDescent="0.2">
      <c r="A742" s="13" t="s">
        <v>221</v>
      </c>
      <c r="B742" s="39">
        <v>42935</v>
      </c>
      <c r="C742" s="16">
        <v>0.52569444444444446</v>
      </c>
      <c r="D742" s="12">
        <v>40</v>
      </c>
      <c r="E742" s="111"/>
      <c r="F742" s="14">
        <v>8.6999999999999993</v>
      </c>
      <c r="G742" s="13">
        <v>123.7</v>
      </c>
      <c r="H742" s="15">
        <v>23.15</v>
      </c>
      <c r="I742" s="111" t="s">
        <v>233</v>
      </c>
      <c r="J742" s="318">
        <v>15.84</v>
      </c>
      <c r="K742" s="15">
        <v>8.43</v>
      </c>
      <c r="L742" s="13">
        <v>0.2</v>
      </c>
      <c r="M742" s="15" t="s">
        <v>312</v>
      </c>
      <c r="N742" s="15">
        <v>609.79999999999995</v>
      </c>
      <c r="O742" s="12">
        <v>134.4</v>
      </c>
      <c r="P742" s="13"/>
      <c r="Q742" s="111" t="s">
        <v>421</v>
      </c>
      <c r="R742" s="111" t="s">
        <v>492</v>
      </c>
      <c r="S742" s="13"/>
      <c r="T742" s="13"/>
      <c r="U742" s="18" t="s">
        <v>583</v>
      </c>
      <c r="V742" s="330"/>
      <c r="W742" s="330"/>
      <c r="X742" s="330"/>
      <c r="Y742" s="330"/>
      <c r="Z742" s="330"/>
      <c r="AA742" s="13"/>
      <c r="AB742" s="13"/>
    </row>
    <row r="743" spans="1:28" ht="15" x14ac:dyDescent="0.2">
      <c r="A743" s="13" t="s">
        <v>221</v>
      </c>
      <c r="B743" s="39">
        <v>42942</v>
      </c>
      <c r="C743" s="16">
        <v>0.53680555555555554</v>
      </c>
      <c r="D743" s="12">
        <v>387.3</v>
      </c>
      <c r="E743" s="111" t="s">
        <v>296</v>
      </c>
      <c r="F743" s="14">
        <v>8.49</v>
      </c>
      <c r="G743" s="13">
        <v>119</v>
      </c>
      <c r="H743" s="15">
        <v>22.06</v>
      </c>
      <c r="I743" s="111" t="s">
        <v>230</v>
      </c>
      <c r="J743" s="318">
        <v>20.350000000000001</v>
      </c>
      <c r="K743" s="15">
        <v>8.25</v>
      </c>
      <c r="L743" s="13">
        <v>0.7</v>
      </c>
      <c r="M743" s="15" t="s">
        <v>312</v>
      </c>
      <c r="N743" s="15">
        <v>518</v>
      </c>
      <c r="O743" s="12">
        <v>154.9</v>
      </c>
      <c r="P743" s="13"/>
      <c r="Q743" s="111" t="s">
        <v>298</v>
      </c>
      <c r="R743" s="111" t="s">
        <v>492</v>
      </c>
      <c r="S743" s="13"/>
      <c r="T743" s="13"/>
      <c r="U743" s="18" t="s">
        <v>477</v>
      </c>
      <c r="V743" s="330"/>
      <c r="W743" s="330"/>
      <c r="X743" s="330"/>
      <c r="Y743" s="330"/>
      <c r="Z743" s="330"/>
      <c r="AA743" s="13"/>
      <c r="AB743" s="13"/>
    </row>
    <row r="744" spans="1:28" ht="15" x14ac:dyDescent="0.2">
      <c r="A744" s="13" t="s">
        <v>221</v>
      </c>
      <c r="B744" s="39">
        <v>42949</v>
      </c>
      <c r="C744" s="16">
        <v>0.58263888888888882</v>
      </c>
      <c r="D744" s="12">
        <v>308</v>
      </c>
      <c r="E744" s="111"/>
      <c r="F744" s="14">
        <v>8.1199999999999992</v>
      </c>
      <c r="G744" s="13">
        <v>115.1</v>
      </c>
      <c r="H744" s="15">
        <v>23.15</v>
      </c>
      <c r="I744" s="111" t="s">
        <v>230</v>
      </c>
      <c r="J744" s="318" t="s">
        <v>312</v>
      </c>
      <c r="K744" s="15">
        <v>8.49</v>
      </c>
      <c r="L744" s="13">
        <v>3</v>
      </c>
      <c r="M744" s="15" t="s">
        <v>312</v>
      </c>
      <c r="N744" s="15">
        <v>477.9</v>
      </c>
      <c r="O744" s="12">
        <v>109.9</v>
      </c>
      <c r="P744" s="13"/>
      <c r="Q744" s="111" t="s">
        <v>465</v>
      </c>
      <c r="R744" s="111" t="s">
        <v>492</v>
      </c>
      <c r="S744" s="13"/>
      <c r="T744" s="13"/>
      <c r="U744" s="18" t="s">
        <v>501</v>
      </c>
      <c r="V744" s="330"/>
      <c r="W744" s="330"/>
      <c r="X744" s="330"/>
      <c r="Y744" s="330"/>
      <c r="Z744" s="330"/>
      <c r="AA744" s="13"/>
      <c r="AB744" s="13"/>
    </row>
    <row r="745" spans="1:28" ht="15" x14ac:dyDescent="0.2">
      <c r="A745" s="13" t="s">
        <v>221</v>
      </c>
      <c r="B745" s="39">
        <v>42956</v>
      </c>
      <c r="C745" s="16">
        <v>0.50208333333333333</v>
      </c>
      <c r="D745" s="12">
        <v>68.900000000000006</v>
      </c>
      <c r="E745" s="111" t="s">
        <v>296</v>
      </c>
      <c r="F745" s="14">
        <v>7.84</v>
      </c>
      <c r="G745" s="13">
        <v>108.2</v>
      </c>
      <c r="H745" s="15">
        <v>20.25</v>
      </c>
      <c r="I745" s="111" t="s">
        <v>230</v>
      </c>
      <c r="J745" s="318">
        <v>50.51</v>
      </c>
      <c r="K745" s="15">
        <v>8.17</v>
      </c>
      <c r="L745" s="13">
        <v>6.4</v>
      </c>
      <c r="M745" s="15" t="s">
        <v>312</v>
      </c>
      <c r="N745" s="15">
        <v>465.5</v>
      </c>
      <c r="O745" s="12">
        <v>141.1</v>
      </c>
      <c r="P745" s="13"/>
      <c r="Q745" s="111" t="s">
        <v>298</v>
      </c>
      <c r="R745" s="111" t="s">
        <v>492</v>
      </c>
      <c r="S745" s="13"/>
      <c r="T745" s="13"/>
      <c r="U745" s="18" t="s">
        <v>478</v>
      </c>
      <c r="V745" s="330"/>
      <c r="W745" s="330"/>
      <c r="X745" s="330"/>
      <c r="Y745" s="330"/>
      <c r="Z745" s="330"/>
      <c r="AA745" s="13"/>
      <c r="AB745" s="13"/>
    </row>
    <row r="746" spans="1:28" ht="15" x14ac:dyDescent="0.2">
      <c r="A746" s="13" t="s">
        <v>221</v>
      </c>
      <c r="B746" s="39">
        <v>42963</v>
      </c>
      <c r="C746" s="16">
        <v>0.48125000000000001</v>
      </c>
      <c r="D746" s="12"/>
      <c r="E746" s="111"/>
      <c r="F746" s="14" t="s">
        <v>312</v>
      </c>
      <c r="G746" s="13" t="s">
        <v>312</v>
      </c>
      <c r="H746" s="15">
        <v>19.68</v>
      </c>
      <c r="I746" s="111" t="s">
        <v>230</v>
      </c>
      <c r="J746" s="318">
        <v>40.21</v>
      </c>
      <c r="K746" s="15">
        <v>8.2200000000000006</v>
      </c>
      <c r="L746" s="13">
        <v>9.6999999999999993</v>
      </c>
      <c r="M746" s="15" t="s">
        <v>312</v>
      </c>
      <c r="N746" s="15">
        <v>472.7</v>
      </c>
      <c r="O746" s="12">
        <v>119.4</v>
      </c>
      <c r="P746" s="13"/>
      <c r="Q746" s="111" t="s">
        <v>421</v>
      </c>
      <c r="R746" s="111" t="s">
        <v>345</v>
      </c>
      <c r="S746" s="13"/>
      <c r="T746" s="13"/>
      <c r="U746" s="18" t="s">
        <v>502</v>
      </c>
      <c r="V746" s="330"/>
      <c r="W746" s="330"/>
      <c r="X746" s="330"/>
      <c r="Y746" s="330"/>
      <c r="Z746" s="330"/>
      <c r="AA746" s="13"/>
      <c r="AB746" s="13"/>
    </row>
    <row r="747" spans="1:28" ht="15" x14ac:dyDescent="0.2">
      <c r="A747" s="13" t="s">
        <v>221</v>
      </c>
      <c r="B747" s="39">
        <v>42970</v>
      </c>
      <c r="C747" s="16">
        <v>0.52500000000000002</v>
      </c>
      <c r="D747" s="12">
        <v>172.2</v>
      </c>
      <c r="E747" s="111" t="s">
        <v>296</v>
      </c>
      <c r="F747" s="14">
        <v>7.95</v>
      </c>
      <c r="G747" s="13">
        <v>109</v>
      </c>
      <c r="H747" s="15">
        <v>20.99</v>
      </c>
      <c r="I747" s="111" t="s">
        <v>230</v>
      </c>
      <c r="J747" s="318">
        <v>22.35</v>
      </c>
      <c r="K747" s="15">
        <v>8.15</v>
      </c>
      <c r="L747" s="13">
        <v>9.6</v>
      </c>
      <c r="M747" s="15" t="s">
        <v>312</v>
      </c>
      <c r="N747" s="15">
        <v>487.8</v>
      </c>
      <c r="O747" s="12">
        <v>123.3</v>
      </c>
      <c r="P747" s="13"/>
      <c r="Q747" s="111" t="s">
        <v>421</v>
      </c>
      <c r="R747" s="111" t="s">
        <v>345</v>
      </c>
      <c r="S747" s="13"/>
      <c r="T747" s="13"/>
      <c r="U747" s="18" t="s">
        <v>480</v>
      </c>
      <c r="V747" s="330"/>
      <c r="W747" s="330"/>
      <c r="X747" s="330"/>
      <c r="Y747" s="330"/>
      <c r="Z747" s="330"/>
      <c r="AA747" s="13"/>
      <c r="AB747" s="13"/>
    </row>
    <row r="748" spans="1:28" ht="15" x14ac:dyDescent="0.2">
      <c r="A748" s="13" t="s">
        <v>221</v>
      </c>
      <c r="B748" s="39">
        <v>42977</v>
      </c>
      <c r="C748" s="16">
        <v>0.53125</v>
      </c>
      <c r="D748" s="12">
        <v>410.6</v>
      </c>
      <c r="E748" s="111" t="s">
        <v>296</v>
      </c>
      <c r="F748" s="14">
        <v>7.96</v>
      </c>
      <c r="G748" s="13">
        <v>108.1</v>
      </c>
      <c r="H748" s="15">
        <v>20.45</v>
      </c>
      <c r="I748" s="111" t="s">
        <v>233</v>
      </c>
      <c r="J748" s="318">
        <v>18.68</v>
      </c>
      <c r="K748" s="15">
        <v>7.93</v>
      </c>
      <c r="L748" s="13">
        <v>2.63</v>
      </c>
      <c r="M748" s="15" t="s">
        <v>312</v>
      </c>
      <c r="N748" s="15">
        <v>518.6</v>
      </c>
      <c r="O748" s="12">
        <v>127</v>
      </c>
      <c r="P748" s="13"/>
      <c r="Q748" s="111" t="s">
        <v>465</v>
      </c>
      <c r="R748" s="111" t="s">
        <v>345</v>
      </c>
      <c r="S748" s="13"/>
      <c r="T748" s="13"/>
      <c r="U748" s="18" t="s">
        <v>481</v>
      </c>
      <c r="V748" s="330"/>
      <c r="W748" s="330"/>
      <c r="X748" s="330"/>
      <c r="Y748" s="330"/>
      <c r="Z748" s="330"/>
      <c r="AA748" s="13"/>
      <c r="AB748" s="13"/>
    </row>
    <row r="749" spans="1:28" ht="15" x14ac:dyDescent="0.2">
      <c r="A749" s="13" t="s">
        <v>221</v>
      </c>
      <c r="B749" s="39">
        <v>42984</v>
      </c>
      <c r="C749" s="16">
        <v>0.50694444444444442</v>
      </c>
      <c r="D749" s="12"/>
      <c r="E749" s="111"/>
      <c r="F749" s="14">
        <v>8.0299999999999994</v>
      </c>
      <c r="G749" s="13">
        <v>103.5</v>
      </c>
      <c r="H749" s="15">
        <v>17.940000000000001</v>
      </c>
      <c r="I749" s="111" t="s">
        <v>233</v>
      </c>
      <c r="J749" s="318">
        <v>11.76</v>
      </c>
      <c r="K749" s="15">
        <v>8.07</v>
      </c>
      <c r="L749" s="13">
        <v>1.44</v>
      </c>
      <c r="M749" s="15" t="s">
        <v>312</v>
      </c>
      <c r="N749" s="15">
        <v>643.1</v>
      </c>
      <c r="O749" s="12">
        <v>146.19999999999999</v>
      </c>
      <c r="P749" s="13"/>
      <c r="Q749" s="111" t="s">
        <v>421</v>
      </c>
      <c r="R749" s="111" t="s">
        <v>345</v>
      </c>
      <c r="S749" s="13"/>
      <c r="T749" s="13"/>
      <c r="U749" s="18" t="s">
        <v>482</v>
      </c>
      <c r="V749" s="330"/>
      <c r="W749" s="330"/>
      <c r="X749" s="330"/>
      <c r="Y749" s="330"/>
      <c r="Z749" s="330"/>
      <c r="AA749" s="13"/>
      <c r="AB749" s="13"/>
    </row>
    <row r="750" spans="1:28" ht="15" x14ac:dyDescent="0.25">
      <c r="A750" s="13" t="s">
        <v>221</v>
      </c>
      <c r="B750" s="39">
        <v>42991</v>
      </c>
      <c r="C750" s="16">
        <v>0.49374999999999997</v>
      </c>
      <c r="D750" s="12">
        <v>344.8</v>
      </c>
      <c r="E750" s="111" t="s">
        <v>296</v>
      </c>
      <c r="F750" s="14">
        <v>8.25</v>
      </c>
      <c r="G750" s="13">
        <v>109.2</v>
      </c>
      <c r="H750" s="15">
        <v>18.84</v>
      </c>
      <c r="I750" s="111" t="s">
        <v>487</v>
      </c>
      <c r="J750" s="318">
        <v>16.11</v>
      </c>
      <c r="K750" s="15">
        <v>8.1</v>
      </c>
      <c r="L750" s="13" t="s">
        <v>312</v>
      </c>
      <c r="M750" s="15" t="s">
        <v>312</v>
      </c>
      <c r="N750" s="15">
        <v>592</v>
      </c>
      <c r="O750" s="12" t="s">
        <v>312</v>
      </c>
      <c r="P750" s="13"/>
      <c r="Q750" s="111" t="s">
        <v>298</v>
      </c>
      <c r="R750" s="111" t="s">
        <v>345</v>
      </c>
      <c r="S750" s="13"/>
      <c r="T750" s="13"/>
      <c r="U750" s="358" t="s">
        <v>478</v>
      </c>
      <c r="V750" s="330"/>
      <c r="W750" s="330"/>
      <c r="X750" s="330"/>
      <c r="Y750" s="330"/>
      <c r="Z750" s="330"/>
      <c r="AA750" s="13"/>
      <c r="AB750" s="13"/>
    </row>
    <row r="751" spans="1:28" ht="15" x14ac:dyDescent="0.2">
      <c r="A751" s="13" t="s">
        <v>322</v>
      </c>
      <c r="B751" s="39">
        <v>41395</v>
      </c>
      <c r="C751" s="13" t="s">
        <v>281</v>
      </c>
      <c r="D751" s="13">
        <v>238</v>
      </c>
      <c r="E751" s="13"/>
      <c r="F751" s="13" t="s">
        <v>281</v>
      </c>
      <c r="G751" s="13" t="s">
        <v>281</v>
      </c>
      <c r="H751" s="13" t="s">
        <v>281</v>
      </c>
      <c r="I751" s="13" t="s">
        <v>281</v>
      </c>
      <c r="J751" s="318"/>
      <c r="K751" s="13" t="s">
        <v>281</v>
      </c>
      <c r="L751" s="13" t="s">
        <v>281</v>
      </c>
      <c r="M751" s="13" t="s">
        <v>281</v>
      </c>
      <c r="N751" s="13" t="s">
        <v>281</v>
      </c>
      <c r="O751" s="13" t="s">
        <v>281</v>
      </c>
      <c r="P751" s="13"/>
      <c r="Q751" s="13" t="s">
        <v>312</v>
      </c>
      <c r="R751" s="13" t="s">
        <v>345</v>
      </c>
      <c r="S751" s="13"/>
      <c r="T751" s="13"/>
      <c r="U751" s="18"/>
      <c r="V751" s="330"/>
      <c r="W751" s="330"/>
      <c r="X751" s="330"/>
      <c r="Y751" s="330"/>
      <c r="Z751" s="330"/>
      <c r="AA751" s="13"/>
      <c r="AB751" s="13"/>
    </row>
    <row r="752" spans="1:28" ht="15" x14ac:dyDescent="0.2">
      <c r="A752" s="13" t="s">
        <v>322</v>
      </c>
      <c r="B752" s="39">
        <v>41409</v>
      </c>
      <c r="C752" s="13" t="s">
        <v>281</v>
      </c>
      <c r="D752" s="13">
        <v>12.1</v>
      </c>
      <c r="E752" s="13"/>
      <c r="F752" s="13" t="s">
        <v>281</v>
      </c>
      <c r="G752" s="13" t="s">
        <v>281</v>
      </c>
      <c r="H752" s="13" t="s">
        <v>281</v>
      </c>
      <c r="I752" s="13" t="s">
        <v>281</v>
      </c>
      <c r="J752" s="318"/>
      <c r="K752" s="13" t="s">
        <v>281</v>
      </c>
      <c r="L752" s="13" t="s">
        <v>281</v>
      </c>
      <c r="M752" s="13" t="s">
        <v>281</v>
      </c>
      <c r="N752" s="13" t="s">
        <v>281</v>
      </c>
      <c r="O752" s="13" t="s">
        <v>281</v>
      </c>
      <c r="P752" s="13"/>
      <c r="Q752" s="13" t="s">
        <v>312</v>
      </c>
      <c r="R752" s="13" t="s">
        <v>345</v>
      </c>
      <c r="S752" s="13"/>
      <c r="T752" s="13"/>
      <c r="U752" s="18"/>
      <c r="V752" s="330"/>
      <c r="W752" s="330"/>
      <c r="X752" s="330"/>
      <c r="Y752" s="330"/>
      <c r="Z752" s="330"/>
      <c r="AA752" s="13"/>
      <c r="AB752" s="13"/>
    </row>
    <row r="753" spans="1:28" ht="15" x14ac:dyDescent="0.2">
      <c r="A753" s="13" t="s">
        <v>322</v>
      </c>
      <c r="B753" s="39">
        <v>41465</v>
      </c>
      <c r="C753" s="16">
        <v>0.46527777777777773</v>
      </c>
      <c r="D753" s="13">
        <v>291</v>
      </c>
      <c r="E753" s="13"/>
      <c r="F753" s="13" t="s">
        <v>312</v>
      </c>
      <c r="G753" s="13" t="s">
        <v>312</v>
      </c>
      <c r="H753" s="13">
        <v>21.45</v>
      </c>
      <c r="I753" s="13" t="s">
        <v>233</v>
      </c>
      <c r="J753" s="318"/>
      <c r="K753" s="15">
        <v>8.3000000000000007</v>
      </c>
      <c r="L753" s="13" t="s">
        <v>312</v>
      </c>
      <c r="M753" s="13" t="s">
        <v>312</v>
      </c>
      <c r="N753" s="13">
        <v>707.2</v>
      </c>
      <c r="O753" s="13" t="s">
        <v>312</v>
      </c>
      <c r="P753" s="13"/>
      <c r="Q753" s="13" t="s">
        <v>312</v>
      </c>
      <c r="R753" s="13" t="s">
        <v>345</v>
      </c>
      <c r="S753" s="13"/>
      <c r="T753" s="13"/>
      <c r="U753" s="18" t="s">
        <v>268</v>
      </c>
      <c r="V753" s="330"/>
      <c r="W753" s="330"/>
      <c r="X753" s="330"/>
      <c r="Y753" s="330"/>
      <c r="Z753" s="330"/>
      <c r="AA753" s="13"/>
      <c r="AB753" s="13"/>
    </row>
    <row r="754" spans="1:28" ht="15" x14ac:dyDescent="0.2">
      <c r="A754" s="13" t="s">
        <v>322</v>
      </c>
      <c r="B754" s="39">
        <v>41479</v>
      </c>
      <c r="C754" s="16">
        <v>0.44236111111111115</v>
      </c>
      <c r="D754" s="13">
        <v>102</v>
      </c>
      <c r="E754" s="13"/>
      <c r="F754" s="13" t="s">
        <v>312</v>
      </c>
      <c r="G754" s="13" t="s">
        <v>312</v>
      </c>
      <c r="H754" s="13">
        <v>21.24</v>
      </c>
      <c r="I754" s="13" t="s">
        <v>230</v>
      </c>
      <c r="J754" s="318"/>
      <c r="K754" s="13">
        <v>8.23</v>
      </c>
      <c r="L754" s="13" t="s">
        <v>312</v>
      </c>
      <c r="M754" s="13" t="s">
        <v>312</v>
      </c>
      <c r="N754" s="13">
        <v>583.4</v>
      </c>
      <c r="O754" s="13" t="s">
        <v>312</v>
      </c>
      <c r="P754" s="13"/>
      <c r="Q754" s="13" t="s">
        <v>312</v>
      </c>
      <c r="R754" s="13" t="s">
        <v>345</v>
      </c>
      <c r="S754" s="13"/>
      <c r="T754" s="13"/>
      <c r="U754" s="18" t="s">
        <v>270</v>
      </c>
      <c r="V754" s="330"/>
      <c r="W754" s="330"/>
      <c r="X754" s="330"/>
      <c r="Y754" s="330"/>
      <c r="Z754" s="330"/>
      <c r="AA754" s="13"/>
      <c r="AB754" s="13"/>
    </row>
    <row r="755" spans="1:28" ht="15" x14ac:dyDescent="0.2">
      <c r="A755" s="13" t="s">
        <v>322</v>
      </c>
      <c r="B755" s="39">
        <v>41493</v>
      </c>
      <c r="C755" s="16">
        <v>0.43263888888888885</v>
      </c>
      <c r="D755" s="13">
        <v>727</v>
      </c>
      <c r="E755" s="13"/>
      <c r="F755" s="13" t="s">
        <v>312</v>
      </c>
      <c r="G755" s="13" t="s">
        <v>312</v>
      </c>
      <c r="H755" s="13">
        <v>18.8</v>
      </c>
      <c r="I755" s="13" t="s">
        <v>230</v>
      </c>
      <c r="J755" s="318"/>
      <c r="K755" s="13">
        <v>8.01</v>
      </c>
      <c r="L755" s="13" t="s">
        <v>312</v>
      </c>
      <c r="M755" s="13" t="s">
        <v>312</v>
      </c>
      <c r="N755" s="13">
        <v>570.9</v>
      </c>
      <c r="O755" s="13" t="s">
        <v>312</v>
      </c>
      <c r="P755" s="13"/>
      <c r="Q755" s="13" t="s">
        <v>312</v>
      </c>
      <c r="R755" s="13" t="s">
        <v>345</v>
      </c>
      <c r="S755" s="13"/>
      <c r="T755" s="13"/>
      <c r="U755" s="18" t="s">
        <v>268</v>
      </c>
      <c r="V755" s="330"/>
      <c r="W755" s="330"/>
      <c r="X755" s="330"/>
      <c r="Y755" s="330"/>
      <c r="Z755" s="330"/>
      <c r="AA755" s="13"/>
      <c r="AB755" s="13"/>
    </row>
    <row r="756" spans="1:28" ht="15" x14ac:dyDescent="0.2">
      <c r="A756" s="13" t="s">
        <v>322</v>
      </c>
      <c r="B756" s="39">
        <v>41507</v>
      </c>
      <c r="C756" s="16">
        <v>0.45277777777777778</v>
      </c>
      <c r="D756" s="13">
        <v>276</v>
      </c>
      <c r="E756" s="13"/>
      <c r="F756" s="13" t="s">
        <v>312</v>
      </c>
      <c r="G756" s="13" t="s">
        <v>312</v>
      </c>
      <c r="H756" s="13">
        <v>20.16</v>
      </c>
      <c r="I756" s="13" t="s">
        <v>230</v>
      </c>
      <c r="J756" s="318"/>
      <c r="K756" s="13">
        <v>8.25</v>
      </c>
      <c r="L756" s="13" t="s">
        <v>312</v>
      </c>
      <c r="M756" s="13" t="s">
        <v>312</v>
      </c>
      <c r="N756" s="13">
        <v>593.4</v>
      </c>
      <c r="O756" s="13" t="s">
        <v>312</v>
      </c>
      <c r="P756" s="13"/>
      <c r="Q756" s="13" t="s">
        <v>312</v>
      </c>
      <c r="R756" s="13" t="s">
        <v>345</v>
      </c>
      <c r="S756" s="13"/>
      <c r="T756" s="13"/>
      <c r="U756" s="18" t="s">
        <v>270</v>
      </c>
      <c r="V756" s="330"/>
      <c r="W756" s="330"/>
      <c r="X756" s="330"/>
      <c r="Y756" s="330"/>
      <c r="Z756" s="330"/>
      <c r="AA756" s="13"/>
      <c r="AB756" s="13"/>
    </row>
    <row r="757" spans="1:28" ht="15" x14ac:dyDescent="0.2">
      <c r="A757" s="13" t="s">
        <v>322</v>
      </c>
      <c r="B757" s="39">
        <v>41521</v>
      </c>
      <c r="C757" s="16">
        <v>0.44513888888888892</v>
      </c>
      <c r="D757" s="13">
        <v>411</v>
      </c>
      <c r="E757" s="13"/>
      <c r="F757" s="13" t="s">
        <v>312</v>
      </c>
      <c r="G757" s="13" t="s">
        <v>312</v>
      </c>
      <c r="H757" s="13">
        <v>20.89</v>
      </c>
      <c r="I757" s="13" t="s">
        <v>230</v>
      </c>
      <c r="J757" s="318"/>
      <c r="K757" s="13">
        <v>8.1300000000000008</v>
      </c>
      <c r="L757" s="13" t="s">
        <v>312</v>
      </c>
      <c r="M757" s="13" t="s">
        <v>312</v>
      </c>
      <c r="N757" s="13">
        <v>398.9</v>
      </c>
      <c r="O757" s="13" t="s">
        <v>312</v>
      </c>
      <c r="P757" s="13"/>
      <c r="Q757" s="13" t="s">
        <v>312</v>
      </c>
      <c r="R757" s="13" t="s">
        <v>345</v>
      </c>
      <c r="S757" s="13"/>
      <c r="T757" s="13"/>
      <c r="U757" s="18" t="s">
        <v>365</v>
      </c>
      <c r="V757" s="330"/>
      <c r="W757" s="330"/>
      <c r="X757" s="330"/>
      <c r="Y757" s="330"/>
      <c r="Z757" s="330"/>
      <c r="AA757" s="13"/>
      <c r="AB757" s="13"/>
    </row>
    <row r="758" spans="1:28" ht="15" x14ac:dyDescent="0.2">
      <c r="A758" s="13" t="s">
        <v>322</v>
      </c>
      <c r="B758" s="39">
        <v>41541</v>
      </c>
      <c r="C758" s="16">
        <v>0.45</v>
      </c>
      <c r="D758" s="13">
        <v>1120</v>
      </c>
      <c r="E758" s="13"/>
      <c r="F758" s="13" t="s">
        <v>312</v>
      </c>
      <c r="G758" s="13" t="s">
        <v>312</v>
      </c>
      <c r="H758" s="13">
        <v>12.68</v>
      </c>
      <c r="I758" s="13" t="s">
        <v>371</v>
      </c>
      <c r="J758" s="318"/>
      <c r="K758" s="15">
        <v>7.7</v>
      </c>
      <c r="L758" s="13" t="s">
        <v>312</v>
      </c>
      <c r="M758" s="13" t="s">
        <v>312</v>
      </c>
      <c r="N758" s="13">
        <v>168.3</v>
      </c>
      <c r="O758" s="13" t="s">
        <v>312</v>
      </c>
      <c r="P758" s="13"/>
      <c r="Q758" s="13" t="s">
        <v>312</v>
      </c>
      <c r="R758" s="13" t="s">
        <v>345</v>
      </c>
      <c r="S758" s="13"/>
      <c r="T758" s="13"/>
      <c r="U758" s="18" t="s">
        <v>365</v>
      </c>
      <c r="V758" s="330"/>
      <c r="W758" s="330"/>
      <c r="X758" s="330"/>
      <c r="Y758" s="330"/>
      <c r="Z758" s="330"/>
      <c r="AA758" s="13"/>
      <c r="AB758" s="13"/>
    </row>
    <row r="759" spans="1:28" ht="15" x14ac:dyDescent="0.2">
      <c r="A759" s="13" t="s">
        <v>322</v>
      </c>
      <c r="B759" s="39">
        <v>41564</v>
      </c>
      <c r="C759" s="16">
        <v>0.4375</v>
      </c>
      <c r="D759" s="13">
        <v>131.69999999999999</v>
      </c>
      <c r="E759" s="13">
        <v>517.20000000000005</v>
      </c>
      <c r="F759" s="13">
        <v>8.5</v>
      </c>
      <c r="G759" s="13"/>
      <c r="H759" s="13">
        <v>8.8000000000000007</v>
      </c>
      <c r="I759" s="13"/>
      <c r="J759" s="318"/>
      <c r="K759" s="13">
        <v>6.83</v>
      </c>
      <c r="L759" s="13">
        <v>8.6</v>
      </c>
      <c r="M759" s="13" t="s">
        <v>312</v>
      </c>
      <c r="N759" s="13"/>
      <c r="O759" s="13" t="s">
        <v>312</v>
      </c>
      <c r="P759" s="13"/>
      <c r="Q759" s="13" t="s">
        <v>312</v>
      </c>
      <c r="R759" s="13" t="s">
        <v>346</v>
      </c>
      <c r="S759" s="13">
        <v>0</v>
      </c>
      <c r="T759" s="13"/>
      <c r="U759" s="18" t="s">
        <v>335</v>
      </c>
      <c r="V759" s="18"/>
      <c r="W759" s="18"/>
      <c r="X759" s="18"/>
      <c r="Y759" s="18"/>
      <c r="Z759" s="18"/>
      <c r="AA759" s="13"/>
      <c r="AB759" s="13"/>
    </row>
    <row r="760" spans="1:28" ht="15" x14ac:dyDescent="0.2">
      <c r="A760" s="13" t="s">
        <v>322</v>
      </c>
      <c r="B760" s="39">
        <v>41578</v>
      </c>
      <c r="C760" s="16">
        <v>0.4375</v>
      </c>
      <c r="D760" s="13">
        <v>72.7</v>
      </c>
      <c r="E760" s="13">
        <v>579.4</v>
      </c>
      <c r="F760" s="13">
        <v>7.3</v>
      </c>
      <c r="G760" s="13"/>
      <c r="H760" s="13">
        <v>6.7</v>
      </c>
      <c r="I760" s="13"/>
      <c r="J760" s="318"/>
      <c r="K760" s="13">
        <v>7.21</v>
      </c>
      <c r="L760" s="13">
        <v>4.2</v>
      </c>
      <c r="M760" s="13" t="s">
        <v>312</v>
      </c>
      <c r="N760" s="13"/>
      <c r="O760" s="13" t="s">
        <v>312</v>
      </c>
      <c r="P760" s="13"/>
      <c r="Q760" s="13" t="s">
        <v>312</v>
      </c>
      <c r="R760" s="13" t="s">
        <v>346</v>
      </c>
      <c r="S760" s="13">
        <v>0.1</v>
      </c>
      <c r="T760" s="13"/>
      <c r="U760" s="18" t="s">
        <v>335</v>
      </c>
      <c r="V760" s="18"/>
      <c r="W760" s="18"/>
      <c r="X760" s="18"/>
      <c r="Y760" s="18"/>
      <c r="Z760" s="18"/>
      <c r="AA760" s="13"/>
      <c r="AB760" s="13"/>
    </row>
    <row r="761" spans="1:28" ht="15" x14ac:dyDescent="0.2">
      <c r="A761" s="13" t="s">
        <v>322</v>
      </c>
      <c r="B761" s="39">
        <v>41592</v>
      </c>
      <c r="C761" s="16">
        <v>0.43055555555555558</v>
      </c>
      <c r="D761" s="13">
        <v>1011.2</v>
      </c>
      <c r="E761" s="13">
        <v>1011.2</v>
      </c>
      <c r="F761" s="13">
        <v>7.1</v>
      </c>
      <c r="G761" s="13"/>
      <c r="H761" s="13">
        <v>7.3</v>
      </c>
      <c r="I761" s="13"/>
      <c r="J761" s="318"/>
      <c r="K761" s="13">
        <v>7.81</v>
      </c>
      <c r="L761" s="13"/>
      <c r="M761" s="13" t="s">
        <v>312</v>
      </c>
      <c r="N761" s="13"/>
      <c r="O761" s="13" t="s">
        <v>312</v>
      </c>
      <c r="P761" s="13"/>
      <c r="Q761" s="13" t="s">
        <v>312</v>
      </c>
      <c r="R761" s="13" t="s">
        <v>346</v>
      </c>
      <c r="S761" s="13">
        <v>0.1</v>
      </c>
      <c r="T761" s="13"/>
      <c r="U761" s="18" t="s">
        <v>335</v>
      </c>
      <c r="V761" s="18"/>
      <c r="W761" s="18"/>
      <c r="X761" s="18"/>
      <c r="Y761" s="18"/>
      <c r="Z761" s="18"/>
      <c r="AA761" s="13"/>
      <c r="AB761" s="13"/>
    </row>
    <row r="762" spans="1:28" ht="15" x14ac:dyDescent="0.2">
      <c r="A762" s="13" t="s">
        <v>322</v>
      </c>
      <c r="B762" s="39">
        <v>41613</v>
      </c>
      <c r="C762" s="16">
        <v>0.42708333333333331</v>
      </c>
      <c r="D762" s="13" t="s">
        <v>312</v>
      </c>
      <c r="E762" s="13" t="s">
        <v>312</v>
      </c>
      <c r="F762" s="13" t="s">
        <v>312</v>
      </c>
      <c r="G762" s="13"/>
      <c r="H762" s="13" t="s">
        <v>312</v>
      </c>
      <c r="I762" s="13"/>
      <c r="J762" s="318" t="s">
        <v>312</v>
      </c>
      <c r="K762" s="13" t="s">
        <v>312</v>
      </c>
      <c r="L762" s="13" t="s">
        <v>312</v>
      </c>
      <c r="M762" s="13" t="s">
        <v>312</v>
      </c>
      <c r="N762" s="13"/>
      <c r="O762" s="13" t="s">
        <v>312</v>
      </c>
      <c r="P762" s="13"/>
      <c r="Q762" s="13" t="s">
        <v>312</v>
      </c>
      <c r="R762" s="13" t="s">
        <v>312</v>
      </c>
      <c r="S762" s="13" t="s">
        <v>312</v>
      </c>
      <c r="T762" s="13"/>
      <c r="U762" s="18" t="s">
        <v>341</v>
      </c>
      <c r="V762" s="18"/>
      <c r="W762" s="18"/>
      <c r="X762" s="18"/>
      <c r="Y762" s="18"/>
      <c r="Z762" s="18"/>
      <c r="AA762" s="13"/>
      <c r="AB762" s="13"/>
    </row>
    <row r="763" spans="1:28" ht="15" x14ac:dyDescent="0.2">
      <c r="A763" s="13" t="s">
        <v>322</v>
      </c>
      <c r="B763" s="39">
        <v>41620</v>
      </c>
      <c r="C763" s="16" t="s">
        <v>312</v>
      </c>
      <c r="D763" s="16" t="s">
        <v>312</v>
      </c>
      <c r="E763" s="16" t="s">
        <v>312</v>
      </c>
      <c r="F763" s="16" t="s">
        <v>312</v>
      </c>
      <c r="G763" s="16" t="s">
        <v>312</v>
      </c>
      <c r="H763" s="16" t="s">
        <v>312</v>
      </c>
      <c r="I763" s="16" t="s">
        <v>312</v>
      </c>
      <c r="J763" s="318" t="s">
        <v>312</v>
      </c>
      <c r="K763" s="16" t="s">
        <v>312</v>
      </c>
      <c r="L763" s="16" t="s">
        <v>312</v>
      </c>
      <c r="M763" s="13" t="s">
        <v>312</v>
      </c>
      <c r="N763" s="16" t="s">
        <v>312</v>
      </c>
      <c r="O763" s="13" t="s">
        <v>312</v>
      </c>
      <c r="P763" s="13"/>
      <c r="Q763" s="13" t="s">
        <v>312</v>
      </c>
      <c r="R763" s="16" t="s">
        <v>312</v>
      </c>
      <c r="S763" s="16" t="s">
        <v>312</v>
      </c>
      <c r="T763" s="16" t="s">
        <v>312</v>
      </c>
      <c r="U763" s="18" t="s">
        <v>342</v>
      </c>
      <c r="V763" s="18"/>
      <c r="W763" s="18"/>
      <c r="X763" s="18"/>
      <c r="Y763" s="18"/>
      <c r="Z763" s="18"/>
      <c r="AA763" s="13"/>
      <c r="AB763" s="13"/>
    </row>
    <row r="764" spans="1:28" ht="15" x14ac:dyDescent="0.2">
      <c r="A764" s="13" t="s">
        <v>322</v>
      </c>
      <c r="B764" s="39">
        <v>41671</v>
      </c>
      <c r="C764" s="16">
        <v>0.44791666666666669</v>
      </c>
      <c r="D764" s="13">
        <v>50.4</v>
      </c>
      <c r="E764" s="13">
        <v>179.3</v>
      </c>
      <c r="F764" s="13" t="s">
        <v>312</v>
      </c>
      <c r="G764" s="16" t="s">
        <v>312</v>
      </c>
      <c r="H764" s="13">
        <v>1.95</v>
      </c>
      <c r="I764" s="16" t="s">
        <v>312</v>
      </c>
      <c r="J764" s="318"/>
      <c r="K764" s="13">
        <v>7.21</v>
      </c>
      <c r="L764" s="13" t="s">
        <v>312</v>
      </c>
      <c r="M764" s="13" t="s">
        <v>312</v>
      </c>
      <c r="N764" s="16" t="s">
        <v>312</v>
      </c>
      <c r="O764" s="13" t="s">
        <v>312</v>
      </c>
      <c r="P764" s="13"/>
      <c r="Q764" s="13" t="s">
        <v>312</v>
      </c>
      <c r="R764" s="13" t="s">
        <v>346</v>
      </c>
      <c r="S764" s="13" t="s">
        <v>312</v>
      </c>
      <c r="T764" s="13"/>
      <c r="U764" s="18" t="s">
        <v>192</v>
      </c>
      <c r="V764" s="18"/>
      <c r="W764" s="18"/>
      <c r="X764" s="18"/>
      <c r="Y764" s="18"/>
      <c r="Z764" s="18"/>
      <c r="AA764" s="13"/>
      <c r="AB764" s="13"/>
    </row>
    <row r="765" spans="1:28" ht="15" x14ac:dyDescent="0.2">
      <c r="A765" s="13" t="s">
        <v>322</v>
      </c>
      <c r="B765" s="39">
        <v>41684</v>
      </c>
      <c r="C765" s="16">
        <v>0.4375</v>
      </c>
      <c r="D765" s="13">
        <v>48.7</v>
      </c>
      <c r="E765" s="13">
        <v>99.1</v>
      </c>
      <c r="F765" s="13">
        <v>8.1</v>
      </c>
      <c r="G765" s="13"/>
      <c r="H765" s="13">
        <v>2.9</v>
      </c>
      <c r="I765" s="13"/>
      <c r="J765" s="318"/>
      <c r="K765" s="13">
        <v>7.54</v>
      </c>
      <c r="L765" s="13"/>
      <c r="M765" s="13" t="s">
        <v>312</v>
      </c>
      <c r="N765" s="13"/>
      <c r="O765" s="13" t="s">
        <v>312</v>
      </c>
      <c r="P765" s="13"/>
      <c r="Q765" s="13" t="s">
        <v>312</v>
      </c>
      <c r="R765" s="13" t="s">
        <v>346</v>
      </c>
      <c r="S765" s="13">
        <v>1.3</v>
      </c>
      <c r="T765" s="13">
        <v>1.0009999999999999</v>
      </c>
      <c r="U765" s="18" t="s">
        <v>335</v>
      </c>
      <c r="V765" s="330"/>
      <c r="W765" s="330"/>
      <c r="X765" s="330"/>
      <c r="Y765" s="330"/>
      <c r="Z765" s="330"/>
      <c r="AA765" s="13"/>
      <c r="AB765" s="13"/>
    </row>
    <row r="766" spans="1:28" ht="15" x14ac:dyDescent="0.2">
      <c r="A766" s="13" t="s">
        <v>169</v>
      </c>
      <c r="B766" s="39">
        <v>41698</v>
      </c>
      <c r="C766" s="16">
        <v>0.4375</v>
      </c>
      <c r="D766" s="13">
        <v>9.8000000000000007</v>
      </c>
      <c r="E766" s="13">
        <v>60.5</v>
      </c>
      <c r="F766" s="13" t="s">
        <v>312</v>
      </c>
      <c r="G766" s="13"/>
      <c r="H766" s="13" t="s">
        <v>312</v>
      </c>
      <c r="I766" s="13"/>
      <c r="J766" s="318"/>
      <c r="K766" s="13">
        <v>7.89</v>
      </c>
      <c r="L766" s="13"/>
      <c r="M766" s="13" t="s">
        <v>312</v>
      </c>
      <c r="N766" s="13"/>
      <c r="O766" s="13" t="s">
        <v>312</v>
      </c>
      <c r="P766" s="13"/>
      <c r="Q766" s="13" t="s">
        <v>312</v>
      </c>
      <c r="R766" s="13" t="s">
        <v>347</v>
      </c>
      <c r="S766" s="13" t="s">
        <v>312</v>
      </c>
      <c r="T766" s="13" t="s">
        <v>312</v>
      </c>
      <c r="U766" s="18" t="s">
        <v>335</v>
      </c>
      <c r="V766" s="330"/>
      <c r="W766" s="330"/>
      <c r="X766" s="330"/>
      <c r="Y766" s="330"/>
      <c r="Z766" s="330"/>
      <c r="AA766" s="13"/>
      <c r="AB766" s="13"/>
    </row>
    <row r="767" spans="1:28" ht="15" x14ac:dyDescent="0.2">
      <c r="A767" s="13" t="s">
        <v>322</v>
      </c>
      <c r="B767" s="39">
        <v>41712</v>
      </c>
      <c r="C767" s="16">
        <v>0.42708333333333331</v>
      </c>
      <c r="D767" s="13">
        <v>4.0999999999999996</v>
      </c>
      <c r="E767" s="13">
        <v>196.8</v>
      </c>
      <c r="F767" s="13">
        <v>13.1</v>
      </c>
      <c r="G767" s="13"/>
      <c r="H767" s="13">
        <v>4.3</v>
      </c>
      <c r="I767" s="13"/>
      <c r="J767" s="318"/>
      <c r="K767" s="13">
        <v>8.0500000000000007</v>
      </c>
      <c r="L767" s="13"/>
      <c r="M767" s="13" t="s">
        <v>312</v>
      </c>
      <c r="N767" s="13"/>
      <c r="O767" s="13" t="s">
        <v>312</v>
      </c>
      <c r="P767" s="13"/>
      <c r="Q767" s="13" t="s">
        <v>312</v>
      </c>
      <c r="R767" s="13" t="s">
        <v>346</v>
      </c>
      <c r="S767" s="13">
        <v>1.3</v>
      </c>
      <c r="T767" s="13">
        <v>1.0009999999999999</v>
      </c>
      <c r="U767" s="18" t="s">
        <v>335</v>
      </c>
      <c r="V767" s="330"/>
      <c r="W767" s="330"/>
      <c r="X767" s="330"/>
      <c r="Y767" s="330"/>
      <c r="Z767" s="330"/>
      <c r="AA767" s="13"/>
      <c r="AB767" s="13"/>
    </row>
    <row r="768" spans="1:28" ht="15" x14ac:dyDescent="0.2">
      <c r="A768" s="13" t="s">
        <v>322</v>
      </c>
      <c r="B768" s="39">
        <v>41766</v>
      </c>
      <c r="C768" s="16">
        <v>0.50416666666666665</v>
      </c>
      <c r="D768" s="13">
        <v>38.299999999999997</v>
      </c>
      <c r="E768" s="13"/>
      <c r="F768" s="13">
        <v>11.01</v>
      </c>
      <c r="G768" s="13" t="s">
        <v>312</v>
      </c>
      <c r="H768" s="13">
        <v>13.45</v>
      </c>
      <c r="I768" s="13" t="s">
        <v>371</v>
      </c>
      <c r="J768" s="318">
        <v>41.4</v>
      </c>
      <c r="K768" s="13">
        <v>8.69</v>
      </c>
      <c r="L768" s="13">
        <v>2.06</v>
      </c>
      <c r="M768" s="13" t="s">
        <v>312</v>
      </c>
      <c r="N768" s="13">
        <v>572</v>
      </c>
      <c r="O768" s="13" t="s">
        <v>312</v>
      </c>
      <c r="P768" s="13"/>
      <c r="Q768" s="13" t="s">
        <v>312</v>
      </c>
      <c r="R768" s="13" t="s">
        <v>345</v>
      </c>
      <c r="S768" s="13"/>
      <c r="T768" s="13"/>
      <c r="U768" s="18" t="s">
        <v>136</v>
      </c>
      <c r="V768" s="330"/>
      <c r="W768" s="330"/>
      <c r="X768" s="330"/>
      <c r="Y768" s="330"/>
      <c r="Z768" s="330"/>
      <c r="AA768" s="13"/>
      <c r="AB768" s="13"/>
    </row>
    <row r="769" spans="1:28" ht="15" x14ac:dyDescent="0.2">
      <c r="A769" s="13" t="s">
        <v>322</v>
      </c>
      <c r="B769" s="39">
        <v>41780</v>
      </c>
      <c r="C769" s="16">
        <v>0.48541666666666666</v>
      </c>
      <c r="D769" s="13">
        <v>87.8</v>
      </c>
      <c r="E769" s="13"/>
      <c r="F769" s="13">
        <v>8.85</v>
      </c>
      <c r="G769" s="13" t="s">
        <v>312</v>
      </c>
      <c r="H769" s="13">
        <v>14.81</v>
      </c>
      <c r="I769" s="13" t="s">
        <v>371</v>
      </c>
      <c r="J769" s="318">
        <v>143</v>
      </c>
      <c r="K769" s="13">
        <v>8.1</v>
      </c>
      <c r="L769" s="13">
        <v>13.6</v>
      </c>
      <c r="M769" s="13" t="s">
        <v>312</v>
      </c>
      <c r="N769" s="13">
        <v>453</v>
      </c>
      <c r="O769" s="13" t="s">
        <v>312</v>
      </c>
      <c r="P769" s="13"/>
      <c r="Q769" s="13" t="s">
        <v>312</v>
      </c>
      <c r="R769" s="13" t="s">
        <v>346</v>
      </c>
      <c r="S769" s="13"/>
      <c r="T769" s="13"/>
      <c r="U769" s="18" t="s">
        <v>139</v>
      </c>
      <c r="V769" s="330"/>
      <c r="W769" s="330"/>
      <c r="X769" s="330"/>
      <c r="Y769" s="330"/>
      <c r="Z769" s="330"/>
      <c r="AA769" s="13"/>
      <c r="AB769" s="13"/>
    </row>
    <row r="770" spans="1:28" ht="15" x14ac:dyDescent="0.2">
      <c r="A770" s="13" t="s">
        <v>322</v>
      </c>
      <c r="B770" s="39">
        <v>41794</v>
      </c>
      <c r="C770" s="16">
        <v>0.49305555555555558</v>
      </c>
      <c r="D770" s="12">
        <v>41</v>
      </c>
      <c r="E770" s="13"/>
      <c r="F770" s="13">
        <v>8.49</v>
      </c>
      <c r="G770" s="13" t="s">
        <v>312</v>
      </c>
      <c r="H770" s="13">
        <v>17.579999999999998</v>
      </c>
      <c r="I770" s="13" t="s">
        <v>371</v>
      </c>
      <c r="J770" s="318">
        <v>159</v>
      </c>
      <c r="K770" s="13">
        <v>7.98</v>
      </c>
      <c r="L770" s="13">
        <v>10.1</v>
      </c>
      <c r="M770" s="13" t="s">
        <v>312</v>
      </c>
      <c r="N770" s="13">
        <v>304</v>
      </c>
      <c r="O770" s="13" t="s">
        <v>312</v>
      </c>
      <c r="P770" s="13"/>
      <c r="Q770" s="13" t="s">
        <v>312</v>
      </c>
      <c r="R770" s="13" t="s">
        <v>345</v>
      </c>
      <c r="S770" s="13"/>
      <c r="T770" s="13"/>
      <c r="U770" s="18" t="s">
        <v>99</v>
      </c>
      <c r="V770" s="330"/>
      <c r="W770" s="330"/>
      <c r="X770" s="330"/>
      <c r="Y770" s="330"/>
      <c r="Z770" s="330"/>
      <c r="AA770" s="13"/>
      <c r="AB770" s="13"/>
    </row>
    <row r="771" spans="1:28" ht="15" x14ac:dyDescent="0.2">
      <c r="A771" s="13" t="s">
        <v>322</v>
      </c>
      <c r="B771" s="39">
        <v>41808</v>
      </c>
      <c r="C771" s="16">
        <v>0.45902777777777781</v>
      </c>
      <c r="D771" s="13">
        <v>62.2</v>
      </c>
      <c r="E771" s="13"/>
      <c r="F771" s="13">
        <v>8.75</v>
      </c>
      <c r="G771" s="13" t="s">
        <v>312</v>
      </c>
      <c r="H771" s="13">
        <v>17.190000000000001</v>
      </c>
      <c r="I771" s="13" t="s">
        <v>230</v>
      </c>
      <c r="J771" s="318">
        <v>72.5</v>
      </c>
      <c r="K771" s="13">
        <v>7.99</v>
      </c>
      <c r="L771" s="13">
        <v>6.31</v>
      </c>
      <c r="M771" s="13" t="s">
        <v>312</v>
      </c>
      <c r="N771" s="13">
        <v>339</v>
      </c>
      <c r="O771" s="13" t="s">
        <v>312</v>
      </c>
      <c r="P771" s="13"/>
      <c r="Q771" s="13" t="s">
        <v>312</v>
      </c>
      <c r="R771" s="13" t="s">
        <v>345</v>
      </c>
      <c r="S771" s="13"/>
      <c r="T771" s="13"/>
      <c r="U771" s="18" t="s">
        <v>101</v>
      </c>
      <c r="V771" s="330"/>
      <c r="W771" s="330"/>
      <c r="X771" s="330"/>
      <c r="Y771" s="330"/>
      <c r="Z771" s="330"/>
      <c r="AA771" s="13"/>
      <c r="AB771" s="13"/>
    </row>
    <row r="772" spans="1:28" ht="15" x14ac:dyDescent="0.2">
      <c r="A772" s="13" t="s">
        <v>322</v>
      </c>
      <c r="B772" s="39">
        <v>41829</v>
      </c>
      <c r="C772" s="16">
        <v>0.46319444444444446</v>
      </c>
      <c r="D772" s="13">
        <v>365</v>
      </c>
      <c r="E772" s="13"/>
      <c r="F772" s="13">
        <v>7.71</v>
      </c>
      <c r="G772" s="13" t="s">
        <v>312</v>
      </c>
      <c r="H772" s="13">
        <v>20.96</v>
      </c>
      <c r="I772" s="13" t="s">
        <v>230</v>
      </c>
      <c r="J772" s="318">
        <v>64.900000000000006</v>
      </c>
      <c r="K772" s="13">
        <v>8.1199999999999992</v>
      </c>
      <c r="L772" s="13">
        <v>23.8</v>
      </c>
      <c r="M772" s="13" t="s">
        <v>312</v>
      </c>
      <c r="N772" s="13">
        <v>389</v>
      </c>
      <c r="O772" s="13" t="s">
        <v>312</v>
      </c>
      <c r="P772" s="13"/>
      <c r="Q772" s="13" t="s">
        <v>312</v>
      </c>
      <c r="R772" s="13" t="s">
        <v>345</v>
      </c>
      <c r="S772" s="13"/>
      <c r="T772" s="13"/>
      <c r="U772" s="18" t="s">
        <v>104</v>
      </c>
      <c r="V772" s="330"/>
      <c r="W772" s="330"/>
      <c r="X772" s="330"/>
      <c r="Y772" s="330"/>
      <c r="Z772" s="330"/>
      <c r="AA772" s="13"/>
      <c r="AB772" s="13"/>
    </row>
    <row r="773" spans="1:28" ht="15" x14ac:dyDescent="0.2">
      <c r="A773" s="13" t="s">
        <v>322</v>
      </c>
      <c r="B773" s="39">
        <v>41843</v>
      </c>
      <c r="C773" s="16">
        <v>0.48333333333333334</v>
      </c>
      <c r="D773" s="13">
        <v>98.7</v>
      </c>
      <c r="E773" s="13"/>
      <c r="F773" s="13">
        <v>8.3800000000000008</v>
      </c>
      <c r="G773" s="13" t="s">
        <v>312</v>
      </c>
      <c r="H773" s="13">
        <v>21.48</v>
      </c>
      <c r="I773" s="13" t="s">
        <v>230</v>
      </c>
      <c r="J773" s="318">
        <v>59.2</v>
      </c>
      <c r="K773" s="15">
        <v>8.4</v>
      </c>
      <c r="L773" s="13">
        <v>12.2</v>
      </c>
      <c r="M773" s="13" t="s">
        <v>312</v>
      </c>
      <c r="N773" s="13">
        <v>379</v>
      </c>
      <c r="O773" s="13" t="s">
        <v>312</v>
      </c>
      <c r="P773" s="13"/>
      <c r="Q773" s="13" t="s">
        <v>312</v>
      </c>
      <c r="R773" s="13" t="s">
        <v>345</v>
      </c>
      <c r="S773" s="13"/>
      <c r="T773" s="13"/>
      <c r="U773" s="18" t="s">
        <v>520</v>
      </c>
      <c r="V773" s="330"/>
      <c r="W773" s="330"/>
      <c r="X773" s="330"/>
      <c r="Y773" s="330"/>
      <c r="Z773" s="330"/>
      <c r="AA773" s="13"/>
      <c r="AB773" s="13"/>
    </row>
    <row r="774" spans="1:28" ht="15" x14ac:dyDescent="0.2">
      <c r="A774" s="13" t="s">
        <v>322</v>
      </c>
      <c r="B774" s="39">
        <v>41857</v>
      </c>
      <c r="C774" s="16">
        <v>0.50208333333333333</v>
      </c>
      <c r="D774" s="13">
        <v>517</v>
      </c>
      <c r="E774" s="13"/>
      <c r="F774" s="13">
        <v>7.51</v>
      </c>
      <c r="G774" s="13" t="s">
        <v>312</v>
      </c>
      <c r="H774" s="13">
        <v>20.72</v>
      </c>
      <c r="I774" s="13" t="s">
        <v>230</v>
      </c>
      <c r="J774" s="318">
        <v>96.3</v>
      </c>
      <c r="K774" s="13">
        <v>8.2200000000000006</v>
      </c>
      <c r="L774" s="13">
        <v>13.7</v>
      </c>
      <c r="M774" s="13" t="s">
        <v>312</v>
      </c>
      <c r="N774" s="13">
        <v>364</v>
      </c>
      <c r="O774" s="13" t="s">
        <v>312</v>
      </c>
      <c r="P774" s="13"/>
      <c r="Q774" s="13" t="s">
        <v>312</v>
      </c>
      <c r="R774" s="13" t="s">
        <v>345</v>
      </c>
      <c r="S774" s="13"/>
      <c r="T774" s="13"/>
      <c r="U774" s="18" t="s">
        <v>106</v>
      </c>
      <c r="V774" s="330"/>
      <c r="W774" s="330"/>
      <c r="X774" s="330"/>
      <c r="Y774" s="330"/>
      <c r="Z774" s="330"/>
      <c r="AA774" s="13"/>
      <c r="AB774" s="13"/>
    </row>
    <row r="775" spans="1:28" ht="15" x14ac:dyDescent="0.2">
      <c r="A775" s="13" t="s">
        <v>322</v>
      </c>
      <c r="B775" s="39">
        <v>41871</v>
      </c>
      <c r="C775" s="16">
        <v>0.47222222222222227</v>
      </c>
      <c r="D775" s="13">
        <v>461</v>
      </c>
      <c r="E775" s="13"/>
      <c r="F775" s="13">
        <v>8.36</v>
      </c>
      <c r="G775" s="13" t="s">
        <v>312</v>
      </c>
      <c r="H775" s="13">
        <v>19.84</v>
      </c>
      <c r="I775" s="13" t="s">
        <v>230</v>
      </c>
      <c r="J775" s="318">
        <v>96.3</v>
      </c>
      <c r="K775" s="13">
        <v>8.17</v>
      </c>
      <c r="L775" s="13">
        <v>11.5</v>
      </c>
      <c r="M775" s="13" t="s">
        <v>312</v>
      </c>
      <c r="N775" s="13">
        <v>388</v>
      </c>
      <c r="O775" s="13" t="s">
        <v>312</v>
      </c>
      <c r="P775" s="13"/>
      <c r="Q775" s="13" t="s">
        <v>312</v>
      </c>
      <c r="R775" s="13" t="s">
        <v>345</v>
      </c>
      <c r="S775" s="13"/>
      <c r="T775" s="13"/>
      <c r="U775" s="18" t="s">
        <v>107</v>
      </c>
      <c r="V775" s="330"/>
      <c r="W775" s="330"/>
      <c r="X775" s="330"/>
      <c r="Y775" s="330"/>
      <c r="Z775" s="330"/>
      <c r="AA775" s="13"/>
      <c r="AB775" s="13"/>
    </row>
    <row r="776" spans="1:28" ht="15" x14ac:dyDescent="0.2">
      <c r="A776" s="13" t="s">
        <v>322</v>
      </c>
      <c r="B776" s="39">
        <v>41885</v>
      </c>
      <c r="C776" s="16">
        <v>0.53472222222222221</v>
      </c>
      <c r="D776" s="13">
        <v>980</v>
      </c>
      <c r="E776" s="13"/>
      <c r="F776" s="13" t="s">
        <v>134</v>
      </c>
      <c r="G776" s="13" t="s">
        <v>134</v>
      </c>
      <c r="H776" s="13" t="s">
        <v>134</v>
      </c>
      <c r="I776" s="13" t="s">
        <v>230</v>
      </c>
      <c r="J776" s="318">
        <v>32.799999999999997</v>
      </c>
      <c r="K776" s="13" t="s">
        <v>111</v>
      </c>
      <c r="L776" s="13">
        <v>5.93</v>
      </c>
      <c r="M776" s="13" t="s">
        <v>312</v>
      </c>
      <c r="N776" s="13" t="s">
        <v>110</v>
      </c>
      <c r="O776" s="13" t="s">
        <v>312</v>
      </c>
      <c r="P776" s="13"/>
      <c r="Q776" s="13" t="s">
        <v>312</v>
      </c>
      <c r="R776" s="13" t="s">
        <v>345</v>
      </c>
      <c r="S776" s="13"/>
      <c r="T776" s="13"/>
      <c r="U776" s="18" t="s">
        <v>108</v>
      </c>
      <c r="V776" s="330"/>
      <c r="W776" s="330"/>
      <c r="X776" s="330"/>
      <c r="Y776" s="330"/>
      <c r="Z776" s="330"/>
      <c r="AA776" s="13"/>
      <c r="AB776" s="13"/>
    </row>
    <row r="777" spans="1:28" ht="15" x14ac:dyDescent="0.2">
      <c r="A777" s="13" t="s">
        <v>322</v>
      </c>
      <c r="B777" s="39">
        <v>41899</v>
      </c>
      <c r="C777" s="16">
        <v>0.49652777777777773</v>
      </c>
      <c r="D777" s="13">
        <v>613</v>
      </c>
      <c r="E777" s="13"/>
      <c r="F777" s="13">
        <v>8.98</v>
      </c>
      <c r="G777" s="13" t="s">
        <v>312</v>
      </c>
      <c r="H777" s="12">
        <v>17</v>
      </c>
      <c r="I777" s="13" t="s">
        <v>230</v>
      </c>
      <c r="J777" s="318">
        <v>40.299999999999997</v>
      </c>
      <c r="K777" s="15">
        <v>8.3000000000000007</v>
      </c>
      <c r="L777" s="13">
        <v>8.9700000000000006</v>
      </c>
      <c r="M777" s="13" t="s">
        <v>312</v>
      </c>
      <c r="N777" s="13">
        <v>473</v>
      </c>
      <c r="O777" s="13" t="s">
        <v>312</v>
      </c>
      <c r="P777" s="13"/>
      <c r="Q777" s="13" t="s">
        <v>312</v>
      </c>
      <c r="R777" s="13" t="s">
        <v>345</v>
      </c>
      <c r="S777" s="13"/>
      <c r="T777" s="13"/>
      <c r="U777" s="18" t="s">
        <v>113</v>
      </c>
      <c r="V777" s="330"/>
      <c r="W777" s="330"/>
      <c r="X777" s="330"/>
      <c r="Y777" s="330"/>
      <c r="Z777" s="330"/>
      <c r="AA777" s="13"/>
      <c r="AB777" s="13"/>
    </row>
    <row r="778" spans="1:28" ht="15" x14ac:dyDescent="0.2">
      <c r="A778" s="13" t="s">
        <v>322</v>
      </c>
      <c r="B778" s="39">
        <v>41916</v>
      </c>
      <c r="C778" s="361">
        <v>0.45347222222222222</v>
      </c>
      <c r="D778" s="13">
        <v>69.7</v>
      </c>
      <c r="E778" s="13">
        <v>2419.6</v>
      </c>
      <c r="F778" s="13" t="s">
        <v>312</v>
      </c>
      <c r="G778" s="13" t="s">
        <v>312</v>
      </c>
      <c r="H778" s="13">
        <v>13.3</v>
      </c>
      <c r="I778" s="13" t="s">
        <v>230</v>
      </c>
      <c r="J778" s="318"/>
      <c r="K778" s="15">
        <v>8.17</v>
      </c>
      <c r="L778" s="12">
        <v>6.6</v>
      </c>
      <c r="M778" s="13" t="s">
        <v>312</v>
      </c>
      <c r="N778" s="13"/>
      <c r="O778" s="13" t="s">
        <v>312</v>
      </c>
      <c r="P778" s="13"/>
      <c r="Q778" s="13"/>
      <c r="R778" s="13" t="s">
        <v>345</v>
      </c>
      <c r="S778" s="13"/>
      <c r="T778" s="13"/>
      <c r="U778" s="18" t="s">
        <v>335</v>
      </c>
      <c r="V778" s="330"/>
      <c r="W778" s="330"/>
      <c r="X778" s="330"/>
      <c r="Y778" s="330"/>
      <c r="Z778" s="330"/>
      <c r="AA778" s="13"/>
      <c r="AB778" s="13"/>
    </row>
    <row r="779" spans="1:28" ht="15" x14ac:dyDescent="0.2">
      <c r="A779" s="13" t="s">
        <v>322</v>
      </c>
      <c r="B779" s="39">
        <v>41930</v>
      </c>
      <c r="C779" s="16">
        <v>0.44930555555555557</v>
      </c>
      <c r="D779" s="13">
        <v>50.4</v>
      </c>
      <c r="E779" s="13">
        <v>755.6</v>
      </c>
      <c r="F779" s="15">
        <v>9.8000000000000007</v>
      </c>
      <c r="G779" s="13">
        <v>106.8</v>
      </c>
      <c r="H779" s="15">
        <v>10.75</v>
      </c>
      <c r="I779" s="13" t="s">
        <v>230</v>
      </c>
      <c r="J779" s="318"/>
      <c r="K779" s="15">
        <v>8.2899999999999991</v>
      </c>
      <c r="L779" s="13"/>
      <c r="M779" s="13" t="s">
        <v>312</v>
      </c>
      <c r="N779" s="13"/>
      <c r="O779" s="13" t="s">
        <v>312</v>
      </c>
      <c r="P779" s="13"/>
      <c r="Q779" s="13"/>
      <c r="R779" s="13" t="s">
        <v>345</v>
      </c>
      <c r="S779" s="13"/>
      <c r="T779" s="13"/>
      <c r="U779" s="18" t="s">
        <v>275</v>
      </c>
      <c r="V779" s="330"/>
      <c r="W779" s="330"/>
      <c r="X779" s="330"/>
      <c r="Y779" s="330"/>
      <c r="Z779" s="330"/>
      <c r="AA779" s="13"/>
      <c r="AB779" s="13"/>
    </row>
    <row r="780" spans="1:28" ht="15" x14ac:dyDescent="0.2">
      <c r="A780" s="13" t="s">
        <v>322</v>
      </c>
      <c r="B780" s="39">
        <v>41951</v>
      </c>
      <c r="C780" s="16">
        <v>0.45069444444444445</v>
      </c>
      <c r="D780" s="13">
        <v>579.4</v>
      </c>
      <c r="E780" s="13" t="s">
        <v>296</v>
      </c>
      <c r="F780" s="13">
        <v>9.9499999999999993</v>
      </c>
      <c r="G780" s="13" t="s">
        <v>312</v>
      </c>
      <c r="H780" s="13">
        <v>8.31</v>
      </c>
      <c r="I780" s="13" t="s">
        <v>230</v>
      </c>
      <c r="J780" s="318"/>
      <c r="K780" s="15">
        <v>8.1999999999999993</v>
      </c>
      <c r="L780" s="13">
        <v>4.2</v>
      </c>
      <c r="M780" s="13" t="s">
        <v>312</v>
      </c>
      <c r="N780" s="13"/>
      <c r="O780" s="13" t="s">
        <v>312</v>
      </c>
      <c r="P780" s="13"/>
      <c r="Q780" s="13"/>
      <c r="R780" s="13" t="s">
        <v>345</v>
      </c>
      <c r="S780" s="13"/>
      <c r="T780" s="13"/>
      <c r="U780" s="18" t="s">
        <v>275</v>
      </c>
      <c r="V780" s="330"/>
      <c r="W780" s="330"/>
      <c r="X780" s="330"/>
      <c r="Y780" s="330"/>
      <c r="Z780" s="330"/>
      <c r="AA780" s="13"/>
      <c r="AB780" s="13"/>
    </row>
    <row r="781" spans="1:28" ht="15" x14ac:dyDescent="0.2">
      <c r="A781" s="13" t="s">
        <v>322</v>
      </c>
      <c r="B781" s="39">
        <v>41965</v>
      </c>
      <c r="C781" s="16">
        <v>0.44375000000000003</v>
      </c>
      <c r="D781" s="12">
        <v>46.2</v>
      </c>
      <c r="E781" s="12" t="s">
        <v>296</v>
      </c>
      <c r="F781" s="13">
        <v>11.52</v>
      </c>
      <c r="G781" s="13"/>
      <c r="H781" s="15">
        <v>3.19</v>
      </c>
      <c r="I781" s="13" t="s">
        <v>230</v>
      </c>
      <c r="J781" s="318"/>
      <c r="K781" s="15">
        <v>8.0299999999999994</v>
      </c>
      <c r="L781" s="12">
        <v>2.4</v>
      </c>
      <c r="M781" s="13" t="s">
        <v>312</v>
      </c>
      <c r="N781" s="13"/>
      <c r="O781" s="13" t="s">
        <v>312</v>
      </c>
      <c r="P781" s="13"/>
      <c r="Q781" s="13"/>
      <c r="R781" s="13" t="s">
        <v>345</v>
      </c>
      <c r="S781" s="13"/>
      <c r="T781" s="13"/>
      <c r="U781" s="18" t="s">
        <v>280</v>
      </c>
      <c r="V781" s="330"/>
      <c r="W781" s="330"/>
      <c r="X781" s="330"/>
      <c r="Y781" s="330"/>
      <c r="Z781" s="330"/>
      <c r="AA781" s="13"/>
      <c r="AB781" s="13"/>
    </row>
    <row r="782" spans="1:28" ht="15" x14ac:dyDescent="0.2">
      <c r="A782" s="13" t="s">
        <v>322</v>
      </c>
      <c r="B782" s="39">
        <v>41986</v>
      </c>
      <c r="C782" s="16">
        <v>0.47569444444444442</v>
      </c>
      <c r="D782" s="12">
        <v>40.799999999999997</v>
      </c>
      <c r="E782" s="12" t="s">
        <v>296</v>
      </c>
      <c r="F782" s="13" t="s">
        <v>312</v>
      </c>
      <c r="G782" s="13" t="s">
        <v>312</v>
      </c>
      <c r="H782" s="15">
        <v>4.26</v>
      </c>
      <c r="I782" s="13" t="s">
        <v>230</v>
      </c>
      <c r="J782" s="318"/>
      <c r="K782" s="15">
        <v>7.98</v>
      </c>
      <c r="L782" s="12">
        <v>1.5</v>
      </c>
      <c r="M782" s="13" t="s">
        <v>312</v>
      </c>
      <c r="N782" s="13"/>
      <c r="O782" s="13" t="s">
        <v>312</v>
      </c>
      <c r="P782" s="13"/>
      <c r="Q782" s="13"/>
      <c r="R782" s="13" t="s">
        <v>345</v>
      </c>
      <c r="S782" s="13"/>
      <c r="T782" s="13"/>
      <c r="U782" s="18" t="s">
        <v>275</v>
      </c>
      <c r="V782" s="330"/>
      <c r="W782" s="330"/>
      <c r="X782" s="330"/>
      <c r="Y782" s="330"/>
      <c r="Z782" s="330"/>
      <c r="AA782" s="13"/>
      <c r="AB782" s="13"/>
    </row>
    <row r="783" spans="1:28" ht="15" x14ac:dyDescent="0.2">
      <c r="A783" s="13" t="s">
        <v>322</v>
      </c>
      <c r="B783" s="39">
        <v>42028</v>
      </c>
      <c r="C783" s="16">
        <v>0.45763888888888887</v>
      </c>
      <c r="D783" s="13">
        <v>44.3</v>
      </c>
      <c r="E783" s="13">
        <v>1986.3</v>
      </c>
      <c r="F783" s="15">
        <v>12.05</v>
      </c>
      <c r="G783" s="13">
        <v>104.8</v>
      </c>
      <c r="H783" s="15">
        <v>1.69</v>
      </c>
      <c r="I783" s="13" t="s">
        <v>230</v>
      </c>
      <c r="J783" s="318"/>
      <c r="K783" s="15">
        <v>7.35</v>
      </c>
      <c r="L783" s="12">
        <v>4.5</v>
      </c>
      <c r="M783" s="13" t="s">
        <v>312</v>
      </c>
      <c r="N783" s="12">
        <v>581.4</v>
      </c>
      <c r="O783" s="13" t="s">
        <v>312</v>
      </c>
      <c r="P783" s="13"/>
      <c r="Q783" s="13" t="s">
        <v>217</v>
      </c>
      <c r="R783" s="13" t="s">
        <v>345</v>
      </c>
      <c r="S783" s="13"/>
      <c r="T783" s="13"/>
      <c r="U783" s="18" t="s">
        <v>278</v>
      </c>
      <c r="V783" s="18" t="s">
        <v>385</v>
      </c>
      <c r="W783" s="18"/>
      <c r="X783" s="18"/>
      <c r="Y783" s="18"/>
      <c r="Z783" s="18"/>
      <c r="AA783" s="13"/>
      <c r="AB783" s="13"/>
    </row>
    <row r="784" spans="1:28" ht="15" x14ac:dyDescent="0.2">
      <c r="A784" s="13" t="s">
        <v>322</v>
      </c>
      <c r="B784" s="39">
        <v>42049</v>
      </c>
      <c r="C784" s="16">
        <v>0.4770833333333333</v>
      </c>
      <c r="D784" s="13" t="s">
        <v>236</v>
      </c>
      <c r="E784" s="13" t="s">
        <v>236</v>
      </c>
      <c r="F784" s="14">
        <v>10.74</v>
      </c>
      <c r="G784" s="13">
        <v>102.9</v>
      </c>
      <c r="H784" s="15">
        <v>5.46</v>
      </c>
      <c r="I784" s="13" t="s">
        <v>230</v>
      </c>
      <c r="J784" s="318"/>
      <c r="K784" s="15">
        <v>7.79</v>
      </c>
      <c r="L784" s="15">
        <v>3.7</v>
      </c>
      <c r="M784" s="13" t="s">
        <v>312</v>
      </c>
      <c r="N784" s="12">
        <v>602.9</v>
      </c>
      <c r="O784" s="13" t="s">
        <v>312</v>
      </c>
      <c r="P784" s="13" t="s">
        <v>312</v>
      </c>
      <c r="Q784" s="13" t="s">
        <v>312</v>
      </c>
      <c r="R784" s="13" t="s">
        <v>345</v>
      </c>
      <c r="S784" s="13"/>
      <c r="T784" s="13"/>
      <c r="U784" s="18" t="s">
        <v>278</v>
      </c>
      <c r="V784" s="18" t="s">
        <v>375</v>
      </c>
      <c r="W784" s="18"/>
      <c r="X784" s="18"/>
      <c r="Y784" s="18"/>
      <c r="Z784" s="18"/>
      <c r="AA784" s="13"/>
      <c r="AB784" s="13"/>
    </row>
    <row r="785" spans="1:28" ht="15" x14ac:dyDescent="0.2">
      <c r="A785" s="13" t="s">
        <v>322</v>
      </c>
      <c r="B785" s="39">
        <v>42063</v>
      </c>
      <c r="C785" s="13" t="s">
        <v>312</v>
      </c>
      <c r="D785" s="13" t="s">
        <v>312</v>
      </c>
      <c r="E785" s="13" t="s">
        <v>312</v>
      </c>
      <c r="F785" s="13" t="s">
        <v>312</v>
      </c>
      <c r="G785" s="13" t="s">
        <v>312</v>
      </c>
      <c r="H785" s="13" t="s">
        <v>312</v>
      </c>
      <c r="I785" s="13" t="s">
        <v>312</v>
      </c>
      <c r="J785" s="318" t="s">
        <v>312</v>
      </c>
      <c r="K785" s="13" t="s">
        <v>312</v>
      </c>
      <c r="L785" s="13" t="s">
        <v>312</v>
      </c>
      <c r="M785" s="13" t="s">
        <v>312</v>
      </c>
      <c r="N785" s="13" t="s">
        <v>312</v>
      </c>
      <c r="O785" s="13" t="s">
        <v>312</v>
      </c>
      <c r="P785" s="13" t="s">
        <v>312</v>
      </c>
      <c r="Q785" s="13" t="s">
        <v>312</v>
      </c>
      <c r="R785" s="13" t="s">
        <v>312</v>
      </c>
      <c r="S785" s="13"/>
      <c r="T785" s="13"/>
      <c r="U785" s="18" t="s">
        <v>278</v>
      </c>
      <c r="V785" s="18" t="s">
        <v>301</v>
      </c>
      <c r="W785" s="18"/>
      <c r="X785" s="18"/>
      <c r="Y785" s="18"/>
      <c r="Z785" s="18"/>
      <c r="AA785" s="13"/>
      <c r="AB785" s="13"/>
    </row>
    <row r="786" spans="1:28" ht="15" x14ac:dyDescent="0.2">
      <c r="A786" s="13" t="s">
        <v>322</v>
      </c>
      <c r="B786" s="39">
        <v>42084</v>
      </c>
      <c r="C786" s="16">
        <v>0.53333333333333333</v>
      </c>
      <c r="D786" s="12">
        <v>8.5</v>
      </c>
      <c r="E786" s="13">
        <v>2419.6</v>
      </c>
      <c r="F786" s="14">
        <v>10.130000000000001</v>
      </c>
      <c r="G786" s="13">
        <v>108.6</v>
      </c>
      <c r="H786" s="15">
        <v>9.85</v>
      </c>
      <c r="I786" s="13" t="s">
        <v>230</v>
      </c>
      <c r="J786" s="318"/>
      <c r="K786" s="15">
        <v>7.81</v>
      </c>
      <c r="L786" s="15">
        <v>3.34</v>
      </c>
      <c r="M786" s="12">
        <v>528.20000000000005</v>
      </c>
      <c r="N786" s="12">
        <v>743.8</v>
      </c>
      <c r="O786" s="12">
        <v>161.30000000000001</v>
      </c>
      <c r="P786" s="13"/>
      <c r="Q786" s="13" t="s">
        <v>217</v>
      </c>
      <c r="R786" s="13" t="s">
        <v>345</v>
      </c>
      <c r="S786" s="13"/>
      <c r="T786" s="13"/>
      <c r="U786" s="18" t="s">
        <v>278</v>
      </c>
      <c r="V786" s="18" t="s">
        <v>302</v>
      </c>
      <c r="W786" s="18"/>
      <c r="X786" s="18"/>
      <c r="Y786" s="18"/>
      <c r="Z786" s="18"/>
      <c r="AA786" s="13"/>
      <c r="AB786" s="13"/>
    </row>
    <row r="787" spans="1:28" ht="15" x14ac:dyDescent="0.2">
      <c r="A787" s="13" t="s">
        <v>322</v>
      </c>
      <c r="B787" s="39">
        <v>42091</v>
      </c>
      <c r="C787" s="16">
        <v>0.52083333333333337</v>
      </c>
      <c r="D787" s="12">
        <v>23.3</v>
      </c>
      <c r="E787" s="12" t="s">
        <v>296</v>
      </c>
      <c r="F787" s="14">
        <v>9.4499999999999993</v>
      </c>
      <c r="G787" s="13">
        <v>108.2</v>
      </c>
      <c r="H787" s="15">
        <v>12.63</v>
      </c>
      <c r="I787" s="13" t="s">
        <v>230</v>
      </c>
      <c r="J787" s="318"/>
      <c r="K787" s="15">
        <v>7.19</v>
      </c>
      <c r="L787" s="15">
        <v>4.93</v>
      </c>
      <c r="M787" s="12">
        <v>507.2</v>
      </c>
      <c r="N787" s="12">
        <v>668.2</v>
      </c>
      <c r="O787" s="12">
        <v>174.5</v>
      </c>
      <c r="P787" s="13"/>
      <c r="Q787" s="13" t="s">
        <v>217</v>
      </c>
      <c r="R787" s="13" t="s">
        <v>345</v>
      </c>
      <c r="S787" s="13"/>
      <c r="T787" s="13"/>
      <c r="U787" s="18" t="s">
        <v>278</v>
      </c>
      <c r="V787" s="18" t="s">
        <v>303</v>
      </c>
      <c r="W787" s="18"/>
      <c r="X787" s="18"/>
      <c r="Y787" s="18"/>
      <c r="Z787" s="18"/>
      <c r="AA787" s="13"/>
      <c r="AB787" s="13"/>
    </row>
    <row r="788" spans="1:28" ht="15" x14ac:dyDescent="0.25">
      <c r="A788" s="13" t="s">
        <v>322</v>
      </c>
      <c r="B788" s="39">
        <v>42111</v>
      </c>
      <c r="C788" s="16">
        <v>0.53611111111111109</v>
      </c>
      <c r="D788" s="12">
        <v>1986.3</v>
      </c>
      <c r="E788" s="12" t="s">
        <v>296</v>
      </c>
      <c r="F788" s="15">
        <v>9.8000000000000007</v>
      </c>
      <c r="G788" s="13">
        <v>100.3</v>
      </c>
      <c r="H788" s="15">
        <v>7.85</v>
      </c>
      <c r="I788" s="13" t="s">
        <v>371</v>
      </c>
      <c r="J788" s="318">
        <v>69.3</v>
      </c>
      <c r="K788" s="15">
        <v>7.85</v>
      </c>
      <c r="L788" s="15" t="s">
        <v>312</v>
      </c>
      <c r="M788" s="12">
        <v>364.6</v>
      </c>
      <c r="N788" s="12">
        <v>542.20000000000005</v>
      </c>
      <c r="O788" s="12">
        <v>123.9</v>
      </c>
      <c r="P788" s="13" t="s">
        <v>312</v>
      </c>
      <c r="Q788" s="13" t="s">
        <v>217</v>
      </c>
      <c r="R788" s="13" t="s">
        <v>346</v>
      </c>
      <c r="S788" s="13" t="s">
        <v>312</v>
      </c>
      <c r="T788" s="13" t="s">
        <v>312</v>
      </c>
      <c r="U788" s="350" t="s">
        <v>195</v>
      </c>
      <c r="V788" s="18" t="s">
        <v>304</v>
      </c>
      <c r="W788" s="18"/>
      <c r="X788" s="18"/>
      <c r="Y788" s="18"/>
      <c r="Z788" s="18"/>
      <c r="AA788" s="13"/>
      <c r="AB788" s="13"/>
    </row>
    <row r="789" spans="1:28" ht="15" x14ac:dyDescent="0.2">
      <c r="A789" s="13" t="s">
        <v>322</v>
      </c>
      <c r="B789" s="39">
        <v>42130</v>
      </c>
      <c r="C789" s="16">
        <v>0.47222222222222227</v>
      </c>
      <c r="D789" s="12">
        <v>150</v>
      </c>
      <c r="E789" s="12"/>
      <c r="F789" s="15">
        <v>9.0399999999999991</v>
      </c>
      <c r="G789" s="13">
        <v>99.4</v>
      </c>
      <c r="H789" s="15">
        <v>10.46</v>
      </c>
      <c r="I789" s="13" t="s">
        <v>371</v>
      </c>
      <c r="J789" s="318">
        <v>528</v>
      </c>
      <c r="K789" s="15">
        <v>7.76</v>
      </c>
      <c r="L789" s="15" t="s">
        <v>312</v>
      </c>
      <c r="M789" s="12">
        <v>344.2</v>
      </c>
      <c r="N789" s="12">
        <v>248.5</v>
      </c>
      <c r="O789" s="12">
        <v>81.7</v>
      </c>
      <c r="P789" s="13"/>
      <c r="Q789" s="13" t="s">
        <v>312</v>
      </c>
      <c r="R789" s="13" t="s">
        <v>346</v>
      </c>
      <c r="S789" s="13"/>
      <c r="T789" s="13"/>
      <c r="U789" s="18" t="s">
        <v>115</v>
      </c>
      <c r="V789" s="18" t="s">
        <v>305</v>
      </c>
      <c r="W789" s="18"/>
      <c r="X789" s="18"/>
      <c r="Y789" s="18"/>
      <c r="Z789" s="18"/>
      <c r="AA789" s="13"/>
      <c r="AB789" s="13"/>
    </row>
    <row r="790" spans="1:28" ht="15" x14ac:dyDescent="0.2">
      <c r="A790" s="13" t="s">
        <v>322</v>
      </c>
      <c r="B790" s="39">
        <v>42144</v>
      </c>
      <c r="C790" s="16">
        <v>0.47638888888888892</v>
      </c>
      <c r="D790" s="318">
        <v>214</v>
      </c>
      <c r="E790" s="12"/>
      <c r="F790" s="15">
        <v>9.89</v>
      </c>
      <c r="G790" s="13">
        <v>102.2</v>
      </c>
      <c r="H790" s="15">
        <v>8.61</v>
      </c>
      <c r="I790" s="13" t="s">
        <v>371</v>
      </c>
      <c r="J790" s="318">
        <v>624</v>
      </c>
      <c r="K790" s="15">
        <v>7.63</v>
      </c>
      <c r="L790" s="15" t="s">
        <v>312</v>
      </c>
      <c r="M790" s="12">
        <v>322.7</v>
      </c>
      <c r="N790" s="12">
        <v>221.7</v>
      </c>
      <c r="O790" s="12">
        <v>69</v>
      </c>
      <c r="P790" s="13"/>
      <c r="Q790" s="13" t="s">
        <v>312</v>
      </c>
      <c r="R790" s="13" t="s">
        <v>346</v>
      </c>
      <c r="S790" s="13"/>
      <c r="T790" s="13"/>
      <c r="U790" s="18" t="s">
        <v>115</v>
      </c>
      <c r="V790" s="18" t="s">
        <v>306</v>
      </c>
      <c r="W790" s="18"/>
      <c r="X790" s="18"/>
      <c r="Y790" s="18"/>
      <c r="Z790" s="18"/>
      <c r="AA790" s="13"/>
      <c r="AB790" s="13"/>
    </row>
    <row r="791" spans="1:28" ht="15" x14ac:dyDescent="0.2">
      <c r="A791" s="13" t="s">
        <v>322</v>
      </c>
      <c r="B791" s="39">
        <v>42158</v>
      </c>
      <c r="C791" s="16">
        <v>0.4291666666666667</v>
      </c>
      <c r="D791" s="12">
        <v>56.5</v>
      </c>
      <c r="E791" s="12"/>
      <c r="F791" s="15">
        <v>9.19</v>
      </c>
      <c r="G791" s="13">
        <v>101.8</v>
      </c>
      <c r="H791" s="15">
        <v>11.34</v>
      </c>
      <c r="I791" s="13" t="s">
        <v>371</v>
      </c>
      <c r="J791" s="318">
        <v>580</v>
      </c>
      <c r="K791" s="15">
        <v>7.62</v>
      </c>
      <c r="L791" s="15" t="s">
        <v>312</v>
      </c>
      <c r="M791" s="12">
        <v>211.5</v>
      </c>
      <c r="N791" s="12">
        <v>286.3</v>
      </c>
      <c r="O791" s="12">
        <v>73.7</v>
      </c>
      <c r="P791" s="13" t="s">
        <v>312</v>
      </c>
      <c r="Q791" s="13" t="s">
        <v>217</v>
      </c>
      <c r="R791" s="13" t="s">
        <v>346</v>
      </c>
      <c r="S791" s="13" t="s">
        <v>312</v>
      </c>
      <c r="T791" s="13" t="s">
        <v>312</v>
      </c>
      <c r="U791" s="18" t="s">
        <v>251</v>
      </c>
      <c r="V791" s="18" t="s">
        <v>422</v>
      </c>
      <c r="W791" s="18"/>
      <c r="X791" s="18"/>
      <c r="Y791" s="18"/>
      <c r="Z791" s="18"/>
      <c r="AA791" s="13"/>
      <c r="AB791" s="13"/>
    </row>
    <row r="792" spans="1:28" ht="15" x14ac:dyDescent="0.2">
      <c r="A792" s="13" t="s">
        <v>322</v>
      </c>
      <c r="B792" s="39">
        <v>42172</v>
      </c>
      <c r="C792" s="16">
        <v>0.50069444444444444</v>
      </c>
      <c r="D792" s="12">
        <v>72.3</v>
      </c>
      <c r="E792" s="12"/>
      <c r="F792" s="15">
        <v>8.3699999999999992</v>
      </c>
      <c r="G792" s="13">
        <v>101.6</v>
      </c>
      <c r="H792" s="15">
        <v>15.44</v>
      </c>
      <c r="I792" s="13" t="s">
        <v>371</v>
      </c>
      <c r="J792" s="318">
        <v>589</v>
      </c>
      <c r="K792" s="15">
        <v>7.57</v>
      </c>
      <c r="L792" s="15" t="s">
        <v>312</v>
      </c>
      <c r="M792" s="12">
        <v>194.2</v>
      </c>
      <c r="N792" s="12">
        <v>239.1</v>
      </c>
      <c r="O792" s="12">
        <v>94</v>
      </c>
      <c r="P792" s="13" t="s">
        <v>312</v>
      </c>
      <c r="Q792" s="13" t="s">
        <v>217</v>
      </c>
      <c r="R792" s="13" t="s">
        <v>346</v>
      </c>
      <c r="S792" s="13" t="s">
        <v>312</v>
      </c>
      <c r="T792" s="13" t="s">
        <v>312</v>
      </c>
      <c r="U792" s="18" t="s">
        <v>249</v>
      </c>
      <c r="V792" s="18" t="s">
        <v>423</v>
      </c>
      <c r="W792" s="18"/>
      <c r="X792" s="18"/>
      <c r="Y792" s="18"/>
      <c r="Z792" s="18"/>
      <c r="AA792" s="13"/>
      <c r="AB792" s="13"/>
    </row>
    <row r="793" spans="1:28" ht="15" x14ac:dyDescent="0.2">
      <c r="A793" s="13" t="s">
        <v>322</v>
      </c>
      <c r="B793" s="39">
        <v>42181</v>
      </c>
      <c r="C793" s="16">
        <v>0.47916666666666669</v>
      </c>
      <c r="D793" s="12">
        <v>191.8</v>
      </c>
      <c r="E793" s="12" t="s">
        <v>296</v>
      </c>
      <c r="F793" s="15">
        <v>8.16</v>
      </c>
      <c r="G793" s="13">
        <v>101.1</v>
      </c>
      <c r="H793" s="15">
        <v>16.73</v>
      </c>
      <c r="I793" s="13" t="s">
        <v>371</v>
      </c>
      <c r="J793" s="318">
        <v>381</v>
      </c>
      <c r="K793" s="15">
        <v>7.63</v>
      </c>
      <c r="L793" s="15">
        <v>7.81</v>
      </c>
      <c r="M793" s="12">
        <v>260.60000000000002</v>
      </c>
      <c r="N793" s="12">
        <v>309.5</v>
      </c>
      <c r="O793" s="12">
        <v>77.599999999999994</v>
      </c>
      <c r="P793" s="13" t="s">
        <v>312</v>
      </c>
      <c r="Q793" s="13" t="s">
        <v>298</v>
      </c>
      <c r="R793" s="13" t="s">
        <v>346</v>
      </c>
      <c r="S793" s="13" t="s">
        <v>312</v>
      </c>
      <c r="T793" s="13" t="s">
        <v>312</v>
      </c>
      <c r="U793" s="18" t="s">
        <v>207</v>
      </c>
      <c r="V793" s="18" t="s">
        <v>147</v>
      </c>
      <c r="W793" s="18"/>
      <c r="X793" s="18"/>
      <c r="Y793" s="18"/>
      <c r="Z793" s="18"/>
      <c r="AA793" s="13"/>
      <c r="AB793" s="13"/>
    </row>
    <row r="794" spans="1:28" ht="15" x14ac:dyDescent="0.2">
      <c r="A794" s="13" t="s">
        <v>322</v>
      </c>
      <c r="B794" s="39">
        <v>42186</v>
      </c>
      <c r="C794" s="16">
        <v>0.42777777777777781</v>
      </c>
      <c r="D794" s="12">
        <v>62.4</v>
      </c>
      <c r="E794" s="12"/>
      <c r="F794" s="15">
        <v>7.85</v>
      </c>
      <c r="G794" s="13">
        <v>101.3</v>
      </c>
      <c r="H794" s="15">
        <v>18.309999999999999</v>
      </c>
      <c r="I794" s="13" t="s">
        <v>371</v>
      </c>
      <c r="J794" s="318">
        <v>348</v>
      </c>
      <c r="K794" s="15">
        <v>7.53</v>
      </c>
      <c r="L794" s="15">
        <v>7.25</v>
      </c>
      <c r="M794" s="12">
        <v>264.7</v>
      </c>
      <c r="N794" s="12">
        <v>303.8</v>
      </c>
      <c r="O794" s="12">
        <v>72.7</v>
      </c>
      <c r="P794" s="13"/>
      <c r="Q794" s="13" t="s">
        <v>312</v>
      </c>
      <c r="R794" s="13" t="s">
        <v>346</v>
      </c>
      <c r="S794" s="13"/>
      <c r="T794" s="13"/>
      <c r="U794" s="18" t="s">
        <v>127</v>
      </c>
      <c r="V794" s="18" t="s">
        <v>148</v>
      </c>
      <c r="W794" s="18"/>
      <c r="X794" s="18"/>
      <c r="Y794" s="18"/>
      <c r="Z794" s="18"/>
      <c r="AA794" s="13"/>
      <c r="AB794" s="13"/>
    </row>
    <row r="795" spans="1:28" ht="15" x14ac:dyDescent="0.2">
      <c r="A795" s="13" t="s">
        <v>322</v>
      </c>
      <c r="B795" s="39">
        <v>42195</v>
      </c>
      <c r="C795" s="16">
        <v>0.44166666666666665</v>
      </c>
      <c r="D795" s="12">
        <v>298.7</v>
      </c>
      <c r="E795" s="12" t="s">
        <v>296</v>
      </c>
      <c r="F795" s="15">
        <v>7.8</v>
      </c>
      <c r="G795" s="13">
        <v>100.1</v>
      </c>
      <c r="H795" s="15">
        <v>17.91</v>
      </c>
      <c r="I795" s="13" t="s">
        <v>312</v>
      </c>
      <c r="J795" s="318">
        <v>219</v>
      </c>
      <c r="K795" s="15">
        <v>7.76</v>
      </c>
      <c r="L795" s="15">
        <v>12.7</v>
      </c>
      <c r="M795" s="12">
        <v>313.39999999999998</v>
      </c>
      <c r="N795" s="12">
        <v>362.6</v>
      </c>
      <c r="O795" s="12">
        <v>73.099999999999994</v>
      </c>
      <c r="P795" s="13" t="s">
        <v>312</v>
      </c>
      <c r="Q795" s="13" t="s">
        <v>217</v>
      </c>
      <c r="R795" s="13" t="s">
        <v>346</v>
      </c>
      <c r="S795" s="13" t="s">
        <v>312</v>
      </c>
      <c r="T795" s="13" t="s">
        <v>312</v>
      </c>
      <c r="U795" s="18" t="s">
        <v>249</v>
      </c>
      <c r="V795" s="18" t="s">
        <v>149</v>
      </c>
      <c r="W795" s="18"/>
      <c r="X795" s="18"/>
      <c r="Y795" s="18"/>
      <c r="Z795" s="18"/>
      <c r="AA795" s="13" t="s">
        <v>312</v>
      </c>
      <c r="AB795" s="13" t="s">
        <v>312</v>
      </c>
    </row>
    <row r="796" spans="1:28" ht="15" x14ac:dyDescent="0.2">
      <c r="A796" s="13" t="s">
        <v>322</v>
      </c>
      <c r="B796" s="39">
        <v>42200</v>
      </c>
      <c r="C796" s="16">
        <v>0.42638888888888887</v>
      </c>
      <c r="D796" s="318">
        <v>120</v>
      </c>
      <c r="E796" s="12"/>
      <c r="F796" s="15">
        <v>7.77</v>
      </c>
      <c r="G796" s="13">
        <v>99.9</v>
      </c>
      <c r="H796" s="15">
        <v>18.079999999999998</v>
      </c>
      <c r="I796" s="13" t="s">
        <v>371</v>
      </c>
      <c r="J796" s="318">
        <v>199</v>
      </c>
      <c r="K796" s="15">
        <v>7.8</v>
      </c>
      <c r="L796" s="15" t="s">
        <v>312</v>
      </c>
      <c r="M796" s="12">
        <v>205</v>
      </c>
      <c r="N796" s="12">
        <v>236.7</v>
      </c>
      <c r="O796" s="12">
        <v>61.2</v>
      </c>
      <c r="P796" s="13"/>
      <c r="Q796" s="13" t="s">
        <v>312</v>
      </c>
      <c r="R796" s="13" t="s">
        <v>346</v>
      </c>
      <c r="S796" s="13"/>
      <c r="T796" s="13"/>
      <c r="U796" s="18" t="s">
        <v>163</v>
      </c>
      <c r="V796" s="18" t="s">
        <v>150</v>
      </c>
      <c r="W796" s="18"/>
      <c r="X796" s="18"/>
      <c r="Y796" s="18"/>
      <c r="Z796" s="18"/>
      <c r="AA796" s="13"/>
      <c r="AB796" s="13"/>
    </row>
    <row r="797" spans="1:28" ht="15" x14ac:dyDescent="0.2">
      <c r="A797" s="13" t="s">
        <v>322</v>
      </c>
      <c r="B797" s="39">
        <v>42209</v>
      </c>
      <c r="C797" s="16">
        <v>0.41875000000000001</v>
      </c>
      <c r="D797" s="12">
        <v>52.8</v>
      </c>
      <c r="E797" s="12" t="s">
        <v>296</v>
      </c>
      <c r="F797" s="15">
        <v>7.67</v>
      </c>
      <c r="G797" s="12">
        <v>100</v>
      </c>
      <c r="H797" s="15">
        <v>19.03</v>
      </c>
      <c r="I797" s="13" t="s">
        <v>312</v>
      </c>
      <c r="J797" s="318">
        <v>202</v>
      </c>
      <c r="K797" s="15">
        <v>7.72</v>
      </c>
      <c r="L797" s="15" t="s">
        <v>312</v>
      </c>
      <c r="M797" s="12">
        <v>284.8</v>
      </c>
      <c r="N797" s="12">
        <v>322.10000000000002</v>
      </c>
      <c r="O797" s="12">
        <v>66.099999999999994</v>
      </c>
      <c r="P797" s="13" t="s">
        <v>312</v>
      </c>
      <c r="Q797" s="13" t="s">
        <v>298</v>
      </c>
      <c r="R797" s="13" t="s">
        <v>346</v>
      </c>
      <c r="S797" s="13" t="s">
        <v>312</v>
      </c>
      <c r="T797" s="13" t="s">
        <v>312</v>
      </c>
      <c r="U797" s="18" t="s">
        <v>249</v>
      </c>
      <c r="V797" s="18" t="s">
        <v>151</v>
      </c>
      <c r="W797" s="18"/>
      <c r="X797" s="18"/>
      <c r="Y797" s="18"/>
      <c r="Z797" s="18"/>
      <c r="AA797" s="13" t="s">
        <v>312</v>
      </c>
      <c r="AB797" s="13" t="s">
        <v>312</v>
      </c>
    </row>
    <row r="798" spans="1:28" ht="15" x14ac:dyDescent="0.2">
      <c r="A798" s="13" t="s">
        <v>322</v>
      </c>
      <c r="B798" s="39">
        <v>42216</v>
      </c>
      <c r="C798" s="16">
        <v>0.42569444444444443</v>
      </c>
      <c r="D798" s="12">
        <v>98.5</v>
      </c>
      <c r="E798" s="12" t="s">
        <v>296</v>
      </c>
      <c r="F798" s="15">
        <v>7.73</v>
      </c>
      <c r="G798" s="13">
        <v>101.1</v>
      </c>
      <c r="H798" s="15">
        <v>19.34</v>
      </c>
      <c r="I798" s="13" t="s">
        <v>312</v>
      </c>
      <c r="J798" s="318">
        <v>52.5</v>
      </c>
      <c r="K798" s="15">
        <v>7.81</v>
      </c>
      <c r="L798" s="15" t="s">
        <v>312</v>
      </c>
      <c r="M798" s="12">
        <v>371.4</v>
      </c>
      <c r="N798" s="12">
        <v>416.3</v>
      </c>
      <c r="O798" s="12">
        <v>58</v>
      </c>
      <c r="P798" s="13" t="s">
        <v>312</v>
      </c>
      <c r="Q798" s="13" t="s">
        <v>217</v>
      </c>
      <c r="R798" s="13" t="s">
        <v>346</v>
      </c>
      <c r="S798" s="13" t="s">
        <v>312</v>
      </c>
      <c r="T798" s="13" t="s">
        <v>312</v>
      </c>
      <c r="U798" s="18" t="s">
        <v>249</v>
      </c>
      <c r="V798" s="18" t="s">
        <v>152</v>
      </c>
      <c r="W798" s="18"/>
      <c r="X798" s="18"/>
      <c r="Y798" s="18"/>
      <c r="Z798" s="18"/>
      <c r="AA798" s="13"/>
      <c r="AB798" s="13"/>
    </row>
    <row r="799" spans="1:28" ht="15" x14ac:dyDescent="0.25">
      <c r="A799" s="13" t="s">
        <v>322</v>
      </c>
      <c r="B799" s="39">
        <v>42221</v>
      </c>
      <c r="C799" s="16">
        <v>0.44513888888888892</v>
      </c>
      <c r="D799" s="12">
        <v>131</v>
      </c>
      <c r="E799" s="12"/>
      <c r="F799" s="15">
        <v>7.97</v>
      </c>
      <c r="G799" s="13">
        <v>104.4</v>
      </c>
      <c r="H799" s="15">
        <v>19.100000000000001</v>
      </c>
      <c r="I799" s="13" t="s">
        <v>312</v>
      </c>
      <c r="J799" s="318">
        <v>67.900000000000006</v>
      </c>
      <c r="K799" s="15">
        <v>7.68</v>
      </c>
      <c r="L799" s="15" t="s">
        <v>312</v>
      </c>
      <c r="M799" s="12">
        <v>384.4</v>
      </c>
      <c r="N799" s="12">
        <v>433.6</v>
      </c>
      <c r="O799" s="12" t="s">
        <v>312</v>
      </c>
      <c r="P799" s="13" t="s">
        <v>312</v>
      </c>
      <c r="Q799" s="13" t="s">
        <v>217</v>
      </c>
      <c r="R799" s="13" t="s">
        <v>345</v>
      </c>
      <c r="S799" s="13" t="s">
        <v>312</v>
      </c>
      <c r="T799" s="13" t="s">
        <v>312</v>
      </c>
      <c r="U799" s="340" t="s">
        <v>172</v>
      </c>
      <c r="V799" s="18" t="s">
        <v>153</v>
      </c>
      <c r="W799" s="18"/>
      <c r="X799" s="18"/>
      <c r="Y799" s="18"/>
      <c r="Z799" s="18"/>
      <c r="AA799" s="13"/>
      <c r="AB799" s="13"/>
    </row>
    <row r="800" spans="1:28" ht="15" x14ac:dyDescent="0.2">
      <c r="A800" s="13" t="s">
        <v>322</v>
      </c>
      <c r="B800" s="39">
        <v>42235</v>
      </c>
      <c r="C800" s="16">
        <v>0.45416666666666666</v>
      </c>
      <c r="D800" s="318">
        <v>291</v>
      </c>
      <c r="E800" s="12"/>
      <c r="F800" s="15">
        <v>8.17</v>
      </c>
      <c r="G800" s="13">
        <v>104.2</v>
      </c>
      <c r="H800" s="15">
        <v>17.72</v>
      </c>
      <c r="I800" s="13" t="s">
        <v>230</v>
      </c>
      <c r="J800" s="318">
        <v>78.8</v>
      </c>
      <c r="K800" s="15">
        <v>7.84</v>
      </c>
      <c r="L800" s="15" t="s">
        <v>312</v>
      </c>
      <c r="M800" s="12">
        <v>439.3</v>
      </c>
      <c r="N800" s="12">
        <v>506.8</v>
      </c>
      <c r="O800" s="12">
        <v>69.599999999999994</v>
      </c>
      <c r="P800" s="13" t="s">
        <v>312</v>
      </c>
      <c r="Q800" s="13" t="s">
        <v>312</v>
      </c>
      <c r="R800" s="13" t="s">
        <v>345</v>
      </c>
      <c r="S800" s="13" t="s">
        <v>312</v>
      </c>
      <c r="T800" s="13" t="s">
        <v>312</v>
      </c>
      <c r="U800" s="18" t="s">
        <v>174</v>
      </c>
      <c r="V800" s="18" t="s">
        <v>154</v>
      </c>
      <c r="W800" s="18"/>
      <c r="X800" s="18"/>
      <c r="Y800" s="18"/>
      <c r="Z800" s="18"/>
      <c r="AA800" s="13"/>
      <c r="AB800" s="13"/>
    </row>
    <row r="801" spans="1:28" ht="15" x14ac:dyDescent="0.2">
      <c r="A801" s="13" t="s">
        <v>322</v>
      </c>
      <c r="B801" s="39">
        <v>42249</v>
      </c>
      <c r="C801" s="16">
        <v>0.44930555555555557</v>
      </c>
      <c r="D801" s="318">
        <v>248</v>
      </c>
      <c r="E801" s="13"/>
      <c r="F801" s="14">
        <v>7.97</v>
      </c>
      <c r="G801" s="13">
        <v>104.1</v>
      </c>
      <c r="H801" s="15">
        <v>18.88</v>
      </c>
      <c r="I801" s="13" t="s">
        <v>230</v>
      </c>
      <c r="J801" s="318">
        <v>29.8</v>
      </c>
      <c r="K801" s="15">
        <v>7.64</v>
      </c>
      <c r="L801" s="12" t="s">
        <v>312</v>
      </c>
      <c r="M801" s="12">
        <v>553.79999999999995</v>
      </c>
      <c r="N801" s="12">
        <v>627.70000000000005</v>
      </c>
      <c r="O801" s="12">
        <v>64.400000000000006</v>
      </c>
      <c r="P801" s="13" t="s">
        <v>312</v>
      </c>
      <c r="Q801" s="13" t="s">
        <v>217</v>
      </c>
      <c r="R801" s="13" t="s">
        <v>345</v>
      </c>
      <c r="S801" s="13" t="s">
        <v>312</v>
      </c>
      <c r="T801" s="13" t="s">
        <v>312</v>
      </c>
      <c r="U801" s="18" t="s">
        <v>174</v>
      </c>
      <c r="V801" s="18" t="s">
        <v>155</v>
      </c>
      <c r="W801" s="18"/>
      <c r="X801" s="18"/>
      <c r="Y801" s="18"/>
      <c r="Z801" s="18"/>
      <c r="AA801" s="13"/>
      <c r="AB801" s="13"/>
    </row>
    <row r="802" spans="1:28" ht="15" x14ac:dyDescent="0.2">
      <c r="A802" s="73" t="s">
        <v>322</v>
      </c>
      <c r="B802" s="325">
        <v>42263</v>
      </c>
      <c r="C802" s="326">
        <v>0.44444444444444442</v>
      </c>
      <c r="D802" s="332">
        <v>461</v>
      </c>
      <c r="E802" s="73"/>
      <c r="F802" s="342">
        <v>8.2200000000000006</v>
      </c>
      <c r="G802" s="73">
        <v>103.4</v>
      </c>
      <c r="H802" s="171">
        <v>16.78</v>
      </c>
      <c r="I802" s="160" t="s">
        <v>521</v>
      </c>
      <c r="J802" s="368">
        <v>11.5</v>
      </c>
      <c r="K802" s="171">
        <v>7.51</v>
      </c>
      <c r="L802" s="171">
        <v>4.34</v>
      </c>
      <c r="M802" s="159">
        <v>732.5</v>
      </c>
      <c r="N802" s="159">
        <v>863.5</v>
      </c>
      <c r="O802" s="159">
        <v>45.2</v>
      </c>
      <c r="P802" s="160" t="s">
        <v>312</v>
      </c>
      <c r="Q802" s="160" t="s">
        <v>217</v>
      </c>
      <c r="R802" s="160" t="s">
        <v>345</v>
      </c>
      <c r="S802" s="111" t="s">
        <v>312</v>
      </c>
      <c r="T802" s="111" t="s">
        <v>312</v>
      </c>
      <c r="U802" s="18" t="s">
        <v>246</v>
      </c>
      <c r="V802" s="18" t="s">
        <v>156</v>
      </c>
      <c r="W802" s="18"/>
      <c r="X802" s="18"/>
      <c r="Y802" s="18"/>
      <c r="Z802" s="18"/>
      <c r="AA802" s="13"/>
      <c r="AB802" s="13"/>
    </row>
    <row r="803" spans="1:28" ht="15" x14ac:dyDescent="0.2">
      <c r="A803" s="13" t="s">
        <v>322</v>
      </c>
      <c r="B803" s="39">
        <v>42272</v>
      </c>
      <c r="C803" s="16">
        <v>0.5229166666666667</v>
      </c>
      <c r="D803" s="12">
        <v>228.2</v>
      </c>
      <c r="E803" s="12" t="s">
        <v>296</v>
      </c>
      <c r="F803" s="15">
        <v>8.36</v>
      </c>
      <c r="G803" s="13">
        <v>106.2</v>
      </c>
      <c r="H803" s="15">
        <v>17.670000000000002</v>
      </c>
      <c r="I803" s="111" t="s">
        <v>521</v>
      </c>
      <c r="J803" s="356">
        <v>8.34</v>
      </c>
      <c r="K803" s="15">
        <v>7.92</v>
      </c>
      <c r="L803" s="15">
        <v>1.35</v>
      </c>
      <c r="M803" s="12">
        <v>772.4</v>
      </c>
      <c r="N803" s="12">
        <v>902.8</v>
      </c>
      <c r="O803" s="12">
        <v>42.8</v>
      </c>
      <c r="P803" s="111" t="s">
        <v>312</v>
      </c>
      <c r="Q803" s="111" t="s">
        <v>421</v>
      </c>
      <c r="R803" s="111" t="s">
        <v>345</v>
      </c>
      <c r="S803" s="375" t="s">
        <v>312</v>
      </c>
      <c r="T803" s="111" t="s">
        <v>312</v>
      </c>
      <c r="U803" s="18" t="s">
        <v>174</v>
      </c>
      <c r="V803" s="18" t="s">
        <v>157</v>
      </c>
      <c r="W803" s="18"/>
      <c r="X803" s="18"/>
      <c r="Y803" s="18"/>
      <c r="Z803" s="18"/>
      <c r="AA803" s="13"/>
      <c r="AB803" s="13"/>
    </row>
    <row r="804" spans="1:28" ht="15" x14ac:dyDescent="0.2">
      <c r="A804" s="13" t="s">
        <v>322</v>
      </c>
      <c r="B804" s="39">
        <v>42286</v>
      </c>
      <c r="C804" s="16">
        <v>0.47152777777777777</v>
      </c>
      <c r="D804" s="12">
        <v>1986.3</v>
      </c>
      <c r="E804" s="348" t="s">
        <v>522</v>
      </c>
      <c r="F804" s="15">
        <v>8.56</v>
      </c>
      <c r="G804" s="13">
        <v>102.6</v>
      </c>
      <c r="H804" s="15">
        <v>15.21</v>
      </c>
      <c r="I804" s="111" t="s">
        <v>230</v>
      </c>
      <c r="J804" s="356">
        <v>22.7</v>
      </c>
      <c r="K804" s="15">
        <v>7.79</v>
      </c>
      <c r="L804" s="15">
        <v>4.58</v>
      </c>
      <c r="M804" s="12">
        <v>622.70000000000005</v>
      </c>
      <c r="N804" s="12">
        <v>766.7</v>
      </c>
      <c r="O804" s="12">
        <v>23.2</v>
      </c>
      <c r="P804" s="111"/>
      <c r="Q804" s="111" t="s">
        <v>298</v>
      </c>
      <c r="R804" s="111" t="s">
        <v>345</v>
      </c>
      <c r="S804" s="155"/>
      <c r="T804" s="155"/>
      <c r="U804" s="18" t="s">
        <v>174</v>
      </c>
      <c r="V804" s="18" t="s">
        <v>158</v>
      </c>
      <c r="W804" s="158"/>
      <c r="X804" s="158"/>
      <c r="Y804" s="158"/>
      <c r="Z804" s="158"/>
      <c r="AA804" s="57"/>
      <c r="AB804" s="57"/>
    </row>
    <row r="805" spans="1:28" ht="15" x14ac:dyDescent="0.2">
      <c r="A805" s="73" t="s">
        <v>322</v>
      </c>
      <c r="B805" s="325">
        <v>42307</v>
      </c>
      <c r="C805" s="326">
        <v>0.45694444444444443</v>
      </c>
      <c r="D805" s="159">
        <v>290.89999999999998</v>
      </c>
      <c r="E805" s="367" t="s">
        <v>523</v>
      </c>
      <c r="F805" s="171">
        <v>9.24</v>
      </c>
      <c r="G805" s="159">
        <v>99</v>
      </c>
      <c r="H805" s="171">
        <v>9.56</v>
      </c>
      <c r="I805" s="160" t="s">
        <v>524</v>
      </c>
      <c r="J805" s="368">
        <v>26.1</v>
      </c>
      <c r="K805" s="171">
        <v>7.51</v>
      </c>
      <c r="L805" s="171">
        <v>5.8</v>
      </c>
      <c r="M805" s="159">
        <v>634.29999999999995</v>
      </c>
      <c r="N805" s="159">
        <v>896.1</v>
      </c>
      <c r="O805" s="159">
        <v>14.2</v>
      </c>
      <c r="P805" s="160"/>
      <c r="Q805" s="160" t="s">
        <v>400</v>
      </c>
      <c r="R805" s="160" t="s">
        <v>120</v>
      </c>
      <c r="S805" s="155"/>
      <c r="T805" s="155"/>
      <c r="U805" s="343" t="s">
        <v>359</v>
      </c>
      <c r="V805" s="158" t="s">
        <v>159</v>
      </c>
      <c r="W805" s="158"/>
      <c r="X805" s="158"/>
      <c r="Y805" s="158"/>
      <c r="Z805" s="158"/>
      <c r="AA805" s="57"/>
      <c r="AB805" s="57"/>
    </row>
    <row r="806" spans="1:28" ht="15" x14ac:dyDescent="0.2">
      <c r="A806" s="13" t="s">
        <v>322</v>
      </c>
      <c r="B806" s="39">
        <v>42321</v>
      </c>
      <c r="C806" s="16">
        <v>0.45763888888888887</v>
      </c>
      <c r="D806" s="12">
        <v>238.2</v>
      </c>
      <c r="E806" s="348" t="s">
        <v>296</v>
      </c>
      <c r="F806" s="15">
        <v>10.85</v>
      </c>
      <c r="G806" s="12">
        <v>103.8</v>
      </c>
      <c r="H806" s="15">
        <v>5.36</v>
      </c>
      <c r="I806" s="111" t="s">
        <v>230</v>
      </c>
      <c r="J806" s="356">
        <v>24.4</v>
      </c>
      <c r="K806" s="15">
        <v>7.31</v>
      </c>
      <c r="L806" s="15">
        <v>2.16</v>
      </c>
      <c r="M806" s="12">
        <v>569.20000000000005</v>
      </c>
      <c r="N806" s="12">
        <v>911</v>
      </c>
      <c r="O806" s="12">
        <v>11.9</v>
      </c>
      <c r="P806" s="111"/>
      <c r="Q806" s="111" t="s">
        <v>298</v>
      </c>
      <c r="R806" s="111" t="s">
        <v>345</v>
      </c>
      <c r="S806" s="111"/>
      <c r="T806" s="111"/>
      <c r="U806" s="327" t="s">
        <v>188</v>
      </c>
      <c r="V806" s="18" t="s">
        <v>160</v>
      </c>
      <c r="W806" s="18"/>
      <c r="X806" s="18"/>
      <c r="Y806" s="18"/>
      <c r="Z806" s="18"/>
      <c r="AA806" s="13"/>
      <c r="AB806" s="13"/>
    </row>
    <row r="807" spans="1:28" ht="15" x14ac:dyDescent="0.2">
      <c r="A807" s="13" t="s">
        <v>322</v>
      </c>
      <c r="B807" s="39">
        <v>42342</v>
      </c>
      <c r="C807" s="16">
        <v>0.4770833333333333</v>
      </c>
      <c r="D807" s="12">
        <v>1203.3</v>
      </c>
      <c r="E807" s="348" t="s">
        <v>296</v>
      </c>
      <c r="F807" s="15">
        <v>11.76</v>
      </c>
      <c r="G807" s="12">
        <v>109.3</v>
      </c>
      <c r="H807" s="15">
        <v>4.01</v>
      </c>
      <c r="I807" s="111" t="s">
        <v>230</v>
      </c>
      <c r="J807" s="356">
        <v>34.799999999999997</v>
      </c>
      <c r="K807" s="15">
        <v>7.43</v>
      </c>
      <c r="L807" s="15">
        <v>1.29</v>
      </c>
      <c r="M807" s="15"/>
      <c r="N807" s="12">
        <v>893.7</v>
      </c>
      <c r="O807" s="12">
        <v>17.899999999999999</v>
      </c>
      <c r="P807" s="111"/>
      <c r="Q807" s="111" t="s">
        <v>217</v>
      </c>
      <c r="R807" s="111" t="s">
        <v>345</v>
      </c>
      <c r="S807" s="111"/>
      <c r="T807" s="111"/>
      <c r="U807" s="18" t="s">
        <v>191</v>
      </c>
      <c r="V807" s="18" t="s">
        <v>161</v>
      </c>
      <c r="W807" s="18"/>
      <c r="X807" s="18"/>
      <c r="Y807" s="18"/>
      <c r="Z807" s="18"/>
      <c r="AA807" s="13"/>
      <c r="AB807" s="13"/>
    </row>
    <row r="808" spans="1:28" ht="15" x14ac:dyDescent="0.2">
      <c r="A808" s="13" t="s">
        <v>322</v>
      </c>
      <c r="B808" s="39">
        <v>42356</v>
      </c>
      <c r="C808" s="16">
        <v>0.49513888888888885</v>
      </c>
      <c r="D808" s="12">
        <v>21.8</v>
      </c>
      <c r="E808" s="348">
        <v>2419.6</v>
      </c>
      <c r="F808" s="15">
        <v>12.73</v>
      </c>
      <c r="G808" s="12">
        <v>111.3</v>
      </c>
      <c r="H808" s="15">
        <v>1.85</v>
      </c>
      <c r="I808" s="111" t="s">
        <v>230</v>
      </c>
      <c r="J808" s="356">
        <v>25.2</v>
      </c>
      <c r="K808" s="15">
        <v>7.24</v>
      </c>
      <c r="L808" s="15">
        <v>1.34</v>
      </c>
      <c r="M808" s="15">
        <v>403.4</v>
      </c>
      <c r="N808" s="15">
        <v>729.6</v>
      </c>
      <c r="O808" s="12">
        <v>13.2</v>
      </c>
      <c r="P808" s="111"/>
      <c r="Q808" s="111" t="s">
        <v>421</v>
      </c>
      <c r="R808" s="111" t="s">
        <v>345</v>
      </c>
      <c r="S808" s="111"/>
      <c r="T808" s="111"/>
      <c r="U808" s="18" t="s">
        <v>164</v>
      </c>
      <c r="V808" s="330"/>
      <c r="W808" s="330"/>
      <c r="X808" s="330"/>
      <c r="Y808" s="330"/>
      <c r="Z808" s="330"/>
      <c r="AA808" s="13"/>
      <c r="AB808" s="13"/>
    </row>
    <row r="809" spans="1:28" ht="15" x14ac:dyDescent="0.2">
      <c r="A809" s="13" t="s">
        <v>322</v>
      </c>
      <c r="B809" s="39">
        <v>42384</v>
      </c>
      <c r="C809" s="16">
        <v>0.53472222222222221</v>
      </c>
      <c r="D809" s="12">
        <v>35</v>
      </c>
      <c r="E809" s="348">
        <v>1046.2</v>
      </c>
      <c r="F809" s="15">
        <v>12.15</v>
      </c>
      <c r="G809" s="12">
        <v>108.9</v>
      </c>
      <c r="H809" s="15">
        <v>2</v>
      </c>
      <c r="I809" s="111" t="s">
        <v>230</v>
      </c>
      <c r="J809" s="356">
        <v>25.2</v>
      </c>
      <c r="K809" s="15">
        <v>7.74</v>
      </c>
      <c r="L809" s="15">
        <v>1.57</v>
      </c>
      <c r="M809" s="15">
        <v>414.1</v>
      </c>
      <c r="N809" s="15">
        <v>739</v>
      </c>
      <c r="O809" s="12">
        <v>30.2</v>
      </c>
      <c r="P809" s="111"/>
      <c r="Q809" s="111" t="s">
        <v>298</v>
      </c>
      <c r="R809" s="111" t="s">
        <v>345</v>
      </c>
      <c r="S809" s="111"/>
      <c r="T809" s="111"/>
      <c r="U809" s="18" t="s">
        <v>174</v>
      </c>
      <c r="V809" s="330"/>
      <c r="W809" s="330"/>
      <c r="X809" s="330"/>
      <c r="Y809" s="330"/>
      <c r="Z809" s="330"/>
      <c r="AA809" s="13"/>
      <c r="AB809" s="13"/>
    </row>
    <row r="810" spans="1:28" ht="15" x14ac:dyDescent="0.2">
      <c r="A810" s="13" t="s">
        <v>322</v>
      </c>
      <c r="B810" s="39">
        <v>42405</v>
      </c>
      <c r="C810" s="16">
        <v>0.52638888888888891</v>
      </c>
      <c r="D810" s="12">
        <v>20.3</v>
      </c>
      <c r="E810" s="348">
        <v>1732.9</v>
      </c>
      <c r="F810" s="15">
        <v>11.73</v>
      </c>
      <c r="G810" s="12">
        <v>105.2</v>
      </c>
      <c r="H810" s="15">
        <v>3.04</v>
      </c>
      <c r="I810" s="111" t="s">
        <v>230</v>
      </c>
      <c r="J810" s="356">
        <v>30.8</v>
      </c>
      <c r="K810" s="15">
        <v>7.92</v>
      </c>
      <c r="L810" s="15">
        <v>2.33</v>
      </c>
      <c r="M810" s="15">
        <v>478.6</v>
      </c>
      <c r="N810" s="15">
        <v>825.7</v>
      </c>
      <c r="O810" s="12">
        <v>1.1000000000000001</v>
      </c>
      <c r="P810" s="111"/>
      <c r="Q810" s="111" t="s">
        <v>217</v>
      </c>
      <c r="R810" s="111" t="s">
        <v>345</v>
      </c>
      <c r="S810" s="111"/>
      <c r="T810" s="111"/>
      <c r="U810" s="18" t="s">
        <v>131</v>
      </c>
      <c r="V810" s="330"/>
      <c r="W810" s="330"/>
      <c r="X810" s="330"/>
      <c r="Y810" s="330"/>
      <c r="Z810" s="330"/>
      <c r="AA810" s="13"/>
      <c r="AB810" s="13"/>
    </row>
    <row r="811" spans="1:28" ht="15" x14ac:dyDescent="0.2">
      <c r="A811" s="13" t="s">
        <v>322</v>
      </c>
      <c r="B811" s="39">
        <v>42448</v>
      </c>
      <c r="C811" s="16">
        <v>0.56111111111111112</v>
      </c>
      <c r="D811" s="12">
        <v>14.8</v>
      </c>
      <c r="E811" s="348">
        <v>2419.6</v>
      </c>
      <c r="F811" s="15">
        <v>11.25</v>
      </c>
      <c r="G811" s="12">
        <v>110.2</v>
      </c>
      <c r="H811" s="15">
        <v>6.45</v>
      </c>
      <c r="I811" s="111" t="s">
        <v>230</v>
      </c>
      <c r="J811" s="356">
        <v>27.9</v>
      </c>
      <c r="K811" s="15">
        <v>8.23</v>
      </c>
      <c r="L811" s="15">
        <v>2.7</v>
      </c>
      <c r="M811" s="15">
        <v>619.9</v>
      </c>
      <c r="N811" s="15">
        <v>958.6</v>
      </c>
      <c r="O811" s="12">
        <v>142.69999999999999</v>
      </c>
      <c r="P811" s="111"/>
      <c r="Q811" s="111" t="s">
        <v>217</v>
      </c>
      <c r="R811" s="111" t="s">
        <v>345</v>
      </c>
      <c r="S811" s="111"/>
      <c r="T811" s="111"/>
      <c r="U811" s="18" t="s">
        <v>174</v>
      </c>
      <c r="V811" s="330"/>
      <c r="W811" s="330"/>
      <c r="X811" s="330"/>
      <c r="Y811" s="330"/>
      <c r="Z811" s="330"/>
      <c r="AA811" s="13"/>
      <c r="AB811" s="13"/>
    </row>
    <row r="812" spans="1:28" ht="15" x14ac:dyDescent="0.2">
      <c r="A812" s="13" t="s">
        <v>322</v>
      </c>
      <c r="B812" s="39">
        <v>42468</v>
      </c>
      <c r="C812" s="16">
        <v>0.47569444444444442</v>
      </c>
      <c r="D812" s="12">
        <v>9.6999999999999993</v>
      </c>
      <c r="E812" s="348" t="s">
        <v>296</v>
      </c>
      <c r="F812" s="15">
        <v>10.62</v>
      </c>
      <c r="G812" s="12">
        <v>114.5</v>
      </c>
      <c r="H812" s="15">
        <v>10.28</v>
      </c>
      <c r="I812" s="111" t="s">
        <v>25</v>
      </c>
      <c r="J812" s="356">
        <v>84.1</v>
      </c>
      <c r="K812" s="15">
        <v>8.49</v>
      </c>
      <c r="L812" s="15">
        <v>4.7300000000000004</v>
      </c>
      <c r="M812" s="15">
        <v>519.4</v>
      </c>
      <c r="N812" s="15">
        <v>722.8</v>
      </c>
      <c r="O812" s="12">
        <v>105.5</v>
      </c>
      <c r="P812" s="111"/>
      <c r="Q812" s="111" t="s">
        <v>7</v>
      </c>
      <c r="R812" s="111" t="s">
        <v>7</v>
      </c>
      <c r="S812" s="111"/>
      <c r="T812" s="111"/>
      <c r="U812" s="18" t="s">
        <v>174</v>
      </c>
      <c r="V812" s="330"/>
      <c r="W812" s="330"/>
      <c r="X812" s="330"/>
      <c r="Y812" s="330"/>
      <c r="Z812" s="330"/>
      <c r="AA812" s="13"/>
      <c r="AB812" s="13"/>
    </row>
    <row r="813" spans="1:28" ht="15" x14ac:dyDescent="0.2">
      <c r="A813" s="13" t="s">
        <v>322</v>
      </c>
      <c r="B813" s="39">
        <v>42474</v>
      </c>
      <c r="C813" s="16">
        <v>0.58611111111111114</v>
      </c>
      <c r="D813" s="12">
        <v>38.299999999999997</v>
      </c>
      <c r="E813" s="348" t="s">
        <v>296</v>
      </c>
      <c r="F813" s="15">
        <v>10.34</v>
      </c>
      <c r="G813" s="12">
        <v>126.7</v>
      </c>
      <c r="H813" s="15">
        <v>15.08</v>
      </c>
      <c r="I813" s="111" t="s">
        <v>2</v>
      </c>
      <c r="J813" s="356">
        <v>90.2</v>
      </c>
      <c r="K813" s="15">
        <v>9.06</v>
      </c>
      <c r="L813" s="15">
        <v>5.55</v>
      </c>
      <c r="M813" s="15">
        <v>494</v>
      </c>
      <c r="N813" s="15">
        <v>615.4</v>
      </c>
      <c r="O813" s="12">
        <v>84.4</v>
      </c>
      <c r="P813" s="111"/>
      <c r="Q813" s="111" t="s">
        <v>7</v>
      </c>
      <c r="R813" s="111" t="s">
        <v>7</v>
      </c>
      <c r="S813" s="111"/>
      <c r="T813" s="111"/>
      <c r="U813" s="344" t="s">
        <v>506</v>
      </c>
      <c r="V813" s="330"/>
      <c r="W813" s="330"/>
      <c r="X813" s="330"/>
      <c r="Y813" s="330"/>
      <c r="Z813" s="330"/>
      <c r="AA813" s="13"/>
      <c r="AB813" s="13"/>
    </row>
    <row r="814" spans="1:28" ht="15" x14ac:dyDescent="0.2">
      <c r="A814" s="13" t="s">
        <v>322</v>
      </c>
      <c r="B814" s="39">
        <v>42489</v>
      </c>
      <c r="C814" s="16">
        <v>0.46875</v>
      </c>
      <c r="D814" s="12">
        <v>1203.3</v>
      </c>
      <c r="E814" s="348" t="s">
        <v>41</v>
      </c>
      <c r="F814" s="312" t="s">
        <v>7</v>
      </c>
      <c r="G814" s="348" t="s">
        <v>7</v>
      </c>
      <c r="H814" s="15">
        <v>6.65</v>
      </c>
      <c r="I814" s="111" t="s">
        <v>25</v>
      </c>
      <c r="J814" s="356">
        <v>311</v>
      </c>
      <c r="K814" s="15">
        <v>7.82</v>
      </c>
      <c r="L814" s="15">
        <v>13.5</v>
      </c>
      <c r="M814" s="15">
        <v>260.2</v>
      </c>
      <c r="N814" s="15">
        <v>400.8</v>
      </c>
      <c r="O814" s="12">
        <v>82.7</v>
      </c>
      <c r="P814" s="111"/>
      <c r="Q814" s="111" t="s">
        <v>7</v>
      </c>
      <c r="R814" s="111" t="s">
        <v>7</v>
      </c>
      <c r="S814" s="111"/>
      <c r="T814" s="111"/>
      <c r="U814" s="18" t="s">
        <v>88</v>
      </c>
      <c r="V814" s="330"/>
      <c r="W814" s="330"/>
      <c r="X814" s="330"/>
      <c r="Y814" s="330"/>
      <c r="Z814" s="330"/>
      <c r="AA814" s="13"/>
      <c r="AB814" s="13"/>
    </row>
    <row r="815" spans="1:28" ht="15" x14ac:dyDescent="0.2">
      <c r="A815" s="13" t="s">
        <v>322</v>
      </c>
      <c r="B815" s="39">
        <v>42494</v>
      </c>
      <c r="C815" s="16">
        <v>0.50972222222222219</v>
      </c>
      <c r="D815" s="318">
        <v>138</v>
      </c>
      <c r="E815" s="348"/>
      <c r="F815" s="312" t="s">
        <v>7</v>
      </c>
      <c r="G815" s="348" t="s">
        <v>7</v>
      </c>
      <c r="H815" s="15">
        <v>11.26</v>
      </c>
      <c r="I815" s="111" t="s">
        <v>25</v>
      </c>
      <c r="J815" s="356">
        <v>300</v>
      </c>
      <c r="K815" s="15">
        <v>7.91</v>
      </c>
      <c r="L815" s="15">
        <v>14.8</v>
      </c>
      <c r="M815" s="312" t="s">
        <v>7</v>
      </c>
      <c r="N815" s="15">
        <v>417.5</v>
      </c>
      <c r="O815" s="12">
        <v>118.8</v>
      </c>
      <c r="P815" s="111"/>
      <c r="Q815" s="111" t="s">
        <v>530</v>
      </c>
      <c r="R815" s="111" t="s">
        <v>7</v>
      </c>
      <c r="S815" s="111"/>
      <c r="T815" s="111"/>
      <c r="U815" s="18" t="s">
        <v>88</v>
      </c>
      <c r="V815" s="330"/>
      <c r="W815" s="330"/>
      <c r="X815" s="330"/>
      <c r="Y815" s="330"/>
      <c r="Z815" s="330"/>
      <c r="AA815" s="13"/>
      <c r="AB815" s="13"/>
    </row>
    <row r="816" spans="1:28" ht="15" x14ac:dyDescent="0.25">
      <c r="A816" s="13" t="s">
        <v>322</v>
      </c>
      <c r="B816" s="39">
        <v>42499</v>
      </c>
      <c r="C816" s="16">
        <v>0.5083333333333333</v>
      </c>
      <c r="D816" s="12">
        <v>35.5</v>
      </c>
      <c r="E816" s="348">
        <v>1986.3</v>
      </c>
      <c r="F816" s="312" t="s">
        <v>7</v>
      </c>
      <c r="G816" s="312" t="s">
        <v>7</v>
      </c>
      <c r="H816" s="15">
        <v>11.2</v>
      </c>
      <c r="I816" s="111" t="s">
        <v>25</v>
      </c>
      <c r="J816" s="356">
        <v>303</v>
      </c>
      <c r="K816" s="15">
        <v>7.84</v>
      </c>
      <c r="L816" s="15">
        <v>15.3</v>
      </c>
      <c r="M816" s="312" t="s">
        <v>7</v>
      </c>
      <c r="N816" s="15">
        <v>404.3</v>
      </c>
      <c r="O816" s="12">
        <v>116.5</v>
      </c>
      <c r="P816" s="111"/>
      <c r="Q816" s="111" t="s">
        <v>530</v>
      </c>
      <c r="R816" s="111" t="s">
        <v>7</v>
      </c>
      <c r="S816" s="111"/>
      <c r="T816" s="111"/>
      <c r="U816" s="350" t="s">
        <v>125</v>
      </c>
      <c r="V816" s="330"/>
      <c r="W816" s="330"/>
      <c r="X816" s="330"/>
      <c r="Y816" s="330"/>
      <c r="Z816" s="330"/>
      <c r="AA816" s="13"/>
      <c r="AB816" s="13"/>
    </row>
    <row r="817" spans="1:28" ht="15" x14ac:dyDescent="0.2">
      <c r="A817" s="13" t="s">
        <v>322</v>
      </c>
      <c r="B817" s="39">
        <v>42508</v>
      </c>
      <c r="C817" s="16">
        <v>0.49791666666666662</v>
      </c>
      <c r="D817" s="318">
        <v>172</v>
      </c>
      <c r="E817" s="348"/>
      <c r="F817" s="15">
        <v>9.16</v>
      </c>
      <c r="G817" s="12">
        <v>101.7</v>
      </c>
      <c r="H817" s="15">
        <v>11.49</v>
      </c>
      <c r="I817" s="111" t="s">
        <v>526</v>
      </c>
      <c r="J817" s="356">
        <v>223</v>
      </c>
      <c r="K817" s="15">
        <v>7.91</v>
      </c>
      <c r="L817" s="15">
        <v>12.1</v>
      </c>
      <c r="M817" s="312" t="s">
        <v>7</v>
      </c>
      <c r="N817" s="15">
        <v>395.1</v>
      </c>
      <c r="O817" s="12">
        <v>124</v>
      </c>
      <c r="P817" s="111"/>
      <c r="Q817" s="111" t="s">
        <v>5</v>
      </c>
      <c r="R817" s="111" t="s">
        <v>7</v>
      </c>
      <c r="S817" s="111"/>
      <c r="T817" s="111"/>
      <c r="U817" s="18" t="s">
        <v>88</v>
      </c>
      <c r="V817" s="330"/>
      <c r="W817" s="330"/>
      <c r="X817" s="330"/>
      <c r="Y817" s="330"/>
      <c r="Z817" s="330"/>
      <c r="AA817" s="13"/>
      <c r="AB817" s="13"/>
    </row>
    <row r="818" spans="1:28" ht="15" x14ac:dyDescent="0.2">
      <c r="A818" s="13" t="s">
        <v>322</v>
      </c>
      <c r="B818" s="39">
        <v>42517</v>
      </c>
      <c r="C818" s="16">
        <v>0.52083333333333337</v>
      </c>
      <c r="D818" s="12">
        <v>113.7</v>
      </c>
      <c r="E818" s="348">
        <v>1986.3</v>
      </c>
      <c r="F818" s="15">
        <v>8.6999999999999993</v>
      </c>
      <c r="G818" s="12">
        <v>102.3</v>
      </c>
      <c r="H818" s="15">
        <v>13.67</v>
      </c>
      <c r="I818" s="111" t="s">
        <v>2</v>
      </c>
      <c r="J818" s="356">
        <v>177</v>
      </c>
      <c r="K818" s="15">
        <v>7.91</v>
      </c>
      <c r="L818" s="15">
        <v>11.6</v>
      </c>
      <c r="M818" s="15">
        <v>301.5</v>
      </c>
      <c r="N818" s="15">
        <v>385</v>
      </c>
      <c r="O818" s="12">
        <v>149.5</v>
      </c>
      <c r="P818" s="111"/>
      <c r="Q818" s="111" t="s">
        <v>530</v>
      </c>
      <c r="R818" s="111" t="s">
        <v>7</v>
      </c>
      <c r="S818" s="111"/>
      <c r="T818" s="111"/>
      <c r="U818" s="344" t="s">
        <v>506</v>
      </c>
      <c r="V818" s="330"/>
      <c r="W818" s="330"/>
      <c r="X818" s="330"/>
      <c r="Y818" s="330"/>
      <c r="Z818" s="330"/>
      <c r="AA818" s="13"/>
      <c r="AB818" s="13"/>
    </row>
    <row r="819" spans="1:28" ht="15" x14ac:dyDescent="0.2">
      <c r="A819" s="13" t="s">
        <v>322</v>
      </c>
      <c r="B819" s="39">
        <v>42522</v>
      </c>
      <c r="C819" s="16">
        <v>0.56180555555555556</v>
      </c>
      <c r="D819" s="318">
        <v>228</v>
      </c>
      <c r="E819" s="348"/>
      <c r="F819" s="15">
        <v>8.16</v>
      </c>
      <c r="G819" s="12">
        <v>102.4</v>
      </c>
      <c r="H819" s="15">
        <v>16.98</v>
      </c>
      <c r="I819" s="111" t="s">
        <v>7</v>
      </c>
      <c r="J819" s="356">
        <v>150</v>
      </c>
      <c r="K819" s="15">
        <v>8.0299999999999994</v>
      </c>
      <c r="L819" s="15">
        <v>7.8</v>
      </c>
      <c r="M819" s="312" t="s">
        <v>7</v>
      </c>
      <c r="N819" s="15">
        <v>397.6</v>
      </c>
      <c r="O819" s="12">
        <v>151.6</v>
      </c>
      <c r="P819" s="111"/>
      <c r="Q819" s="111" t="s">
        <v>7</v>
      </c>
      <c r="R819" s="111" t="s">
        <v>7</v>
      </c>
      <c r="S819" s="111"/>
      <c r="T819" s="111"/>
      <c r="U819" s="18" t="s">
        <v>88</v>
      </c>
      <c r="V819" s="330"/>
      <c r="W819" s="330"/>
      <c r="X819" s="330"/>
      <c r="Y819" s="330"/>
      <c r="Z819" s="330"/>
      <c r="AA819" s="13"/>
      <c r="AB819" s="13"/>
    </row>
    <row r="820" spans="1:28" ht="15" x14ac:dyDescent="0.2">
      <c r="A820" s="13" t="s">
        <v>322</v>
      </c>
      <c r="B820" s="39">
        <v>42530</v>
      </c>
      <c r="C820" s="16">
        <v>0.51041666666666663</v>
      </c>
      <c r="D820" s="12">
        <v>38.799999999999997</v>
      </c>
      <c r="E820" s="348">
        <v>1011.2</v>
      </c>
      <c r="F820" s="15">
        <v>7.6</v>
      </c>
      <c r="G820" s="12">
        <v>100.9</v>
      </c>
      <c r="H820" s="15">
        <v>19.399999999999999</v>
      </c>
      <c r="I820" s="111" t="s">
        <v>7</v>
      </c>
      <c r="J820" s="356">
        <v>131</v>
      </c>
      <c r="K820" s="15">
        <v>8.0399999999999991</v>
      </c>
      <c r="L820" s="15">
        <v>7.8</v>
      </c>
      <c r="M820" s="15">
        <v>331.5</v>
      </c>
      <c r="N820" s="15">
        <v>372</v>
      </c>
      <c r="O820" s="12">
        <v>127.3</v>
      </c>
      <c r="P820" s="111"/>
      <c r="Q820" s="111" t="s">
        <v>569</v>
      </c>
      <c r="R820" s="111" t="s">
        <v>7</v>
      </c>
      <c r="S820" s="111"/>
      <c r="T820" s="111"/>
      <c r="U820" s="344" t="s">
        <v>15</v>
      </c>
      <c r="V820" s="330"/>
      <c r="W820" s="330"/>
      <c r="X820" s="330"/>
      <c r="Y820" s="330"/>
      <c r="Z820" s="330"/>
      <c r="AA820" s="13"/>
      <c r="AB820" s="13"/>
    </row>
    <row r="821" spans="1:28" ht="15" x14ac:dyDescent="0.2">
      <c r="A821" s="13" t="s">
        <v>322</v>
      </c>
      <c r="B821" s="39">
        <v>42536</v>
      </c>
      <c r="C821" s="16">
        <v>0.50902777777777775</v>
      </c>
      <c r="D821" s="318">
        <v>291</v>
      </c>
      <c r="E821" s="348"/>
      <c r="F821" s="15">
        <v>7.59</v>
      </c>
      <c r="G821" s="12">
        <v>102.3</v>
      </c>
      <c r="H821" s="15">
        <v>20.260000000000002</v>
      </c>
      <c r="I821" s="111" t="s">
        <v>7</v>
      </c>
      <c r="J821" s="356">
        <v>124</v>
      </c>
      <c r="K821" s="15">
        <v>8.02</v>
      </c>
      <c r="L821" s="15">
        <v>27.7</v>
      </c>
      <c r="M821" s="15">
        <v>339.8</v>
      </c>
      <c r="N821" s="15">
        <v>373.5</v>
      </c>
      <c r="O821" s="12">
        <v>121</v>
      </c>
      <c r="P821" s="111"/>
      <c r="Q821" s="111" t="s">
        <v>569</v>
      </c>
      <c r="R821" s="111" t="s">
        <v>7</v>
      </c>
      <c r="S821" s="111"/>
      <c r="T821" s="111"/>
      <c r="U821" s="344" t="s">
        <v>508</v>
      </c>
      <c r="V821" s="330"/>
      <c r="W821" s="330"/>
      <c r="X821" s="330"/>
      <c r="Y821" s="330"/>
      <c r="Z821" s="330"/>
      <c r="AA821" s="13"/>
      <c r="AB821" s="13"/>
    </row>
    <row r="822" spans="1:28" ht="15" x14ac:dyDescent="0.2">
      <c r="A822" s="13" t="s">
        <v>322</v>
      </c>
      <c r="B822" s="39">
        <v>42544</v>
      </c>
      <c r="C822" s="16">
        <v>0.4861111111111111</v>
      </c>
      <c r="D822" s="12">
        <v>172.5</v>
      </c>
      <c r="E822" s="348" t="s">
        <v>296</v>
      </c>
      <c r="F822" s="15">
        <v>7.42</v>
      </c>
      <c r="G822" s="12">
        <v>99.9</v>
      </c>
      <c r="H822" s="15">
        <v>20.45</v>
      </c>
      <c r="I822" s="111" t="s">
        <v>2</v>
      </c>
      <c r="J822" s="356">
        <v>88.6</v>
      </c>
      <c r="K822" s="15">
        <v>7.9</v>
      </c>
      <c r="L822" s="15">
        <v>8.4</v>
      </c>
      <c r="M822" s="15">
        <v>332.2</v>
      </c>
      <c r="N822" s="15">
        <v>364.7</v>
      </c>
      <c r="O822" s="12">
        <v>163.30000000000001</v>
      </c>
      <c r="P822" s="111"/>
      <c r="Q822" s="111" t="s">
        <v>0</v>
      </c>
      <c r="R822" s="111" t="s">
        <v>7</v>
      </c>
      <c r="S822" s="111"/>
      <c r="T822" s="111"/>
      <c r="U822" s="344" t="s">
        <v>94</v>
      </c>
      <c r="V822" s="330"/>
      <c r="W822" s="330"/>
      <c r="X822" s="330"/>
      <c r="Y822" s="330"/>
      <c r="Z822" s="330"/>
      <c r="AA822" s="13"/>
      <c r="AB822" s="13"/>
    </row>
    <row r="823" spans="1:28" ht="15" x14ac:dyDescent="0.2">
      <c r="A823" s="13" t="s">
        <v>322</v>
      </c>
      <c r="B823" s="39">
        <v>42551</v>
      </c>
      <c r="C823" s="16">
        <v>0.53472222222222221</v>
      </c>
      <c r="D823" s="12">
        <v>93.3</v>
      </c>
      <c r="E823" s="348" t="s">
        <v>296</v>
      </c>
      <c r="F823" s="15">
        <v>7.78</v>
      </c>
      <c r="G823" s="12">
        <v>106.3</v>
      </c>
      <c r="H823" s="15">
        <v>21.32</v>
      </c>
      <c r="I823" s="111" t="s">
        <v>511</v>
      </c>
      <c r="J823" s="356">
        <v>47.1</v>
      </c>
      <c r="K823" s="15">
        <v>8.1300000000000008</v>
      </c>
      <c r="L823" s="15">
        <v>5.9</v>
      </c>
      <c r="M823" s="15">
        <v>398.3</v>
      </c>
      <c r="N823" s="15">
        <v>428.3</v>
      </c>
      <c r="O823" s="12">
        <v>140.30000000000001</v>
      </c>
      <c r="P823" s="111"/>
      <c r="Q823" s="111" t="s">
        <v>570</v>
      </c>
      <c r="R823" s="111" t="s">
        <v>7</v>
      </c>
      <c r="S823" s="111"/>
      <c r="T823" s="111"/>
      <c r="U823" s="344" t="s">
        <v>508</v>
      </c>
      <c r="V823" s="330"/>
      <c r="W823" s="330"/>
      <c r="X823" s="330"/>
      <c r="Y823" s="330"/>
      <c r="Z823" s="330"/>
      <c r="AA823" s="13"/>
      <c r="AB823" s="13"/>
    </row>
    <row r="824" spans="1:28" ht="15" x14ac:dyDescent="0.2">
      <c r="A824" s="13" t="s">
        <v>322</v>
      </c>
      <c r="B824" s="39">
        <v>42557</v>
      </c>
      <c r="C824" s="16">
        <v>0.49027777777777781</v>
      </c>
      <c r="D824" s="318">
        <v>365</v>
      </c>
      <c r="E824" s="348"/>
      <c r="F824" s="15">
        <v>7.68</v>
      </c>
      <c r="G824" s="12">
        <v>105.9</v>
      </c>
      <c r="H824" s="15">
        <v>21.06</v>
      </c>
      <c r="I824" s="111" t="s">
        <v>511</v>
      </c>
      <c r="J824" s="356">
        <v>65.7</v>
      </c>
      <c r="K824" s="15">
        <v>8.09</v>
      </c>
      <c r="L824" s="15">
        <v>8.3000000000000007</v>
      </c>
      <c r="M824" s="15">
        <v>353.9</v>
      </c>
      <c r="N824" s="15">
        <v>384.6</v>
      </c>
      <c r="O824" s="12">
        <v>118.4</v>
      </c>
      <c r="P824" s="111"/>
      <c r="Q824" s="111" t="s">
        <v>7</v>
      </c>
      <c r="R824" s="111" t="s">
        <v>7</v>
      </c>
      <c r="S824" s="111"/>
      <c r="T824" s="111"/>
      <c r="U824" s="344" t="s">
        <v>512</v>
      </c>
      <c r="V824" s="330"/>
      <c r="W824" s="330"/>
      <c r="X824" s="330"/>
      <c r="Y824" s="330"/>
      <c r="Z824" s="330"/>
      <c r="AA824" s="13"/>
      <c r="AB824" s="13"/>
    </row>
    <row r="825" spans="1:28" ht="15" x14ac:dyDescent="0.2">
      <c r="A825" s="13" t="s">
        <v>322</v>
      </c>
      <c r="B825" s="39">
        <v>42565</v>
      </c>
      <c r="C825" s="16">
        <v>0.4861111111111111</v>
      </c>
      <c r="D825" s="12">
        <v>248.1</v>
      </c>
      <c r="E825" s="348" t="s">
        <v>296</v>
      </c>
      <c r="F825" s="15">
        <v>8.3699999999999992</v>
      </c>
      <c r="G825" s="12">
        <v>111</v>
      </c>
      <c r="H825" s="15">
        <v>19.93</v>
      </c>
      <c r="I825" s="111" t="s">
        <v>233</v>
      </c>
      <c r="J825" s="356">
        <v>32.5</v>
      </c>
      <c r="K825" s="15">
        <v>8.1300000000000008</v>
      </c>
      <c r="L825" s="15">
        <v>7.7</v>
      </c>
      <c r="M825" s="15">
        <v>413.4</v>
      </c>
      <c r="N825" s="15">
        <v>458.5</v>
      </c>
      <c r="O825" s="12">
        <v>166.5</v>
      </c>
      <c r="P825" s="111"/>
      <c r="Q825" s="111" t="s">
        <v>7</v>
      </c>
      <c r="R825" s="111" t="s">
        <v>7</v>
      </c>
      <c r="S825" s="111"/>
      <c r="T825" s="111"/>
      <c r="U825" s="344" t="s">
        <v>438</v>
      </c>
      <c r="V825" s="330"/>
      <c r="W825" s="330"/>
      <c r="X825" s="330"/>
      <c r="Y825" s="330"/>
      <c r="Z825" s="330"/>
      <c r="AA825" s="13"/>
      <c r="AB825" s="13"/>
    </row>
    <row r="826" spans="1:28" ht="15" x14ac:dyDescent="0.2">
      <c r="A826" s="13" t="s">
        <v>322</v>
      </c>
      <c r="B826" s="39">
        <v>42571</v>
      </c>
      <c r="C826" s="16">
        <v>0.4916666666666667</v>
      </c>
      <c r="D826" s="12" t="s">
        <v>296</v>
      </c>
      <c r="E826" s="348"/>
      <c r="F826" s="15">
        <v>7.58</v>
      </c>
      <c r="G826" s="12">
        <v>104.6</v>
      </c>
      <c r="H826" s="15">
        <v>21.78</v>
      </c>
      <c r="I826" s="111" t="s">
        <v>233</v>
      </c>
      <c r="J826" s="356">
        <v>42.7</v>
      </c>
      <c r="K826" s="15">
        <v>8.0399999999999991</v>
      </c>
      <c r="L826" s="15">
        <v>16.3</v>
      </c>
      <c r="M826" s="15">
        <v>464.5</v>
      </c>
      <c r="N826" s="15">
        <v>494.8</v>
      </c>
      <c r="O826" s="12">
        <v>158.4</v>
      </c>
      <c r="P826" s="111"/>
      <c r="Q826" s="111" t="s">
        <v>7</v>
      </c>
      <c r="R826" s="111" t="s">
        <v>7</v>
      </c>
      <c r="S826" s="111"/>
      <c r="T826" s="111"/>
      <c r="U826" s="344" t="s">
        <v>438</v>
      </c>
      <c r="V826" s="330"/>
      <c r="W826" s="330"/>
      <c r="X826" s="330"/>
      <c r="Y826" s="330"/>
      <c r="Z826" s="330"/>
      <c r="AA826" s="13"/>
      <c r="AB826" s="13"/>
    </row>
    <row r="827" spans="1:28" ht="15" x14ac:dyDescent="0.2">
      <c r="A827" s="13" t="s">
        <v>322</v>
      </c>
      <c r="B827" s="39">
        <v>42579</v>
      </c>
      <c r="C827" s="16">
        <v>0.48472222222222222</v>
      </c>
      <c r="D827" s="12">
        <v>435.2</v>
      </c>
      <c r="E827" s="348" t="s">
        <v>296</v>
      </c>
      <c r="F827" s="15">
        <v>8.5500000000000007</v>
      </c>
      <c r="G827" s="12">
        <v>117.9</v>
      </c>
      <c r="H827" s="15">
        <v>21.26</v>
      </c>
      <c r="I827" s="111" t="s">
        <v>233</v>
      </c>
      <c r="J827" s="356">
        <v>17.600000000000001</v>
      </c>
      <c r="K827" s="15">
        <v>8.2799999999999994</v>
      </c>
      <c r="L827" s="15">
        <v>6.1</v>
      </c>
      <c r="M827" s="15">
        <v>585</v>
      </c>
      <c r="N827" s="15">
        <v>631</v>
      </c>
      <c r="O827" s="12">
        <v>149.4</v>
      </c>
      <c r="P827" s="111"/>
      <c r="Q827" s="111" t="s">
        <v>1</v>
      </c>
      <c r="R827" s="111" t="s">
        <v>53</v>
      </c>
      <c r="S827" s="111"/>
      <c r="T827" s="111"/>
      <c r="U827" s="344" t="s">
        <v>508</v>
      </c>
      <c r="V827" s="330"/>
      <c r="W827" s="330"/>
      <c r="X827" s="330"/>
      <c r="Y827" s="330"/>
      <c r="Z827" s="330"/>
      <c r="AA827" s="13"/>
      <c r="AB827" s="13"/>
    </row>
    <row r="828" spans="1:28" ht="15" x14ac:dyDescent="0.2">
      <c r="A828" s="13" t="s">
        <v>322</v>
      </c>
      <c r="B828" s="39">
        <v>42586</v>
      </c>
      <c r="C828" s="16">
        <v>0.45416666666666666</v>
      </c>
      <c r="D828" s="318">
        <v>399</v>
      </c>
      <c r="E828" s="348"/>
      <c r="F828" s="15">
        <v>9.17</v>
      </c>
      <c r="G828" s="12">
        <v>121.5</v>
      </c>
      <c r="H828" s="15">
        <v>19.82</v>
      </c>
      <c r="I828" s="111" t="s">
        <v>233</v>
      </c>
      <c r="J828" s="356">
        <v>15.5</v>
      </c>
      <c r="K828" s="15">
        <v>8.26</v>
      </c>
      <c r="L828" s="15">
        <v>5.0999999999999996</v>
      </c>
      <c r="M828" s="12">
        <v>599.1</v>
      </c>
      <c r="N828" s="12">
        <v>663.7</v>
      </c>
      <c r="O828" s="12">
        <v>180.6</v>
      </c>
      <c r="P828" s="111"/>
      <c r="Q828" s="111" t="s">
        <v>584</v>
      </c>
      <c r="R828" s="111" t="s">
        <v>120</v>
      </c>
      <c r="S828" s="111"/>
      <c r="T828" s="111"/>
      <c r="U828" s="18" t="s">
        <v>98</v>
      </c>
      <c r="V828" s="330"/>
      <c r="W828" s="330"/>
      <c r="X828" s="330"/>
      <c r="Y828" s="330"/>
      <c r="Z828" s="330"/>
      <c r="AA828" s="13"/>
      <c r="AB828" s="13"/>
    </row>
    <row r="829" spans="1:28" ht="15" x14ac:dyDescent="0.2">
      <c r="A829" s="13" t="s">
        <v>322</v>
      </c>
      <c r="B829" s="39">
        <v>42594</v>
      </c>
      <c r="C829" s="16">
        <v>0.53402777777777777</v>
      </c>
      <c r="D829" s="12">
        <v>137.19999999999999</v>
      </c>
      <c r="E829" s="348" t="s">
        <v>296</v>
      </c>
      <c r="F829" s="15">
        <v>9.7100000000000009</v>
      </c>
      <c r="G829" s="12">
        <v>130.4</v>
      </c>
      <c r="H829" s="15">
        <v>20.66</v>
      </c>
      <c r="I829" s="111" t="s">
        <v>233</v>
      </c>
      <c r="J829" s="356">
        <v>11.8</v>
      </c>
      <c r="K829" s="15">
        <v>8.42</v>
      </c>
      <c r="L829" s="12">
        <v>2.6</v>
      </c>
      <c r="M829" s="12">
        <v>685.7</v>
      </c>
      <c r="N829" s="12">
        <v>747.5</v>
      </c>
      <c r="O829" s="12">
        <v>101.6</v>
      </c>
      <c r="P829" s="111"/>
      <c r="Q829" s="111" t="s">
        <v>421</v>
      </c>
      <c r="R829" s="111" t="s">
        <v>345</v>
      </c>
      <c r="S829" s="111"/>
      <c r="T829" s="111"/>
      <c r="U829" s="18" t="s">
        <v>97</v>
      </c>
      <c r="V829" s="330"/>
      <c r="W829" s="330"/>
      <c r="X829" s="330"/>
      <c r="Y829" s="330"/>
      <c r="Z829" s="330"/>
      <c r="AA829" s="13"/>
      <c r="AB829" s="13"/>
    </row>
    <row r="830" spans="1:28" ht="15" x14ac:dyDescent="0.2">
      <c r="A830" s="13" t="s">
        <v>322</v>
      </c>
      <c r="B830" s="39">
        <v>42599</v>
      </c>
      <c r="C830" s="16">
        <v>0.5229166666666667</v>
      </c>
      <c r="D830" s="12"/>
      <c r="E830" s="348"/>
      <c r="F830" s="15">
        <v>8.6999999999999993</v>
      </c>
      <c r="G830" s="12">
        <v>118.4</v>
      </c>
      <c r="H830" s="15">
        <v>20.04</v>
      </c>
      <c r="I830" s="111" t="s">
        <v>233</v>
      </c>
      <c r="J830" s="356">
        <v>17.600000000000001</v>
      </c>
      <c r="K830" s="15">
        <v>8.2200000000000006</v>
      </c>
      <c r="L830" s="15" t="s">
        <v>312</v>
      </c>
      <c r="M830" s="12">
        <v>691.5</v>
      </c>
      <c r="N830" s="12">
        <v>763.2</v>
      </c>
      <c r="O830" s="12">
        <v>144.6</v>
      </c>
      <c r="P830" s="111"/>
      <c r="Q830" s="111" t="s">
        <v>421</v>
      </c>
      <c r="R830" s="111" t="s">
        <v>345</v>
      </c>
      <c r="S830" s="111"/>
      <c r="T830" s="111"/>
      <c r="U830" s="18" t="s">
        <v>85</v>
      </c>
      <c r="V830" s="330"/>
      <c r="W830" s="330"/>
      <c r="X830" s="330"/>
      <c r="Y830" s="330"/>
      <c r="Z830" s="330"/>
      <c r="AA830" s="13"/>
      <c r="AB830" s="13"/>
    </row>
    <row r="831" spans="1:28" ht="15" x14ac:dyDescent="0.2">
      <c r="A831" s="13" t="s">
        <v>322</v>
      </c>
      <c r="B831" s="39">
        <v>42607</v>
      </c>
      <c r="C831" s="16">
        <v>0.69305555555555554</v>
      </c>
      <c r="D831" s="12">
        <v>648.79999999999995</v>
      </c>
      <c r="E831" s="348" t="s">
        <v>296</v>
      </c>
      <c r="F831" s="15">
        <v>7.53</v>
      </c>
      <c r="G831" s="12">
        <v>96</v>
      </c>
      <c r="H831" s="15">
        <v>17.989999999999998</v>
      </c>
      <c r="I831" s="111" t="s">
        <v>233</v>
      </c>
      <c r="J831" s="356">
        <v>27.9</v>
      </c>
      <c r="K831" s="15">
        <v>8.1</v>
      </c>
      <c r="L831" s="15" t="s">
        <v>312</v>
      </c>
      <c r="M831" s="12">
        <v>519.6</v>
      </c>
      <c r="N831" s="12">
        <v>599.4</v>
      </c>
      <c r="O831" s="12">
        <v>169.9</v>
      </c>
      <c r="P831" s="111"/>
      <c r="Q831" s="111" t="s">
        <v>312</v>
      </c>
      <c r="R831" s="111" t="s">
        <v>312</v>
      </c>
      <c r="S831" s="111"/>
      <c r="T831" s="111"/>
      <c r="U831" s="18" t="s">
        <v>85</v>
      </c>
      <c r="V831" s="330"/>
      <c r="W831" s="330"/>
      <c r="X831" s="330"/>
      <c r="Y831" s="330"/>
      <c r="Z831" s="330"/>
      <c r="AA831" s="13"/>
      <c r="AB831" s="13"/>
    </row>
    <row r="832" spans="1:28" ht="15" x14ac:dyDescent="0.2">
      <c r="A832" s="13" t="s">
        <v>322</v>
      </c>
      <c r="B832" s="39">
        <v>42620</v>
      </c>
      <c r="C832" s="16">
        <v>0.4069444444444445</v>
      </c>
      <c r="D832" s="12"/>
      <c r="E832" s="348"/>
      <c r="F832" s="15">
        <v>7.7</v>
      </c>
      <c r="G832" s="12">
        <v>98.5</v>
      </c>
      <c r="H832" s="15">
        <v>17.87</v>
      </c>
      <c r="I832" s="111" t="s">
        <v>233</v>
      </c>
      <c r="J832" s="356">
        <v>19</v>
      </c>
      <c r="K832" s="248">
        <v>8.0399999999999991</v>
      </c>
      <c r="L832" s="338" t="s">
        <v>312</v>
      </c>
      <c r="M832" s="249">
        <v>553.4</v>
      </c>
      <c r="N832" s="249">
        <v>642.6</v>
      </c>
      <c r="O832" s="317"/>
      <c r="P832" s="317"/>
      <c r="Q832" s="317"/>
      <c r="R832" s="317"/>
      <c r="S832" s="111"/>
      <c r="T832" s="111"/>
      <c r="U832" s="18" t="s">
        <v>142</v>
      </c>
      <c r="V832" s="330"/>
      <c r="W832" s="330"/>
      <c r="X832" s="330"/>
      <c r="Y832" s="330"/>
      <c r="Z832" s="330"/>
      <c r="AA832" s="13"/>
      <c r="AB832" s="13"/>
    </row>
    <row r="833" spans="1:28" ht="15" x14ac:dyDescent="0.2">
      <c r="A833" s="13" t="s">
        <v>322</v>
      </c>
      <c r="B833" s="39">
        <v>42629</v>
      </c>
      <c r="C833" s="16">
        <v>0.46527777777777773</v>
      </c>
      <c r="D833" s="12">
        <v>387.3</v>
      </c>
      <c r="E833" s="348" t="s">
        <v>296</v>
      </c>
      <c r="F833" s="15">
        <v>8.4600000000000009</v>
      </c>
      <c r="G833" s="12">
        <v>100.9</v>
      </c>
      <c r="H833" s="15">
        <v>14.8</v>
      </c>
      <c r="I833" s="111" t="s">
        <v>233</v>
      </c>
      <c r="J833" s="356">
        <v>16.899999999999999</v>
      </c>
      <c r="K833" s="248">
        <v>8.35</v>
      </c>
      <c r="L833" s="338" t="s">
        <v>312</v>
      </c>
      <c r="M833" s="249">
        <v>228.9</v>
      </c>
      <c r="N833" s="249">
        <v>284.3</v>
      </c>
      <c r="O833" s="81">
        <v>158.9</v>
      </c>
      <c r="P833" s="317"/>
      <c r="Q833" s="155" t="s">
        <v>89</v>
      </c>
      <c r="R833" s="374" t="s">
        <v>345</v>
      </c>
      <c r="S833" s="111"/>
      <c r="T833" s="111"/>
      <c r="U833" s="18" t="s">
        <v>85</v>
      </c>
      <c r="V833" s="330"/>
      <c r="W833" s="330"/>
      <c r="X833" s="330"/>
      <c r="Y833" s="330"/>
      <c r="Z833" s="330"/>
      <c r="AA833" s="13"/>
      <c r="AB833" s="13"/>
    </row>
    <row r="834" spans="1:28" ht="15" x14ac:dyDescent="0.2">
      <c r="A834" s="13" t="s">
        <v>322</v>
      </c>
      <c r="B834" s="39">
        <v>42634</v>
      </c>
      <c r="C834" s="16">
        <v>0.50416666666666665</v>
      </c>
      <c r="D834" s="12"/>
      <c r="E834" s="348"/>
      <c r="F834" s="15">
        <v>8.33</v>
      </c>
      <c r="G834" s="12">
        <v>106.5</v>
      </c>
      <c r="H834" s="12">
        <v>17.8</v>
      </c>
      <c r="I834" s="111" t="s">
        <v>233</v>
      </c>
      <c r="J834" s="356">
        <v>13.6</v>
      </c>
      <c r="K834" s="15">
        <v>8.2200000000000006</v>
      </c>
      <c r="L834" s="15" t="s">
        <v>312</v>
      </c>
      <c r="M834" s="12">
        <v>656.2</v>
      </c>
      <c r="N834" s="12">
        <v>761.2</v>
      </c>
      <c r="O834" s="12">
        <v>167.1</v>
      </c>
      <c r="P834" s="111"/>
      <c r="Q834" s="111" t="s">
        <v>89</v>
      </c>
      <c r="R834" s="111" t="s">
        <v>345</v>
      </c>
      <c r="S834" s="111"/>
      <c r="T834" s="111"/>
      <c r="U834" s="18" t="s">
        <v>141</v>
      </c>
      <c r="V834" s="330"/>
      <c r="W834" s="330"/>
      <c r="X834" s="330"/>
      <c r="Y834" s="330"/>
      <c r="Z834" s="330"/>
      <c r="AA834" s="13"/>
      <c r="AB834" s="13"/>
    </row>
    <row r="835" spans="1:28" ht="15" x14ac:dyDescent="0.2">
      <c r="A835" s="13" t="s">
        <v>322</v>
      </c>
      <c r="B835" s="39">
        <v>42641</v>
      </c>
      <c r="C835" s="16">
        <v>0.4680555555555555</v>
      </c>
      <c r="D835" s="12">
        <v>248.9</v>
      </c>
      <c r="E835" s="348" t="s">
        <v>296</v>
      </c>
      <c r="F835" s="15">
        <v>8.7799999999999994</v>
      </c>
      <c r="G835" s="12">
        <v>102.6</v>
      </c>
      <c r="H835" s="15">
        <v>14.04</v>
      </c>
      <c r="I835" s="111" t="s">
        <v>233</v>
      </c>
      <c r="J835" s="356">
        <v>15.5</v>
      </c>
      <c r="K835" s="15">
        <v>8.07</v>
      </c>
      <c r="L835" s="15" t="s">
        <v>312</v>
      </c>
      <c r="M835" s="12">
        <v>620.29999999999995</v>
      </c>
      <c r="N835" s="12">
        <v>784.5</v>
      </c>
      <c r="O835" s="12">
        <v>164</v>
      </c>
      <c r="P835" s="111"/>
      <c r="Q835" s="111" t="s">
        <v>298</v>
      </c>
      <c r="R835" s="111" t="s">
        <v>345</v>
      </c>
      <c r="S835" s="111"/>
      <c r="T835" s="111"/>
      <c r="U835" s="18" t="s">
        <v>90</v>
      </c>
      <c r="V835" s="330"/>
      <c r="W835" s="330"/>
      <c r="X835" s="330"/>
      <c r="Y835" s="330"/>
      <c r="Z835" s="330"/>
      <c r="AA835" s="13"/>
      <c r="AB835" s="13"/>
    </row>
    <row r="836" spans="1:28" ht="15" x14ac:dyDescent="0.2">
      <c r="A836" s="13" t="s">
        <v>322</v>
      </c>
      <c r="B836" s="39">
        <v>42655</v>
      </c>
      <c r="C836" s="16">
        <v>0.52569444444444446</v>
      </c>
      <c r="D836" s="12">
        <v>1203.3</v>
      </c>
      <c r="E836" s="348" t="s">
        <v>296</v>
      </c>
      <c r="F836" s="15">
        <v>9.1</v>
      </c>
      <c r="G836" s="12">
        <v>100.5</v>
      </c>
      <c r="H836" s="15">
        <v>11.34</v>
      </c>
      <c r="I836" s="111" t="s">
        <v>233</v>
      </c>
      <c r="J836" s="356">
        <v>16.899999999999999</v>
      </c>
      <c r="K836" s="15">
        <v>8.02</v>
      </c>
      <c r="L836" s="15" t="s">
        <v>312</v>
      </c>
      <c r="M836" s="15">
        <v>600.1</v>
      </c>
      <c r="N836" s="15">
        <v>809.4</v>
      </c>
      <c r="O836" s="12">
        <v>171.8</v>
      </c>
      <c r="P836" s="111"/>
      <c r="Q836" s="111" t="s">
        <v>312</v>
      </c>
      <c r="R836" s="111" t="s">
        <v>345</v>
      </c>
      <c r="S836" s="111"/>
      <c r="T836" s="111"/>
      <c r="U836" s="18"/>
      <c r="V836" s="330"/>
      <c r="W836" s="330"/>
      <c r="X836" s="330"/>
      <c r="Y836" s="330"/>
      <c r="Z836" s="330"/>
      <c r="AA836" s="13"/>
      <c r="AB836" s="13"/>
    </row>
    <row r="837" spans="1:28" ht="15" x14ac:dyDescent="0.2">
      <c r="A837" s="13" t="s">
        <v>322</v>
      </c>
      <c r="B837" s="39">
        <v>42659</v>
      </c>
      <c r="C837" s="16">
        <v>0.46527777777777773</v>
      </c>
      <c r="D837" s="12">
        <v>325.5</v>
      </c>
      <c r="E837" s="348" t="s">
        <v>296</v>
      </c>
      <c r="F837" s="15"/>
      <c r="G837" s="12"/>
      <c r="H837" s="15"/>
      <c r="I837" s="111"/>
      <c r="J837" s="356">
        <v>16.899999999999999</v>
      </c>
      <c r="K837" s="15"/>
      <c r="L837" s="15"/>
      <c r="M837" s="15"/>
      <c r="N837" s="15"/>
      <c r="O837" s="12"/>
      <c r="P837" s="111"/>
      <c r="Q837" s="111"/>
      <c r="R837" s="111"/>
      <c r="S837" s="111"/>
      <c r="T837" s="111"/>
      <c r="U837" s="18"/>
      <c r="V837" s="330"/>
      <c r="W837" s="330"/>
      <c r="X837" s="330"/>
      <c r="Y837" s="330"/>
      <c r="Z837" s="330"/>
      <c r="AA837" s="13"/>
      <c r="AB837" s="13"/>
    </row>
    <row r="838" spans="1:28" ht="15" x14ac:dyDescent="0.2">
      <c r="A838" s="13" t="s">
        <v>322</v>
      </c>
      <c r="B838" s="39">
        <v>42669</v>
      </c>
      <c r="C838" s="16">
        <v>0.49444444444444446</v>
      </c>
      <c r="D838" s="12">
        <v>325.5</v>
      </c>
      <c r="E838" s="348" t="s">
        <v>296</v>
      </c>
      <c r="F838" s="15">
        <v>9.1300000000000008</v>
      </c>
      <c r="G838" s="12">
        <v>100.7</v>
      </c>
      <c r="H838" s="15">
        <v>11.51</v>
      </c>
      <c r="I838" s="111" t="s">
        <v>312</v>
      </c>
      <c r="J838" s="356">
        <v>16.2</v>
      </c>
      <c r="K838" s="15">
        <v>8.08</v>
      </c>
      <c r="L838" s="15" t="s">
        <v>312</v>
      </c>
      <c r="M838" s="15" t="s">
        <v>585</v>
      </c>
      <c r="N838" s="15">
        <v>886</v>
      </c>
      <c r="O838" s="12">
        <v>130.80000000000001</v>
      </c>
      <c r="P838" s="111"/>
      <c r="Q838" s="111" t="s">
        <v>490</v>
      </c>
      <c r="R838" s="111" t="s">
        <v>345</v>
      </c>
      <c r="S838" s="111"/>
      <c r="T838" s="111"/>
      <c r="U838" s="18" t="s">
        <v>484</v>
      </c>
      <c r="V838" s="330"/>
      <c r="W838" s="330"/>
      <c r="X838" s="330"/>
      <c r="Y838" s="330"/>
      <c r="Z838" s="330"/>
      <c r="AA838" s="13"/>
      <c r="AB838" s="13"/>
    </row>
    <row r="839" spans="1:28" ht="15" x14ac:dyDescent="0.2">
      <c r="A839" s="13" t="s">
        <v>322</v>
      </c>
      <c r="B839" s="39">
        <v>42676</v>
      </c>
      <c r="C839" s="16">
        <v>0.51736111111111105</v>
      </c>
      <c r="D839" s="12" t="s">
        <v>296</v>
      </c>
      <c r="E839" s="348" t="s">
        <v>296</v>
      </c>
      <c r="F839" s="15">
        <v>9.4600000000000009</v>
      </c>
      <c r="G839" s="12">
        <v>103.6</v>
      </c>
      <c r="H839" s="15">
        <v>11.15</v>
      </c>
      <c r="I839" s="111" t="s">
        <v>312</v>
      </c>
      <c r="J839" s="356">
        <v>20.5</v>
      </c>
      <c r="K839" s="15">
        <v>8.26</v>
      </c>
      <c r="L839" s="15" t="s">
        <v>312</v>
      </c>
      <c r="M839" s="15" t="s">
        <v>312</v>
      </c>
      <c r="N839" s="15">
        <v>864.9</v>
      </c>
      <c r="O839" s="12">
        <v>154.19999999999999</v>
      </c>
      <c r="P839" s="111"/>
      <c r="Q839" s="111" t="s">
        <v>421</v>
      </c>
      <c r="R839" s="111" t="s">
        <v>345</v>
      </c>
      <c r="S839" s="111"/>
      <c r="T839" s="111"/>
      <c r="U839" s="18" t="s">
        <v>586</v>
      </c>
      <c r="V839" s="330"/>
      <c r="W839" s="330"/>
      <c r="X839" s="330"/>
      <c r="Y839" s="330"/>
      <c r="Z839" s="330"/>
      <c r="AA839" s="13"/>
      <c r="AB839" s="13"/>
    </row>
    <row r="840" spans="1:28" ht="15" x14ac:dyDescent="0.2">
      <c r="A840" s="13" t="s">
        <v>322</v>
      </c>
      <c r="B840" s="39">
        <v>42683</v>
      </c>
      <c r="C840" s="16">
        <v>0.50208333333333333</v>
      </c>
      <c r="D840" s="12" t="s">
        <v>296</v>
      </c>
      <c r="E840" s="348" t="s">
        <v>296</v>
      </c>
      <c r="F840" s="15">
        <v>9.89</v>
      </c>
      <c r="G840" s="12">
        <v>104.9</v>
      </c>
      <c r="H840" s="15">
        <v>9.06</v>
      </c>
      <c r="I840" s="111" t="s">
        <v>233</v>
      </c>
      <c r="J840" s="356">
        <v>12.4</v>
      </c>
      <c r="K840" s="15">
        <v>8.35</v>
      </c>
      <c r="L840" s="15" t="s">
        <v>312</v>
      </c>
      <c r="M840" s="15" t="s">
        <v>312</v>
      </c>
      <c r="N840" s="15">
        <v>963.3</v>
      </c>
      <c r="O840" s="12">
        <v>135.4</v>
      </c>
      <c r="P840" s="111"/>
      <c r="Q840" s="111" t="s">
        <v>421</v>
      </c>
      <c r="R840" s="111" t="s">
        <v>345</v>
      </c>
      <c r="S840" s="111"/>
      <c r="T840" s="111"/>
      <c r="U840" s="18"/>
      <c r="V840" s="330"/>
      <c r="W840" s="330"/>
      <c r="X840" s="330"/>
      <c r="Y840" s="330"/>
      <c r="Z840" s="330"/>
      <c r="AA840" s="13"/>
      <c r="AB840" s="13"/>
    </row>
    <row r="841" spans="1:28" ht="15" x14ac:dyDescent="0.2">
      <c r="A841" s="13" t="s">
        <v>322</v>
      </c>
      <c r="B841" s="39">
        <v>42690</v>
      </c>
      <c r="C841" s="16">
        <v>0.47500000000000003</v>
      </c>
      <c r="D841" s="12" t="s">
        <v>296</v>
      </c>
      <c r="E841" s="348" t="s">
        <v>296</v>
      </c>
      <c r="F841" s="15">
        <v>9.11</v>
      </c>
      <c r="G841" s="12">
        <v>102.9</v>
      </c>
      <c r="H841" s="15">
        <v>10.17</v>
      </c>
      <c r="I841" s="111" t="s">
        <v>233</v>
      </c>
      <c r="J841" s="356">
        <v>11.8</v>
      </c>
      <c r="K841" s="15">
        <v>8.2899999999999991</v>
      </c>
      <c r="L841" s="15" t="s">
        <v>312</v>
      </c>
      <c r="M841" s="15" t="s">
        <v>312</v>
      </c>
      <c r="N841" s="15">
        <v>968</v>
      </c>
      <c r="O841" s="12">
        <v>153</v>
      </c>
      <c r="P841" s="111"/>
      <c r="Q841" s="111" t="s">
        <v>421</v>
      </c>
      <c r="R841" s="111" t="s">
        <v>345</v>
      </c>
      <c r="S841" s="111"/>
      <c r="T841" s="111"/>
      <c r="U841" s="18" t="s">
        <v>587</v>
      </c>
      <c r="V841" s="330"/>
      <c r="W841" s="330"/>
      <c r="X841" s="330"/>
      <c r="Y841" s="330"/>
      <c r="Z841" s="330"/>
      <c r="AA841" s="13"/>
      <c r="AB841" s="13"/>
    </row>
    <row r="842" spans="1:28" ht="15" x14ac:dyDescent="0.2">
      <c r="A842" s="13" t="s">
        <v>322</v>
      </c>
      <c r="B842" s="39">
        <v>42704</v>
      </c>
      <c r="C842" s="16">
        <v>0.45555555555555555</v>
      </c>
      <c r="D842" s="12">
        <v>193.5</v>
      </c>
      <c r="E842" s="348" t="s">
        <v>296</v>
      </c>
      <c r="F842" s="15">
        <v>11.39</v>
      </c>
      <c r="G842" s="12">
        <v>101.2</v>
      </c>
      <c r="H842" s="15">
        <v>2.16</v>
      </c>
      <c r="I842" s="111" t="s">
        <v>312</v>
      </c>
      <c r="J842" s="356">
        <v>6.1</v>
      </c>
      <c r="K842" s="15">
        <v>8.08</v>
      </c>
      <c r="L842" s="15" t="s">
        <v>312</v>
      </c>
      <c r="M842" s="15" t="s">
        <v>312</v>
      </c>
      <c r="N842" s="15">
        <v>1139.5999999999999</v>
      </c>
      <c r="O842" s="12">
        <v>94.4</v>
      </c>
      <c r="P842" s="111"/>
      <c r="Q842" s="111" t="s">
        <v>312</v>
      </c>
      <c r="R842" s="111" t="s">
        <v>312</v>
      </c>
      <c r="S842" s="111"/>
      <c r="T842" s="111"/>
      <c r="U842" s="18" t="s">
        <v>485</v>
      </c>
      <c r="V842" s="330"/>
      <c r="W842" s="330"/>
      <c r="X842" s="330"/>
      <c r="Y842" s="330"/>
      <c r="Z842" s="330"/>
      <c r="AA842" s="13"/>
      <c r="AB842" s="13"/>
    </row>
    <row r="843" spans="1:28" ht="15" x14ac:dyDescent="0.2">
      <c r="A843" s="13" t="s">
        <v>322</v>
      </c>
      <c r="B843" s="39">
        <v>42711</v>
      </c>
      <c r="C843" s="16">
        <v>0.46249999999999997</v>
      </c>
      <c r="D843" s="12">
        <v>166.4</v>
      </c>
      <c r="E843" s="348" t="s">
        <v>296</v>
      </c>
      <c r="F843" s="15">
        <v>12.06</v>
      </c>
      <c r="G843" s="12">
        <v>102</v>
      </c>
      <c r="H843" s="15">
        <v>0.28999999999999998</v>
      </c>
      <c r="I843" s="111" t="s">
        <v>312</v>
      </c>
      <c r="J843" s="356">
        <v>9.24</v>
      </c>
      <c r="K843" s="15">
        <v>8.1199999999999992</v>
      </c>
      <c r="L843" s="15" t="s">
        <v>312</v>
      </c>
      <c r="M843" s="15" t="s">
        <v>312</v>
      </c>
      <c r="N843" s="15">
        <v>1032.5999999999999</v>
      </c>
      <c r="O843" s="12">
        <v>135.4</v>
      </c>
      <c r="P843" s="111"/>
      <c r="Q843" s="111" t="s">
        <v>312</v>
      </c>
      <c r="R843" s="111" t="s">
        <v>312</v>
      </c>
      <c r="S843" s="111"/>
      <c r="T843" s="111"/>
      <c r="U843" s="18" t="s">
        <v>486</v>
      </c>
      <c r="V843" s="330"/>
      <c r="W843" s="330"/>
      <c r="X843" s="330"/>
      <c r="Y843" s="330"/>
      <c r="Z843" s="330"/>
      <c r="AA843" s="13"/>
      <c r="AB843" s="13"/>
    </row>
    <row r="844" spans="1:28" ht="15" x14ac:dyDescent="0.2">
      <c r="A844" s="13" t="s">
        <v>322</v>
      </c>
      <c r="B844" s="39">
        <v>42718</v>
      </c>
      <c r="C844" s="16">
        <v>0.4513888888888889</v>
      </c>
      <c r="D844" s="12">
        <v>186</v>
      </c>
      <c r="E844" s="348" t="s">
        <v>296</v>
      </c>
      <c r="F844" s="15">
        <v>12.03</v>
      </c>
      <c r="G844" s="12">
        <v>102.6</v>
      </c>
      <c r="H844" s="15">
        <v>1.1100000000000001</v>
      </c>
      <c r="I844" s="111" t="s">
        <v>233</v>
      </c>
      <c r="J844" s="356">
        <v>8.01</v>
      </c>
      <c r="K844" s="15">
        <v>7.78</v>
      </c>
      <c r="L844" s="15" t="s">
        <v>312</v>
      </c>
      <c r="M844" s="15" t="s">
        <v>312</v>
      </c>
      <c r="N844" s="15">
        <v>1105.5</v>
      </c>
      <c r="O844" s="12">
        <v>120.3</v>
      </c>
      <c r="P844" s="111"/>
      <c r="Q844" s="111" t="s">
        <v>379</v>
      </c>
      <c r="R844" s="111" t="s">
        <v>345</v>
      </c>
      <c r="S844" s="111"/>
      <c r="T844" s="111"/>
      <c r="U844" s="18" t="s">
        <v>588</v>
      </c>
      <c r="V844" s="330"/>
      <c r="W844" s="330"/>
      <c r="X844" s="330"/>
      <c r="Y844" s="330"/>
      <c r="Z844" s="330"/>
      <c r="AA844" s="13"/>
      <c r="AB844" s="13"/>
    </row>
    <row r="845" spans="1:28" ht="15" x14ac:dyDescent="0.2">
      <c r="A845" s="13" t="s">
        <v>322</v>
      </c>
      <c r="B845" s="39">
        <v>42726</v>
      </c>
      <c r="C845" s="16">
        <v>0.50763888888888886</v>
      </c>
      <c r="D845" s="12"/>
      <c r="E845" s="348"/>
      <c r="F845" s="15">
        <v>11.88</v>
      </c>
      <c r="G845" s="12">
        <v>109.5</v>
      </c>
      <c r="H845" s="15">
        <v>3.81</v>
      </c>
      <c r="I845" s="111" t="s">
        <v>312</v>
      </c>
      <c r="J845" s="356">
        <v>8.42</v>
      </c>
      <c r="K845" s="15">
        <v>8.1999999999999993</v>
      </c>
      <c r="L845" s="15">
        <v>2.4</v>
      </c>
      <c r="M845" s="15" t="s">
        <v>312</v>
      </c>
      <c r="N845" s="15">
        <v>1102.4000000000001</v>
      </c>
      <c r="O845" s="12">
        <v>87.7</v>
      </c>
      <c r="P845" s="111"/>
      <c r="Q845" s="111" t="s">
        <v>298</v>
      </c>
      <c r="R845" s="111" t="s">
        <v>345</v>
      </c>
      <c r="S845" s="111"/>
      <c r="T845" s="111"/>
      <c r="U845" s="18" t="s">
        <v>586</v>
      </c>
      <c r="V845" s="330"/>
      <c r="W845" s="330"/>
      <c r="X845" s="330"/>
      <c r="Y845" s="330"/>
      <c r="Z845" s="330"/>
      <c r="AA845" s="13"/>
      <c r="AB845" s="13"/>
    </row>
    <row r="846" spans="1:28" ht="15" x14ac:dyDescent="0.2">
      <c r="A846" s="13" t="s">
        <v>322</v>
      </c>
      <c r="B846" s="39">
        <v>42741</v>
      </c>
      <c r="C846" s="16" t="s">
        <v>589</v>
      </c>
      <c r="D846" s="12" t="s">
        <v>312</v>
      </c>
      <c r="E846" s="12" t="s">
        <v>312</v>
      </c>
      <c r="F846" s="12" t="s">
        <v>312</v>
      </c>
      <c r="G846" s="12" t="s">
        <v>312</v>
      </c>
      <c r="H846" s="12" t="s">
        <v>312</v>
      </c>
      <c r="I846" s="12" t="s">
        <v>312</v>
      </c>
      <c r="J846" s="318" t="s">
        <v>312</v>
      </c>
      <c r="K846" s="12" t="s">
        <v>312</v>
      </c>
      <c r="L846" s="12" t="s">
        <v>312</v>
      </c>
      <c r="M846" s="12" t="s">
        <v>312</v>
      </c>
      <c r="N846" s="12" t="s">
        <v>312</v>
      </c>
      <c r="O846" s="12" t="s">
        <v>312</v>
      </c>
      <c r="P846" s="12" t="s">
        <v>312</v>
      </c>
      <c r="Q846" s="12" t="s">
        <v>312</v>
      </c>
      <c r="R846" s="12" t="s">
        <v>312</v>
      </c>
      <c r="S846" s="111"/>
      <c r="T846" s="111"/>
      <c r="U846" s="18"/>
      <c r="V846" s="330"/>
      <c r="W846" s="330"/>
      <c r="X846" s="330"/>
      <c r="Y846" s="330"/>
      <c r="Z846" s="330"/>
      <c r="AA846" s="13"/>
      <c r="AB846" s="13"/>
    </row>
    <row r="847" spans="1:28" ht="15" x14ac:dyDescent="0.2">
      <c r="A847" s="13" t="s">
        <v>322</v>
      </c>
      <c r="B847" s="39">
        <v>42765</v>
      </c>
      <c r="C847" s="16">
        <v>0.63888888888888895</v>
      </c>
      <c r="D847" s="12">
        <v>8.5</v>
      </c>
      <c r="E847" s="348">
        <v>488.4</v>
      </c>
      <c r="F847" s="15">
        <v>10.64</v>
      </c>
      <c r="G847" s="12">
        <v>104.1</v>
      </c>
      <c r="H847" s="15">
        <v>5.95</v>
      </c>
      <c r="I847" s="111" t="s">
        <v>487</v>
      </c>
      <c r="J847" s="356">
        <v>14.9</v>
      </c>
      <c r="K847" s="15">
        <v>8.86</v>
      </c>
      <c r="L847" s="15">
        <v>3.1</v>
      </c>
      <c r="M847" s="15" t="s">
        <v>312</v>
      </c>
      <c r="N847" s="15">
        <v>823.2</v>
      </c>
      <c r="O847" s="12">
        <v>126.9</v>
      </c>
      <c r="P847" s="111"/>
      <c r="Q847" s="111" t="s">
        <v>421</v>
      </c>
      <c r="R847" s="111" t="s">
        <v>492</v>
      </c>
      <c r="S847" s="111"/>
      <c r="T847" s="111"/>
      <c r="U847" s="18" t="s">
        <v>491</v>
      </c>
      <c r="V847" s="330"/>
      <c r="W847" s="330"/>
      <c r="X847" s="330"/>
      <c r="Y847" s="330"/>
      <c r="Z847" s="330"/>
      <c r="AA847" s="13"/>
      <c r="AB847" s="13"/>
    </row>
    <row r="848" spans="1:28" ht="15" x14ac:dyDescent="0.2">
      <c r="A848" s="13" t="s">
        <v>322</v>
      </c>
      <c r="B848" s="39">
        <v>42779</v>
      </c>
      <c r="C848" s="16">
        <v>0.65486111111111112</v>
      </c>
      <c r="D848" s="12">
        <v>45.2</v>
      </c>
      <c r="E848" s="348" t="s">
        <v>296</v>
      </c>
      <c r="F848" s="15">
        <v>10.76</v>
      </c>
      <c r="G848" s="12">
        <v>105.5</v>
      </c>
      <c r="H848" s="15">
        <v>6.34</v>
      </c>
      <c r="I848" s="111" t="s">
        <v>487</v>
      </c>
      <c r="J848" s="356">
        <v>8.83</v>
      </c>
      <c r="K848" s="15">
        <v>8.23</v>
      </c>
      <c r="L848" s="15">
        <v>1.7</v>
      </c>
      <c r="M848" s="15" t="s">
        <v>312</v>
      </c>
      <c r="N848" s="15">
        <v>844.6</v>
      </c>
      <c r="O848" s="12">
        <v>117.9</v>
      </c>
      <c r="P848" s="111"/>
      <c r="Q848" s="111" t="s">
        <v>465</v>
      </c>
      <c r="R848" s="111" t="s">
        <v>492</v>
      </c>
      <c r="S848" s="111"/>
      <c r="T848" s="111"/>
      <c r="U848" s="18" t="s">
        <v>539</v>
      </c>
      <c r="V848" s="330"/>
      <c r="W848" s="330"/>
      <c r="X848" s="330"/>
      <c r="Y848" s="330"/>
      <c r="Z848" s="330"/>
      <c r="AA848" s="13"/>
      <c r="AB848" s="13"/>
    </row>
    <row r="849" spans="1:28" ht="15" x14ac:dyDescent="0.2">
      <c r="A849" s="13" t="s">
        <v>322</v>
      </c>
      <c r="B849" s="39">
        <v>42793</v>
      </c>
      <c r="C849" s="16">
        <v>0.52430555555555558</v>
      </c>
      <c r="D849" s="12">
        <v>14.6</v>
      </c>
      <c r="E849" s="348">
        <v>2419.6</v>
      </c>
      <c r="F849" s="15">
        <v>10.78</v>
      </c>
      <c r="G849" s="12">
        <v>105.2</v>
      </c>
      <c r="H849" s="15">
        <v>4.96</v>
      </c>
      <c r="I849" s="111" t="s">
        <v>487</v>
      </c>
      <c r="J849" s="356">
        <v>5.39</v>
      </c>
      <c r="K849" s="15">
        <v>8.1999999999999993</v>
      </c>
      <c r="L849" s="15">
        <v>1.9</v>
      </c>
      <c r="M849" s="15" t="s">
        <v>312</v>
      </c>
      <c r="N849" s="15">
        <v>1065.3</v>
      </c>
      <c r="O849" s="12">
        <v>71.900000000000006</v>
      </c>
      <c r="P849" s="111"/>
      <c r="Q849" s="111" t="s">
        <v>421</v>
      </c>
      <c r="R849" s="111" t="s">
        <v>492</v>
      </c>
      <c r="S849" s="111"/>
      <c r="T849" s="111"/>
      <c r="U849" s="18" t="s">
        <v>577</v>
      </c>
      <c r="V849" s="330"/>
      <c r="W849" s="330"/>
      <c r="X849" s="330"/>
      <c r="Y849" s="330"/>
      <c r="Z849" s="330"/>
      <c r="AA849" s="13"/>
      <c r="AB849" s="13"/>
    </row>
    <row r="850" spans="1:28" ht="15" x14ac:dyDescent="0.2">
      <c r="A850" s="13" t="s">
        <v>322</v>
      </c>
      <c r="B850" s="39">
        <v>42807</v>
      </c>
      <c r="C850" s="16">
        <v>0.56736111111111109</v>
      </c>
      <c r="D850" s="12">
        <v>3</v>
      </c>
      <c r="E850" s="348">
        <v>1732.9</v>
      </c>
      <c r="F850" s="15">
        <v>10.97</v>
      </c>
      <c r="G850" s="12">
        <v>116.5</v>
      </c>
      <c r="H850" s="15">
        <v>9.4600000000000009</v>
      </c>
      <c r="I850" s="111" t="s">
        <v>487</v>
      </c>
      <c r="J850" s="356">
        <v>5.05</v>
      </c>
      <c r="K850" s="15">
        <v>8.23</v>
      </c>
      <c r="L850" s="15">
        <v>2.2000000000000002</v>
      </c>
      <c r="M850" s="15" t="s">
        <v>312</v>
      </c>
      <c r="N850" s="15">
        <v>1076</v>
      </c>
      <c r="O850" s="12">
        <v>6.3</v>
      </c>
      <c r="P850" s="111"/>
      <c r="Q850" s="111" t="s">
        <v>490</v>
      </c>
      <c r="R850" s="111" t="s">
        <v>345</v>
      </c>
      <c r="S850" s="111"/>
      <c r="T850" s="111"/>
      <c r="U850" s="18" t="s">
        <v>494</v>
      </c>
      <c r="V850" s="330"/>
      <c r="W850" s="330"/>
      <c r="X850" s="330"/>
      <c r="Y850" s="330"/>
      <c r="Z850" s="330"/>
      <c r="AA850" s="13"/>
      <c r="AB850" s="13"/>
    </row>
    <row r="851" spans="1:28" ht="15" x14ac:dyDescent="0.2">
      <c r="A851" s="73" t="s">
        <v>322</v>
      </c>
      <c r="B851" s="325">
        <v>42821</v>
      </c>
      <c r="C851" s="326">
        <v>0.5180555555555556</v>
      </c>
      <c r="D851" s="159">
        <v>62.7</v>
      </c>
      <c r="E851" s="367">
        <v>2419.6</v>
      </c>
      <c r="F851" s="171">
        <v>9.67</v>
      </c>
      <c r="G851" s="159">
        <v>109.1</v>
      </c>
      <c r="H851" s="171">
        <v>11.66</v>
      </c>
      <c r="I851" s="160" t="s">
        <v>487</v>
      </c>
      <c r="J851" s="368">
        <v>7.62</v>
      </c>
      <c r="K851" s="171">
        <v>8.2899999999999991</v>
      </c>
      <c r="L851" s="171">
        <v>7.6</v>
      </c>
      <c r="M851" s="171" t="s">
        <v>312</v>
      </c>
      <c r="N851" s="171">
        <v>1072</v>
      </c>
      <c r="O851" s="159">
        <v>7.6</v>
      </c>
      <c r="P851" s="160"/>
      <c r="Q851" s="160" t="s">
        <v>465</v>
      </c>
      <c r="R851" s="160" t="s">
        <v>492</v>
      </c>
      <c r="S851" s="160"/>
      <c r="T851" s="160"/>
      <c r="U851" s="327" t="s">
        <v>578</v>
      </c>
      <c r="V851" s="362"/>
      <c r="W851" s="362"/>
      <c r="X851" s="362"/>
      <c r="Y851" s="362"/>
      <c r="Z851" s="362"/>
      <c r="AA851" s="73"/>
      <c r="AB851" s="73"/>
    </row>
    <row r="852" spans="1:28" ht="15" x14ac:dyDescent="0.2">
      <c r="A852" s="13" t="s">
        <v>322</v>
      </c>
      <c r="B852" s="39">
        <v>42835</v>
      </c>
      <c r="C852" s="16">
        <v>0.53125</v>
      </c>
      <c r="D852" s="12">
        <v>27.7</v>
      </c>
      <c r="E852" s="348" t="s">
        <v>296</v>
      </c>
      <c r="F852" s="15">
        <v>10.51</v>
      </c>
      <c r="G852" s="12">
        <v>114.3</v>
      </c>
      <c r="H852" s="15">
        <v>10.45</v>
      </c>
      <c r="I852" s="111" t="s">
        <v>487</v>
      </c>
      <c r="J852" s="356">
        <v>18.3</v>
      </c>
      <c r="K852" s="15">
        <v>8.25</v>
      </c>
      <c r="L852" s="15">
        <v>2.9</v>
      </c>
      <c r="M852" s="15" t="s">
        <v>312</v>
      </c>
      <c r="N852" s="15">
        <v>958.2</v>
      </c>
      <c r="O852" s="12">
        <v>110.9</v>
      </c>
      <c r="P852" s="111"/>
      <c r="Q852" s="111" t="s">
        <v>421</v>
      </c>
      <c r="R852" s="111" t="s">
        <v>345</v>
      </c>
      <c r="S852" s="111"/>
      <c r="T852" s="111"/>
      <c r="U852" s="18"/>
      <c r="V852" s="330"/>
      <c r="W852" s="330"/>
      <c r="X852" s="330"/>
      <c r="Y852" s="330"/>
      <c r="Z852" s="330"/>
      <c r="AA852" s="13"/>
      <c r="AB852" s="13"/>
    </row>
    <row r="853" spans="1:28" ht="15" x14ac:dyDescent="0.2">
      <c r="A853" s="13" t="s">
        <v>322</v>
      </c>
      <c r="B853" s="39">
        <v>42849</v>
      </c>
      <c r="C853" s="16">
        <v>0.52638888888888891</v>
      </c>
      <c r="D853" s="12">
        <v>72.8</v>
      </c>
      <c r="E853" s="348">
        <v>2419.6</v>
      </c>
      <c r="F853" s="15">
        <v>9.14</v>
      </c>
      <c r="G853" s="12">
        <v>110.6</v>
      </c>
      <c r="H853" s="15">
        <v>14.47</v>
      </c>
      <c r="I853" s="111" t="s">
        <v>487</v>
      </c>
      <c r="J853" s="356">
        <v>19.8</v>
      </c>
      <c r="K853" s="15">
        <v>8.23</v>
      </c>
      <c r="L853" s="15">
        <v>2.1</v>
      </c>
      <c r="M853" s="15" t="s">
        <v>312</v>
      </c>
      <c r="N853" s="15">
        <v>949.9</v>
      </c>
      <c r="O853" s="12">
        <v>90.4</v>
      </c>
      <c r="P853" s="111"/>
      <c r="Q853" s="111" t="s">
        <v>421</v>
      </c>
      <c r="R853" s="111" t="s">
        <v>345</v>
      </c>
      <c r="S853" s="111"/>
      <c r="T853" s="111"/>
      <c r="U853" s="18"/>
      <c r="V853" s="330"/>
      <c r="W853" s="330"/>
      <c r="X853" s="330"/>
      <c r="Y853" s="330"/>
      <c r="Z853" s="330"/>
      <c r="AA853" s="13"/>
      <c r="AB853" s="13"/>
    </row>
    <row r="854" spans="1:28" ht="15" x14ac:dyDescent="0.2">
      <c r="A854" s="13" t="s">
        <v>322</v>
      </c>
      <c r="B854" s="39">
        <v>42858</v>
      </c>
      <c r="C854" s="16">
        <v>0.57986111111111105</v>
      </c>
      <c r="D854" s="12">
        <v>727</v>
      </c>
      <c r="E854" s="348" t="s">
        <v>296</v>
      </c>
      <c r="F854" s="15">
        <v>9.2799999999999994</v>
      </c>
      <c r="G854" s="12">
        <v>102</v>
      </c>
      <c r="H854" s="15">
        <v>11.2</v>
      </c>
      <c r="I854" s="111" t="s">
        <v>230</v>
      </c>
      <c r="J854" s="356">
        <v>31.6</v>
      </c>
      <c r="K854" s="15">
        <v>8.14</v>
      </c>
      <c r="L854" s="15">
        <v>6.3</v>
      </c>
      <c r="M854" s="15" t="s">
        <v>312</v>
      </c>
      <c r="N854" s="15">
        <v>884.3</v>
      </c>
      <c r="O854" s="12">
        <v>100.5</v>
      </c>
      <c r="P854" s="111"/>
      <c r="Q854" s="111" t="s">
        <v>421</v>
      </c>
      <c r="R854" s="111" t="s">
        <v>345</v>
      </c>
      <c r="S854" s="111"/>
      <c r="T854" s="111"/>
      <c r="U854" s="18" t="s">
        <v>494</v>
      </c>
      <c r="V854" s="330">
        <v>0.79</v>
      </c>
      <c r="W854" s="330">
        <v>0</v>
      </c>
      <c r="X854" s="330">
        <v>0.03</v>
      </c>
      <c r="Y854" s="330">
        <v>0.28000000000000003</v>
      </c>
      <c r="Z854" s="330">
        <f>V854+W854+X854+Y854</f>
        <v>1.1000000000000001</v>
      </c>
      <c r="AA854" s="13"/>
      <c r="AB854" s="13"/>
    </row>
    <row r="855" spans="1:28" ht="15" x14ac:dyDescent="0.2">
      <c r="A855" s="13" t="s">
        <v>322</v>
      </c>
      <c r="B855" s="39">
        <v>42865</v>
      </c>
      <c r="C855" s="16">
        <v>0.51111111111111118</v>
      </c>
      <c r="D855" s="12"/>
      <c r="E855" s="348"/>
      <c r="F855" s="15">
        <v>8.24</v>
      </c>
      <c r="G855" s="12">
        <v>93.6</v>
      </c>
      <c r="H855" s="15">
        <v>13.27</v>
      </c>
      <c r="I855" s="111" t="s">
        <v>230</v>
      </c>
      <c r="J855" s="356">
        <v>68.400000000000006</v>
      </c>
      <c r="K855" s="15">
        <v>8</v>
      </c>
      <c r="L855" s="15">
        <v>13.5</v>
      </c>
      <c r="M855" s="15" t="s">
        <v>312</v>
      </c>
      <c r="N855" s="15">
        <v>874.6</v>
      </c>
      <c r="O855" s="12">
        <v>84.5</v>
      </c>
      <c r="P855" s="111"/>
      <c r="Q855" s="111" t="s">
        <v>298</v>
      </c>
      <c r="R855" s="111" t="s">
        <v>345</v>
      </c>
      <c r="S855" s="111"/>
      <c r="T855" s="111"/>
      <c r="U855" s="18" t="s">
        <v>468</v>
      </c>
      <c r="V855" s="330">
        <v>0.01</v>
      </c>
      <c r="W855" s="330">
        <v>0.38</v>
      </c>
      <c r="X855" s="330">
        <v>0.06</v>
      </c>
      <c r="Y855" s="330">
        <v>0.39</v>
      </c>
      <c r="Z855" s="330">
        <f>V855+W855+X855+Y855</f>
        <v>0.84000000000000008</v>
      </c>
      <c r="AA855" s="13"/>
      <c r="AB855" s="13"/>
    </row>
    <row r="856" spans="1:28" ht="15" x14ac:dyDescent="0.2">
      <c r="A856" s="13" t="s">
        <v>322</v>
      </c>
      <c r="B856" s="39">
        <v>42872</v>
      </c>
      <c r="C856" s="16">
        <v>0.50486111111111109</v>
      </c>
      <c r="D856" s="12"/>
      <c r="E856" s="348"/>
      <c r="F856" s="15">
        <v>8.1999999999999993</v>
      </c>
      <c r="G856" s="12">
        <v>102.6</v>
      </c>
      <c r="H856" s="15">
        <v>15.92</v>
      </c>
      <c r="I856" s="111" t="s">
        <v>230</v>
      </c>
      <c r="J856" s="356">
        <v>55.4</v>
      </c>
      <c r="K856" s="15">
        <v>8.0500000000000007</v>
      </c>
      <c r="L856" s="15">
        <v>6</v>
      </c>
      <c r="M856" s="15" t="s">
        <v>312</v>
      </c>
      <c r="N856" s="15">
        <v>664.2</v>
      </c>
      <c r="O856" s="12">
        <v>156.80000000000001</v>
      </c>
      <c r="P856" s="111"/>
      <c r="Q856" s="111" t="s">
        <v>465</v>
      </c>
      <c r="R856" s="111" t="s">
        <v>345</v>
      </c>
      <c r="S856" s="111"/>
      <c r="T856" s="111"/>
      <c r="U856" s="18" t="s">
        <v>590</v>
      </c>
      <c r="V856" s="330">
        <v>0</v>
      </c>
      <c r="W856" s="330">
        <v>0</v>
      </c>
      <c r="X856" s="330">
        <v>0</v>
      </c>
      <c r="Y856" s="330">
        <v>0.25</v>
      </c>
      <c r="Z856" s="330">
        <f>V856+W856+X856+Y856</f>
        <v>0.25</v>
      </c>
      <c r="AA856" s="13"/>
      <c r="AB856" s="13"/>
    </row>
    <row r="857" spans="1:28" ht="15" x14ac:dyDescent="0.2">
      <c r="A857" s="13" t="s">
        <v>322</v>
      </c>
      <c r="B857" s="39">
        <v>42879</v>
      </c>
      <c r="C857" s="16">
        <v>0.52708333333333335</v>
      </c>
      <c r="D857" s="12">
        <v>49.5</v>
      </c>
      <c r="E857" s="348" t="s">
        <v>296</v>
      </c>
      <c r="F857" s="15">
        <v>8.0399999999999991</v>
      </c>
      <c r="G857" s="12">
        <v>101.1</v>
      </c>
      <c r="H857" s="15">
        <v>16.510000000000002</v>
      </c>
      <c r="I857" s="111" t="s">
        <v>230</v>
      </c>
      <c r="J857" s="356">
        <v>154</v>
      </c>
      <c r="K857" s="15">
        <v>8.17</v>
      </c>
      <c r="L857" s="15">
        <v>7.8</v>
      </c>
      <c r="M857" s="15" t="s">
        <v>312</v>
      </c>
      <c r="N857" s="15">
        <v>553.79999999999995</v>
      </c>
      <c r="O857" s="12">
        <v>151</v>
      </c>
      <c r="P857" s="111"/>
      <c r="Q857" s="111" t="s">
        <v>465</v>
      </c>
      <c r="R857" s="111" t="s">
        <v>345</v>
      </c>
      <c r="S857" s="111"/>
      <c r="T857" s="111"/>
      <c r="U857" s="18" t="s">
        <v>470</v>
      </c>
      <c r="V857" s="330">
        <v>0.11</v>
      </c>
      <c r="W857" s="330">
        <v>0.24</v>
      </c>
      <c r="X857" s="330">
        <v>0</v>
      </c>
      <c r="Y857" s="330">
        <v>0</v>
      </c>
      <c r="Z857" s="330">
        <f>V857+W857+X857+Y857</f>
        <v>0.35</v>
      </c>
      <c r="AA857" s="13"/>
      <c r="AB857" s="13"/>
    </row>
    <row r="858" spans="1:28" ht="15" x14ac:dyDescent="0.2">
      <c r="A858" s="13" t="s">
        <v>322</v>
      </c>
      <c r="B858" s="39">
        <v>42886</v>
      </c>
      <c r="C858" s="16">
        <v>0.50069444444444444</v>
      </c>
      <c r="D858" s="12">
        <v>98.7</v>
      </c>
      <c r="E858" s="111" t="s">
        <v>296</v>
      </c>
      <c r="F858" s="15">
        <v>7.99</v>
      </c>
      <c r="G858" s="12">
        <v>102.7</v>
      </c>
      <c r="H858" s="15">
        <v>17.940000000000001</v>
      </c>
      <c r="I858" s="111" t="s">
        <v>230</v>
      </c>
      <c r="J858" s="356">
        <v>98.1</v>
      </c>
      <c r="K858" s="15">
        <v>8.1999999999999993</v>
      </c>
      <c r="L858" s="15">
        <v>5.2</v>
      </c>
      <c r="M858" s="15" t="s">
        <v>312</v>
      </c>
      <c r="N858" s="15">
        <v>842.2</v>
      </c>
      <c r="O858" s="12">
        <v>147.80000000000001</v>
      </c>
      <c r="P858" s="111"/>
      <c r="Q858" s="111" t="s">
        <v>465</v>
      </c>
      <c r="R858" s="111" t="s">
        <v>492</v>
      </c>
      <c r="S858" s="111"/>
      <c r="T858" s="111"/>
      <c r="U858" s="18" t="s">
        <v>579</v>
      </c>
      <c r="V858" s="330"/>
      <c r="W858" s="330"/>
      <c r="X858" s="330"/>
      <c r="Y858" s="330"/>
      <c r="Z858" s="330"/>
      <c r="AA858" s="13"/>
      <c r="AB858" s="13"/>
    </row>
    <row r="859" spans="1:28" ht="15" x14ac:dyDescent="0.2">
      <c r="A859" s="13" t="s">
        <v>322</v>
      </c>
      <c r="B859" s="39">
        <v>42893</v>
      </c>
      <c r="C859" s="16">
        <v>0.50624999999999998</v>
      </c>
      <c r="D859" s="12">
        <v>63.1</v>
      </c>
      <c r="E859" s="111"/>
      <c r="F859" s="15">
        <v>8.1</v>
      </c>
      <c r="G859" s="12">
        <v>105.7</v>
      </c>
      <c r="H859" s="15">
        <v>18.71</v>
      </c>
      <c r="I859" s="111" t="s">
        <v>230</v>
      </c>
      <c r="J859" s="356">
        <v>91.7</v>
      </c>
      <c r="K859" s="15">
        <v>8.07</v>
      </c>
      <c r="L859" s="15">
        <v>4</v>
      </c>
      <c r="M859" s="15" t="s">
        <v>312</v>
      </c>
      <c r="N859" s="15">
        <v>437.6</v>
      </c>
      <c r="O859" s="12">
        <v>145.4</v>
      </c>
      <c r="P859" s="111"/>
      <c r="Q859" s="111" t="s">
        <v>217</v>
      </c>
      <c r="R859" s="111" t="s">
        <v>492</v>
      </c>
      <c r="S859" s="111"/>
      <c r="T859" s="111"/>
      <c r="U859" s="18" t="s">
        <v>580</v>
      </c>
      <c r="V859" s="330"/>
      <c r="W859" s="330"/>
      <c r="X859" s="330"/>
      <c r="Y859" s="330"/>
      <c r="Z859" s="330"/>
      <c r="AA859" s="13"/>
      <c r="AB859" s="13"/>
    </row>
    <row r="860" spans="1:28" ht="15" x14ac:dyDescent="0.2">
      <c r="A860" s="13" t="s">
        <v>322</v>
      </c>
      <c r="B860" s="39">
        <v>42900</v>
      </c>
      <c r="C860" s="16">
        <v>0.51180555555555551</v>
      </c>
      <c r="D860" s="12">
        <v>33.200000000000003</v>
      </c>
      <c r="E860" s="111" t="s">
        <v>296</v>
      </c>
      <c r="F860" s="15">
        <v>7.97</v>
      </c>
      <c r="G860" s="12">
        <v>105.4</v>
      </c>
      <c r="H860" s="15">
        <v>19.3</v>
      </c>
      <c r="I860" s="111" t="s">
        <v>230</v>
      </c>
      <c r="J860" s="356">
        <v>64.3</v>
      </c>
      <c r="K860" s="15">
        <v>8.0399999999999991</v>
      </c>
      <c r="L860" s="15">
        <v>4.9000000000000004</v>
      </c>
      <c r="M860" s="15" t="s">
        <v>312</v>
      </c>
      <c r="N860" s="15">
        <v>431.9</v>
      </c>
      <c r="O860" s="12">
        <v>156.30000000000001</v>
      </c>
      <c r="P860" s="111"/>
      <c r="Q860" s="111" t="s">
        <v>217</v>
      </c>
      <c r="R860" s="111" t="s">
        <v>492</v>
      </c>
      <c r="S860" s="111"/>
      <c r="T860" s="111"/>
      <c r="U860" s="18" t="s">
        <v>591</v>
      </c>
      <c r="V860" s="330"/>
      <c r="W860" s="330"/>
      <c r="X860" s="330"/>
      <c r="Y860" s="330"/>
      <c r="Z860" s="330"/>
      <c r="AA860" s="13"/>
      <c r="AB860" s="13"/>
    </row>
    <row r="861" spans="1:28" ht="15" x14ac:dyDescent="0.2">
      <c r="A861" s="13" t="s">
        <v>322</v>
      </c>
      <c r="B861" s="39">
        <v>42907</v>
      </c>
      <c r="C861" s="16">
        <v>0.51388888888888895</v>
      </c>
      <c r="D861" s="12">
        <v>70.8</v>
      </c>
      <c r="E861" s="111"/>
      <c r="F861" s="15">
        <v>7.58</v>
      </c>
      <c r="G861" s="12">
        <v>107.1</v>
      </c>
      <c r="H861" s="15">
        <v>22.53</v>
      </c>
      <c r="I861" s="111" t="s">
        <v>230</v>
      </c>
      <c r="J861" s="356">
        <v>47.1</v>
      </c>
      <c r="K861" s="15">
        <v>7.85</v>
      </c>
      <c r="L861" s="15">
        <v>2.7</v>
      </c>
      <c r="M861" s="15" t="s">
        <v>312</v>
      </c>
      <c r="N861" s="15">
        <v>411.8</v>
      </c>
      <c r="O861" s="12">
        <v>211.3</v>
      </c>
      <c r="P861" s="111"/>
      <c r="Q861" s="111" t="s">
        <v>217</v>
      </c>
      <c r="R861" s="111" t="s">
        <v>492</v>
      </c>
      <c r="S861" s="111"/>
      <c r="T861" s="111"/>
      <c r="U861" s="18" t="s">
        <v>544</v>
      </c>
      <c r="V861" s="330"/>
      <c r="W861" s="330"/>
      <c r="X861" s="330"/>
      <c r="Y861" s="330"/>
      <c r="Z861" s="330"/>
      <c r="AA861" s="13"/>
      <c r="AB861" s="13"/>
    </row>
    <row r="862" spans="1:28" ht="15" x14ac:dyDescent="0.2">
      <c r="A862" s="13" t="s">
        <v>322</v>
      </c>
      <c r="B862" s="39">
        <v>42914</v>
      </c>
      <c r="C862" s="16">
        <v>0.47986111111111113</v>
      </c>
      <c r="D862" s="12">
        <v>72.8</v>
      </c>
      <c r="E862" s="111" t="s">
        <v>296</v>
      </c>
      <c r="F862" s="15">
        <v>8.2799999999999994</v>
      </c>
      <c r="G862" s="12">
        <v>108.5</v>
      </c>
      <c r="H862" s="15">
        <v>18.75</v>
      </c>
      <c r="I862" s="111" t="s">
        <v>230</v>
      </c>
      <c r="J862" s="356">
        <v>34.5</v>
      </c>
      <c r="K862" s="15">
        <v>8.0399999999999991</v>
      </c>
      <c r="L862" s="15">
        <v>2.5</v>
      </c>
      <c r="M862" s="15" t="s">
        <v>312</v>
      </c>
      <c r="N862" s="15">
        <v>473.6</v>
      </c>
      <c r="O862" s="12">
        <v>127.5</v>
      </c>
      <c r="P862" s="111"/>
      <c r="Q862" s="111" t="s">
        <v>217</v>
      </c>
      <c r="R862" s="111" t="s">
        <v>492</v>
      </c>
      <c r="S862" s="111"/>
      <c r="T862" s="111"/>
      <c r="U862" s="18" t="s">
        <v>592</v>
      </c>
      <c r="V862" s="330"/>
      <c r="W862" s="330"/>
      <c r="X862" s="330"/>
      <c r="Y862" s="330"/>
      <c r="Z862" s="330"/>
      <c r="AA862" s="13"/>
      <c r="AB862" s="13"/>
    </row>
    <row r="863" spans="1:28" ht="15" x14ac:dyDescent="0.2">
      <c r="A863" s="13" t="s">
        <v>322</v>
      </c>
      <c r="B863" s="39">
        <v>42921</v>
      </c>
      <c r="C863" s="16">
        <v>0.47083333333333338</v>
      </c>
      <c r="D863" s="12">
        <v>201</v>
      </c>
      <c r="E863" s="111"/>
      <c r="F863" s="15">
        <v>8.1300000000000008</v>
      </c>
      <c r="G863" s="12">
        <v>108.1</v>
      </c>
      <c r="H863" s="15">
        <v>19.16</v>
      </c>
      <c r="I863" s="111" t="s">
        <v>593</v>
      </c>
      <c r="J863" s="356">
        <v>27.9</v>
      </c>
      <c r="K863" s="15">
        <v>7.88</v>
      </c>
      <c r="L863" s="15">
        <v>1.5</v>
      </c>
      <c r="M863" s="15" t="s">
        <v>312</v>
      </c>
      <c r="N863" s="15">
        <v>542.70000000000005</v>
      </c>
      <c r="O863" s="12">
        <v>167.6</v>
      </c>
      <c r="P863" s="111"/>
      <c r="Q863" s="111" t="s">
        <v>465</v>
      </c>
      <c r="R863" s="111" t="s">
        <v>492</v>
      </c>
      <c r="S863" s="111"/>
      <c r="T863" s="111"/>
      <c r="U863" s="18" t="s">
        <v>594</v>
      </c>
      <c r="V863" s="330"/>
      <c r="W863" s="330"/>
      <c r="X863" s="330"/>
      <c r="Y863" s="330"/>
      <c r="Z863" s="330"/>
      <c r="AA863" s="13"/>
      <c r="AB863" s="13"/>
    </row>
    <row r="864" spans="1:28" ht="15" x14ac:dyDescent="0.2">
      <c r="A864" s="13" t="s">
        <v>322</v>
      </c>
      <c r="B864" s="39">
        <v>42928</v>
      </c>
      <c r="C864" s="16">
        <v>0.47847222222222219</v>
      </c>
      <c r="D864" s="12">
        <v>98.7</v>
      </c>
      <c r="E864" s="111" t="s">
        <v>296</v>
      </c>
      <c r="F864" s="15">
        <v>9.02</v>
      </c>
      <c r="G864" s="12">
        <v>120.2</v>
      </c>
      <c r="H864" s="15">
        <v>20.04</v>
      </c>
      <c r="I864" s="111" t="s">
        <v>230</v>
      </c>
      <c r="J864" s="356">
        <v>22.1</v>
      </c>
      <c r="K864" s="15">
        <v>8.1</v>
      </c>
      <c r="L864" s="15">
        <v>2.7</v>
      </c>
      <c r="M864" s="15" t="s">
        <v>312</v>
      </c>
      <c r="N864" s="15">
        <v>552.4</v>
      </c>
      <c r="O864" s="12">
        <v>159.80000000000001</v>
      </c>
      <c r="P864" s="111"/>
      <c r="Q864" s="111" t="s">
        <v>298</v>
      </c>
      <c r="R864" s="111" t="s">
        <v>492</v>
      </c>
      <c r="S864" s="111"/>
      <c r="T864" s="111"/>
      <c r="U864" s="18" t="s">
        <v>595</v>
      </c>
      <c r="V864" s="330"/>
      <c r="W864" s="330"/>
      <c r="X864" s="330"/>
      <c r="Y864" s="330"/>
      <c r="Z864" s="330"/>
      <c r="AA864" s="13"/>
      <c r="AB864" s="13"/>
    </row>
    <row r="865" spans="1:28" ht="15" x14ac:dyDescent="0.2">
      <c r="A865" s="13" t="s">
        <v>322</v>
      </c>
      <c r="B865" s="39">
        <v>42935</v>
      </c>
      <c r="C865" s="16">
        <v>0.49652777777777773</v>
      </c>
      <c r="D865" s="12">
        <v>249</v>
      </c>
      <c r="E865" s="111"/>
      <c r="F865" s="15">
        <v>8.85</v>
      </c>
      <c r="G865" s="12">
        <v>122.8</v>
      </c>
      <c r="H865" s="15">
        <v>21.91</v>
      </c>
      <c r="I865" s="111" t="s">
        <v>230</v>
      </c>
      <c r="J865" s="356">
        <v>16.2</v>
      </c>
      <c r="K865" s="15">
        <v>8.1300000000000008</v>
      </c>
      <c r="L865" s="15">
        <v>0.5</v>
      </c>
      <c r="M865" s="15" t="s">
        <v>312</v>
      </c>
      <c r="N865" s="15">
        <v>616.9</v>
      </c>
      <c r="O865" s="12">
        <v>146</v>
      </c>
      <c r="P865" s="111"/>
      <c r="Q865" s="111" t="s">
        <v>465</v>
      </c>
      <c r="R865" s="111" t="s">
        <v>492</v>
      </c>
      <c r="S865" s="111"/>
      <c r="T865" s="111"/>
      <c r="U865" s="18" t="s">
        <v>596</v>
      </c>
      <c r="V865" s="330"/>
      <c r="W865" s="330"/>
      <c r="X865" s="330"/>
      <c r="Y865" s="330"/>
      <c r="Z865" s="330"/>
      <c r="AA865" s="13"/>
      <c r="AB865" s="13"/>
    </row>
    <row r="866" spans="1:28" ht="15" x14ac:dyDescent="0.2">
      <c r="A866" s="13" t="s">
        <v>322</v>
      </c>
      <c r="B866" s="39">
        <v>42942</v>
      </c>
      <c r="C866" s="16">
        <v>0.52500000000000002</v>
      </c>
      <c r="D866" s="12">
        <v>517.20000000000005</v>
      </c>
      <c r="E866" s="111" t="s">
        <v>296</v>
      </c>
      <c r="F866" s="15">
        <v>8.5500000000000007</v>
      </c>
      <c r="G866" s="12">
        <v>117.5</v>
      </c>
      <c r="H866" s="15">
        <v>21.68</v>
      </c>
      <c r="I866" s="111" t="s">
        <v>230</v>
      </c>
      <c r="J866" s="356">
        <v>26.2</v>
      </c>
      <c r="K866" s="15">
        <v>8.26</v>
      </c>
      <c r="L866" s="15">
        <v>3.6</v>
      </c>
      <c r="M866" s="15" t="s">
        <v>312</v>
      </c>
      <c r="N866" s="15">
        <v>531.5</v>
      </c>
      <c r="O866" s="12">
        <v>144.9</v>
      </c>
      <c r="P866" s="111"/>
      <c r="Q866" s="111" t="s">
        <v>298</v>
      </c>
      <c r="R866" s="111" t="s">
        <v>492</v>
      </c>
      <c r="S866" s="111"/>
      <c r="T866" s="111"/>
      <c r="U866" s="18" t="s">
        <v>477</v>
      </c>
      <c r="V866" s="330"/>
      <c r="W866" s="330"/>
      <c r="X866" s="330"/>
      <c r="Y866" s="330"/>
      <c r="Z866" s="330"/>
      <c r="AA866" s="13"/>
      <c r="AB866" s="13"/>
    </row>
    <row r="867" spans="1:28" ht="15" x14ac:dyDescent="0.2">
      <c r="A867" s="13" t="s">
        <v>322</v>
      </c>
      <c r="B867" s="39">
        <v>42949</v>
      </c>
      <c r="C867" s="16">
        <v>0.57500000000000007</v>
      </c>
      <c r="D867" s="12">
        <v>153</v>
      </c>
      <c r="E867" s="111"/>
      <c r="F867" s="15">
        <v>8.15</v>
      </c>
      <c r="G867" s="12">
        <v>113.6</v>
      </c>
      <c r="H867" s="15">
        <v>22.44</v>
      </c>
      <c r="I867" s="111" t="s">
        <v>230</v>
      </c>
      <c r="J867" s="356">
        <v>34.5</v>
      </c>
      <c r="K867" s="15">
        <v>8.2799999999999994</v>
      </c>
      <c r="L867" s="15">
        <v>4.9000000000000004</v>
      </c>
      <c r="M867" s="15" t="s">
        <v>312</v>
      </c>
      <c r="N867" s="15">
        <v>491.3</v>
      </c>
      <c r="O867" s="12">
        <v>125.2</v>
      </c>
      <c r="P867" s="111"/>
      <c r="Q867" s="111" t="s">
        <v>421</v>
      </c>
      <c r="R867" s="111" t="s">
        <v>492</v>
      </c>
      <c r="S867" s="111"/>
      <c r="T867" s="111"/>
      <c r="U867" s="18" t="s">
        <v>564</v>
      </c>
      <c r="V867" s="330"/>
      <c r="W867" s="330"/>
      <c r="X867" s="330"/>
      <c r="Y867" s="330"/>
      <c r="Z867" s="330"/>
      <c r="AA867" s="13"/>
      <c r="AB867" s="13"/>
    </row>
    <row r="868" spans="1:28" ht="15" x14ac:dyDescent="0.2">
      <c r="A868" s="13" t="s">
        <v>322</v>
      </c>
      <c r="B868" s="39">
        <v>42956</v>
      </c>
      <c r="C868" s="16">
        <v>0.47916666666666669</v>
      </c>
      <c r="D868" s="12">
        <v>78</v>
      </c>
      <c r="E868" s="111" t="s">
        <v>296</v>
      </c>
      <c r="F868" s="15">
        <v>8.09</v>
      </c>
      <c r="G868" s="12">
        <v>107.4</v>
      </c>
      <c r="H868" s="15">
        <v>19.68</v>
      </c>
      <c r="I868" s="111" t="s">
        <v>230</v>
      </c>
      <c r="J868" s="356">
        <v>57.9</v>
      </c>
      <c r="K868" s="15">
        <v>8.1300000000000008</v>
      </c>
      <c r="L868" s="15">
        <v>6.8</v>
      </c>
      <c r="M868" s="15" t="s">
        <v>312</v>
      </c>
      <c r="N868" s="15">
        <v>466</v>
      </c>
      <c r="O868" s="12">
        <v>141.1</v>
      </c>
      <c r="P868" s="111"/>
      <c r="Q868" s="111" t="s">
        <v>421</v>
      </c>
      <c r="R868" s="111" t="s">
        <v>492</v>
      </c>
      <c r="S868" s="111"/>
      <c r="T868" s="111"/>
      <c r="U868" s="18" t="s">
        <v>477</v>
      </c>
      <c r="V868" s="330"/>
      <c r="W868" s="330"/>
      <c r="X868" s="330"/>
      <c r="Y868" s="330"/>
      <c r="Z868" s="330"/>
      <c r="AA868" s="13"/>
      <c r="AB868" s="13"/>
    </row>
    <row r="869" spans="1:28" ht="15" x14ac:dyDescent="0.2">
      <c r="A869" s="13" t="s">
        <v>322</v>
      </c>
      <c r="B869" s="39">
        <v>42963</v>
      </c>
      <c r="C869" s="16">
        <v>0.4694444444444445</v>
      </c>
      <c r="D869" s="12"/>
      <c r="E869" s="111"/>
      <c r="F869" s="15" t="s">
        <v>312</v>
      </c>
      <c r="G869" s="12" t="s">
        <v>312</v>
      </c>
      <c r="H869" s="15">
        <v>19.25</v>
      </c>
      <c r="I869" s="111" t="s">
        <v>230</v>
      </c>
      <c r="J869" s="356">
        <v>48.3</v>
      </c>
      <c r="K869" s="15">
        <v>8.1199999999999992</v>
      </c>
      <c r="L869" s="15">
        <v>16.600000000000001</v>
      </c>
      <c r="M869" s="15" t="s">
        <v>312</v>
      </c>
      <c r="N869" s="15">
        <v>479.9</v>
      </c>
      <c r="O869" s="12">
        <v>108</v>
      </c>
      <c r="P869" s="111"/>
      <c r="Q869" s="111" t="s">
        <v>465</v>
      </c>
      <c r="R869" s="111" t="s">
        <v>345</v>
      </c>
      <c r="S869" s="111"/>
      <c r="T869" s="111"/>
      <c r="U869" s="18" t="s">
        <v>479</v>
      </c>
      <c r="V869" s="330"/>
      <c r="W869" s="330"/>
      <c r="X869" s="330"/>
      <c r="Y869" s="330"/>
      <c r="Z869" s="330"/>
      <c r="AA869" s="13"/>
      <c r="AB869" s="13"/>
    </row>
    <row r="870" spans="1:28" ht="15" x14ac:dyDescent="0.2">
      <c r="A870" s="73" t="s">
        <v>322</v>
      </c>
      <c r="B870" s="325">
        <v>42970</v>
      </c>
      <c r="C870" s="326">
        <v>0.51527777777777783</v>
      </c>
      <c r="D870" s="159">
        <v>77.599999999999994</v>
      </c>
      <c r="E870" s="160" t="s">
        <v>296</v>
      </c>
      <c r="F870" s="171">
        <v>7.94</v>
      </c>
      <c r="G870" s="159">
        <v>107.8</v>
      </c>
      <c r="H870" s="171">
        <v>20.45</v>
      </c>
      <c r="I870" s="160" t="s">
        <v>230</v>
      </c>
      <c r="J870" s="368">
        <v>27.1</v>
      </c>
      <c r="K870" s="171">
        <v>8.1300000000000008</v>
      </c>
      <c r="L870" s="171">
        <v>8.9</v>
      </c>
      <c r="M870" s="171" t="s">
        <v>312</v>
      </c>
      <c r="N870" s="171">
        <v>495.5</v>
      </c>
      <c r="O870" s="159">
        <v>131.9</v>
      </c>
      <c r="P870" s="160"/>
      <c r="Q870" s="160" t="s">
        <v>421</v>
      </c>
      <c r="R870" s="160" t="s">
        <v>345</v>
      </c>
      <c r="S870" s="160"/>
      <c r="T870" s="160"/>
      <c r="U870" s="327" t="s">
        <v>480</v>
      </c>
      <c r="V870" s="362"/>
      <c r="W870" s="362"/>
      <c r="X870" s="362"/>
      <c r="Y870" s="362"/>
      <c r="Z870" s="362"/>
      <c r="AA870" s="73"/>
      <c r="AB870" s="73"/>
    </row>
    <row r="871" spans="1:28" ht="15" x14ac:dyDescent="0.2">
      <c r="A871" s="13" t="s">
        <v>322</v>
      </c>
      <c r="B871" s="39">
        <v>42977</v>
      </c>
      <c r="C871" s="16">
        <v>0.52152777777777781</v>
      </c>
      <c r="D871" s="12">
        <v>290.89999999999998</v>
      </c>
      <c r="E871" s="111" t="s">
        <v>296</v>
      </c>
      <c r="F871" s="15">
        <v>7.89</v>
      </c>
      <c r="G871" s="12">
        <v>106.2</v>
      </c>
      <c r="H871" s="15">
        <v>19.61</v>
      </c>
      <c r="I871" s="111" t="s">
        <v>233</v>
      </c>
      <c r="J871" s="356">
        <v>23.7</v>
      </c>
      <c r="K871" s="15">
        <v>7.89</v>
      </c>
      <c r="L871" s="15">
        <v>2.64</v>
      </c>
      <c r="M871" s="15" t="s">
        <v>312</v>
      </c>
      <c r="N871" s="15">
        <v>532.79999999999995</v>
      </c>
      <c r="O871" s="12">
        <v>134.69999999999999</v>
      </c>
      <c r="P871" s="111"/>
      <c r="Q871" s="111" t="s">
        <v>421</v>
      </c>
      <c r="R871" s="111" t="s">
        <v>345</v>
      </c>
      <c r="S871" s="111"/>
      <c r="T871" s="111"/>
      <c r="U871" s="18" t="s">
        <v>481</v>
      </c>
      <c r="V871" s="330"/>
      <c r="W871" s="330"/>
      <c r="X871" s="330"/>
      <c r="Y871" s="330"/>
      <c r="Z871" s="330"/>
      <c r="AA871" s="13"/>
      <c r="AB871" s="13"/>
    </row>
    <row r="872" spans="1:28" ht="15" x14ac:dyDescent="0.25">
      <c r="A872" s="13" t="s">
        <v>322</v>
      </c>
      <c r="B872" s="39">
        <v>42984</v>
      </c>
      <c r="C872" s="16">
        <v>0.49722222222222223</v>
      </c>
      <c r="D872" s="12"/>
      <c r="E872" s="111"/>
      <c r="F872" s="15">
        <v>8.31</v>
      </c>
      <c r="G872" s="12">
        <v>104.1</v>
      </c>
      <c r="H872" s="15">
        <v>17.14</v>
      </c>
      <c r="I872" s="111" t="s">
        <v>233</v>
      </c>
      <c r="J872" s="356">
        <v>16.2</v>
      </c>
      <c r="K872" s="15">
        <v>7.98</v>
      </c>
      <c r="L872" s="15">
        <v>1.77</v>
      </c>
      <c r="M872" s="15" t="s">
        <v>312</v>
      </c>
      <c r="N872" s="15">
        <v>671.2</v>
      </c>
      <c r="O872" s="12">
        <v>140.9</v>
      </c>
      <c r="P872" s="111"/>
      <c r="Q872" s="111" t="s">
        <v>421</v>
      </c>
      <c r="R872" s="111" t="s">
        <v>345</v>
      </c>
      <c r="S872" s="111"/>
      <c r="T872" s="111"/>
      <c r="U872" s="363" t="s">
        <v>565</v>
      </c>
      <c r="V872" s="330"/>
      <c r="W872" s="330"/>
      <c r="X872" s="330"/>
      <c r="Y872" s="330"/>
      <c r="Z872" s="330"/>
      <c r="AA872" s="13"/>
      <c r="AB872" s="13"/>
    </row>
    <row r="873" spans="1:28" ht="15" x14ac:dyDescent="0.25">
      <c r="A873" s="13" t="s">
        <v>322</v>
      </c>
      <c r="B873" s="39">
        <v>42991</v>
      </c>
      <c r="C873" s="16">
        <v>0.4861111111111111</v>
      </c>
      <c r="D873" s="12">
        <v>461.1</v>
      </c>
      <c r="E873" s="111" t="s">
        <v>296</v>
      </c>
      <c r="F873" s="15">
        <v>8.18</v>
      </c>
      <c r="G873" s="12">
        <v>109.8</v>
      </c>
      <c r="H873" s="15">
        <v>18.739999999999998</v>
      </c>
      <c r="I873" s="111" t="s">
        <v>233</v>
      </c>
      <c r="J873" s="356">
        <v>20.5</v>
      </c>
      <c r="K873" s="15">
        <v>8.08</v>
      </c>
      <c r="L873" s="15" t="s">
        <v>312</v>
      </c>
      <c r="M873" s="15" t="s">
        <v>312</v>
      </c>
      <c r="N873" s="15">
        <v>610</v>
      </c>
      <c r="O873" s="12" t="s">
        <v>312</v>
      </c>
      <c r="P873" s="111"/>
      <c r="Q873" s="111" t="s">
        <v>298</v>
      </c>
      <c r="R873" s="111" t="s">
        <v>345</v>
      </c>
      <c r="S873" s="111"/>
      <c r="T873" s="111"/>
      <c r="U873" s="363" t="s">
        <v>477</v>
      </c>
      <c r="V873" s="330"/>
      <c r="W873" s="330"/>
      <c r="X873" s="330"/>
      <c r="Y873" s="330"/>
      <c r="Z873" s="330"/>
      <c r="AA873" s="13"/>
      <c r="AB873" s="13"/>
    </row>
    <row r="874" spans="1:28" ht="15" x14ac:dyDescent="0.2">
      <c r="A874" s="13" t="s">
        <v>319</v>
      </c>
      <c r="B874" s="39">
        <v>41395</v>
      </c>
      <c r="C874" s="13" t="s">
        <v>281</v>
      </c>
      <c r="D874" s="13">
        <v>199</v>
      </c>
      <c r="E874" s="13"/>
      <c r="F874" s="13" t="s">
        <v>282</v>
      </c>
      <c r="G874" s="13" t="s">
        <v>282</v>
      </c>
      <c r="H874" s="13" t="s">
        <v>282</v>
      </c>
      <c r="I874" s="13" t="s">
        <v>282</v>
      </c>
      <c r="J874" s="318" t="s">
        <v>312</v>
      </c>
      <c r="K874" s="13" t="s">
        <v>281</v>
      </c>
      <c r="L874" s="13" t="s">
        <v>281</v>
      </c>
      <c r="M874" s="13" t="s">
        <v>281</v>
      </c>
      <c r="N874" s="13" t="s">
        <v>281</v>
      </c>
      <c r="O874" s="13" t="s">
        <v>281</v>
      </c>
      <c r="P874" s="13" t="s">
        <v>281</v>
      </c>
      <c r="Q874" s="13" t="s">
        <v>281</v>
      </c>
      <c r="R874" s="13" t="s">
        <v>281</v>
      </c>
      <c r="S874" s="13"/>
      <c r="T874" s="13"/>
      <c r="U874" s="18" t="s">
        <v>267</v>
      </c>
      <c r="V874" s="330"/>
      <c r="W874" s="330"/>
      <c r="X874" s="330"/>
      <c r="Y874" s="330"/>
      <c r="Z874" s="330"/>
      <c r="AA874" s="13"/>
      <c r="AB874" s="13"/>
    </row>
    <row r="875" spans="1:28" ht="15" x14ac:dyDescent="0.2">
      <c r="A875" s="13" t="s">
        <v>319</v>
      </c>
      <c r="B875" s="39">
        <v>41409</v>
      </c>
      <c r="C875" s="13" t="s">
        <v>281</v>
      </c>
      <c r="D875" s="13">
        <v>21.6</v>
      </c>
      <c r="E875" s="13"/>
      <c r="F875" s="13" t="s">
        <v>281</v>
      </c>
      <c r="G875" s="13" t="s">
        <v>281</v>
      </c>
      <c r="H875" s="13" t="s">
        <v>281</v>
      </c>
      <c r="I875" s="13" t="s">
        <v>281</v>
      </c>
      <c r="J875" s="318" t="s">
        <v>312</v>
      </c>
      <c r="K875" s="13" t="s">
        <v>281</v>
      </c>
      <c r="L875" s="13" t="s">
        <v>281</v>
      </c>
      <c r="M875" s="13" t="s">
        <v>281</v>
      </c>
      <c r="N875" s="13" t="s">
        <v>281</v>
      </c>
      <c r="O875" s="13" t="s">
        <v>281</v>
      </c>
      <c r="P875" s="13" t="s">
        <v>281</v>
      </c>
      <c r="Q875" s="13" t="s">
        <v>281</v>
      </c>
      <c r="R875" s="13" t="s">
        <v>281</v>
      </c>
      <c r="S875" s="13"/>
      <c r="T875" s="13"/>
      <c r="U875" s="18" t="s">
        <v>267</v>
      </c>
      <c r="V875" s="330"/>
      <c r="W875" s="330"/>
      <c r="X875" s="330"/>
      <c r="Y875" s="330"/>
      <c r="Z875" s="330"/>
      <c r="AA875" s="13"/>
      <c r="AB875" s="13"/>
    </row>
    <row r="876" spans="1:28" ht="15" x14ac:dyDescent="0.2">
      <c r="A876" s="13" t="s">
        <v>319</v>
      </c>
      <c r="B876" s="39">
        <v>41465</v>
      </c>
      <c r="C876" s="16">
        <v>0.45763888888888887</v>
      </c>
      <c r="D876" s="13">
        <v>548</v>
      </c>
      <c r="E876" s="13"/>
      <c r="F876" s="13" t="s">
        <v>312</v>
      </c>
      <c r="G876" s="13" t="s">
        <v>312</v>
      </c>
      <c r="H876" s="13">
        <v>21.25</v>
      </c>
      <c r="I876" s="13" t="s">
        <v>233</v>
      </c>
      <c r="J876" s="318" t="s">
        <v>312</v>
      </c>
      <c r="K876" s="13">
        <v>8.2200000000000006</v>
      </c>
      <c r="L876" s="13" t="s">
        <v>312</v>
      </c>
      <c r="M876" s="13" t="s">
        <v>312</v>
      </c>
      <c r="N876" s="13">
        <v>711.8</v>
      </c>
      <c r="O876" s="13" t="s">
        <v>312</v>
      </c>
      <c r="P876" s="13"/>
      <c r="Q876" s="13" t="s">
        <v>312</v>
      </c>
      <c r="R876" s="13" t="s">
        <v>345</v>
      </c>
      <c r="S876" s="13"/>
      <c r="T876" s="13"/>
      <c r="U876" s="18" t="s">
        <v>268</v>
      </c>
      <c r="V876" s="330"/>
      <c r="W876" s="330"/>
      <c r="X876" s="330"/>
      <c r="Y876" s="330"/>
      <c r="Z876" s="330"/>
      <c r="AA876" s="13"/>
      <c r="AB876" s="13"/>
    </row>
    <row r="877" spans="1:28" ht="15" x14ac:dyDescent="0.2">
      <c r="A877" s="13" t="s">
        <v>319</v>
      </c>
      <c r="B877" s="39">
        <v>41479</v>
      </c>
      <c r="C877" s="16">
        <v>0.43541666666666662</v>
      </c>
      <c r="D877" s="13">
        <v>122</v>
      </c>
      <c r="E877" s="13"/>
      <c r="F877" s="13" t="s">
        <v>312</v>
      </c>
      <c r="G877" s="13" t="s">
        <v>312</v>
      </c>
      <c r="H877" s="13">
        <v>21.15</v>
      </c>
      <c r="I877" s="13" t="s">
        <v>230</v>
      </c>
      <c r="J877" s="318" t="s">
        <v>312</v>
      </c>
      <c r="K877" s="13">
        <v>8.2799999999999994</v>
      </c>
      <c r="L877" s="13" t="s">
        <v>312</v>
      </c>
      <c r="M877" s="13" t="s">
        <v>312</v>
      </c>
      <c r="N877" s="13">
        <v>585.6</v>
      </c>
      <c r="O877" s="13" t="s">
        <v>312</v>
      </c>
      <c r="P877" s="13"/>
      <c r="Q877" s="13" t="s">
        <v>312</v>
      </c>
      <c r="R877" s="13" t="s">
        <v>345</v>
      </c>
      <c r="S877" s="13"/>
      <c r="T877" s="13"/>
      <c r="U877" s="18" t="s">
        <v>270</v>
      </c>
      <c r="V877" s="330"/>
      <c r="W877" s="330"/>
      <c r="X877" s="330"/>
      <c r="Y877" s="330"/>
      <c r="Z877" s="330"/>
      <c r="AA877" s="13"/>
      <c r="AB877" s="13"/>
    </row>
    <row r="878" spans="1:28" ht="15" x14ac:dyDescent="0.2">
      <c r="A878" s="13" t="s">
        <v>319</v>
      </c>
      <c r="B878" s="39">
        <v>41493</v>
      </c>
      <c r="C878" s="16">
        <v>0.42569444444444443</v>
      </c>
      <c r="D878" s="13">
        <v>613</v>
      </c>
      <c r="E878" s="13"/>
      <c r="F878" s="13" t="s">
        <v>312</v>
      </c>
      <c r="G878" s="13" t="s">
        <v>312</v>
      </c>
      <c r="H878" s="13">
        <v>18.8</v>
      </c>
      <c r="I878" s="13" t="s">
        <v>230</v>
      </c>
      <c r="J878" s="318" t="s">
        <v>312</v>
      </c>
      <c r="K878" s="13">
        <v>8.0299999999999994</v>
      </c>
      <c r="L878" s="13" t="s">
        <v>312</v>
      </c>
      <c r="M878" s="13" t="s">
        <v>312</v>
      </c>
      <c r="N878" s="13">
        <v>574.5</v>
      </c>
      <c r="O878" s="13" t="s">
        <v>312</v>
      </c>
      <c r="P878" s="13"/>
      <c r="Q878" s="13" t="s">
        <v>312</v>
      </c>
      <c r="R878" s="13" t="s">
        <v>345</v>
      </c>
      <c r="S878" s="13"/>
      <c r="T878" s="13"/>
      <c r="U878" s="18" t="s">
        <v>268</v>
      </c>
      <c r="V878" s="330"/>
      <c r="W878" s="330"/>
      <c r="X878" s="330"/>
      <c r="Y878" s="330"/>
      <c r="Z878" s="330"/>
      <c r="AA878" s="13"/>
      <c r="AB878" s="13"/>
    </row>
    <row r="879" spans="1:28" ht="15" x14ac:dyDescent="0.2">
      <c r="A879" s="13" t="s">
        <v>319</v>
      </c>
      <c r="B879" s="39">
        <v>41507</v>
      </c>
      <c r="C879" s="16">
        <v>0.44444444444444442</v>
      </c>
      <c r="D879" s="13">
        <v>613</v>
      </c>
      <c r="E879" s="13"/>
      <c r="F879" s="13" t="s">
        <v>312</v>
      </c>
      <c r="G879" s="13" t="s">
        <v>312</v>
      </c>
      <c r="H879" s="13">
        <v>20.11</v>
      </c>
      <c r="I879" s="13" t="s">
        <v>230</v>
      </c>
      <c r="J879" s="318" t="s">
        <v>312</v>
      </c>
      <c r="K879" s="13">
        <v>8.34</v>
      </c>
      <c r="L879" s="13" t="s">
        <v>312</v>
      </c>
      <c r="M879" s="13" t="s">
        <v>312</v>
      </c>
      <c r="N879" s="13">
        <v>595.79999999999995</v>
      </c>
      <c r="O879" s="13" t="s">
        <v>312</v>
      </c>
      <c r="P879" s="13"/>
      <c r="Q879" s="13" t="s">
        <v>312</v>
      </c>
      <c r="R879" s="13" t="s">
        <v>345</v>
      </c>
      <c r="S879" s="13"/>
      <c r="T879" s="13"/>
      <c r="U879" s="18" t="s">
        <v>270</v>
      </c>
      <c r="V879" s="330"/>
      <c r="W879" s="330"/>
      <c r="X879" s="330"/>
      <c r="Y879" s="330"/>
      <c r="Z879" s="330"/>
      <c r="AA879" s="13"/>
      <c r="AB879" s="13"/>
    </row>
    <row r="880" spans="1:28" ht="15" x14ac:dyDescent="0.2">
      <c r="A880" s="13" t="s">
        <v>319</v>
      </c>
      <c r="B880" s="39">
        <v>41521</v>
      </c>
      <c r="C880" s="16">
        <v>0.4375</v>
      </c>
      <c r="D880" s="13">
        <v>365</v>
      </c>
      <c r="E880" s="13"/>
      <c r="F880" s="13" t="s">
        <v>312</v>
      </c>
      <c r="G880" s="13" t="s">
        <v>312</v>
      </c>
      <c r="H880" s="13">
        <v>20.75</v>
      </c>
      <c r="I880" s="13" t="s">
        <v>230</v>
      </c>
      <c r="J880" s="318" t="s">
        <v>312</v>
      </c>
      <c r="K880" s="13">
        <v>8.11</v>
      </c>
      <c r="L880" s="13" t="s">
        <v>312</v>
      </c>
      <c r="M880" s="13" t="s">
        <v>312</v>
      </c>
      <c r="N880" s="13">
        <v>399.4</v>
      </c>
      <c r="O880" s="13" t="s">
        <v>312</v>
      </c>
      <c r="P880" s="13"/>
      <c r="Q880" s="13" t="s">
        <v>312</v>
      </c>
      <c r="R880" s="13" t="s">
        <v>345</v>
      </c>
      <c r="S880" s="13"/>
      <c r="T880" s="13"/>
      <c r="U880" s="18" t="s">
        <v>365</v>
      </c>
      <c r="V880" s="330"/>
      <c r="W880" s="330"/>
      <c r="X880" s="330"/>
      <c r="Y880" s="330"/>
      <c r="Z880" s="330"/>
      <c r="AA880" s="13"/>
      <c r="AB880" s="13"/>
    </row>
    <row r="881" spans="1:28" ht="15" x14ac:dyDescent="0.2">
      <c r="A881" s="13" t="s">
        <v>319</v>
      </c>
      <c r="B881" s="39">
        <v>41541</v>
      </c>
      <c r="C881" s="16">
        <v>0.43958333333333338</v>
      </c>
      <c r="D881" s="13">
        <v>1120</v>
      </c>
      <c r="E881" s="13"/>
      <c r="F881" s="13" t="s">
        <v>312</v>
      </c>
      <c r="G881" s="13" t="s">
        <v>312</v>
      </c>
      <c r="H881" s="13">
        <v>12.58</v>
      </c>
      <c r="I881" s="13" t="s">
        <v>371</v>
      </c>
      <c r="J881" s="318" t="s">
        <v>312</v>
      </c>
      <c r="K881" s="13">
        <v>7.71</v>
      </c>
      <c r="L881" s="13" t="s">
        <v>312</v>
      </c>
      <c r="M881" s="13" t="s">
        <v>312</v>
      </c>
      <c r="N881" s="13">
        <v>177.8</v>
      </c>
      <c r="O881" s="13" t="s">
        <v>312</v>
      </c>
      <c r="P881" s="13"/>
      <c r="Q881" s="13" t="s">
        <v>312</v>
      </c>
      <c r="R881" s="13" t="s">
        <v>345</v>
      </c>
      <c r="S881" s="13"/>
      <c r="T881" s="13"/>
      <c r="U881" s="18" t="s">
        <v>334</v>
      </c>
      <c r="V881" s="330"/>
      <c r="W881" s="330"/>
      <c r="X881" s="330"/>
      <c r="Y881" s="330"/>
      <c r="Z881" s="330"/>
      <c r="AA881" s="13"/>
      <c r="AB881" s="13"/>
    </row>
    <row r="882" spans="1:28" ht="15" x14ac:dyDescent="0.2">
      <c r="A882" s="13" t="s">
        <v>319</v>
      </c>
      <c r="B882" s="39">
        <v>41564</v>
      </c>
      <c r="C882" s="16">
        <v>0.43055555555555558</v>
      </c>
      <c r="D882" s="13">
        <v>80.099999999999994</v>
      </c>
      <c r="E882" s="13">
        <v>1046.2</v>
      </c>
      <c r="F882" s="13">
        <v>9.5</v>
      </c>
      <c r="G882" s="13"/>
      <c r="H882" s="13">
        <v>8.6</v>
      </c>
      <c r="I882" s="13"/>
      <c r="J882" s="318" t="s">
        <v>312</v>
      </c>
      <c r="K882" s="13">
        <v>6.75</v>
      </c>
      <c r="L882" s="13">
        <v>8</v>
      </c>
      <c r="M882" s="13" t="s">
        <v>312</v>
      </c>
      <c r="N882" s="13"/>
      <c r="O882" s="13" t="s">
        <v>312</v>
      </c>
      <c r="P882" s="13"/>
      <c r="Q882" s="13" t="s">
        <v>312</v>
      </c>
      <c r="R882" s="13" t="s">
        <v>346</v>
      </c>
      <c r="S882" s="13">
        <v>0</v>
      </c>
      <c r="T882" s="13"/>
      <c r="U882" s="18" t="s">
        <v>335</v>
      </c>
      <c r="V882" s="18"/>
      <c r="W882" s="18"/>
      <c r="X882" s="18"/>
      <c r="Y882" s="18"/>
      <c r="Z882" s="18"/>
      <c r="AA882" s="13"/>
      <c r="AB882" s="13"/>
    </row>
    <row r="883" spans="1:28" ht="15" x14ac:dyDescent="0.2">
      <c r="A883" s="13" t="s">
        <v>319</v>
      </c>
      <c r="B883" s="39">
        <v>41578</v>
      </c>
      <c r="C883" s="16">
        <v>0.4236111111111111</v>
      </c>
      <c r="D883" s="13">
        <v>129.1</v>
      </c>
      <c r="E883" s="13">
        <v>579.4</v>
      </c>
      <c r="F883" s="13">
        <v>7.3</v>
      </c>
      <c r="G883" s="13"/>
      <c r="H883" s="13">
        <v>6.4</v>
      </c>
      <c r="I883" s="13"/>
      <c r="J883" s="318" t="s">
        <v>312</v>
      </c>
      <c r="K883" s="13">
        <v>7.16</v>
      </c>
      <c r="L883" s="13">
        <v>1.7</v>
      </c>
      <c r="M883" s="13" t="s">
        <v>312</v>
      </c>
      <c r="N883" s="13"/>
      <c r="O883" s="13" t="s">
        <v>312</v>
      </c>
      <c r="P883" s="13"/>
      <c r="Q883" s="13" t="s">
        <v>312</v>
      </c>
      <c r="R883" s="13" t="s">
        <v>346</v>
      </c>
      <c r="S883" s="13">
        <v>0.1</v>
      </c>
      <c r="T883" s="13"/>
      <c r="U883" s="18" t="s">
        <v>335</v>
      </c>
      <c r="V883" s="18"/>
      <c r="W883" s="18"/>
      <c r="X883" s="18"/>
      <c r="Y883" s="18"/>
      <c r="Z883" s="18"/>
      <c r="AA883" s="13"/>
      <c r="AB883" s="13"/>
    </row>
    <row r="884" spans="1:28" ht="15" x14ac:dyDescent="0.2">
      <c r="A884" s="13" t="s">
        <v>319</v>
      </c>
      <c r="B884" s="39">
        <v>41592</v>
      </c>
      <c r="C884" s="16">
        <v>0.41666666666666669</v>
      </c>
      <c r="D884" s="13">
        <v>42</v>
      </c>
      <c r="E884" s="13">
        <v>488.4</v>
      </c>
      <c r="F884" s="13">
        <v>7.3</v>
      </c>
      <c r="G884" s="13"/>
      <c r="H884" s="13">
        <v>6.6</v>
      </c>
      <c r="I884" s="13"/>
      <c r="J884" s="318" t="s">
        <v>312</v>
      </c>
      <c r="K884" s="13">
        <v>7.58</v>
      </c>
      <c r="L884" s="13"/>
      <c r="M884" s="13" t="s">
        <v>312</v>
      </c>
      <c r="N884" s="13"/>
      <c r="O884" s="13" t="s">
        <v>312</v>
      </c>
      <c r="P884" s="13"/>
      <c r="Q884" s="13" t="s">
        <v>312</v>
      </c>
      <c r="R884" s="13" t="s">
        <v>346</v>
      </c>
      <c r="S884" s="13">
        <v>0.1</v>
      </c>
      <c r="T884" s="13"/>
      <c r="U884" s="18" t="s">
        <v>335</v>
      </c>
      <c r="V884" s="18"/>
      <c r="W884" s="18"/>
      <c r="X884" s="18"/>
      <c r="Y884" s="18"/>
      <c r="Z884" s="18"/>
      <c r="AA884" s="13"/>
      <c r="AB884" s="13"/>
    </row>
    <row r="885" spans="1:28" ht="15" x14ac:dyDescent="0.2">
      <c r="A885" s="13" t="s">
        <v>319</v>
      </c>
      <c r="B885" s="39">
        <v>41613</v>
      </c>
      <c r="C885" s="16">
        <v>0.41666666666666669</v>
      </c>
      <c r="D885" s="13">
        <v>9.8000000000000007</v>
      </c>
      <c r="E885" s="13">
        <v>153.9</v>
      </c>
      <c r="F885" s="13" t="s">
        <v>312</v>
      </c>
      <c r="G885" s="13"/>
      <c r="H885" s="13">
        <v>0</v>
      </c>
      <c r="I885" s="13"/>
      <c r="J885" s="318" t="s">
        <v>312</v>
      </c>
      <c r="K885" s="13">
        <v>7.6</v>
      </c>
      <c r="L885" s="13" t="s">
        <v>312</v>
      </c>
      <c r="M885" s="13" t="s">
        <v>312</v>
      </c>
      <c r="N885" s="13"/>
      <c r="O885" s="13" t="s">
        <v>312</v>
      </c>
      <c r="P885" s="13"/>
      <c r="Q885" s="13" t="s">
        <v>312</v>
      </c>
      <c r="R885" s="13" t="s">
        <v>346</v>
      </c>
      <c r="S885" s="13" t="s">
        <v>312</v>
      </c>
      <c r="T885" s="13"/>
      <c r="U885" s="18" t="s">
        <v>597</v>
      </c>
      <c r="V885" s="18"/>
      <c r="W885" s="18"/>
      <c r="X885" s="18"/>
      <c r="Y885" s="18"/>
      <c r="Z885" s="18"/>
      <c r="AA885" s="13"/>
      <c r="AB885" s="13"/>
    </row>
    <row r="886" spans="1:28" ht="15" x14ac:dyDescent="0.2">
      <c r="A886" s="13" t="s">
        <v>319</v>
      </c>
      <c r="B886" s="39">
        <v>41620</v>
      </c>
      <c r="C886" s="16">
        <v>0.40625</v>
      </c>
      <c r="D886" s="13">
        <v>36.799999999999997</v>
      </c>
      <c r="E886" s="13">
        <v>244.5</v>
      </c>
      <c r="F886" s="13">
        <v>8.1</v>
      </c>
      <c r="G886" s="13"/>
      <c r="H886" s="13">
        <v>0.06</v>
      </c>
      <c r="I886" s="13"/>
      <c r="J886" s="318" t="s">
        <v>312</v>
      </c>
      <c r="K886" s="13">
        <v>7.58</v>
      </c>
      <c r="L886" s="13" t="s">
        <v>312</v>
      </c>
      <c r="M886" s="13" t="s">
        <v>312</v>
      </c>
      <c r="N886" s="13"/>
      <c r="O886" s="13" t="s">
        <v>312</v>
      </c>
      <c r="P886" s="13"/>
      <c r="Q886" s="13" t="s">
        <v>312</v>
      </c>
      <c r="R886" s="13" t="s">
        <v>346</v>
      </c>
      <c r="S886" s="13" t="s">
        <v>312</v>
      </c>
      <c r="T886" s="13"/>
      <c r="U886" s="18" t="s">
        <v>335</v>
      </c>
      <c r="V886" s="18"/>
      <c r="W886" s="18"/>
      <c r="X886" s="18"/>
      <c r="Y886" s="18"/>
      <c r="Z886" s="18"/>
      <c r="AA886" s="13"/>
      <c r="AB886" s="13"/>
    </row>
    <row r="887" spans="1:28" ht="15" x14ac:dyDescent="0.2">
      <c r="A887" s="13" t="s">
        <v>319</v>
      </c>
      <c r="B887" s="39">
        <v>41671</v>
      </c>
      <c r="C887" s="16">
        <v>0.4375</v>
      </c>
      <c r="D887" s="13">
        <v>62.4</v>
      </c>
      <c r="E887" s="13">
        <v>165.8</v>
      </c>
      <c r="F887" s="13">
        <v>8.6</v>
      </c>
      <c r="G887" s="13"/>
      <c r="H887" s="13">
        <v>2.1</v>
      </c>
      <c r="I887" s="13"/>
      <c r="J887" s="318" t="s">
        <v>312</v>
      </c>
      <c r="K887" s="13">
        <v>7.49</v>
      </c>
      <c r="L887" s="13" t="s">
        <v>312</v>
      </c>
      <c r="M887" s="13" t="s">
        <v>312</v>
      </c>
      <c r="N887" s="13"/>
      <c r="O887" s="13" t="s">
        <v>312</v>
      </c>
      <c r="P887" s="13"/>
      <c r="Q887" s="13" t="s">
        <v>312</v>
      </c>
      <c r="R887" s="13" t="s">
        <v>346</v>
      </c>
      <c r="S887" s="13" t="s">
        <v>312</v>
      </c>
      <c r="T887" s="13"/>
      <c r="U887" s="18" t="s">
        <v>598</v>
      </c>
      <c r="V887" s="18"/>
      <c r="W887" s="18"/>
      <c r="X887" s="18"/>
      <c r="Y887" s="18"/>
      <c r="Z887" s="18"/>
      <c r="AA887" s="13"/>
      <c r="AB887" s="13"/>
    </row>
    <row r="888" spans="1:28" ht="15" x14ac:dyDescent="0.2">
      <c r="A888" s="13" t="s">
        <v>319</v>
      </c>
      <c r="B888" s="39">
        <v>41684</v>
      </c>
      <c r="C888" s="16">
        <v>0.41666666666666669</v>
      </c>
      <c r="D888" s="13">
        <v>29.5</v>
      </c>
      <c r="E888" s="13">
        <v>90.6</v>
      </c>
      <c r="F888" s="13">
        <v>8.3000000000000007</v>
      </c>
      <c r="G888" s="13"/>
      <c r="H888" s="13">
        <v>2.7</v>
      </c>
      <c r="I888" s="13"/>
      <c r="J888" s="318" t="s">
        <v>312</v>
      </c>
      <c r="K888" s="13">
        <v>7.55</v>
      </c>
      <c r="L888" s="13"/>
      <c r="M888" s="13" t="s">
        <v>312</v>
      </c>
      <c r="N888" s="13"/>
      <c r="O888" s="13" t="s">
        <v>312</v>
      </c>
      <c r="P888" s="13"/>
      <c r="Q888" s="13" t="s">
        <v>312</v>
      </c>
      <c r="R888" s="13" t="s">
        <v>346</v>
      </c>
      <c r="S888" s="13">
        <v>1.3</v>
      </c>
      <c r="T888" s="13">
        <v>1.0009999999999999</v>
      </c>
      <c r="U888" s="18" t="s">
        <v>335</v>
      </c>
      <c r="V888" s="330"/>
      <c r="W888" s="330"/>
      <c r="X888" s="330"/>
      <c r="Y888" s="330"/>
      <c r="Z888" s="330"/>
      <c r="AA888" s="13"/>
      <c r="AB888" s="13"/>
    </row>
    <row r="889" spans="1:28" ht="15" x14ac:dyDescent="0.2">
      <c r="A889" s="13" t="s">
        <v>319</v>
      </c>
      <c r="B889" s="39">
        <v>41698</v>
      </c>
      <c r="C889" s="16">
        <v>0.41666666666666669</v>
      </c>
      <c r="D889" s="13">
        <v>7.5</v>
      </c>
      <c r="E889" s="13">
        <v>37.4</v>
      </c>
      <c r="F889" s="13">
        <v>13.1</v>
      </c>
      <c r="G889" s="13"/>
      <c r="H889" s="13">
        <v>4.5999999999999996</v>
      </c>
      <c r="I889" s="13"/>
      <c r="J889" s="318" t="s">
        <v>312</v>
      </c>
      <c r="K889" s="13">
        <v>7.86</v>
      </c>
      <c r="L889" s="13"/>
      <c r="M889" s="13" t="s">
        <v>312</v>
      </c>
      <c r="N889" s="13"/>
      <c r="O889" s="13" t="s">
        <v>312</v>
      </c>
      <c r="P889" s="13"/>
      <c r="Q889" s="13" t="s">
        <v>312</v>
      </c>
      <c r="R889" s="13" t="s">
        <v>346</v>
      </c>
      <c r="S889" s="13">
        <v>1.3</v>
      </c>
      <c r="T889" s="13">
        <v>1.0009999999999999</v>
      </c>
      <c r="U889" s="18" t="s">
        <v>335</v>
      </c>
      <c r="V889" s="330"/>
      <c r="W889" s="330"/>
      <c r="X889" s="330"/>
      <c r="Y889" s="330"/>
      <c r="Z889" s="330"/>
      <c r="AA889" s="13"/>
      <c r="AB889" s="13"/>
    </row>
    <row r="890" spans="1:28" ht="15" x14ac:dyDescent="0.2">
      <c r="A890" s="13" t="s">
        <v>319</v>
      </c>
      <c r="B890" s="39">
        <v>41712</v>
      </c>
      <c r="C890" s="16">
        <v>0.41666666666666669</v>
      </c>
      <c r="D890" s="13">
        <v>12.2</v>
      </c>
      <c r="E890" s="13">
        <v>185.2</v>
      </c>
      <c r="F890" s="13">
        <v>13.1</v>
      </c>
      <c r="G890" s="13"/>
      <c r="H890" s="13">
        <v>4.2</v>
      </c>
      <c r="I890" s="13"/>
      <c r="J890" s="318" t="s">
        <v>312</v>
      </c>
      <c r="K890" s="13">
        <v>8.0299999999999994</v>
      </c>
      <c r="L890" s="13"/>
      <c r="M890" s="13" t="s">
        <v>312</v>
      </c>
      <c r="N890" s="13"/>
      <c r="O890" s="13" t="s">
        <v>312</v>
      </c>
      <c r="P890" s="13"/>
      <c r="Q890" s="13" t="s">
        <v>312</v>
      </c>
      <c r="R890" s="13" t="s">
        <v>346</v>
      </c>
      <c r="S890" s="13">
        <v>1.3</v>
      </c>
      <c r="T890" s="13">
        <v>1.0009999999999999</v>
      </c>
      <c r="U890" s="18" t="s">
        <v>335</v>
      </c>
      <c r="V890" s="330"/>
      <c r="W890" s="330"/>
      <c r="X890" s="330"/>
      <c r="Y890" s="330"/>
      <c r="Z890" s="330"/>
      <c r="AA890" s="13"/>
      <c r="AB890" s="13"/>
    </row>
    <row r="891" spans="1:28" ht="15" x14ac:dyDescent="0.2">
      <c r="A891" s="13" t="s">
        <v>319</v>
      </c>
      <c r="B891" s="39">
        <v>41766</v>
      </c>
      <c r="C891" s="16">
        <v>0.49722222222222223</v>
      </c>
      <c r="D891" s="13">
        <v>51.2</v>
      </c>
      <c r="E891" s="13"/>
      <c r="F891" s="13">
        <v>10.75</v>
      </c>
      <c r="G891" s="13" t="s">
        <v>312</v>
      </c>
      <c r="H891" s="13">
        <v>14.31</v>
      </c>
      <c r="I891" s="13" t="s">
        <v>230</v>
      </c>
      <c r="J891" s="318" t="s">
        <v>312</v>
      </c>
      <c r="K891" s="13">
        <v>8.66</v>
      </c>
      <c r="L891" s="13">
        <v>1.8</v>
      </c>
      <c r="M891" s="13" t="s">
        <v>312</v>
      </c>
      <c r="N891" s="13">
        <v>576</v>
      </c>
      <c r="O891" s="13" t="s">
        <v>312</v>
      </c>
      <c r="P891" s="13"/>
      <c r="Q891" s="13" t="s">
        <v>312</v>
      </c>
      <c r="R891" s="13" t="s">
        <v>345</v>
      </c>
      <c r="S891" s="13"/>
      <c r="T891" s="13"/>
      <c r="U891" s="18" t="s">
        <v>136</v>
      </c>
      <c r="V891" s="330"/>
      <c r="W891" s="330"/>
      <c r="X891" s="330"/>
      <c r="Y891" s="330"/>
      <c r="Z891" s="330"/>
      <c r="AA891" s="13"/>
      <c r="AB891" s="13"/>
    </row>
    <row r="892" spans="1:28" ht="15" x14ac:dyDescent="0.2">
      <c r="A892" s="13" t="s">
        <v>319</v>
      </c>
      <c r="B892" s="39">
        <v>41780</v>
      </c>
      <c r="C892" s="16">
        <v>0.47847222222222219</v>
      </c>
      <c r="D892" s="13">
        <v>73.3</v>
      </c>
      <c r="E892" s="13"/>
      <c r="F892" s="13">
        <v>8.89</v>
      </c>
      <c r="G892" s="13" t="s">
        <v>312</v>
      </c>
      <c r="H892" s="13">
        <v>14.65</v>
      </c>
      <c r="I892" s="13" t="s">
        <v>371</v>
      </c>
      <c r="J892" s="318" t="s">
        <v>312</v>
      </c>
      <c r="K892" s="13">
        <v>8.07</v>
      </c>
      <c r="L892" s="13">
        <v>22.7</v>
      </c>
      <c r="M892" s="13" t="s">
        <v>312</v>
      </c>
      <c r="N892" s="13">
        <v>451</v>
      </c>
      <c r="O892" s="13" t="s">
        <v>312</v>
      </c>
      <c r="P892" s="13"/>
      <c r="Q892" s="13" t="s">
        <v>312</v>
      </c>
      <c r="R892" s="13" t="s">
        <v>346</v>
      </c>
      <c r="S892" s="13"/>
      <c r="T892" s="13"/>
      <c r="U892" s="18" t="s">
        <v>139</v>
      </c>
      <c r="V892" s="330"/>
      <c r="W892" s="330"/>
      <c r="X892" s="330"/>
      <c r="Y892" s="330"/>
      <c r="Z892" s="330"/>
      <c r="AA892" s="13"/>
      <c r="AB892" s="13"/>
    </row>
    <row r="893" spans="1:28" ht="15" x14ac:dyDescent="0.2">
      <c r="A893" s="13" t="s">
        <v>319</v>
      </c>
      <c r="B893" s="39">
        <v>41794</v>
      </c>
      <c r="C893" s="16">
        <v>0.48472222222222222</v>
      </c>
      <c r="D893" s="13">
        <v>60.2</v>
      </c>
      <c r="E893" s="13"/>
      <c r="F893" s="13">
        <v>8.5500000000000007</v>
      </c>
      <c r="G893" s="13" t="s">
        <v>312</v>
      </c>
      <c r="H893" s="13">
        <v>17.38</v>
      </c>
      <c r="I893" s="13" t="s">
        <v>371</v>
      </c>
      <c r="J893" s="318" t="s">
        <v>312</v>
      </c>
      <c r="K893" s="15">
        <v>8</v>
      </c>
      <c r="L893" s="13">
        <v>9.8800000000000008</v>
      </c>
      <c r="M893" s="13" t="s">
        <v>312</v>
      </c>
      <c r="N893" s="13">
        <v>304</v>
      </c>
      <c r="O893" s="13" t="s">
        <v>312</v>
      </c>
      <c r="P893" s="13"/>
      <c r="Q893" s="13" t="s">
        <v>312</v>
      </c>
      <c r="R893" s="13" t="s">
        <v>345</v>
      </c>
      <c r="S893" s="13"/>
      <c r="T893" s="13"/>
      <c r="U893" s="18" t="s">
        <v>99</v>
      </c>
      <c r="V893" s="330"/>
      <c r="W893" s="330"/>
      <c r="X893" s="330"/>
      <c r="Y893" s="330"/>
      <c r="Z893" s="330"/>
      <c r="AA893" s="13"/>
      <c r="AB893" s="13"/>
    </row>
    <row r="894" spans="1:28" ht="15" x14ac:dyDescent="0.2">
      <c r="A894" s="13" t="s">
        <v>319</v>
      </c>
      <c r="B894" s="39">
        <v>41808</v>
      </c>
      <c r="C894" s="16">
        <v>0.4513888888888889</v>
      </c>
      <c r="D894" s="13">
        <v>156</v>
      </c>
      <c r="E894" s="13"/>
      <c r="F894" s="13">
        <v>8.9600000000000009</v>
      </c>
      <c r="G894" s="13" t="s">
        <v>312</v>
      </c>
      <c r="H894" s="13">
        <v>17.010000000000002</v>
      </c>
      <c r="I894" s="13" t="s">
        <v>230</v>
      </c>
      <c r="J894" s="318" t="s">
        <v>312</v>
      </c>
      <c r="K894" s="13">
        <v>7.96</v>
      </c>
      <c r="L894" s="13">
        <v>6.92</v>
      </c>
      <c r="M894" s="13" t="s">
        <v>312</v>
      </c>
      <c r="N894" s="13">
        <v>341</v>
      </c>
      <c r="O894" s="13" t="s">
        <v>312</v>
      </c>
      <c r="P894" s="13"/>
      <c r="Q894" s="13" t="s">
        <v>312</v>
      </c>
      <c r="R894" s="13" t="s">
        <v>345</v>
      </c>
      <c r="S894" s="13"/>
      <c r="T894" s="13"/>
      <c r="U894" s="18" t="s">
        <v>100</v>
      </c>
      <c r="V894" s="330"/>
      <c r="W894" s="330"/>
      <c r="X894" s="330"/>
      <c r="Y894" s="330"/>
      <c r="Z894" s="330"/>
      <c r="AA894" s="13"/>
      <c r="AB894" s="13"/>
    </row>
    <row r="895" spans="1:28" ht="15" x14ac:dyDescent="0.2">
      <c r="A895" s="13" t="s">
        <v>319</v>
      </c>
      <c r="B895" s="39">
        <v>41829</v>
      </c>
      <c r="C895" s="16">
        <v>0.4548611111111111</v>
      </c>
      <c r="D895" s="13">
        <v>365</v>
      </c>
      <c r="E895" s="13"/>
      <c r="F895" s="13">
        <v>7.67</v>
      </c>
      <c r="G895" s="13" t="s">
        <v>312</v>
      </c>
      <c r="H895" s="13">
        <v>20.65</v>
      </c>
      <c r="I895" s="13" t="s">
        <v>230</v>
      </c>
      <c r="J895" s="318" t="s">
        <v>312</v>
      </c>
      <c r="K895" s="13">
        <v>8.18</v>
      </c>
      <c r="L895" s="13">
        <v>23.9</v>
      </c>
      <c r="M895" s="13" t="s">
        <v>312</v>
      </c>
      <c r="N895" s="13">
        <v>390</v>
      </c>
      <c r="O895" s="13" t="s">
        <v>312</v>
      </c>
      <c r="P895" s="13"/>
      <c r="Q895" s="13" t="s">
        <v>312</v>
      </c>
      <c r="R895" s="13" t="s">
        <v>345</v>
      </c>
      <c r="S895" s="13"/>
      <c r="T895" s="13"/>
      <c r="U895" s="18" t="s">
        <v>104</v>
      </c>
      <c r="V895" s="330"/>
      <c r="W895" s="330"/>
      <c r="X895" s="330"/>
      <c r="Y895" s="330"/>
      <c r="Z895" s="330"/>
      <c r="AA895" s="13"/>
      <c r="AB895" s="13"/>
    </row>
    <row r="896" spans="1:28" ht="15" x14ac:dyDescent="0.2">
      <c r="A896" s="13" t="s">
        <v>319</v>
      </c>
      <c r="B896" s="39">
        <v>41843</v>
      </c>
      <c r="C896" s="16">
        <v>0.47500000000000003</v>
      </c>
      <c r="D896" s="13">
        <v>130</v>
      </c>
      <c r="E896" s="13"/>
      <c r="F896" s="13">
        <v>2.65</v>
      </c>
      <c r="G896" s="13" t="s">
        <v>312</v>
      </c>
      <c r="H896" s="13">
        <v>21.15</v>
      </c>
      <c r="I896" s="13" t="s">
        <v>230</v>
      </c>
      <c r="J896" s="318" t="s">
        <v>312</v>
      </c>
      <c r="K896" s="13">
        <v>8.31</v>
      </c>
      <c r="L896" s="13">
        <v>12.7</v>
      </c>
      <c r="M896" s="13" t="s">
        <v>312</v>
      </c>
      <c r="N896" s="13">
        <v>379</v>
      </c>
      <c r="O896" s="13" t="s">
        <v>312</v>
      </c>
      <c r="P896" s="13"/>
      <c r="Q896" s="13" t="s">
        <v>312</v>
      </c>
      <c r="R896" s="13" t="s">
        <v>345</v>
      </c>
      <c r="S896" s="13"/>
      <c r="T896" s="13"/>
      <c r="U896" s="18" t="s">
        <v>520</v>
      </c>
      <c r="V896" s="330"/>
      <c r="W896" s="330"/>
      <c r="X896" s="330"/>
      <c r="Y896" s="330"/>
      <c r="Z896" s="330"/>
      <c r="AA896" s="13"/>
      <c r="AB896" s="13"/>
    </row>
    <row r="897" spans="1:28" ht="15" x14ac:dyDescent="0.2">
      <c r="A897" s="13" t="s">
        <v>319</v>
      </c>
      <c r="B897" s="39">
        <v>41857</v>
      </c>
      <c r="C897" s="16">
        <v>0.4909722222222222</v>
      </c>
      <c r="D897" s="13">
        <v>365</v>
      </c>
      <c r="E897" s="13"/>
      <c r="F897" s="13">
        <v>7.53</v>
      </c>
      <c r="G897" s="13" t="s">
        <v>312</v>
      </c>
      <c r="H897" s="13">
        <v>20.309999999999999</v>
      </c>
      <c r="I897" s="13" t="s">
        <v>230</v>
      </c>
      <c r="J897" s="318" t="s">
        <v>312</v>
      </c>
      <c r="K897" s="15">
        <v>8.1999999999999993</v>
      </c>
      <c r="L897" s="13">
        <v>13.2</v>
      </c>
      <c r="M897" s="13" t="s">
        <v>312</v>
      </c>
      <c r="N897" s="13">
        <v>372</v>
      </c>
      <c r="O897" s="13" t="s">
        <v>312</v>
      </c>
      <c r="P897" s="13"/>
      <c r="Q897" s="13" t="s">
        <v>312</v>
      </c>
      <c r="R897" s="13" t="s">
        <v>345</v>
      </c>
      <c r="S897" s="13"/>
      <c r="T897" s="13"/>
      <c r="U897" s="18" t="s">
        <v>106</v>
      </c>
      <c r="V897" s="330"/>
      <c r="W897" s="330"/>
      <c r="X897" s="330"/>
      <c r="Y897" s="330"/>
      <c r="Z897" s="330"/>
      <c r="AA897" s="13"/>
      <c r="AB897" s="13"/>
    </row>
    <row r="898" spans="1:28" ht="15" x14ac:dyDescent="0.2">
      <c r="A898" s="13" t="s">
        <v>319</v>
      </c>
      <c r="B898" s="39">
        <v>41871</v>
      </c>
      <c r="C898" s="16">
        <v>0.46527777777777773</v>
      </c>
      <c r="D898" s="13">
        <v>435</v>
      </c>
      <c r="E898" s="13"/>
      <c r="F898" s="13">
        <v>8.26</v>
      </c>
      <c r="G898" s="13" t="s">
        <v>312</v>
      </c>
      <c r="H898" s="13">
        <v>19.73</v>
      </c>
      <c r="I898" s="13" t="s">
        <v>230</v>
      </c>
      <c r="J898" s="318" t="s">
        <v>312</v>
      </c>
      <c r="K898" s="13">
        <v>8.2799999999999994</v>
      </c>
      <c r="L898" s="13">
        <v>10.9</v>
      </c>
      <c r="M898" s="13" t="s">
        <v>312</v>
      </c>
      <c r="N898" s="13">
        <v>391</v>
      </c>
      <c r="O898" s="13" t="s">
        <v>312</v>
      </c>
      <c r="P898" s="13"/>
      <c r="Q898" s="13" t="s">
        <v>312</v>
      </c>
      <c r="R898" s="13" t="s">
        <v>345</v>
      </c>
      <c r="S898" s="13"/>
      <c r="T898" s="13"/>
      <c r="U898" s="18" t="s">
        <v>107</v>
      </c>
      <c r="V898" s="330"/>
      <c r="W898" s="330"/>
      <c r="X898" s="330"/>
      <c r="Y898" s="330"/>
      <c r="Z898" s="330"/>
      <c r="AA898" s="13"/>
      <c r="AB898" s="13"/>
    </row>
    <row r="899" spans="1:28" ht="15" x14ac:dyDescent="0.2">
      <c r="A899" s="13" t="s">
        <v>319</v>
      </c>
      <c r="B899" s="39">
        <v>41885</v>
      </c>
      <c r="C899" s="16">
        <v>0.52777777777777779</v>
      </c>
      <c r="D899" s="13">
        <v>285</v>
      </c>
      <c r="E899" s="13"/>
      <c r="F899" s="13" t="s">
        <v>134</v>
      </c>
      <c r="G899" s="13" t="s">
        <v>134</v>
      </c>
      <c r="H899" s="13" t="s">
        <v>134</v>
      </c>
      <c r="I899" s="13" t="s">
        <v>230</v>
      </c>
      <c r="J899" s="318" t="s">
        <v>312</v>
      </c>
      <c r="K899" s="13" t="s">
        <v>109</v>
      </c>
      <c r="L899" s="13">
        <v>6.07</v>
      </c>
      <c r="M899" s="13" t="s">
        <v>312</v>
      </c>
      <c r="N899" s="13" t="s">
        <v>110</v>
      </c>
      <c r="O899" s="13" t="s">
        <v>312</v>
      </c>
      <c r="P899" s="13"/>
      <c r="Q899" s="13" t="s">
        <v>312</v>
      </c>
      <c r="R899" s="13" t="s">
        <v>345</v>
      </c>
      <c r="S899" s="13"/>
      <c r="T899" s="13"/>
      <c r="U899" s="18" t="s">
        <v>108</v>
      </c>
      <c r="V899" s="330"/>
      <c r="W899" s="330"/>
      <c r="X899" s="330"/>
      <c r="Y899" s="330"/>
      <c r="Z899" s="330"/>
      <c r="AA899" s="13"/>
      <c r="AB899" s="13"/>
    </row>
    <row r="900" spans="1:28" ht="15" x14ac:dyDescent="0.2">
      <c r="A900" s="13" t="s">
        <v>319</v>
      </c>
      <c r="B900" s="39">
        <v>41899</v>
      </c>
      <c r="C900" s="16">
        <v>0.4861111111111111</v>
      </c>
      <c r="D900" s="13">
        <v>345</v>
      </c>
      <c r="E900" s="13"/>
      <c r="F900" s="13">
        <v>9.07</v>
      </c>
      <c r="G900" s="13" t="s">
        <v>312</v>
      </c>
      <c r="H900" s="13">
        <v>16.63</v>
      </c>
      <c r="I900" s="13" t="s">
        <v>230</v>
      </c>
      <c r="J900" s="318" t="s">
        <v>312</v>
      </c>
      <c r="K900" s="13">
        <v>8.25</v>
      </c>
      <c r="L900" s="13">
        <v>9.0399999999999991</v>
      </c>
      <c r="M900" s="13" t="s">
        <v>312</v>
      </c>
      <c r="N900" s="13">
        <v>475</v>
      </c>
      <c r="O900" s="13" t="s">
        <v>312</v>
      </c>
      <c r="P900" s="13"/>
      <c r="Q900" s="13" t="s">
        <v>312</v>
      </c>
      <c r="R900" s="13" t="s">
        <v>345</v>
      </c>
      <c r="S900" s="13"/>
      <c r="T900" s="13"/>
      <c r="U900" s="18" t="s">
        <v>113</v>
      </c>
      <c r="V900" s="330"/>
      <c r="W900" s="330"/>
      <c r="X900" s="330"/>
      <c r="Y900" s="330"/>
      <c r="Z900" s="330"/>
      <c r="AA900" s="13"/>
      <c r="AB900" s="13"/>
    </row>
    <row r="901" spans="1:28" ht="15" x14ac:dyDescent="0.2">
      <c r="A901" s="13" t="s">
        <v>319</v>
      </c>
      <c r="B901" s="39">
        <v>41916</v>
      </c>
      <c r="C901" s="361">
        <v>0.44930555555555557</v>
      </c>
      <c r="D901" s="13">
        <v>74.900000000000006</v>
      </c>
      <c r="E901" s="13">
        <v>1732.9</v>
      </c>
      <c r="F901" s="13" t="s">
        <v>312</v>
      </c>
      <c r="G901" s="13" t="s">
        <v>312</v>
      </c>
      <c r="H901" s="13">
        <v>13</v>
      </c>
      <c r="I901" s="13" t="s">
        <v>230</v>
      </c>
      <c r="J901" s="318" t="s">
        <v>312</v>
      </c>
      <c r="K901" s="15">
        <v>8.14</v>
      </c>
      <c r="L901" s="12">
        <v>7</v>
      </c>
      <c r="M901" s="13" t="s">
        <v>312</v>
      </c>
      <c r="N901" s="13"/>
      <c r="O901" s="13" t="s">
        <v>312</v>
      </c>
      <c r="P901" s="13"/>
      <c r="Q901" s="13"/>
      <c r="R901" s="13" t="s">
        <v>345</v>
      </c>
      <c r="S901" s="13"/>
      <c r="T901" s="13"/>
      <c r="U901" s="18" t="s">
        <v>335</v>
      </c>
      <c r="V901" s="330"/>
      <c r="W901" s="330"/>
      <c r="X901" s="330"/>
      <c r="Y901" s="330"/>
      <c r="Z901" s="330"/>
      <c r="AA901" s="13"/>
      <c r="AB901" s="13"/>
    </row>
    <row r="902" spans="1:28" ht="15" x14ac:dyDescent="0.2">
      <c r="A902" s="13" t="s">
        <v>319</v>
      </c>
      <c r="B902" s="39">
        <v>41930</v>
      </c>
      <c r="C902" s="16">
        <v>0.44097222222222227</v>
      </c>
      <c r="D902" s="13">
        <v>52.9</v>
      </c>
      <c r="E902" s="13" t="s">
        <v>296</v>
      </c>
      <c r="F902" s="15">
        <v>9.6999999999999993</v>
      </c>
      <c r="G902" s="13">
        <v>105.3</v>
      </c>
      <c r="H902" s="15">
        <v>10.54</v>
      </c>
      <c r="I902" s="13" t="s">
        <v>230</v>
      </c>
      <c r="J902" s="318" t="s">
        <v>312</v>
      </c>
      <c r="K902" s="15">
        <v>8.0399999999999991</v>
      </c>
      <c r="L902" s="13"/>
      <c r="M902" s="13" t="s">
        <v>312</v>
      </c>
      <c r="N902" s="13"/>
      <c r="O902" s="13" t="s">
        <v>312</v>
      </c>
      <c r="P902" s="13"/>
      <c r="Q902" s="13"/>
      <c r="R902" s="13" t="s">
        <v>345</v>
      </c>
      <c r="S902" s="13"/>
      <c r="T902" s="13"/>
      <c r="U902" s="18" t="s">
        <v>275</v>
      </c>
      <c r="V902" s="330"/>
      <c r="W902" s="330"/>
      <c r="X902" s="330"/>
      <c r="Y902" s="330"/>
      <c r="Z902" s="330"/>
      <c r="AA902" s="13"/>
      <c r="AB902" s="13"/>
    </row>
    <row r="903" spans="1:28" ht="15" x14ac:dyDescent="0.2">
      <c r="A903" s="13" t="s">
        <v>319</v>
      </c>
      <c r="B903" s="39">
        <v>41951</v>
      </c>
      <c r="C903" s="16">
        <v>0.44236111111111115</v>
      </c>
      <c r="D903" s="13">
        <v>648.79999999999995</v>
      </c>
      <c r="E903" s="13" t="s">
        <v>296</v>
      </c>
      <c r="F903" s="13" t="s">
        <v>312</v>
      </c>
      <c r="G903" s="13" t="s">
        <v>312</v>
      </c>
      <c r="H903" s="13">
        <v>8.14</v>
      </c>
      <c r="I903" s="13" t="s">
        <v>230</v>
      </c>
      <c r="J903" s="318" t="s">
        <v>312</v>
      </c>
      <c r="K903" s="13">
        <v>8.19</v>
      </c>
      <c r="L903" s="13">
        <v>4.5</v>
      </c>
      <c r="M903" s="13" t="s">
        <v>312</v>
      </c>
      <c r="N903" s="13"/>
      <c r="O903" s="13" t="s">
        <v>312</v>
      </c>
      <c r="P903" s="13"/>
      <c r="Q903" s="13"/>
      <c r="R903" s="13" t="s">
        <v>345</v>
      </c>
      <c r="S903" s="13"/>
      <c r="T903" s="13"/>
      <c r="U903" s="18" t="s">
        <v>275</v>
      </c>
      <c r="V903" s="330"/>
      <c r="W903" s="330"/>
      <c r="X903" s="330"/>
      <c r="Y903" s="330"/>
      <c r="Z903" s="330"/>
      <c r="AA903" s="13"/>
      <c r="AB903" s="13"/>
    </row>
    <row r="904" spans="1:28" ht="15" x14ac:dyDescent="0.2">
      <c r="A904" s="13" t="s">
        <v>319</v>
      </c>
      <c r="B904" s="39">
        <v>41965</v>
      </c>
      <c r="C904" s="16">
        <v>0.43472222222222223</v>
      </c>
      <c r="D904" s="12">
        <v>63.1</v>
      </c>
      <c r="E904" s="12">
        <v>960.9</v>
      </c>
      <c r="F904" s="13">
        <v>11.25</v>
      </c>
      <c r="G904" s="13"/>
      <c r="H904" s="15">
        <v>3.03</v>
      </c>
      <c r="I904" s="13" t="s">
        <v>230</v>
      </c>
      <c r="J904" s="318" t="s">
        <v>312</v>
      </c>
      <c r="K904" s="13">
        <v>8.19</v>
      </c>
      <c r="L904" s="12">
        <v>2.8</v>
      </c>
      <c r="M904" s="13" t="s">
        <v>312</v>
      </c>
      <c r="N904" s="13"/>
      <c r="O904" s="13" t="s">
        <v>312</v>
      </c>
      <c r="P904" s="13"/>
      <c r="Q904" s="13"/>
      <c r="R904" s="13" t="s">
        <v>345</v>
      </c>
      <c r="S904" s="13"/>
      <c r="T904" s="13"/>
      <c r="U904" s="18" t="s">
        <v>280</v>
      </c>
      <c r="V904" s="330"/>
      <c r="W904" s="330"/>
      <c r="X904" s="330"/>
      <c r="Y904" s="330"/>
      <c r="Z904" s="330"/>
      <c r="AA904" s="13"/>
      <c r="AB904" s="13"/>
    </row>
    <row r="905" spans="1:28" ht="15" x14ac:dyDescent="0.2">
      <c r="A905" s="13" t="s">
        <v>319</v>
      </c>
      <c r="B905" s="39">
        <v>41986</v>
      </c>
      <c r="C905" s="16">
        <v>0.47013888888888888</v>
      </c>
      <c r="D905" s="12">
        <v>58.3</v>
      </c>
      <c r="E905" s="12">
        <v>1986.3</v>
      </c>
      <c r="F905" s="13">
        <v>13.18</v>
      </c>
      <c r="G905" s="13" t="s">
        <v>312</v>
      </c>
      <c r="H905" s="15">
        <v>4.1500000000000004</v>
      </c>
      <c r="I905" s="13" t="s">
        <v>230</v>
      </c>
      <c r="J905" s="318" t="s">
        <v>312</v>
      </c>
      <c r="K905" s="13">
        <v>8.11</v>
      </c>
      <c r="L905" s="12">
        <v>1.6</v>
      </c>
      <c r="M905" s="13" t="s">
        <v>312</v>
      </c>
      <c r="N905" s="13"/>
      <c r="O905" s="13" t="s">
        <v>312</v>
      </c>
      <c r="P905" s="13"/>
      <c r="Q905" s="13"/>
      <c r="R905" s="13" t="s">
        <v>345</v>
      </c>
      <c r="S905" s="13"/>
      <c r="T905" s="13"/>
      <c r="U905" s="18" t="s">
        <v>275</v>
      </c>
      <c r="V905" s="330"/>
      <c r="W905" s="330"/>
      <c r="X905" s="330"/>
      <c r="Y905" s="330"/>
      <c r="Z905" s="330"/>
      <c r="AA905" s="13"/>
      <c r="AB905" s="13"/>
    </row>
    <row r="906" spans="1:28" ht="15" x14ac:dyDescent="0.2">
      <c r="A906" s="13" t="s">
        <v>319</v>
      </c>
      <c r="B906" s="39">
        <v>42028</v>
      </c>
      <c r="C906" s="16">
        <v>0.45</v>
      </c>
      <c r="D906" s="13">
        <v>36.4</v>
      </c>
      <c r="E906" s="13">
        <v>165.7</v>
      </c>
      <c r="F906" s="15">
        <v>12.16</v>
      </c>
      <c r="G906" s="13">
        <v>105.7</v>
      </c>
      <c r="H906" s="15">
        <v>1.66</v>
      </c>
      <c r="I906" s="13" t="s">
        <v>230</v>
      </c>
      <c r="J906" s="318" t="s">
        <v>312</v>
      </c>
      <c r="K906" s="15">
        <v>7.45</v>
      </c>
      <c r="L906" s="12">
        <v>4.2</v>
      </c>
      <c r="M906" s="13" t="s">
        <v>312</v>
      </c>
      <c r="N906" s="12">
        <v>602.79999999999995</v>
      </c>
      <c r="O906" s="13" t="s">
        <v>312</v>
      </c>
      <c r="P906" s="13"/>
      <c r="Q906" s="13" t="s">
        <v>421</v>
      </c>
      <c r="R906" s="13" t="s">
        <v>345</v>
      </c>
      <c r="S906" s="13"/>
      <c r="T906" s="13"/>
      <c r="U906" s="18" t="s">
        <v>278</v>
      </c>
      <c r="V906" s="18" t="s">
        <v>385</v>
      </c>
      <c r="W906" s="18"/>
      <c r="X906" s="18"/>
      <c r="Y906" s="18"/>
      <c r="Z906" s="18"/>
      <c r="AA906" s="13"/>
      <c r="AB906" s="13"/>
    </row>
    <row r="907" spans="1:28" ht="15" x14ac:dyDescent="0.2">
      <c r="A907" s="13" t="s">
        <v>319</v>
      </c>
      <c r="B907" s="39">
        <v>42049</v>
      </c>
      <c r="C907" s="16">
        <v>0.46875</v>
      </c>
      <c r="D907" s="13">
        <v>39.700000000000003</v>
      </c>
      <c r="E907" s="13">
        <v>920.8</v>
      </c>
      <c r="F907" s="14">
        <v>10.78</v>
      </c>
      <c r="G907" s="13">
        <v>103.3</v>
      </c>
      <c r="H907" s="15">
        <v>5.46</v>
      </c>
      <c r="I907" s="13" t="s">
        <v>230</v>
      </c>
      <c r="J907" s="318" t="s">
        <v>312</v>
      </c>
      <c r="K907" s="15">
        <v>7.7</v>
      </c>
      <c r="L907" s="15">
        <v>2.8</v>
      </c>
      <c r="M907" s="13" t="s">
        <v>312</v>
      </c>
      <c r="N907" s="12">
        <v>611.4</v>
      </c>
      <c r="O907" s="13" t="s">
        <v>312</v>
      </c>
      <c r="P907" s="13" t="s">
        <v>312</v>
      </c>
      <c r="Q907" s="13" t="s">
        <v>312</v>
      </c>
      <c r="R907" s="13" t="s">
        <v>345</v>
      </c>
      <c r="S907" s="13"/>
      <c r="T907" s="13"/>
      <c r="U907" s="18" t="s">
        <v>278</v>
      </c>
      <c r="V907" s="18" t="s">
        <v>375</v>
      </c>
      <c r="W907" s="18"/>
      <c r="X907" s="18"/>
      <c r="Y907" s="18"/>
      <c r="Z907" s="18"/>
      <c r="AA907" s="13"/>
      <c r="AB907" s="13"/>
    </row>
    <row r="908" spans="1:28" ht="15" x14ac:dyDescent="0.2">
      <c r="A908" s="13" t="s">
        <v>319</v>
      </c>
      <c r="B908" s="39">
        <v>42063</v>
      </c>
      <c r="C908" s="13" t="s">
        <v>312</v>
      </c>
      <c r="D908" s="13" t="s">
        <v>312</v>
      </c>
      <c r="E908" s="13" t="s">
        <v>312</v>
      </c>
      <c r="F908" s="13" t="s">
        <v>312</v>
      </c>
      <c r="G908" s="13" t="s">
        <v>312</v>
      </c>
      <c r="H908" s="13" t="s">
        <v>312</v>
      </c>
      <c r="I908" s="13" t="s">
        <v>312</v>
      </c>
      <c r="J908" s="318" t="s">
        <v>312</v>
      </c>
      <c r="K908" s="13" t="s">
        <v>312</v>
      </c>
      <c r="L908" s="13" t="s">
        <v>312</v>
      </c>
      <c r="M908" s="13" t="s">
        <v>312</v>
      </c>
      <c r="N908" s="13" t="s">
        <v>312</v>
      </c>
      <c r="O908" s="13" t="s">
        <v>312</v>
      </c>
      <c r="P908" s="13" t="s">
        <v>312</v>
      </c>
      <c r="Q908" s="13" t="s">
        <v>312</v>
      </c>
      <c r="R908" s="13" t="s">
        <v>312</v>
      </c>
      <c r="S908" s="13"/>
      <c r="T908" s="13"/>
      <c r="U908" s="18" t="s">
        <v>278</v>
      </c>
      <c r="V908" s="18" t="s">
        <v>301</v>
      </c>
      <c r="W908" s="18"/>
      <c r="X908" s="18"/>
      <c r="Y908" s="18"/>
      <c r="Z908" s="18"/>
      <c r="AA908" s="13"/>
      <c r="AB908" s="13"/>
    </row>
    <row r="909" spans="1:28" ht="15" x14ac:dyDescent="0.2">
      <c r="A909" s="13" t="s">
        <v>319</v>
      </c>
      <c r="B909" s="39">
        <v>42084</v>
      </c>
      <c r="C909" s="16">
        <v>0.52430555555555558</v>
      </c>
      <c r="D909" s="12">
        <v>9.6999999999999993</v>
      </c>
      <c r="E909" s="13" t="s">
        <v>296</v>
      </c>
      <c r="F909" s="14">
        <v>9.39</v>
      </c>
      <c r="G909" s="13">
        <v>103.7</v>
      </c>
      <c r="H909" s="15">
        <v>11.26</v>
      </c>
      <c r="I909" s="13" t="s">
        <v>230</v>
      </c>
      <c r="J909" s="318" t="s">
        <v>312</v>
      </c>
      <c r="K909" s="15">
        <v>7.84</v>
      </c>
      <c r="L909" s="15">
        <v>4.0999999999999996</v>
      </c>
      <c r="M909" s="12">
        <v>525.5</v>
      </c>
      <c r="N909" s="12">
        <v>715.4</v>
      </c>
      <c r="O909" s="12">
        <v>169</v>
      </c>
      <c r="P909" s="13"/>
      <c r="Q909" s="13" t="s">
        <v>217</v>
      </c>
      <c r="R909" s="13" t="s">
        <v>345</v>
      </c>
      <c r="S909" s="13"/>
      <c r="T909" s="13"/>
      <c r="U909" s="18" t="s">
        <v>278</v>
      </c>
      <c r="V909" s="18" t="s">
        <v>302</v>
      </c>
      <c r="W909" s="18"/>
      <c r="X909" s="18"/>
      <c r="Y909" s="18"/>
      <c r="Z909" s="18"/>
      <c r="AA909" s="13"/>
      <c r="AB909" s="13"/>
    </row>
    <row r="910" spans="1:28" ht="15" x14ac:dyDescent="0.2">
      <c r="A910" s="13" t="s">
        <v>319</v>
      </c>
      <c r="B910" s="39">
        <v>42091</v>
      </c>
      <c r="C910" s="16">
        <v>0.50902777777777775</v>
      </c>
      <c r="D910" s="12">
        <v>18.5</v>
      </c>
      <c r="E910" s="13" t="s">
        <v>296</v>
      </c>
      <c r="F910" s="14">
        <v>9.52</v>
      </c>
      <c r="G910" s="13">
        <v>106.6</v>
      </c>
      <c r="H910" s="15">
        <v>11.71</v>
      </c>
      <c r="I910" s="13" t="s">
        <v>230</v>
      </c>
      <c r="J910" s="318" t="s">
        <v>312</v>
      </c>
      <c r="K910" s="15">
        <v>7.91</v>
      </c>
      <c r="L910" s="15">
        <v>6.17</v>
      </c>
      <c r="M910" s="12">
        <v>500.9</v>
      </c>
      <c r="N910" s="12">
        <v>673.7</v>
      </c>
      <c r="O910" s="12">
        <v>144.80000000000001</v>
      </c>
      <c r="P910" s="13"/>
      <c r="Q910" s="13" t="s">
        <v>217</v>
      </c>
      <c r="R910" s="13" t="s">
        <v>345</v>
      </c>
      <c r="S910" s="13"/>
      <c r="T910" s="13"/>
      <c r="U910" s="18" t="s">
        <v>278</v>
      </c>
      <c r="V910" s="18" t="s">
        <v>303</v>
      </c>
      <c r="W910" s="18"/>
      <c r="X910" s="18"/>
      <c r="Y910" s="18"/>
      <c r="Z910" s="18"/>
      <c r="AA910" s="13"/>
      <c r="AB910" s="13"/>
    </row>
    <row r="911" spans="1:28" ht="15" x14ac:dyDescent="0.25">
      <c r="A911" s="13" t="s">
        <v>319</v>
      </c>
      <c r="B911" s="39">
        <v>42111</v>
      </c>
      <c r="C911" s="16">
        <v>0.52152777777777781</v>
      </c>
      <c r="D911" s="12">
        <v>1413.6</v>
      </c>
      <c r="E911" s="13" t="s">
        <v>296</v>
      </c>
      <c r="F911" s="14">
        <v>9.91</v>
      </c>
      <c r="G911" s="12">
        <v>101</v>
      </c>
      <c r="H911" s="15">
        <v>7.63</v>
      </c>
      <c r="I911" s="13" t="s">
        <v>371</v>
      </c>
      <c r="J911" s="318" t="s">
        <v>312</v>
      </c>
      <c r="K911" s="15">
        <v>7.72</v>
      </c>
      <c r="L911" s="13" t="s">
        <v>312</v>
      </c>
      <c r="M911" s="12">
        <v>358.5</v>
      </c>
      <c r="N911" s="12">
        <v>536.79999999999995</v>
      </c>
      <c r="O911" s="12">
        <v>128.9</v>
      </c>
      <c r="P911" s="13" t="s">
        <v>312</v>
      </c>
      <c r="Q911" s="13" t="s">
        <v>421</v>
      </c>
      <c r="R911" s="13" t="s">
        <v>346</v>
      </c>
      <c r="S911" s="13" t="s">
        <v>312</v>
      </c>
      <c r="T911" s="13" t="s">
        <v>312</v>
      </c>
      <c r="U911" s="350" t="s">
        <v>195</v>
      </c>
      <c r="V911" s="18" t="s">
        <v>304</v>
      </c>
      <c r="W911" s="18"/>
      <c r="X911" s="18"/>
      <c r="Y911" s="18"/>
      <c r="Z911" s="18"/>
      <c r="AA911" s="13"/>
      <c r="AB911" s="13"/>
    </row>
    <row r="912" spans="1:28" ht="15" x14ac:dyDescent="0.2">
      <c r="A912" s="13" t="s">
        <v>319</v>
      </c>
      <c r="B912" s="39">
        <v>42130</v>
      </c>
      <c r="C912" s="16">
        <v>0.4604166666666667</v>
      </c>
      <c r="D912" s="12">
        <v>144</v>
      </c>
      <c r="E912" s="13"/>
      <c r="F912" s="14">
        <v>9.06</v>
      </c>
      <c r="G912" s="12">
        <v>99.6</v>
      </c>
      <c r="H912" s="15">
        <v>10.43</v>
      </c>
      <c r="I912" s="13" t="s">
        <v>371</v>
      </c>
      <c r="J912" s="318" t="s">
        <v>312</v>
      </c>
      <c r="K912" s="15">
        <v>7.74</v>
      </c>
      <c r="L912" s="13" t="s">
        <v>312</v>
      </c>
      <c r="M912" s="12">
        <v>341.8</v>
      </c>
      <c r="N912" s="12">
        <v>246.3</v>
      </c>
      <c r="O912" s="12">
        <v>82.1</v>
      </c>
      <c r="P912" s="13"/>
      <c r="Q912" s="13" t="s">
        <v>312</v>
      </c>
      <c r="R912" s="13" t="s">
        <v>346</v>
      </c>
      <c r="S912" s="13"/>
      <c r="T912" s="13"/>
      <c r="U912" s="18" t="s">
        <v>115</v>
      </c>
      <c r="V912" s="18" t="s">
        <v>305</v>
      </c>
      <c r="W912" s="18"/>
      <c r="X912" s="18"/>
      <c r="Y912" s="18"/>
      <c r="Z912" s="18"/>
      <c r="AA912" s="13">
        <v>0.69</v>
      </c>
      <c r="AB912" s="13">
        <v>7.4399999999999994E-2</v>
      </c>
    </row>
    <row r="913" spans="1:28" ht="15" x14ac:dyDescent="0.2">
      <c r="A913" s="13" t="s">
        <v>319</v>
      </c>
      <c r="B913" s="39">
        <v>42144</v>
      </c>
      <c r="C913" s="16">
        <v>0.46736111111111112</v>
      </c>
      <c r="D913" s="318">
        <v>148</v>
      </c>
      <c r="E913" s="13"/>
      <c r="F913" s="14">
        <v>9.91</v>
      </c>
      <c r="G913" s="12">
        <v>102.4</v>
      </c>
      <c r="H913" s="15">
        <v>8.6300000000000008</v>
      </c>
      <c r="I913" s="13" t="s">
        <v>371</v>
      </c>
      <c r="J913" s="318" t="s">
        <v>312</v>
      </c>
      <c r="K913" s="15">
        <v>7.36</v>
      </c>
      <c r="L913" s="13" t="s">
        <v>312</v>
      </c>
      <c r="M913" s="12">
        <v>323.3</v>
      </c>
      <c r="N913" s="12">
        <v>222.2</v>
      </c>
      <c r="O913" s="12">
        <v>71.099999999999994</v>
      </c>
      <c r="P913" s="13"/>
      <c r="Q913" s="13" t="s">
        <v>312</v>
      </c>
      <c r="R913" s="13" t="s">
        <v>346</v>
      </c>
      <c r="S913" s="13"/>
      <c r="T913" s="13"/>
      <c r="U913" s="18" t="s">
        <v>115</v>
      </c>
      <c r="V913" s="18" t="s">
        <v>306</v>
      </c>
      <c r="W913" s="18"/>
      <c r="X913" s="18"/>
      <c r="Y913" s="18"/>
      <c r="Z913" s="18"/>
      <c r="AA913" s="13">
        <v>0.63600000000000001</v>
      </c>
      <c r="AB913" s="13">
        <v>3.85E-2</v>
      </c>
    </row>
    <row r="914" spans="1:28" ht="15" x14ac:dyDescent="0.2">
      <c r="A914" s="13" t="s">
        <v>319</v>
      </c>
      <c r="B914" s="39">
        <v>42158</v>
      </c>
      <c r="C914" s="16">
        <v>0.42083333333333334</v>
      </c>
      <c r="D914" s="12">
        <v>45</v>
      </c>
      <c r="E914" s="13"/>
      <c r="F914" s="14">
        <v>9.11</v>
      </c>
      <c r="G914" s="12">
        <v>101.3</v>
      </c>
      <c r="H914" s="15">
        <v>11.52</v>
      </c>
      <c r="I914" s="13" t="s">
        <v>371</v>
      </c>
      <c r="J914" s="318" t="s">
        <v>312</v>
      </c>
      <c r="K914" s="15">
        <v>7.63</v>
      </c>
      <c r="L914" s="13" t="s">
        <v>312</v>
      </c>
      <c r="M914" s="12">
        <v>209.3</v>
      </c>
      <c r="N914" s="12">
        <v>282.60000000000002</v>
      </c>
      <c r="O914" s="12">
        <v>75.400000000000006</v>
      </c>
      <c r="P914" s="13" t="s">
        <v>312</v>
      </c>
      <c r="Q914" s="13" t="s">
        <v>421</v>
      </c>
      <c r="R914" s="13" t="s">
        <v>346</v>
      </c>
      <c r="S914" s="13" t="s">
        <v>312</v>
      </c>
      <c r="T914" s="13" t="s">
        <v>312</v>
      </c>
      <c r="U914" s="18" t="s">
        <v>251</v>
      </c>
      <c r="V914" s="18" t="s">
        <v>422</v>
      </c>
      <c r="W914" s="18"/>
      <c r="X914" s="18"/>
      <c r="Y914" s="18"/>
      <c r="Z914" s="18"/>
      <c r="AA914" s="13">
        <v>0.58799999999999997</v>
      </c>
      <c r="AB914" s="13">
        <v>4.1300000000000003E-2</v>
      </c>
    </row>
    <row r="915" spans="1:28" ht="15" x14ac:dyDescent="0.2">
      <c r="A915" s="13" t="s">
        <v>319</v>
      </c>
      <c r="B915" s="39">
        <v>42172</v>
      </c>
      <c r="C915" s="16">
        <v>0.48402777777777778</v>
      </c>
      <c r="D915" s="12">
        <v>72.3</v>
      </c>
      <c r="E915" s="13"/>
      <c r="F915" s="14">
        <v>8.41</v>
      </c>
      <c r="G915" s="12">
        <v>101.3</v>
      </c>
      <c r="H915" s="15">
        <v>17.05</v>
      </c>
      <c r="I915" s="13" t="s">
        <v>371</v>
      </c>
      <c r="J915" s="318" t="s">
        <v>312</v>
      </c>
      <c r="K915" s="15">
        <v>7.56</v>
      </c>
      <c r="L915" s="13" t="s">
        <v>312</v>
      </c>
      <c r="M915" s="12">
        <v>192</v>
      </c>
      <c r="N915" s="12">
        <v>237.1</v>
      </c>
      <c r="O915" s="12">
        <v>84.2</v>
      </c>
      <c r="P915" s="13" t="s">
        <v>312</v>
      </c>
      <c r="Q915" s="13" t="s">
        <v>421</v>
      </c>
      <c r="R915" s="13" t="s">
        <v>346</v>
      </c>
      <c r="S915" s="13" t="s">
        <v>312</v>
      </c>
      <c r="T915" s="13" t="s">
        <v>312</v>
      </c>
      <c r="U915" s="18" t="s">
        <v>249</v>
      </c>
      <c r="V915" s="18" t="s">
        <v>423</v>
      </c>
      <c r="W915" s="18"/>
      <c r="X915" s="18"/>
      <c r="Y915" s="18"/>
      <c r="Z915" s="18"/>
      <c r="AA915" s="13">
        <v>0.498</v>
      </c>
      <c r="AB915" s="13">
        <v>3.6400000000000002E-2</v>
      </c>
    </row>
    <row r="916" spans="1:28" ht="15" x14ac:dyDescent="0.2">
      <c r="A916" s="13" t="s">
        <v>319</v>
      </c>
      <c r="B916" s="39">
        <v>42181</v>
      </c>
      <c r="C916" s="16">
        <v>0.46666666666666662</v>
      </c>
      <c r="D916" s="12">
        <v>111.9</v>
      </c>
      <c r="E916" s="13" t="s">
        <v>296</v>
      </c>
      <c r="F916" s="14">
        <v>8.08</v>
      </c>
      <c r="G916" s="12">
        <v>100.6</v>
      </c>
      <c r="H916" s="15">
        <v>17.05</v>
      </c>
      <c r="I916" s="13" t="s">
        <v>371</v>
      </c>
      <c r="J916" s="318" t="s">
        <v>312</v>
      </c>
      <c r="K916" s="15">
        <v>7.69</v>
      </c>
      <c r="L916" s="13">
        <v>7.34</v>
      </c>
      <c r="M916" s="12">
        <v>258.39999999999998</v>
      </c>
      <c r="N916" s="12">
        <v>305</v>
      </c>
      <c r="O916" s="12">
        <v>79.599999999999994</v>
      </c>
      <c r="P916" s="13" t="s">
        <v>312</v>
      </c>
      <c r="Q916" s="13" t="s">
        <v>298</v>
      </c>
      <c r="R916" s="13" t="s">
        <v>346</v>
      </c>
      <c r="S916" s="13" t="s">
        <v>312</v>
      </c>
      <c r="T916" s="13" t="s">
        <v>312</v>
      </c>
      <c r="U916" s="18" t="s">
        <v>207</v>
      </c>
      <c r="V916" s="18" t="s">
        <v>147</v>
      </c>
      <c r="W916" s="18"/>
      <c r="X916" s="18"/>
      <c r="Y916" s="18"/>
      <c r="Z916" s="18"/>
      <c r="AA916" s="13"/>
      <c r="AB916" s="13"/>
    </row>
    <row r="917" spans="1:28" ht="15" x14ac:dyDescent="0.2">
      <c r="A917" s="13" t="s">
        <v>319</v>
      </c>
      <c r="B917" s="39">
        <v>42186</v>
      </c>
      <c r="C917" s="16">
        <v>0.41666666666666669</v>
      </c>
      <c r="D917" s="12">
        <v>98.8</v>
      </c>
      <c r="E917" s="13"/>
      <c r="F917" s="14">
        <v>7.96</v>
      </c>
      <c r="G917" s="12">
        <v>101.6</v>
      </c>
      <c r="H917" s="15">
        <v>17.91</v>
      </c>
      <c r="I917" s="13" t="s">
        <v>371</v>
      </c>
      <c r="J917" s="318" t="s">
        <v>312</v>
      </c>
      <c r="K917" s="15">
        <v>7.45</v>
      </c>
      <c r="L917" s="15">
        <v>6.1</v>
      </c>
      <c r="M917" s="15">
        <v>260.3</v>
      </c>
      <c r="N917" s="15">
        <v>301.5</v>
      </c>
      <c r="O917" s="12">
        <v>72.8</v>
      </c>
      <c r="P917" s="13"/>
      <c r="Q917" s="13" t="s">
        <v>312</v>
      </c>
      <c r="R917" s="13" t="s">
        <v>346</v>
      </c>
      <c r="S917" s="13"/>
      <c r="T917" s="13"/>
      <c r="U917" s="18" t="s">
        <v>127</v>
      </c>
      <c r="V917" s="18" t="s">
        <v>148</v>
      </c>
      <c r="W917" s="18"/>
      <c r="X917" s="18"/>
      <c r="Y917" s="18"/>
      <c r="Z917" s="18"/>
      <c r="AA917" s="64">
        <v>0.51</v>
      </c>
      <c r="AB917" s="13">
        <v>3.49E-2</v>
      </c>
    </row>
    <row r="918" spans="1:28" ht="15" x14ac:dyDescent="0.2">
      <c r="A918" s="13" t="s">
        <v>319</v>
      </c>
      <c r="B918" s="39">
        <v>42195</v>
      </c>
      <c r="C918" s="16" t="s">
        <v>312</v>
      </c>
      <c r="D918" s="12" t="s">
        <v>312</v>
      </c>
      <c r="E918" s="12" t="s">
        <v>312</v>
      </c>
      <c r="F918" s="12" t="s">
        <v>312</v>
      </c>
      <c r="G918" s="12" t="s">
        <v>312</v>
      </c>
      <c r="H918" s="12" t="s">
        <v>312</v>
      </c>
      <c r="I918" s="12" t="s">
        <v>312</v>
      </c>
      <c r="J918" s="318" t="s">
        <v>312</v>
      </c>
      <c r="K918" s="12" t="s">
        <v>312</v>
      </c>
      <c r="L918" s="12" t="s">
        <v>312</v>
      </c>
      <c r="M918" s="12" t="s">
        <v>312</v>
      </c>
      <c r="N918" s="12" t="s">
        <v>312</v>
      </c>
      <c r="O918" s="12" t="s">
        <v>312</v>
      </c>
      <c r="P918" s="12" t="s">
        <v>312</v>
      </c>
      <c r="Q918" s="12" t="s">
        <v>312</v>
      </c>
      <c r="R918" s="12" t="s">
        <v>312</v>
      </c>
      <c r="S918" s="12" t="s">
        <v>312</v>
      </c>
      <c r="T918" s="12" t="s">
        <v>312</v>
      </c>
      <c r="U918" s="376" t="s">
        <v>312</v>
      </c>
      <c r="V918" s="12" t="s">
        <v>312</v>
      </c>
      <c r="W918" s="12"/>
      <c r="X918" s="12"/>
      <c r="Y918" s="12"/>
      <c r="Z918" s="12"/>
      <c r="AA918" s="12" t="s">
        <v>312</v>
      </c>
      <c r="AB918" s="13"/>
    </row>
    <row r="919" spans="1:28" ht="15" x14ac:dyDescent="0.2">
      <c r="A919" s="13" t="s">
        <v>319</v>
      </c>
      <c r="B919" s="39">
        <v>42200</v>
      </c>
      <c r="C919" s="16">
        <v>0.41666666666666669</v>
      </c>
      <c r="D919" s="318">
        <v>101</v>
      </c>
      <c r="E919" s="13"/>
      <c r="F919" s="14">
        <v>7.84</v>
      </c>
      <c r="G919" s="12">
        <v>100</v>
      </c>
      <c r="H919" s="15">
        <v>17.75</v>
      </c>
      <c r="I919" s="13" t="s">
        <v>371</v>
      </c>
      <c r="J919" s="318" t="s">
        <v>312</v>
      </c>
      <c r="K919" s="15">
        <v>7.8</v>
      </c>
      <c r="L919" s="13">
        <v>15.8</v>
      </c>
      <c r="M919" s="12">
        <v>279.89999999999998</v>
      </c>
      <c r="N919" s="12">
        <v>325.39999999999998</v>
      </c>
      <c r="O919" s="12">
        <v>58.9</v>
      </c>
      <c r="P919" s="13"/>
      <c r="Q919" s="13" t="s">
        <v>421</v>
      </c>
      <c r="R919" s="13" t="s">
        <v>346</v>
      </c>
      <c r="S919" s="13"/>
      <c r="T919" s="13"/>
      <c r="U919" s="18" t="s">
        <v>163</v>
      </c>
      <c r="V919" s="18" t="s">
        <v>150</v>
      </c>
      <c r="W919" s="18"/>
      <c r="X919" s="18"/>
      <c r="Y919" s="18"/>
      <c r="Z919" s="18"/>
      <c r="AA919" s="13">
        <v>0.443</v>
      </c>
      <c r="AB919" s="366">
        <v>6.9000000000000006E-2</v>
      </c>
    </row>
    <row r="920" spans="1:28" ht="15" x14ac:dyDescent="0.2">
      <c r="A920" s="13" t="s">
        <v>319</v>
      </c>
      <c r="B920" s="39">
        <v>42209</v>
      </c>
      <c r="C920" s="16">
        <v>0.41111111111111115</v>
      </c>
      <c r="D920" s="12">
        <v>866.4</v>
      </c>
      <c r="E920" s="13" t="s">
        <v>296</v>
      </c>
      <c r="F920" s="14">
        <v>7.73</v>
      </c>
      <c r="G920" s="12">
        <v>100.1</v>
      </c>
      <c r="H920" s="15">
        <v>18.61</v>
      </c>
      <c r="I920" s="13" t="s">
        <v>371</v>
      </c>
      <c r="J920" s="318" t="s">
        <v>312</v>
      </c>
      <c r="K920" s="15">
        <v>7.68</v>
      </c>
      <c r="L920" s="13" t="s">
        <v>312</v>
      </c>
      <c r="M920" s="12">
        <v>283.8</v>
      </c>
      <c r="N920" s="12">
        <v>321.39999999999998</v>
      </c>
      <c r="O920" s="12">
        <v>69.400000000000006</v>
      </c>
      <c r="P920" s="13" t="s">
        <v>312</v>
      </c>
      <c r="Q920" s="13" t="s">
        <v>298</v>
      </c>
      <c r="R920" s="13" t="s">
        <v>346</v>
      </c>
      <c r="S920" s="13" t="s">
        <v>312</v>
      </c>
      <c r="T920" s="13" t="s">
        <v>312</v>
      </c>
      <c r="U920" s="18" t="s">
        <v>207</v>
      </c>
      <c r="V920" s="18" t="s">
        <v>151</v>
      </c>
      <c r="W920" s="18"/>
      <c r="X920" s="18"/>
      <c r="Y920" s="18"/>
      <c r="Z920" s="18"/>
      <c r="AA920" s="13"/>
      <c r="AB920" s="13"/>
    </row>
    <row r="921" spans="1:28" ht="15" x14ac:dyDescent="0.2">
      <c r="A921" s="13" t="s">
        <v>319</v>
      </c>
      <c r="B921" s="39">
        <v>42216</v>
      </c>
      <c r="C921" s="16">
        <v>0.41805555555555557</v>
      </c>
      <c r="D921" s="12">
        <v>43.1</v>
      </c>
      <c r="E921" s="13" t="s">
        <v>296</v>
      </c>
      <c r="F921" s="14">
        <v>7.88</v>
      </c>
      <c r="G921" s="12">
        <v>102.4</v>
      </c>
      <c r="H921" s="15">
        <v>19.059999999999999</v>
      </c>
      <c r="I921" s="13" t="s">
        <v>312</v>
      </c>
      <c r="J921" s="318" t="s">
        <v>312</v>
      </c>
      <c r="K921" s="15">
        <v>7.79</v>
      </c>
      <c r="L921" s="13" t="s">
        <v>312</v>
      </c>
      <c r="M921" s="12">
        <v>364.5</v>
      </c>
      <c r="N921" s="12">
        <v>416.8</v>
      </c>
      <c r="O921" s="12">
        <v>60.3</v>
      </c>
      <c r="P921" s="13" t="s">
        <v>312</v>
      </c>
      <c r="Q921" s="13" t="s">
        <v>421</v>
      </c>
      <c r="R921" s="13" t="s">
        <v>346</v>
      </c>
      <c r="S921" s="13" t="s">
        <v>312</v>
      </c>
      <c r="T921" s="13" t="s">
        <v>312</v>
      </c>
      <c r="U921" s="18" t="s">
        <v>207</v>
      </c>
      <c r="V921" s="18" t="s">
        <v>152</v>
      </c>
      <c r="W921" s="18"/>
      <c r="X921" s="18"/>
      <c r="Y921" s="18"/>
      <c r="Z921" s="18"/>
      <c r="AA921" s="13"/>
      <c r="AB921" s="13"/>
    </row>
    <row r="922" spans="1:28" ht="15" x14ac:dyDescent="0.25">
      <c r="A922" s="13" t="s">
        <v>319</v>
      </c>
      <c r="B922" s="39">
        <v>42221</v>
      </c>
      <c r="C922" s="16">
        <v>0.43263888888888885</v>
      </c>
      <c r="D922" s="12">
        <v>194</v>
      </c>
      <c r="E922" s="13"/>
      <c r="F922" s="14">
        <v>8.0299999999999994</v>
      </c>
      <c r="G922" s="12">
        <v>104.1</v>
      </c>
      <c r="H922" s="15">
        <v>18.61</v>
      </c>
      <c r="I922" s="13" t="s">
        <v>312</v>
      </c>
      <c r="J922" s="318" t="s">
        <v>312</v>
      </c>
      <c r="K922" s="15">
        <v>7.61</v>
      </c>
      <c r="L922" s="13" t="s">
        <v>312</v>
      </c>
      <c r="M922" s="12">
        <v>384.7</v>
      </c>
      <c r="N922" s="12">
        <v>438.6</v>
      </c>
      <c r="O922" s="12" t="s">
        <v>312</v>
      </c>
      <c r="P922" s="13" t="s">
        <v>312</v>
      </c>
      <c r="Q922" s="13" t="s">
        <v>421</v>
      </c>
      <c r="R922" s="13" t="s">
        <v>345</v>
      </c>
      <c r="S922" s="13" t="s">
        <v>312</v>
      </c>
      <c r="T922" s="13" t="s">
        <v>312</v>
      </c>
      <c r="U922" s="340" t="s">
        <v>172</v>
      </c>
      <c r="V922" s="18" t="s">
        <v>153</v>
      </c>
      <c r="W922" s="18"/>
      <c r="X922" s="18"/>
      <c r="Y922" s="18"/>
      <c r="Z922" s="18"/>
      <c r="AA922" s="13">
        <v>0.60199999999999998</v>
      </c>
      <c r="AB922" s="13">
        <v>2.3900000000000001E-2</v>
      </c>
    </row>
    <row r="923" spans="1:28" ht="15" x14ac:dyDescent="0.2">
      <c r="A923" s="13" t="s">
        <v>319</v>
      </c>
      <c r="B923" s="39">
        <v>42235</v>
      </c>
      <c r="C923" s="16">
        <v>0.44375000000000003</v>
      </c>
      <c r="D923" s="318">
        <v>649</v>
      </c>
      <c r="E923" s="13"/>
      <c r="F923" s="14">
        <v>8.1199999999999992</v>
      </c>
      <c r="G923" s="12">
        <v>104.1</v>
      </c>
      <c r="H923" s="15">
        <v>18.14</v>
      </c>
      <c r="I923" s="13" t="s">
        <v>230</v>
      </c>
      <c r="J923" s="318" t="s">
        <v>312</v>
      </c>
      <c r="K923" s="15">
        <v>7.79</v>
      </c>
      <c r="L923" s="13" t="s">
        <v>312</v>
      </c>
      <c r="M923" s="12">
        <v>441.2</v>
      </c>
      <c r="N923" s="12">
        <v>507.3</v>
      </c>
      <c r="O923" s="12">
        <v>61.9</v>
      </c>
      <c r="P923" s="13" t="s">
        <v>312</v>
      </c>
      <c r="Q923" s="13" t="s">
        <v>312</v>
      </c>
      <c r="R923" s="13" t="s">
        <v>345</v>
      </c>
      <c r="S923" s="13" t="s">
        <v>312</v>
      </c>
      <c r="T923" s="13" t="s">
        <v>312</v>
      </c>
      <c r="U923" s="18" t="s">
        <v>174</v>
      </c>
      <c r="V923" s="18" t="s">
        <v>154</v>
      </c>
      <c r="W923" s="18"/>
      <c r="X923" s="18"/>
      <c r="Y923" s="18"/>
      <c r="Z923" s="18"/>
      <c r="AA923" s="13">
        <v>0.63900000000000001</v>
      </c>
      <c r="AB923" s="13">
        <v>4.8500000000000001E-2</v>
      </c>
    </row>
    <row r="924" spans="1:28" ht="15" x14ac:dyDescent="0.2">
      <c r="A924" s="13" t="s">
        <v>319</v>
      </c>
      <c r="B924" s="39">
        <v>42249</v>
      </c>
      <c r="C924" s="16">
        <v>0.43888888888888888</v>
      </c>
      <c r="D924" s="318">
        <v>214</v>
      </c>
      <c r="E924" s="13"/>
      <c r="F924" s="14">
        <v>7.98</v>
      </c>
      <c r="G924" s="13">
        <v>103.4</v>
      </c>
      <c r="H924" s="15">
        <v>18.55</v>
      </c>
      <c r="I924" s="13" t="s">
        <v>230</v>
      </c>
      <c r="J924" s="318" t="s">
        <v>312</v>
      </c>
      <c r="K924" s="15">
        <v>7.57</v>
      </c>
      <c r="L924" s="12" t="s">
        <v>312</v>
      </c>
      <c r="M924" s="12">
        <v>549.70000000000005</v>
      </c>
      <c r="N924" s="12">
        <v>627.20000000000005</v>
      </c>
      <c r="O924" s="12">
        <v>63.8</v>
      </c>
      <c r="P924" s="13" t="s">
        <v>312</v>
      </c>
      <c r="Q924" s="13" t="s">
        <v>421</v>
      </c>
      <c r="R924" s="13" t="s">
        <v>345</v>
      </c>
      <c r="S924" s="13" t="s">
        <v>312</v>
      </c>
      <c r="T924" s="13" t="s">
        <v>312</v>
      </c>
      <c r="U924" s="18" t="s">
        <v>174</v>
      </c>
      <c r="V924" s="18" t="s">
        <v>155</v>
      </c>
      <c r="W924" s="18"/>
      <c r="X924" s="18"/>
      <c r="Y924" s="18"/>
      <c r="Z924" s="18"/>
      <c r="AA924" s="13">
        <v>0.624</v>
      </c>
      <c r="AB924" s="13">
        <v>2.4500000000000001E-2</v>
      </c>
    </row>
    <row r="925" spans="1:28" ht="15" x14ac:dyDescent="0.2">
      <c r="A925" s="13" t="s">
        <v>319</v>
      </c>
      <c r="B925" s="39">
        <v>42263</v>
      </c>
      <c r="C925" s="16">
        <v>0.43402777777777773</v>
      </c>
      <c r="D925" s="318">
        <v>687</v>
      </c>
      <c r="E925" s="13"/>
      <c r="F925" s="14">
        <v>8.15</v>
      </c>
      <c r="G925" s="13">
        <v>103.3</v>
      </c>
      <c r="H925" s="15">
        <v>16.97</v>
      </c>
      <c r="I925" s="111" t="s">
        <v>521</v>
      </c>
      <c r="J925" s="356" t="s">
        <v>312</v>
      </c>
      <c r="K925" s="15">
        <v>7.53</v>
      </c>
      <c r="L925" s="15">
        <v>4.26</v>
      </c>
      <c r="M925" s="12">
        <v>734.2</v>
      </c>
      <c r="N925" s="12">
        <v>868.9</v>
      </c>
      <c r="O925" s="12">
        <v>45</v>
      </c>
      <c r="P925" s="111" t="s">
        <v>312</v>
      </c>
      <c r="Q925" s="111" t="s">
        <v>217</v>
      </c>
      <c r="R925" s="111" t="s">
        <v>345</v>
      </c>
      <c r="S925" s="13" t="s">
        <v>312</v>
      </c>
      <c r="T925" s="13" t="s">
        <v>312</v>
      </c>
      <c r="U925" s="18" t="s">
        <v>246</v>
      </c>
      <c r="V925" s="18" t="s">
        <v>156</v>
      </c>
      <c r="W925" s="18"/>
      <c r="X925" s="18"/>
      <c r="Y925" s="18"/>
      <c r="Z925" s="18"/>
      <c r="AA925" s="13">
        <v>0.95499999999999996</v>
      </c>
      <c r="AB925" s="13">
        <v>2.63E-2</v>
      </c>
    </row>
    <row r="926" spans="1:28" ht="15" x14ac:dyDescent="0.2">
      <c r="A926" s="13" t="s">
        <v>319</v>
      </c>
      <c r="B926" s="39">
        <v>42272</v>
      </c>
      <c r="C926" s="16">
        <v>0.50694444444444442</v>
      </c>
      <c r="D926" s="12">
        <v>307.60000000000002</v>
      </c>
      <c r="E926" s="13" t="s">
        <v>296</v>
      </c>
      <c r="F926" s="14">
        <v>8.59</v>
      </c>
      <c r="G926" s="12">
        <v>105.7</v>
      </c>
      <c r="H926" s="15">
        <v>16.34</v>
      </c>
      <c r="I926" s="111" t="s">
        <v>521</v>
      </c>
      <c r="J926" s="356" t="s">
        <v>312</v>
      </c>
      <c r="K926" s="15">
        <v>7.65</v>
      </c>
      <c r="L926" s="13">
        <v>1.63</v>
      </c>
      <c r="M926" s="12">
        <v>761.5</v>
      </c>
      <c r="N926" s="12">
        <v>911.8</v>
      </c>
      <c r="O926" s="12">
        <v>34.200000000000003</v>
      </c>
      <c r="P926" s="111" t="s">
        <v>312</v>
      </c>
      <c r="Q926" s="111" t="s">
        <v>298</v>
      </c>
      <c r="R926" s="111" t="s">
        <v>345</v>
      </c>
      <c r="S926" s="13" t="s">
        <v>312</v>
      </c>
      <c r="T926" s="13" t="s">
        <v>312</v>
      </c>
      <c r="U926" s="18" t="s">
        <v>174</v>
      </c>
      <c r="V926" s="18" t="s">
        <v>157</v>
      </c>
      <c r="W926" s="18"/>
      <c r="X926" s="18"/>
      <c r="Y926" s="18"/>
      <c r="Z926" s="18"/>
      <c r="AA926" s="13"/>
      <c r="AB926" s="13"/>
    </row>
    <row r="927" spans="1:28" ht="15" x14ac:dyDescent="0.2">
      <c r="A927" s="13" t="s">
        <v>319</v>
      </c>
      <c r="B927" s="39">
        <v>42286</v>
      </c>
      <c r="C927" s="16">
        <v>0.45763888888888887</v>
      </c>
      <c r="D927" s="12">
        <v>344.8</v>
      </c>
      <c r="E927" s="111" t="s">
        <v>522</v>
      </c>
      <c r="F927" s="14">
        <v>8.52</v>
      </c>
      <c r="G927" s="12">
        <v>101</v>
      </c>
      <c r="H927" s="15">
        <v>14.73</v>
      </c>
      <c r="I927" s="13" t="s">
        <v>230</v>
      </c>
      <c r="J927" s="318" t="s">
        <v>312</v>
      </c>
      <c r="K927" s="15">
        <v>7.71</v>
      </c>
      <c r="L927" s="13">
        <v>4.3499999999999996</v>
      </c>
      <c r="M927" s="12">
        <v>628.79999999999995</v>
      </c>
      <c r="N927" s="12">
        <v>782.4</v>
      </c>
      <c r="O927" s="12">
        <v>21.1</v>
      </c>
      <c r="P927" s="13"/>
      <c r="Q927" s="13" t="s">
        <v>298</v>
      </c>
      <c r="R927" s="13" t="s">
        <v>345</v>
      </c>
      <c r="S927" s="13" t="s">
        <v>312</v>
      </c>
      <c r="T927" s="13" t="s">
        <v>312</v>
      </c>
      <c r="U927" s="18" t="s">
        <v>174</v>
      </c>
      <c r="V927" s="18" t="s">
        <v>158</v>
      </c>
      <c r="W927" s="18"/>
      <c r="X927" s="18"/>
      <c r="Y927" s="18"/>
      <c r="Z927" s="18"/>
      <c r="AA927" s="13"/>
      <c r="AB927" s="13"/>
    </row>
    <row r="928" spans="1:28" ht="15" x14ac:dyDescent="0.25">
      <c r="A928" s="73" t="s">
        <v>319</v>
      </c>
      <c r="B928" s="325">
        <v>42307</v>
      </c>
      <c r="C928" s="326">
        <v>0.4465277777777778</v>
      </c>
      <c r="D928" s="159">
        <v>325.5</v>
      </c>
      <c r="E928" s="160" t="s">
        <v>523</v>
      </c>
      <c r="F928" s="342">
        <v>9.24</v>
      </c>
      <c r="G928" s="73">
        <v>99.1</v>
      </c>
      <c r="H928" s="171">
        <v>9.61</v>
      </c>
      <c r="I928" s="73" t="s">
        <v>230</v>
      </c>
      <c r="J928" s="332" t="s">
        <v>312</v>
      </c>
      <c r="K928" s="171">
        <v>7.48</v>
      </c>
      <c r="L928" s="73">
        <v>4.07</v>
      </c>
      <c r="M928" s="159">
        <v>634.4</v>
      </c>
      <c r="N928" s="159">
        <v>897</v>
      </c>
      <c r="O928" s="159">
        <v>14.2</v>
      </c>
      <c r="P928" s="377"/>
      <c r="Q928" s="378" t="s">
        <v>0</v>
      </c>
      <c r="R928" s="73" t="s">
        <v>345</v>
      </c>
      <c r="S928" s="379"/>
      <c r="T928" s="379"/>
      <c r="U928" s="343" t="s">
        <v>359</v>
      </c>
      <c r="V928" s="158" t="s">
        <v>159</v>
      </c>
      <c r="W928" s="158"/>
      <c r="X928" s="158"/>
      <c r="Y928" s="158"/>
      <c r="Z928" s="158"/>
      <c r="AA928" s="338"/>
      <c r="AB928" s="338"/>
    </row>
    <row r="929" spans="1:28" ht="15" x14ac:dyDescent="0.25">
      <c r="A929" s="13" t="s">
        <v>319</v>
      </c>
      <c r="B929" s="39">
        <v>42321</v>
      </c>
      <c r="C929" s="16">
        <v>0.44791666666666669</v>
      </c>
      <c r="D929" s="12">
        <v>325.5</v>
      </c>
      <c r="E929" s="111">
        <v>2419.6</v>
      </c>
      <c r="F929" s="14">
        <v>10.73</v>
      </c>
      <c r="G929" s="12">
        <v>102</v>
      </c>
      <c r="H929" s="15">
        <v>5.16</v>
      </c>
      <c r="I929" s="73" t="s">
        <v>230</v>
      </c>
      <c r="J929" s="332" t="s">
        <v>312</v>
      </c>
      <c r="K929" s="15">
        <v>7.31</v>
      </c>
      <c r="L929" s="13">
        <v>2.13</v>
      </c>
      <c r="M929" s="12">
        <v>564.5</v>
      </c>
      <c r="N929" s="12">
        <v>910</v>
      </c>
      <c r="O929" s="12">
        <v>12.4</v>
      </c>
      <c r="P929" s="380"/>
      <c r="Q929" s="347" t="s">
        <v>298</v>
      </c>
      <c r="R929" s="13" t="s">
        <v>345</v>
      </c>
      <c r="S929" s="380"/>
      <c r="T929" s="380"/>
      <c r="U929" s="327" t="s">
        <v>187</v>
      </c>
      <c r="V929" s="18" t="s">
        <v>160</v>
      </c>
      <c r="W929" s="18"/>
      <c r="X929" s="18"/>
      <c r="Y929" s="18"/>
      <c r="Z929" s="18"/>
      <c r="AA929" s="13"/>
      <c r="AB929" s="13"/>
    </row>
    <row r="930" spans="1:28" ht="15" x14ac:dyDescent="0.25">
      <c r="A930" s="13" t="s">
        <v>319</v>
      </c>
      <c r="B930" s="39">
        <v>42342</v>
      </c>
      <c r="C930" s="16">
        <v>0.46527777777777773</v>
      </c>
      <c r="D930" s="12">
        <v>727</v>
      </c>
      <c r="E930" s="111">
        <v>1413.6</v>
      </c>
      <c r="F930" s="14">
        <v>11.47</v>
      </c>
      <c r="G930" s="13">
        <v>106.3</v>
      </c>
      <c r="H930" s="15">
        <v>3.65</v>
      </c>
      <c r="I930" s="13" t="s">
        <v>230</v>
      </c>
      <c r="J930" s="318" t="s">
        <v>312</v>
      </c>
      <c r="K930" s="15">
        <v>7.38</v>
      </c>
      <c r="L930" s="13">
        <v>1.1200000000000001</v>
      </c>
      <c r="M930" s="15"/>
      <c r="N930" s="12">
        <v>905.8</v>
      </c>
      <c r="O930" s="12">
        <v>14.3</v>
      </c>
      <c r="P930" s="380"/>
      <c r="Q930" s="347" t="s">
        <v>298</v>
      </c>
      <c r="R930" s="13" t="s">
        <v>345</v>
      </c>
      <c r="S930" s="380"/>
      <c r="T930" s="380"/>
      <c r="U930" s="18" t="s">
        <v>146</v>
      </c>
      <c r="V930" s="18" t="s">
        <v>161</v>
      </c>
      <c r="W930" s="18"/>
      <c r="X930" s="18"/>
      <c r="Y930" s="18"/>
      <c r="Z930" s="18"/>
      <c r="AA930" s="13"/>
      <c r="AB930" s="13"/>
    </row>
    <row r="931" spans="1:28" ht="15" x14ac:dyDescent="0.25">
      <c r="A931" s="13" t="s">
        <v>319</v>
      </c>
      <c r="B931" s="39">
        <v>42356</v>
      </c>
      <c r="C931" s="16">
        <v>0.48333333333333334</v>
      </c>
      <c r="D931" s="12">
        <v>59.4</v>
      </c>
      <c r="E931" s="111">
        <v>1986.3</v>
      </c>
      <c r="F931" s="14">
        <v>12.51</v>
      </c>
      <c r="G931" s="13">
        <v>107.2</v>
      </c>
      <c r="H931" s="15">
        <v>1.06</v>
      </c>
      <c r="I931" s="13" t="s">
        <v>230</v>
      </c>
      <c r="J931" s="318" t="s">
        <v>312</v>
      </c>
      <c r="K931" s="15">
        <v>7.2</v>
      </c>
      <c r="L931" s="13">
        <v>1.35</v>
      </c>
      <c r="M931" s="15">
        <v>397.9</v>
      </c>
      <c r="N931" s="15">
        <v>735.8</v>
      </c>
      <c r="O931" s="12">
        <v>14.8</v>
      </c>
      <c r="P931" s="380"/>
      <c r="Q931" s="347" t="s">
        <v>421</v>
      </c>
      <c r="R931" s="13" t="s">
        <v>345</v>
      </c>
      <c r="S931" s="380"/>
      <c r="T931" s="380"/>
      <c r="U931" s="18" t="s">
        <v>164</v>
      </c>
      <c r="V931" s="330"/>
      <c r="W931" s="330"/>
      <c r="X931" s="330"/>
      <c r="Y931" s="330"/>
      <c r="Z931" s="330"/>
      <c r="AA931" s="13"/>
      <c r="AB931" s="13"/>
    </row>
    <row r="932" spans="1:28" ht="15" x14ac:dyDescent="0.25">
      <c r="A932" s="13" t="s">
        <v>319</v>
      </c>
      <c r="B932" s="39">
        <v>42384</v>
      </c>
      <c r="C932" s="16">
        <v>0.48125000000000001</v>
      </c>
      <c r="D932" s="12">
        <v>22.6</v>
      </c>
      <c r="E932" s="111">
        <v>1203.3</v>
      </c>
      <c r="F932" s="14">
        <v>11.48</v>
      </c>
      <c r="G932" s="13">
        <v>104.6</v>
      </c>
      <c r="H932" s="15">
        <v>2.42</v>
      </c>
      <c r="I932" s="13" t="s">
        <v>230</v>
      </c>
      <c r="J932" s="318" t="s">
        <v>312</v>
      </c>
      <c r="K932" s="15">
        <v>7.76</v>
      </c>
      <c r="L932" s="13">
        <v>2.66</v>
      </c>
      <c r="M932" s="15">
        <v>415</v>
      </c>
      <c r="N932" s="15">
        <v>731.1</v>
      </c>
      <c r="O932" s="12">
        <v>29.9</v>
      </c>
      <c r="P932" s="380"/>
      <c r="Q932" s="347" t="s">
        <v>298</v>
      </c>
      <c r="R932" s="13" t="s">
        <v>345</v>
      </c>
      <c r="S932" s="380"/>
      <c r="T932" s="380"/>
      <c r="U932" s="18" t="s">
        <v>174</v>
      </c>
      <c r="V932" s="330"/>
      <c r="W932" s="330"/>
      <c r="X932" s="330"/>
      <c r="Y932" s="330"/>
      <c r="Z932" s="330"/>
      <c r="AA932" s="13"/>
      <c r="AB932" s="13"/>
    </row>
    <row r="933" spans="1:28" ht="15" x14ac:dyDescent="0.25">
      <c r="A933" s="13" t="s">
        <v>319</v>
      </c>
      <c r="B933" s="39">
        <v>42405</v>
      </c>
      <c r="C933" s="16">
        <v>0.51458333333333328</v>
      </c>
      <c r="D933" s="12">
        <v>23.1</v>
      </c>
      <c r="E933" s="111">
        <v>1413.6</v>
      </c>
      <c r="F933" s="14">
        <v>12.01</v>
      </c>
      <c r="G933" s="13">
        <v>106.8</v>
      </c>
      <c r="H933" s="15">
        <v>2.73</v>
      </c>
      <c r="I933" s="13" t="s">
        <v>230</v>
      </c>
      <c r="J933" s="356" t="s">
        <v>7</v>
      </c>
      <c r="K933" s="15">
        <v>7.96</v>
      </c>
      <c r="L933" s="13">
        <v>2.63</v>
      </c>
      <c r="M933" s="15">
        <v>471.1</v>
      </c>
      <c r="N933" s="15">
        <v>819.6</v>
      </c>
      <c r="O933" s="12">
        <v>29.7</v>
      </c>
      <c r="P933" s="380"/>
      <c r="Q933" s="347" t="s">
        <v>421</v>
      </c>
      <c r="R933" s="13" t="s">
        <v>345</v>
      </c>
      <c r="S933" s="380"/>
      <c r="T933" s="380"/>
      <c r="U933" s="18" t="s">
        <v>131</v>
      </c>
      <c r="V933" s="330"/>
      <c r="W933" s="330"/>
      <c r="X933" s="330"/>
      <c r="Y933" s="330"/>
      <c r="Z933" s="330"/>
      <c r="AA933" s="13"/>
      <c r="AB933" s="13"/>
    </row>
    <row r="934" spans="1:28" ht="15" x14ac:dyDescent="0.25">
      <c r="A934" s="13" t="s">
        <v>319</v>
      </c>
      <c r="B934" s="39">
        <v>42448</v>
      </c>
      <c r="C934" s="16">
        <v>0.5444444444444444</v>
      </c>
      <c r="D934" s="12">
        <v>18.899999999999999</v>
      </c>
      <c r="E934" s="13" t="s">
        <v>296</v>
      </c>
      <c r="F934" s="14">
        <v>11.34</v>
      </c>
      <c r="G934" s="13">
        <v>109.1</v>
      </c>
      <c r="H934" s="15">
        <v>5.75</v>
      </c>
      <c r="I934" s="13" t="s">
        <v>230</v>
      </c>
      <c r="J934" s="356" t="s">
        <v>7</v>
      </c>
      <c r="K934" s="15">
        <v>8.19</v>
      </c>
      <c r="L934" s="13">
        <v>2.77</v>
      </c>
      <c r="M934" s="15">
        <v>616.20000000000005</v>
      </c>
      <c r="N934" s="15">
        <v>973.9</v>
      </c>
      <c r="O934" s="12">
        <v>145.9</v>
      </c>
      <c r="P934" s="380"/>
      <c r="Q934" s="13" t="s">
        <v>421</v>
      </c>
      <c r="R934" s="13" t="s">
        <v>345</v>
      </c>
      <c r="S934" s="380"/>
      <c r="T934" s="380"/>
      <c r="U934" s="18" t="s">
        <v>174</v>
      </c>
      <c r="V934" s="330"/>
      <c r="W934" s="330"/>
      <c r="X934" s="330"/>
      <c r="Y934" s="330"/>
      <c r="Z934" s="330"/>
      <c r="AA934" s="13"/>
      <c r="AB934" s="13"/>
    </row>
    <row r="935" spans="1:28" ht="15" x14ac:dyDescent="0.25">
      <c r="A935" s="13" t="s">
        <v>319</v>
      </c>
      <c r="B935" s="39">
        <v>42468</v>
      </c>
      <c r="C935" s="16">
        <v>0.4604166666666667</v>
      </c>
      <c r="D935" s="12">
        <v>16</v>
      </c>
      <c r="E935" s="13">
        <v>2419.6</v>
      </c>
      <c r="F935" s="14">
        <v>10.64</v>
      </c>
      <c r="G935" s="13">
        <v>112.6</v>
      </c>
      <c r="H935" s="15">
        <v>9.5500000000000007</v>
      </c>
      <c r="I935" s="111" t="s">
        <v>25</v>
      </c>
      <c r="J935" s="356" t="s">
        <v>7</v>
      </c>
      <c r="K935" s="15">
        <v>8.42</v>
      </c>
      <c r="L935" s="13">
        <v>4.75</v>
      </c>
      <c r="M935" s="15">
        <v>511.1</v>
      </c>
      <c r="N935" s="15">
        <v>725.4</v>
      </c>
      <c r="O935" s="12">
        <v>83.7</v>
      </c>
      <c r="P935" s="380"/>
      <c r="Q935" s="111" t="s">
        <v>7</v>
      </c>
      <c r="R935" s="111" t="s">
        <v>7</v>
      </c>
      <c r="S935" s="380"/>
      <c r="T935" s="380"/>
      <c r="U935" s="18" t="s">
        <v>174</v>
      </c>
      <c r="V935" s="330"/>
      <c r="W935" s="330"/>
      <c r="X935" s="330"/>
      <c r="Y935" s="330"/>
      <c r="Z935" s="330"/>
      <c r="AA935" s="13"/>
      <c r="AB935" s="13"/>
    </row>
    <row r="936" spans="1:28" ht="15" x14ac:dyDescent="0.25">
      <c r="A936" s="13" t="s">
        <v>319</v>
      </c>
      <c r="B936" s="39">
        <v>42474</v>
      </c>
      <c r="C936" s="16">
        <v>0.57361111111111118</v>
      </c>
      <c r="D936" s="12">
        <v>38.299999999999997</v>
      </c>
      <c r="E936" s="13" t="s">
        <v>296</v>
      </c>
      <c r="F936" s="14">
        <v>10.130000000000001</v>
      </c>
      <c r="G936" s="13">
        <v>122.2</v>
      </c>
      <c r="H936" s="15">
        <v>14.49</v>
      </c>
      <c r="I936" s="111" t="s">
        <v>526</v>
      </c>
      <c r="J936" s="356" t="s">
        <v>7</v>
      </c>
      <c r="K936" s="15">
        <v>9.02</v>
      </c>
      <c r="L936" s="13">
        <v>4.93</v>
      </c>
      <c r="M936" s="15">
        <v>487.5</v>
      </c>
      <c r="N936" s="15">
        <v>609.9</v>
      </c>
      <c r="O936" s="12">
        <v>106.9</v>
      </c>
      <c r="P936" s="380"/>
      <c r="Q936" s="111" t="s">
        <v>7</v>
      </c>
      <c r="R936" s="111" t="s">
        <v>7</v>
      </c>
      <c r="S936" s="380"/>
      <c r="T936" s="380"/>
      <c r="U936" s="344" t="s">
        <v>506</v>
      </c>
      <c r="V936" s="330"/>
      <c r="W936" s="330"/>
      <c r="X936" s="330"/>
      <c r="Y936" s="330"/>
      <c r="Z936" s="330"/>
      <c r="AA936" s="13"/>
      <c r="AB936" s="13"/>
    </row>
    <row r="937" spans="1:28" ht="15" x14ac:dyDescent="0.25">
      <c r="A937" s="13" t="s">
        <v>319</v>
      </c>
      <c r="B937" s="39">
        <v>42489</v>
      </c>
      <c r="C937" s="16">
        <v>0.46180555555555558</v>
      </c>
      <c r="D937" s="12">
        <v>365.4</v>
      </c>
      <c r="E937" s="111" t="s">
        <v>41</v>
      </c>
      <c r="F937" s="349" t="s">
        <v>7</v>
      </c>
      <c r="G937" s="349" t="s">
        <v>7</v>
      </c>
      <c r="H937" s="15">
        <v>6.65</v>
      </c>
      <c r="I937" s="111" t="s">
        <v>526</v>
      </c>
      <c r="J937" s="356" t="s">
        <v>7</v>
      </c>
      <c r="K937" s="15">
        <v>7.81</v>
      </c>
      <c r="L937" s="13">
        <v>18.8</v>
      </c>
      <c r="M937" s="15">
        <v>249.1</v>
      </c>
      <c r="N937" s="15">
        <v>383.4</v>
      </c>
      <c r="O937" s="12">
        <v>153.80000000000001</v>
      </c>
      <c r="P937" s="380"/>
      <c r="Q937" s="111" t="s">
        <v>569</v>
      </c>
      <c r="R937" s="111" t="s">
        <v>7</v>
      </c>
      <c r="S937" s="380"/>
      <c r="T937" s="380"/>
      <c r="U937" s="18" t="s">
        <v>88</v>
      </c>
      <c r="V937" s="330"/>
      <c r="W937" s="330"/>
      <c r="X937" s="330"/>
      <c r="Y937" s="330"/>
      <c r="Z937" s="330"/>
      <c r="AA937" s="13"/>
      <c r="AB937" s="13"/>
    </row>
    <row r="938" spans="1:28" ht="15" x14ac:dyDescent="0.25">
      <c r="A938" s="13" t="s">
        <v>319</v>
      </c>
      <c r="B938" s="39">
        <v>42494</v>
      </c>
      <c r="C938" s="16">
        <v>0.4916666666666667</v>
      </c>
      <c r="D938" s="12">
        <v>24.6</v>
      </c>
      <c r="E938" s="13"/>
      <c r="F938" s="349" t="s">
        <v>7</v>
      </c>
      <c r="G938" s="349" t="s">
        <v>7</v>
      </c>
      <c r="H938" s="15">
        <v>9.89</v>
      </c>
      <c r="I938" s="111" t="s">
        <v>526</v>
      </c>
      <c r="J938" s="356" t="s">
        <v>7</v>
      </c>
      <c r="K938" s="15">
        <v>7.91</v>
      </c>
      <c r="L938" s="13">
        <v>15.6</v>
      </c>
      <c r="M938" s="312" t="s">
        <v>7</v>
      </c>
      <c r="N938" s="15">
        <v>435.4</v>
      </c>
      <c r="O938" s="12">
        <v>127.5</v>
      </c>
      <c r="P938" s="380"/>
      <c r="Q938" s="111" t="s">
        <v>530</v>
      </c>
      <c r="R938" s="111" t="s">
        <v>7</v>
      </c>
      <c r="S938" s="380"/>
      <c r="T938" s="380"/>
      <c r="U938" s="18" t="s">
        <v>88</v>
      </c>
      <c r="V938" s="330"/>
      <c r="W938" s="330"/>
      <c r="X938" s="330"/>
      <c r="Y938" s="330"/>
      <c r="Z938" s="330"/>
      <c r="AA938" s="13"/>
      <c r="AB938" s="13"/>
    </row>
    <row r="939" spans="1:28" ht="15" x14ac:dyDescent="0.25">
      <c r="A939" s="13" t="s">
        <v>319</v>
      </c>
      <c r="B939" s="39">
        <v>42499</v>
      </c>
      <c r="C939" s="16">
        <v>0.49722222222222223</v>
      </c>
      <c r="D939" s="12">
        <v>40.4</v>
      </c>
      <c r="E939" s="13">
        <v>1299.7</v>
      </c>
      <c r="F939" s="349" t="s">
        <v>7</v>
      </c>
      <c r="G939" s="349" t="s">
        <v>7</v>
      </c>
      <c r="H939" s="15">
        <v>10.93</v>
      </c>
      <c r="I939" s="111" t="s">
        <v>8</v>
      </c>
      <c r="J939" s="356" t="s">
        <v>7</v>
      </c>
      <c r="K939" s="15">
        <v>7.93</v>
      </c>
      <c r="L939" s="13">
        <v>16.3</v>
      </c>
      <c r="M939" s="312" t="s">
        <v>7</v>
      </c>
      <c r="N939" s="15">
        <v>372.3</v>
      </c>
      <c r="O939" s="12">
        <v>125.5</v>
      </c>
      <c r="P939" s="380"/>
      <c r="Q939" s="111" t="s">
        <v>0</v>
      </c>
      <c r="R939" s="111" t="s">
        <v>7</v>
      </c>
      <c r="S939" s="380"/>
      <c r="T939" s="380"/>
      <c r="U939" s="350" t="s">
        <v>125</v>
      </c>
      <c r="V939" s="330"/>
      <c r="W939" s="330"/>
      <c r="X939" s="330"/>
      <c r="Y939" s="330"/>
      <c r="Z939" s="330"/>
      <c r="AA939" s="13"/>
      <c r="AB939" s="13"/>
    </row>
    <row r="940" spans="1:28" ht="15" x14ac:dyDescent="0.25">
      <c r="A940" s="13" t="s">
        <v>319</v>
      </c>
      <c r="B940" s="39">
        <v>42508</v>
      </c>
      <c r="C940" s="16">
        <v>0.48749999999999999</v>
      </c>
      <c r="D940" s="318">
        <v>248</v>
      </c>
      <c r="E940" s="13"/>
      <c r="F940" s="14">
        <v>9.2100000000000009</v>
      </c>
      <c r="G940" s="13">
        <v>101.5</v>
      </c>
      <c r="H940" s="15">
        <v>11.2</v>
      </c>
      <c r="I940" s="111" t="s">
        <v>526</v>
      </c>
      <c r="J940" s="356" t="s">
        <v>7</v>
      </c>
      <c r="K940" s="15">
        <v>7.92</v>
      </c>
      <c r="L940" s="13">
        <v>11.5</v>
      </c>
      <c r="M940" s="312" t="s">
        <v>7</v>
      </c>
      <c r="N940" s="15">
        <v>393.9</v>
      </c>
      <c r="O940" s="12">
        <v>139.4</v>
      </c>
      <c r="P940" s="380"/>
      <c r="Q940" s="111" t="s">
        <v>6</v>
      </c>
      <c r="R940" s="111" t="s">
        <v>7</v>
      </c>
      <c r="S940" s="380"/>
      <c r="T940" s="380"/>
      <c r="U940" s="18" t="s">
        <v>88</v>
      </c>
      <c r="V940" s="330"/>
      <c r="W940" s="330"/>
      <c r="X940" s="330"/>
      <c r="Y940" s="330"/>
      <c r="Z940" s="330"/>
      <c r="AA940" s="13"/>
      <c r="AB940" s="13"/>
    </row>
    <row r="941" spans="1:28" ht="15" x14ac:dyDescent="0.25">
      <c r="A941" s="13" t="s">
        <v>319</v>
      </c>
      <c r="B941" s="39">
        <v>42517</v>
      </c>
      <c r="C941" s="16">
        <v>0.50972222222222219</v>
      </c>
      <c r="D941" s="12">
        <v>93.2</v>
      </c>
      <c r="E941" s="13">
        <v>2419.6</v>
      </c>
      <c r="F941" s="14">
        <v>8.75</v>
      </c>
      <c r="G941" s="13">
        <v>102.1</v>
      </c>
      <c r="H941" s="15">
        <v>13.31</v>
      </c>
      <c r="I941" s="111" t="s">
        <v>599</v>
      </c>
      <c r="J941" s="356" t="s">
        <v>7</v>
      </c>
      <c r="K941" s="15">
        <v>7.96</v>
      </c>
      <c r="L941" s="13">
        <v>11.5</v>
      </c>
      <c r="M941" s="15">
        <v>300.8</v>
      </c>
      <c r="N941" s="15">
        <v>387.2</v>
      </c>
      <c r="O941" s="12">
        <v>140.80000000000001</v>
      </c>
      <c r="P941" s="380"/>
      <c r="Q941" s="111" t="s">
        <v>600</v>
      </c>
      <c r="R941" s="111" t="s">
        <v>7</v>
      </c>
      <c r="S941" s="380"/>
      <c r="T941" s="380"/>
      <c r="U941" s="344" t="s">
        <v>506</v>
      </c>
      <c r="V941" s="330"/>
      <c r="W941" s="330"/>
      <c r="X941" s="330"/>
      <c r="Y941" s="330"/>
      <c r="Z941" s="330"/>
      <c r="AA941" s="13"/>
      <c r="AB941" s="13"/>
    </row>
    <row r="942" spans="1:28" ht="15" x14ac:dyDescent="0.25">
      <c r="A942" s="13" t="s">
        <v>319</v>
      </c>
      <c r="B942" s="39">
        <v>42522</v>
      </c>
      <c r="C942" s="16">
        <v>0.55208333333333337</v>
      </c>
      <c r="D942" s="318">
        <v>345</v>
      </c>
      <c r="E942" s="13"/>
      <c r="F942" s="14">
        <v>8.2799999999999994</v>
      </c>
      <c r="G942" s="13">
        <v>102.4</v>
      </c>
      <c r="H942" s="15">
        <v>16.38</v>
      </c>
      <c r="I942" s="111" t="s">
        <v>7</v>
      </c>
      <c r="J942" s="356" t="s">
        <v>7</v>
      </c>
      <c r="K942" s="15">
        <v>8</v>
      </c>
      <c r="L942" s="13">
        <v>8.1</v>
      </c>
      <c r="M942" s="312" t="s">
        <v>7</v>
      </c>
      <c r="N942" s="15">
        <v>402.5</v>
      </c>
      <c r="O942" s="12">
        <v>122.6</v>
      </c>
      <c r="P942" s="380"/>
      <c r="Q942" s="111" t="s">
        <v>7</v>
      </c>
      <c r="R942" s="111" t="s">
        <v>7</v>
      </c>
      <c r="S942" s="380"/>
      <c r="T942" s="380"/>
      <c r="U942" s="18" t="s">
        <v>88</v>
      </c>
      <c r="V942" s="330"/>
      <c r="W942" s="330"/>
      <c r="X942" s="330"/>
      <c r="Y942" s="330"/>
      <c r="Z942" s="330"/>
      <c r="AA942" s="13"/>
      <c r="AB942" s="13"/>
    </row>
    <row r="943" spans="1:28" ht="15" x14ac:dyDescent="0.25">
      <c r="A943" s="333" t="s">
        <v>319</v>
      </c>
      <c r="B943" s="39">
        <v>42530</v>
      </c>
      <c r="C943" s="16">
        <v>0.5</v>
      </c>
      <c r="D943" s="12">
        <v>71.7</v>
      </c>
      <c r="E943" s="12">
        <v>691</v>
      </c>
      <c r="F943" s="14">
        <v>7.61</v>
      </c>
      <c r="G943" s="13">
        <v>99.8</v>
      </c>
      <c r="H943" s="15">
        <v>18.97</v>
      </c>
      <c r="I943" s="111" t="s">
        <v>2</v>
      </c>
      <c r="J943" s="356" t="s">
        <v>7</v>
      </c>
      <c r="K943" s="15">
        <v>7.99</v>
      </c>
      <c r="L943" s="13">
        <v>8.5</v>
      </c>
      <c r="M943" s="15">
        <v>331</v>
      </c>
      <c r="N943" s="15">
        <v>374.6</v>
      </c>
      <c r="O943" s="12">
        <v>123.9</v>
      </c>
      <c r="P943" s="380"/>
      <c r="Q943" s="111" t="s">
        <v>410</v>
      </c>
      <c r="R943" s="111" t="s">
        <v>7</v>
      </c>
      <c r="S943" s="380"/>
      <c r="T943" s="380"/>
      <c r="U943" s="344" t="s">
        <v>15</v>
      </c>
      <c r="V943" s="330"/>
      <c r="W943" s="330"/>
      <c r="X943" s="330"/>
      <c r="Y943" s="330"/>
      <c r="Z943" s="330"/>
      <c r="AA943" s="13"/>
      <c r="AB943" s="13"/>
    </row>
    <row r="944" spans="1:28" ht="15" x14ac:dyDescent="0.25">
      <c r="A944" s="333" t="s">
        <v>319</v>
      </c>
      <c r="B944" s="39">
        <v>42536</v>
      </c>
      <c r="C944" s="16">
        <v>0.49791666666666662</v>
      </c>
      <c r="D944" s="318">
        <v>308</v>
      </c>
      <c r="E944" s="12"/>
      <c r="F944" s="14">
        <v>7.72</v>
      </c>
      <c r="G944" s="13">
        <v>102.4</v>
      </c>
      <c r="H944" s="15">
        <v>19.46</v>
      </c>
      <c r="I944" s="111" t="s">
        <v>2</v>
      </c>
      <c r="J944" s="356" t="s">
        <v>7</v>
      </c>
      <c r="K944" s="15">
        <v>7.95</v>
      </c>
      <c r="L944" s="13">
        <v>25.4</v>
      </c>
      <c r="M944" s="15">
        <v>343.9</v>
      </c>
      <c r="N944" s="15">
        <v>384.6</v>
      </c>
      <c r="O944" s="12">
        <v>75.099999999999994</v>
      </c>
      <c r="P944" s="380"/>
      <c r="Q944" s="111" t="s">
        <v>529</v>
      </c>
      <c r="R944" s="111" t="s">
        <v>7</v>
      </c>
      <c r="S944" s="380"/>
      <c r="T944" s="380"/>
      <c r="U944" s="344" t="s">
        <v>508</v>
      </c>
      <c r="V944" s="330"/>
      <c r="W944" s="330"/>
      <c r="X944" s="330"/>
      <c r="Y944" s="330"/>
      <c r="Z944" s="330"/>
      <c r="AA944" s="13"/>
      <c r="AB944" s="13"/>
    </row>
    <row r="945" spans="1:28" ht="15" x14ac:dyDescent="0.25">
      <c r="A945" s="333" t="s">
        <v>319</v>
      </c>
      <c r="B945" s="39">
        <v>42544</v>
      </c>
      <c r="C945" s="16">
        <v>0.47569444444444442</v>
      </c>
      <c r="D945" s="12">
        <v>214.2</v>
      </c>
      <c r="E945" s="12" t="s">
        <v>296</v>
      </c>
      <c r="F945" s="14">
        <v>7.06</v>
      </c>
      <c r="G945" s="13">
        <v>96.5</v>
      </c>
      <c r="H945" s="15">
        <v>22.09</v>
      </c>
      <c r="I945" s="111" t="s">
        <v>2</v>
      </c>
      <c r="J945" s="356" t="s">
        <v>7</v>
      </c>
      <c r="K945" s="15">
        <v>8.02</v>
      </c>
      <c r="L945" s="13">
        <v>7.9</v>
      </c>
      <c r="M945" s="15">
        <v>325.39999999999998</v>
      </c>
      <c r="N945" s="15">
        <v>354.6</v>
      </c>
      <c r="O945" s="12">
        <v>166.9</v>
      </c>
      <c r="P945" s="380"/>
      <c r="Q945" s="111" t="s">
        <v>601</v>
      </c>
      <c r="R945" s="111" t="s">
        <v>7</v>
      </c>
      <c r="S945" s="380"/>
      <c r="T945" s="380"/>
      <c r="U945" s="344" t="s">
        <v>94</v>
      </c>
      <c r="V945" s="330"/>
      <c r="W945" s="330"/>
      <c r="X945" s="330"/>
      <c r="Y945" s="330"/>
      <c r="Z945" s="330"/>
      <c r="AA945" s="13"/>
      <c r="AB945" s="13"/>
    </row>
    <row r="946" spans="1:28" ht="15" x14ac:dyDescent="0.25">
      <c r="A946" s="333" t="s">
        <v>319</v>
      </c>
      <c r="B946" s="39">
        <v>42551</v>
      </c>
      <c r="C946" s="16">
        <v>0.47986111111111113</v>
      </c>
      <c r="D946" s="12">
        <v>186</v>
      </c>
      <c r="E946" s="12" t="s">
        <v>296</v>
      </c>
      <c r="F946" s="14">
        <v>7.86</v>
      </c>
      <c r="G946" s="13">
        <v>103.5</v>
      </c>
      <c r="H946" s="15">
        <v>19.649999999999999</v>
      </c>
      <c r="I946" s="111" t="s">
        <v>511</v>
      </c>
      <c r="J946" s="356" t="s">
        <v>7</v>
      </c>
      <c r="K946" s="15">
        <v>8.01</v>
      </c>
      <c r="L946" s="13">
        <v>6.2</v>
      </c>
      <c r="M946" s="15">
        <v>394</v>
      </c>
      <c r="N946" s="15">
        <v>439.7</v>
      </c>
      <c r="O946" s="12">
        <v>114.6</v>
      </c>
      <c r="P946" s="380"/>
      <c r="Q946" s="111" t="s">
        <v>602</v>
      </c>
      <c r="R946" s="111" t="s">
        <v>7</v>
      </c>
      <c r="S946" s="380"/>
      <c r="T946" s="380"/>
      <c r="U946" s="344" t="s">
        <v>508</v>
      </c>
      <c r="V946" s="330"/>
      <c r="W946" s="330"/>
      <c r="X946" s="330"/>
      <c r="Y946" s="330"/>
      <c r="Z946" s="330"/>
      <c r="AA946" s="13"/>
      <c r="AB946" s="13"/>
    </row>
    <row r="947" spans="1:28" ht="15" x14ac:dyDescent="0.25">
      <c r="A947" s="333" t="s">
        <v>319</v>
      </c>
      <c r="B947" s="39">
        <v>42557</v>
      </c>
      <c r="C947" s="16">
        <v>0.4826388888888889</v>
      </c>
      <c r="D947" s="318">
        <v>276</v>
      </c>
      <c r="E947" s="12"/>
      <c r="F947" s="14">
        <v>7.65</v>
      </c>
      <c r="G947" s="13">
        <v>104.2</v>
      </c>
      <c r="H947" s="15">
        <v>20.78</v>
      </c>
      <c r="I947" s="111" t="s">
        <v>511</v>
      </c>
      <c r="J947" s="356" t="s">
        <v>7</v>
      </c>
      <c r="K947" s="15">
        <v>8.06</v>
      </c>
      <c r="L947" s="12">
        <v>8</v>
      </c>
      <c r="M947" s="15">
        <v>352.8</v>
      </c>
      <c r="N947" s="15">
        <v>384.7</v>
      </c>
      <c r="O947" s="12">
        <v>138.19999999999999</v>
      </c>
      <c r="P947" s="380"/>
      <c r="Q947" s="111" t="s">
        <v>7</v>
      </c>
      <c r="R947" s="111" t="s">
        <v>7</v>
      </c>
      <c r="S947" s="380"/>
      <c r="T947" s="380"/>
      <c r="U947" s="344" t="s">
        <v>512</v>
      </c>
      <c r="V947" s="330"/>
      <c r="W947" s="330"/>
      <c r="X947" s="330"/>
      <c r="Y947" s="330"/>
      <c r="Z947" s="330"/>
      <c r="AA947" s="13"/>
      <c r="AB947" s="13"/>
    </row>
    <row r="948" spans="1:28" ht="15" x14ac:dyDescent="0.25">
      <c r="A948" s="333" t="s">
        <v>319</v>
      </c>
      <c r="B948" s="39">
        <v>42565</v>
      </c>
      <c r="C948" s="16">
        <v>0.47430555555555554</v>
      </c>
      <c r="D948" s="12">
        <v>116.9</v>
      </c>
      <c r="E948" s="12" t="s">
        <v>296</v>
      </c>
      <c r="F948" s="14">
        <v>8.19</v>
      </c>
      <c r="G948" s="13">
        <v>107.4</v>
      </c>
      <c r="H948" s="15">
        <v>19.420000000000002</v>
      </c>
      <c r="I948" s="111" t="s">
        <v>233</v>
      </c>
      <c r="J948" s="356" t="s">
        <v>7</v>
      </c>
      <c r="K948" s="15">
        <v>8.0500000000000007</v>
      </c>
      <c r="L948" s="13">
        <v>9.1</v>
      </c>
      <c r="M948" s="15">
        <v>412.2</v>
      </c>
      <c r="N948" s="15">
        <v>461.8</v>
      </c>
      <c r="O948" s="12">
        <v>165.7</v>
      </c>
      <c r="P948" s="380"/>
      <c r="Q948" s="111" t="s">
        <v>7</v>
      </c>
      <c r="R948" s="111" t="s">
        <v>7</v>
      </c>
      <c r="S948" s="380"/>
      <c r="T948" s="380"/>
      <c r="U948" s="344" t="s">
        <v>438</v>
      </c>
      <c r="V948" s="330"/>
      <c r="W948" s="330"/>
      <c r="X948" s="330"/>
      <c r="Y948" s="330"/>
      <c r="Z948" s="330"/>
      <c r="AA948" s="13"/>
      <c r="AB948" s="13"/>
    </row>
    <row r="949" spans="1:28" ht="15" x14ac:dyDescent="0.25">
      <c r="A949" s="333" t="s">
        <v>319</v>
      </c>
      <c r="B949" s="39">
        <v>42571</v>
      </c>
      <c r="C949" s="16">
        <v>0.48472222222222222</v>
      </c>
      <c r="D949" s="12" t="s">
        <v>296</v>
      </c>
      <c r="E949" s="12"/>
      <c r="F949" s="14">
        <v>7.55</v>
      </c>
      <c r="G949" s="13">
        <v>103.6</v>
      </c>
      <c r="H949" s="15">
        <v>21.59</v>
      </c>
      <c r="I949" s="111" t="s">
        <v>233</v>
      </c>
      <c r="J949" s="356" t="s">
        <v>7</v>
      </c>
      <c r="K949" s="15">
        <v>7.99</v>
      </c>
      <c r="L949" s="13">
        <v>13.4</v>
      </c>
      <c r="M949" s="15">
        <v>461.1</v>
      </c>
      <c r="N949" s="15">
        <v>493.6</v>
      </c>
      <c r="O949" s="12">
        <v>153.1</v>
      </c>
      <c r="P949" s="380"/>
      <c r="Q949" s="381" t="s">
        <v>7</v>
      </c>
      <c r="R949" s="111" t="s">
        <v>7</v>
      </c>
      <c r="S949" s="380"/>
      <c r="T949" s="380"/>
      <c r="U949" s="344" t="s">
        <v>438</v>
      </c>
      <c r="V949" s="330"/>
      <c r="W949" s="330"/>
      <c r="X949" s="330"/>
      <c r="Y949" s="330"/>
      <c r="Z949" s="330"/>
      <c r="AA949" s="13"/>
      <c r="AB949" s="13">
        <v>4.2200000000000001E-2</v>
      </c>
    </row>
    <row r="950" spans="1:28" ht="15" x14ac:dyDescent="0.25">
      <c r="A950" s="333" t="s">
        <v>319</v>
      </c>
      <c r="B950" s="39">
        <v>42579</v>
      </c>
      <c r="C950" s="16">
        <v>0.47500000000000003</v>
      </c>
      <c r="D950" s="12">
        <v>238.2</v>
      </c>
      <c r="E950" s="12" t="s">
        <v>296</v>
      </c>
      <c r="F950" s="14">
        <v>8.1300000000000008</v>
      </c>
      <c r="G950" s="13">
        <v>110.3</v>
      </c>
      <c r="H950" s="15">
        <v>21</v>
      </c>
      <c r="I950" s="111" t="s">
        <v>233</v>
      </c>
      <c r="J950" s="356" t="s">
        <v>7</v>
      </c>
      <c r="K950" s="15">
        <v>8.15</v>
      </c>
      <c r="L950" s="13">
        <v>8.1</v>
      </c>
      <c r="M950" s="15">
        <v>586.9</v>
      </c>
      <c r="N950" s="15">
        <v>637</v>
      </c>
      <c r="O950" s="12">
        <v>158.19999999999999</v>
      </c>
      <c r="P950" s="380"/>
      <c r="Q950" s="111" t="s">
        <v>5</v>
      </c>
      <c r="R950" s="111" t="s">
        <v>120</v>
      </c>
      <c r="S950" s="380"/>
      <c r="T950" s="380"/>
      <c r="U950" s="344" t="s">
        <v>508</v>
      </c>
      <c r="V950" s="330"/>
      <c r="W950" s="330"/>
      <c r="X950" s="330"/>
      <c r="Y950" s="330"/>
      <c r="Z950" s="330"/>
      <c r="AA950" s="13"/>
      <c r="AB950" s="13"/>
    </row>
    <row r="951" spans="1:28" ht="15" x14ac:dyDescent="0.25">
      <c r="A951" s="333" t="s">
        <v>319</v>
      </c>
      <c r="B951" s="39">
        <v>42586</v>
      </c>
      <c r="C951" s="16">
        <v>0.4458333333333333</v>
      </c>
      <c r="D951" s="318">
        <v>517</v>
      </c>
      <c r="E951" s="12"/>
      <c r="F951" s="14">
        <v>8.76</v>
      </c>
      <c r="G951" s="13">
        <v>115.9</v>
      </c>
      <c r="H951" s="15">
        <v>19.649999999999999</v>
      </c>
      <c r="I951" s="111" t="s">
        <v>233</v>
      </c>
      <c r="J951" s="356" t="s">
        <v>7</v>
      </c>
      <c r="K951" s="15">
        <v>8.19</v>
      </c>
      <c r="L951" s="12">
        <v>6</v>
      </c>
      <c r="M951" s="12">
        <v>612.20000000000005</v>
      </c>
      <c r="N951" s="12">
        <v>680.1</v>
      </c>
      <c r="O951" s="12">
        <v>183.3</v>
      </c>
      <c r="P951" s="380"/>
      <c r="Q951" s="111" t="s">
        <v>529</v>
      </c>
      <c r="R951" s="111" t="s">
        <v>120</v>
      </c>
      <c r="S951" s="380"/>
      <c r="T951" s="380"/>
      <c r="U951" s="18" t="s">
        <v>98</v>
      </c>
      <c r="V951" s="330"/>
      <c r="W951" s="330"/>
      <c r="X951" s="330"/>
      <c r="Y951" s="330"/>
      <c r="Z951" s="330"/>
      <c r="AA951" s="13"/>
      <c r="AB951" s="13">
        <v>2.4199999999999999E-2</v>
      </c>
    </row>
    <row r="952" spans="1:28" ht="15" x14ac:dyDescent="0.25">
      <c r="A952" s="333" t="s">
        <v>319</v>
      </c>
      <c r="B952" s="39">
        <v>42594</v>
      </c>
      <c r="C952" s="16">
        <v>0.52569444444444446</v>
      </c>
      <c r="D952" s="12">
        <v>109</v>
      </c>
      <c r="E952" s="12" t="s">
        <v>296</v>
      </c>
      <c r="F952" s="14">
        <v>8.76</v>
      </c>
      <c r="G952" s="12">
        <v>117</v>
      </c>
      <c r="H952" s="15">
        <v>20.16</v>
      </c>
      <c r="I952" s="13" t="s">
        <v>233</v>
      </c>
      <c r="J952" s="318" t="s">
        <v>312</v>
      </c>
      <c r="K952" s="15">
        <v>8.3000000000000007</v>
      </c>
      <c r="L952" s="12">
        <v>3</v>
      </c>
      <c r="M952" s="12">
        <v>687</v>
      </c>
      <c r="N952" s="12">
        <v>756.8</v>
      </c>
      <c r="O952" s="12">
        <v>96.9</v>
      </c>
      <c r="P952" s="380"/>
      <c r="Q952" s="13" t="s">
        <v>421</v>
      </c>
      <c r="R952" s="13" t="s">
        <v>345</v>
      </c>
      <c r="S952" s="380"/>
      <c r="T952" s="380"/>
      <c r="U952" s="18" t="s">
        <v>97</v>
      </c>
      <c r="V952" s="330"/>
      <c r="W952" s="330"/>
      <c r="X952" s="330"/>
      <c r="Y952" s="330"/>
      <c r="Z952" s="330"/>
      <c r="AA952" s="13"/>
      <c r="AB952" s="13"/>
    </row>
    <row r="953" spans="1:28" ht="15" x14ac:dyDescent="0.25">
      <c r="A953" s="333" t="s">
        <v>319</v>
      </c>
      <c r="B953" s="39">
        <v>42599</v>
      </c>
      <c r="C953" s="16">
        <v>0.51736111111111105</v>
      </c>
      <c r="D953" s="12"/>
      <c r="E953" s="12"/>
      <c r="F953" s="14">
        <v>8.24</v>
      </c>
      <c r="G953" s="13">
        <v>109.1</v>
      </c>
      <c r="H953" s="15">
        <v>19.62</v>
      </c>
      <c r="I953" s="13" t="s">
        <v>233</v>
      </c>
      <c r="J953" s="318" t="s">
        <v>312</v>
      </c>
      <c r="K953" s="15">
        <v>8.14</v>
      </c>
      <c r="L953" s="13" t="s">
        <v>312</v>
      </c>
      <c r="M953" s="12">
        <v>693.1</v>
      </c>
      <c r="N953" s="12">
        <v>772.1</v>
      </c>
      <c r="O953" s="12">
        <v>154.30000000000001</v>
      </c>
      <c r="P953" s="380"/>
      <c r="Q953" s="13" t="s">
        <v>298</v>
      </c>
      <c r="R953" s="13" t="s">
        <v>345</v>
      </c>
      <c r="S953" s="380"/>
      <c r="T953" s="380"/>
      <c r="U953" s="18" t="s">
        <v>87</v>
      </c>
      <c r="V953" s="330"/>
      <c r="W953" s="330"/>
      <c r="X953" s="330"/>
      <c r="Y953" s="330"/>
      <c r="Z953" s="330"/>
      <c r="AA953" s="13"/>
      <c r="AB953" s="13"/>
    </row>
    <row r="954" spans="1:28" ht="15" x14ac:dyDescent="0.25">
      <c r="A954" s="333" t="s">
        <v>319</v>
      </c>
      <c r="B954" s="39">
        <v>42607</v>
      </c>
      <c r="C954" s="16">
        <v>0.68819444444444444</v>
      </c>
      <c r="D954" s="12">
        <v>579.4</v>
      </c>
      <c r="E954" s="12" t="s">
        <v>296</v>
      </c>
      <c r="F954" s="14">
        <v>7.49</v>
      </c>
      <c r="G954" s="13">
        <v>95.8</v>
      </c>
      <c r="H954" s="15">
        <v>18.079999999999998</v>
      </c>
      <c r="I954" s="13" t="s">
        <v>233</v>
      </c>
      <c r="J954" s="318" t="s">
        <v>312</v>
      </c>
      <c r="K954" s="15">
        <v>8.06</v>
      </c>
      <c r="L954" s="13" t="s">
        <v>312</v>
      </c>
      <c r="M954" s="12">
        <v>520.20000000000005</v>
      </c>
      <c r="N954" s="12">
        <v>598.9</v>
      </c>
      <c r="O954" s="12">
        <v>169.9</v>
      </c>
      <c r="P954" s="380"/>
      <c r="Q954" s="13" t="s">
        <v>312</v>
      </c>
      <c r="R954" s="13" t="s">
        <v>312</v>
      </c>
      <c r="S954" s="380"/>
      <c r="T954" s="380"/>
      <c r="U954" s="18" t="s">
        <v>87</v>
      </c>
      <c r="V954" s="330"/>
      <c r="W954" s="330"/>
      <c r="X954" s="330"/>
      <c r="Y954" s="330"/>
      <c r="Z954" s="330"/>
      <c r="AA954" s="13"/>
      <c r="AB954" s="13"/>
    </row>
    <row r="955" spans="1:28" ht="15" x14ac:dyDescent="0.25">
      <c r="A955" s="333" t="s">
        <v>319</v>
      </c>
      <c r="B955" s="39">
        <v>42620</v>
      </c>
      <c r="C955" s="16">
        <v>0.39999999999999997</v>
      </c>
      <c r="D955" s="12"/>
      <c r="E955" s="12"/>
      <c r="F955" s="14">
        <v>7.72</v>
      </c>
      <c r="G955" s="13">
        <v>98.4</v>
      </c>
      <c r="H955" s="15">
        <v>17.809999999999999</v>
      </c>
      <c r="I955" s="13" t="s">
        <v>233</v>
      </c>
      <c r="J955" s="318" t="s">
        <v>312</v>
      </c>
      <c r="K955" s="15">
        <v>7.97</v>
      </c>
      <c r="L955" s="13" t="s">
        <v>312</v>
      </c>
      <c r="M955" s="12">
        <v>563.1</v>
      </c>
      <c r="N955" s="12">
        <v>655.29999999999995</v>
      </c>
      <c r="O955" s="12">
        <v>155.6</v>
      </c>
      <c r="P955" s="380"/>
      <c r="Q955" s="13" t="s">
        <v>379</v>
      </c>
      <c r="R955" s="13" t="s">
        <v>345</v>
      </c>
      <c r="S955" s="380"/>
      <c r="T955" s="380"/>
      <c r="U955" s="18" t="s">
        <v>142</v>
      </c>
      <c r="V955" s="330"/>
      <c r="W955" s="330"/>
      <c r="X955" s="330"/>
      <c r="Y955" s="330"/>
      <c r="Z955" s="330"/>
      <c r="AA955" s="13"/>
      <c r="AB955" s="13"/>
    </row>
    <row r="956" spans="1:28" ht="15" x14ac:dyDescent="0.25">
      <c r="A956" s="333" t="s">
        <v>319</v>
      </c>
      <c r="B956" s="39">
        <v>42629</v>
      </c>
      <c r="C956" s="16">
        <v>0.4597222222222222</v>
      </c>
      <c r="D956" s="12">
        <v>261.3</v>
      </c>
      <c r="E956" s="12" t="s">
        <v>296</v>
      </c>
      <c r="F956" s="14">
        <v>8.51</v>
      </c>
      <c r="G956" s="13">
        <v>100.8</v>
      </c>
      <c r="H956" s="15">
        <v>14.4</v>
      </c>
      <c r="I956" s="13" t="s">
        <v>233</v>
      </c>
      <c r="J956" s="318" t="s">
        <v>312</v>
      </c>
      <c r="K956" s="15">
        <v>8.16</v>
      </c>
      <c r="L956" s="13" t="s">
        <v>312</v>
      </c>
      <c r="M956" s="12">
        <v>593</v>
      </c>
      <c r="N956" s="12">
        <v>743.5</v>
      </c>
      <c r="O956" s="12">
        <v>156</v>
      </c>
      <c r="P956" s="380"/>
      <c r="Q956" s="13" t="s">
        <v>421</v>
      </c>
      <c r="R956" s="13" t="s">
        <v>345</v>
      </c>
      <c r="S956" s="380"/>
      <c r="T956" s="380"/>
      <c r="U956" s="18" t="s">
        <v>87</v>
      </c>
      <c r="V956" s="330"/>
      <c r="W956" s="330"/>
      <c r="X956" s="330"/>
      <c r="Y956" s="330"/>
      <c r="Z956" s="330"/>
      <c r="AA956" s="13"/>
      <c r="AB956" s="13"/>
    </row>
    <row r="957" spans="1:28" ht="15" x14ac:dyDescent="0.25">
      <c r="A957" s="333" t="s">
        <v>319</v>
      </c>
      <c r="B957" s="39">
        <v>42634</v>
      </c>
      <c r="C957" s="16">
        <v>0.49652777777777773</v>
      </c>
      <c r="D957" s="12"/>
      <c r="E957" s="12"/>
      <c r="F957" s="14">
        <v>8.25</v>
      </c>
      <c r="G957" s="13">
        <v>105.1</v>
      </c>
      <c r="H957" s="15">
        <v>17.61</v>
      </c>
      <c r="I957" s="13" t="s">
        <v>233</v>
      </c>
      <c r="J957" s="318" t="s">
        <v>312</v>
      </c>
      <c r="K957" s="15">
        <v>8.14</v>
      </c>
      <c r="L957" s="13" t="s">
        <v>312</v>
      </c>
      <c r="M957" s="12">
        <v>659.2</v>
      </c>
      <c r="N957" s="12">
        <v>768.4</v>
      </c>
      <c r="O957" s="12">
        <v>146.4</v>
      </c>
      <c r="P957" s="380"/>
      <c r="Q957" s="13" t="s">
        <v>421</v>
      </c>
      <c r="R957" s="13" t="s">
        <v>345</v>
      </c>
      <c r="S957" s="380"/>
      <c r="T957" s="380"/>
      <c r="U957" s="18" t="s">
        <v>141</v>
      </c>
      <c r="V957" s="330"/>
      <c r="W957" s="330"/>
      <c r="X957" s="330"/>
      <c r="Y957" s="330"/>
      <c r="Z957" s="330"/>
      <c r="AA957" s="13"/>
      <c r="AB957" s="13"/>
    </row>
    <row r="958" spans="1:28" ht="15" x14ac:dyDescent="0.25">
      <c r="A958" s="333" t="s">
        <v>319</v>
      </c>
      <c r="B958" s="39">
        <v>42641</v>
      </c>
      <c r="C958" s="16">
        <v>0.46180555555555558</v>
      </c>
      <c r="D958" s="12">
        <v>261.3</v>
      </c>
      <c r="E958" s="12" t="s">
        <v>296</v>
      </c>
      <c r="F958" s="14">
        <v>8.59</v>
      </c>
      <c r="G958" s="13">
        <v>100.2</v>
      </c>
      <c r="H958" s="15">
        <v>13.95</v>
      </c>
      <c r="I958" s="13" t="s">
        <v>233</v>
      </c>
      <c r="J958" s="318" t="s">
        <v>312</v>
      </c>
      <c r="K958" s="15">
        <v>8.0500000000000007</v>
      </c>
      <c r="L958" s="13" t="s">
        <v>312</v>
      </c>
      <c r="M958" s="12">
        <v>622.6</v>
      </c>
      <c r="N958" s="12">
        <v>789.4</v>
      </c>
      <c r="O958" s="12">
        <v>171.5</v>
      </c>
      <c r="P958" s="380"/>
      <c r="Q958" s="13" t="s">
        <v>421</v>
      </c>
      <c r="R958" s="13" t="s">
        <v>345</v>
      </c>
      <c r="S958" s="380"/>
      <c r="T958" s="380"/>
      <c r="U958" s="18" t="s">
        <v>90</v>
      </c>
      <c r="V958" s="330"/>
      <c r="W958" s="330"/>
      <c r="X958" s="330"/>
      <c r="Y958" s="330"/>
      <c r="Z958" s="330"/>
      <c r="AA958" s="13"/>
      <c r="AB958" s="13"/>
    </row>
    <row r="959" spans="1:28" ht="15" x14ac:dyDescent="0.25">
      <c r="A959" s="333" t="s">
        <v>319</v>
      </c>
      <c r="B959" s="39">
        <v>42655</v>
      </c>
      <c r="C959" s="16">
        <v>0.51597222222222217</v>
      </c>
      <c r="D959" s="12">
        <v>1119.9000000000001</v>
      </c>
      <c r="E959" s="12" t="s">
        <v>296</v>
      </c>
      <c r="F959" s="14">
        <v>9.11</v>
      </c>
      <c r="G959" s="13">
        <v>100.2</v>
      </c>
      <c r="H959" s="15">
        <v>11.29</v>
      </c>
      <c r="I959" s="13" t="s">
        <v>233</v>
      </c>
      <c r="J959" s="318" t="s">
        <v>312</v>
      </c>
      <c r="K959" s="15">
        <v>7.96</v>
      </c>
      <c r="L959" s="13" t="s">
        <v>312</v>
      </c>
      <c r="M959" s="15">
        <v>600.1</v>
      </c>
      <c r="N959" s="15">
        <v>809.3</v>
      </c>
      <c r="O959" s="12">
        <v>162</v>
      </c>
      <c r="P959" s="380"/>
      <c r="Q959" s="13" t="s">
        <v>217</v>
      </c>
      <c r="R959" s="13" t="s">
        <v>345</v>
      </c>
      <c r="S959" s="380"/>
      <c r="T959" s="380"/>
      <c r="U959" s="18"/>
      <c r="V959" s="330"/>
      <c r="W959" s="330"/>
      <c r="X959" s="330"/>
      <c r="Y959" s="330"/>
      <c r="Z959" s="330"/>
      <c r="AA959" s="13"/>
      <c r="AB959" s="13"/>
    </row>
    <row r="960" spans="1:28" ht="15" x14ac:dyDescent="0.25">
      <c r="A960" s="13" t="s">
        <v>319</v>
      </c>
      <c r="B960" s="39">
        <v>42669</v>
      </c>
      <c r="C960" s="16">
        <v>0.47916666666666669</v>
      </c>
      <c r="D960" s="12">
        <v>365.4</v>
      </c>
      <c r="E960" s="12" t="s">
        <v>296</v>
      </c>
      <c r="F960" s="14">
        <v>9</v>
      </c>
      <c r="G960" s="13">
        <v>98.4</v>
      </c>
      <c r="H960" s="15">
        <v>11.18</v>
      </c>
      <c r="I960" s="13" t="s">
        <v>312</v>
      </c>
      <c r="J960" s="318" t="s">
        <v>312</v>
      </c>
      <c r="K960" s="15">
        <v>8.0399999999999991</v>
      </c>
      <c r="L960" s="13" t="s">
        <v>312</v>
      </c>
      <c r="M960" s="15" t="s">
        <v>603</v>
      </c>
      <c r="N960" s="15">
        <v>897.3</v>
      </c>
      <c r="O960" s="12">
        <v>129.9</v>
      </c>
      <c r="P960" s="380"/>
      <c r="Q960" s="13" t="s">
        <v>298</v>
      </c>
      <c r="R960" s="13" t="s">
        <v>345</v>
      </c>
      <c r="S960" s="380"/>
      <c r="T960" s="380"/>
      <c r="U960" s="18" t="s">
        <v>604</v>
      </c>
      <c r="V960" s="330"/>
      <c r="W960" s="330"/>
      <c r="X960" s="330"/>
      <c r="Y960" s="330"/>
      <c r="Z960" s="330"/>
      <c r="AA960" s="13"/>
      <c r="AB960" s="13"/>
    </row>
    <row r="961" spans="1:28" ht="15" x14ac:dyDescent="0.25">
      <c r="A961" s="13" t="s">
        <v>319</v>
      </c>
      <c r="B961" s="39">
        <v>42676</v>
      </c>
      <c r="C961" s="16">
        <v>0.50208333333333333</v>
      </c>
      <c r="D961" s="12">
        <v>214.2</v>
      </c>
      <c r="E961" s="12" t="s">
        <v>296</v>
      </c>
      <c r="F961" s="14">
        <v>9.3699999999999992</v>
      </c>
      <c r="G961" s="13">
        <v>102.1</v>
      </c>
      <c r="H961" s="15">
        <v>10.91</v>
      </c>
      <c r="I961" s="13" t="s">
        <v>230</v>
      </c>
      <c r="J961" s="318" t="s">
        <v>312</v>
      </c>
      <c r="K961" s="15">
        <v>8.23</v>
      </c>
      <c r="L961" s="13" t="s">
        <v>312</v>
      </c>
      <c r="M961" s="15" t="s">
        <v>312</v>
      </c>
      <c r="N961" s="15">
        <v>877</v>
      </c>
      <c r="O961" s="12">
        <v>157.1</v>
      </c>
      <c r="P961" s="380"/>
      <c r="Q961" s="13" t="s">
        <v>605</v>
      </c>
      <c r="R961" s="13" t="s">
        <v>345</v>
      </c>
      <c r="S961" s="380"/>
      <c r="T961" s="380"/>
      <c r="U961" s="18" t="s">
        <v>586</v>
      </c>
      <c r="V961" s="330"/>
      <c r="W961" s="330"/>
      <c r="X961" s="330"/>
      <c r="Y961" s="330"/>
      <c r="Z961" s="330"/>
      <c r="AA961" s="13"/>
      <c r="AB961" s="13"/>
    </row>
    <row r="962" spans="1:28" ht="15" x14ac:dyDescent="0.25">
      <c r="A962" s="13" t="s">
        <v>319</v>
      </c>
      <c r="B962" s="39">
        <v>42683</v>
      </c>
      <c r="C962" s="16">
        <v>0.4826388888888889</v>
      </c>
      <c r="D962" s="12">
        <v>238.2</v>
      </c>
      <c r="E962" s="12" t="s">
        <v>296</v>
      </c>
      <c r="F962" s="14">
        <v>9.84</v>
      </c>
      <c r="G962" s="13">
        <v>102.6</v>
      </c>
      <c r="H962" s="15">
        <v>8.9499999999999993</v>
      </c>
      <c r="I962" s="13" t="s">
        <v>233</v>
      </c>
      <c r="J962" s="318" t="s">
        <v>312</v>
      </c>
      <c r="K962" s="15">
        <v>8.2200000000000006</v>
      </c>
      <c r="L962" s="13" t="s">
        <v>312</v>
      </c>
      <c r="M962" s="15" t="s">
        <v>312</v>
      </c>
      <c r="N962" s="15">
        <v>981.1</v>
      </c>
      <c r="O962" s="12">
        <v>133.6</v>
      </c>
      <c r="P962" s="380"/>
      <c r="Q962" s="13" t="s">
        <v>605</v>
      </c>
      <c r="R962" s="13" t="s">
        <v>345</v>
      </c>
      <c r="S962" s="380"/>
      <c r="T962" s="380"/>
      <c r="U962" s="18"/>
      <c r="V962" s="330"/>
      <c r="W962" s="330"/>
      <c r="X962" s="330"/>
      <c r="Y962" s="330"/>
      <c r="Z962" s="330"/>
      <c r="AA962" s="13"/>
      <c r="AB962" s="13"/>
    </row>
    <row r="963" spans="1:28" ht="15" x14ac:dyDescent="0.25">
      <c r="A963" s="13" t="s">
        <v>319</v>
      </c>
      <c r="B963" s="39">
        <v>42690</v>
      </c>
      <c r="C963" s="16">
        <v>0.4604166666666667</v>
      </c>
      <c r="D963" s="12">
        <v>261.3</v>
      </c>
      <c r="E963" s="12" t="s">
        <v>296</v>
      </c>
      <c r="F963" s="14">
        <v>9.4700000000000006</v>
      </c>
      <c r="G963" s="13">
        <v>102.2</v>
      </c>
      <c r="H963" s="15">
        <v>9.61</v>
      </c>
      <c r="I963" s="13" t="s">
        <v>233</v>
      </c>
      <c r="J963" s="318" t="s">
        <v>312</v>
      </c>
      <c r="K963" s="15">
        <v>8.25</v>
      </c>
      <c r="L963" s="13" t="s">
        <v>312</v>
      </c>
      <c r="M963" s="15" t="s">
        <v>312</v>
      </c>
      <c r="N963" s="15">
        <v>983.9</v>
      </c>
      <c r="O963" s="12">
        <v>133.6</v>
      </c>
      <c r="P963" s="380"/>
      <c r="Q963" s="13" t="s">
        <v>421</v>
      </c>
      <c r="R963" s="13" t="s">
        <v>345</v>
      </c>
      <c r="S963" s="380"/>
      <c r="T963" s="380"/>
      <c r="U963" s="18"/>
      <c r="V963" s="330"/>
      <c r="W963" s="330"/>
      <c r="X963" s="330"/>
      <c r="Y963" s="330"/>
      <c r="Z963" s="330"/>
      <c r="AA963" s="13"/>
      <c r="AB963" s="13"/>
    </row>
    <row r="964" spans="1:28" ht="15" x14ac:dyDescent="0.25">
      <c r="A964" s="13" t="s">
        <v>319</v>
      </c>
      <c r="B964" s="39">
        <v>42704</v>
      </c>
      <c r="C964" s="16">
        <v>0.44513888888888892</v>
      </c>
      <c r="D964" s="12">
        <v>146.69999999999999</v>
      </c>
      <c r="E964" s="12">
        <v>2419.6</v>
      </c>
      <c r="F964" s="14">
        <v>11.38</v>
      </c>
      <c r="G964" s="13">
        <v>99.8</v>
      </c>
      <c r="H964" s="15">
        <v>1.69</v>
      </c>
      <c r="I964" s="13" t="s">
        <v>233</v>
      </c>
      <c r="J964" s="318" t="s">
        <v>312</v>
      </c>
      <c r="K964" s="15">
        <v>8.06</v>
      </c>
      <c r="L964" s="13" t="s">
        <v>312</v>
      </c>
      <c r="M964" s="15" t="s">
        <v>312</v>
      </c>
      <c r="N964" s="15">
        <v>1148.9000000000001</v>
      </c>
      <c r="O964" s="12">
        <v>171</v>
      </c>
      <c r="P964" s="380"/>
      <c r="Q964" s="13" t="s">
        <v>421</v>
      </c>
      <c r="R964" s="13" t="s">
        <v>537</v>
      </c>
      <c r="S964" s="380"/>
      <c r="T964" s="380"/>
      <c r="U964" s="18" t="s">
        <v>485</v>
      </c>
      <c r="V964" s="330"/>
      <c r="W964" s="330"/>
      <c r="X964" s="330"/>
      <c r="Y964" s="330"/>
      <c r="Z964" s="330"/>
      <c r="AA964" s="13"/>
      <c r="AB964" s="13"/>
    </row>
    <row r="965" spans="1:28" ht="15" x14ac:dyDescent="0.25">
      <c r="A965" s="13" t="s">
        <v>319</v>
      </c>
      <c r="B965" s="39">
        <v>42711</v>
      </c>
      <c r="C965" s="16">
        <v>0.45416666666666666</v>
      </c>
      <c r="D965" s="12">
        <v>172.2</v>
      </c>
      <c r="E965" s="12">
        <v>2419.6</v>
      </c>
      <c r="F965" s="14">
        <v>12.13</v>
      </c>
      <c r="G965" s="13">
        <v>103</v>
      </c>
      <c r="H965" s="15">
        <v>0.21</v>
      </c>
      <c r="I965" s="13" t="s">
        <v>312</v>
      </c>
      <c r="J965" s="318" t="s">
        <v>312</v>
      </c>
      <c r="K965" s="15">
        <v>7.95</v>
      </c>
      <c r="L965" s="13" t="s">
        <v>312</v>
      </c>
      <c r="M965" s="15" t="s">
        <v>312</v>
      </c>
      <c r="N965" s="15">
        <v>1050.9000000000001</v>
      </c>
      <c r="O965" s="12">
        <v>143.5</v>
      </c>
      <c r="P965" s="380"/>
      <c r="Q965" s="13" t="s">
        <v>312</v>
      </c>
      <c r="R965" s="13" t="s">
        <v>312</v>
      </c>
      <c r="S965" s="380"/>
      <c r="T965" s="380"/>
      <c r="U965" s="18" t="s">
        <v>486</v>
      </c>
      <c r="V965" s="330"/>
      <c r="W965" s="330"/>
      <c r="X965" s="330"/>
      <c r="Y965" s="330"/>
      <c r="Z965" s="330"/>
      <c r="AA965" s="13"/>
      <c r="AB965" s="13"/>
    </row>
    <row r="966" spans="1:28" ht="15" x14ac:dyDescent="0.25">
      <c r="A966" s="13" t="s">
        <v>319</v>
      </c>
      <c r="B966" s="39">
        <v>42718</v>
      </c>
      <c r="C966" s="16">
        <v>0.44166666666666665</v>
      </c>
      <c r="D966" s="12">
        <v>162</v>
      </c>
      <c r="E966" s="12">
        <v>2419.6</v>
      </c>
      <c r="F966" s="14">
        <v>12.01</v>
      </c>
      <c r="G966" s="13">
        <v>101.9</v>
      </c>
      <c r="H966" s="15">
        <v>1.02</v>
      </c>
      <c r="I966" s="13" t="s">
        <v>233</v>
      </c>
      <c r="J966" s="318" t="s">
        <v>312</v>
      </c>
      <c r="K966" s="15">
        <v>6.97</v>
      </c>
      <c r="L966" s="13" t="s">
        <v>312</v>
      </c>
      <c r="M966" s="15" t="s">
        <v>312</v>
      </c>
      <c r="N966" s="15">
        <v>1115.5999999999999</v>
      </c>
      <c r="O966" s="12">
        <v>65</v>
      </c>
      <c r="P966" s="380"/>
      <c r="Q966" s="13" t="s">
        <v>421</v>
      </c>
      <c r="R966" s="13" t="s">
        <v>345</v>
      </c>
      <c r="S966" s="380"/>
      <c r="T966" s="380"/>
      <c r="U966" s="18" t="s">
        <v>606</v>
      </c>
      <c r="V966" s="330"/>
      <c r="W966" s="330"/>
      <c r="X966" s="330"/>
      <c r="Y966" s="330"/>
      <c r="Z966" s="330"/>
      <c r="AA966" s="13"/>
      <c r="AB966" s="13"/>
    </row>
    <row r="967" spans="1:28" ht="15" x14ac:dyDescent="0.25">
      <c r="A967" s="13" t="s">
        <v>319</v>
      </c>
      <c r="B967" s="39">
        <v>42726</v>
      </c>
      <c r="C967" s="16">
        <v>0.49861111111111112</v>
      </c>
      <c r="D967" s="12"/>
      <c r="E967" s="12"/>
      <c r="F967" s="14">
        <v>11.7</v>
      </c>
      <c r="G967" s="13">
        <v>108</v>
      </c>
      <c r="H967" s="15">
        <v>3.81</v>
      </c>
      <c r="I967" s="13" t="s">
        <v>312</v>
      </c>
      <c r="J967" s="318" t="s">
        <v>312</v>
      </c>
      <c r="K967" s="15">
        <v>8.1300000000000008</v>
      </c>
      <c r="L967" s="13">
        <v>2.7</v>
      </c>
      <c r="M967" s="15" t="s">
        <v>312</v>
      </c>
      <c r="N967" s="15">
        <v>1111.7</v>
      </c>
      <c r="O967" s="12">
        <v>153.1</v>
      </c>
      <c r="P967" s="380"/>
      <c r="Q967" s="13" t="s">
        <v>467</v>
      </c>
      <c r="R967" s="13" t="s">
        <v>492</v>
      </c>
      <c r="S967" s="380"/>
      <c r="T967" s="380"/>
      <c r="U967" s="18" t="s">
        <v>586</v>
      </c>
      <c r="V967" s="330"/>
      <c r="W967" s="330"/>
      <c r="X967" s="330"/>
      <c r="Y967" s="330"/>
      <c r="Z967" s="330"/>
      <c r="AA967" s="13"/>
      <c r="AB967" s="13"/>
    </row>
    <row r="968" spans="1:28" ht="15" x14ac:dyDescent="0.25">
      <c r="A968" s="13" t="s">
        <v>319</v>
      </c>
      <c r="B968" s="39">
        <v>42741</v>
      </c>
      <c r="C968" s="16">
        <v>0.46388888888888885</v>
      </c>
      <c r="D968" s="12">
        <v>33.6</v>
      </c>
      <c r="E968" s="12">
        <v>816.4</v>
      </c>
      <c r="F968" s="14">
        <v>11.84</v>
      </c>
      <c r="G968" s="13">
        <v>98.5</v>
      </c>
      <c r="H968" s="15">
        <v>0</v>
      </c>
      <c r="I968" s="13" t="s">
        <v>487</v>
      </c>
      <c r="J968" s="318" t="s">
        <v>312</v>
      </c>
      <c r="K968" s="15">
        <v>8.0500000000000007</v>
      </c>
      <c r="L968" s="13" t="s">
        <v>312</v>
      </c>
      <c r="M968" s="15" t="s">
        <v>312</v>
      </c>
      <c r="N968" s="15">
        <v>935.2</v>
      </c>
      <c r="O968" s="12">
        <v>159.4</v>
      </c>
      <c r="P968" s="380"/>
      <c r="Q968" s="13" t="s">
        <v>421</v>
      </c>
      <c r="R968" s="13" t="s">
        <v>345</v>
      </c>
      <c r="S968" s="380"/>
      <c r="T968" s="380"/>
      <c r="U968" s="18" t="s">
        <v>586</v>
      </c>
      <c r="V968" s="330"/>
      <c r="W968" s="330"/>
      <c r="X968" s="330"/>
      <c r="Y968" s="330"/>
      <c r="Z968" s="330"/>
      <c r="AA968" s="13"/>
      <c r="AB968" s="13"/>
    </row>
    <row r="969" spans="1:28" ht="15" x14ac:dyDescent="0.25">
      <c r="A969" s="13" t="s">
        <v>319</v>
      </c>
      <c r="B969" s="39">
        <v>42765</v>
      </c>
      <c r="C969" s="16">
        <v>0.62638888888888888</v>
      </c>
      <c r="D969" s="12">
        <v>11</v>
      </c>
      <c r="E969" s="12">
        <v>727</v>
      </c>
      <c r="F969" s="14">
        <v>11.06</v>
      </c>
      <c r="G969" s="13">
        <v>106.6</v>
      </c>
      <c r="H969" s="15">
        <v>5.52</v>
      </c>
      <c r="I969" s="13" t="s">
        <v>487</v>
      </c>
      <c r="J969" s="318" t="s">
        <v>312</v>
      </c>
      <c r="K969" s="15">
        <v>8.6999999999999993</v>
      </c>
      <c r="L969" s="13">
        <v>6.5</v>
      </c>
      <c r="M969" s="15" t="s">
        <v>312</v>
      </c>
      <c r="N969" s="15">
        <v>839.7</v>
      </c>
      <c r="O969" s="12">
        <v>96.2</v>
      </c>
      <c r="P969" s="380"/>
      <c r="Q969" s="13" t="s">
        <v>467</v>
      </c>
      <c r="R969" s="13" t="s">
        <v>492</v>
      </c>
      <c r="S969" s="380"/>
      <c r="T969" s="380"/>
      <c r="U969" s="18" t="s">
        <v>607</v>
      </c>
      <c r="V969" s="330"/>
      <c r="W969" s="330"/>
      <c r="X969" s="330"/>
      <c r="Y969" s="330"/>
      <c r="Z969" s="330"/>
      <c r="AA969" s="13"/>
      <c r="AB969" s="13"/>
    </row>
    <row r="970" spans="1:28" ht="15" x14ac:dyDescent="0.25">
      <c r="A970" s="13" t="s">
        <v>319</v>
      </c>
      <c r="B970" s="39">
        <v>42779</v>
      </c>
      <c r="C970" s="16">
        <v>0.64166666666666672</v>
      </c>
      <c r="D970" s="12">
        <v>14.6</v>
      </c>
      <c r="E970" s="12">
        <v>2419.6</v>
      </c>
      <c r="F970" s="14">
        <v>10.9</v>
      </c>
      <c r="G970" s="13">
        <v>106.7</v>
      </c>
      <c r="H970" s="15">
        <v>6.2</v>
      </c>
      <c r="I970" s="13" t="s">
        <v>487</v>
      </c>
      <c r="J970" s="318" t="s">
        <v>312</v>
      </c>
      <c r="K970" s="15">
        <v>8.1199999999999992</v>
      </c>
      <c r="L970" s="13">
        <v>1.3</v>
      </c>
      <c r="M970" s="15" t="s">
        <v>312</v>
      </c>
      <c r="N970" s="15">
        <v>857.5</v>
      </c>
      <c r="O970" s="12">
        <v>10.8</v>
      </c>
      <c r="P970" s="380"/>
      <c r="Q970" s="13" t="s">
        <v>421</v>
      </c>
      <c r="R970" s="13" t="s">
        <v>345</v>
      </c>
      <c r="S970" s="380"/>
      <c r="T970" s="380"/>
      <c r="U970" s="18" t="s">
        <v>607</v>
      </c>
      <c r="V970" s="330"/>
      <c r="W970" s="330"/>
      <c r="X970" s="330"/>
      <c r="Y970" s="330"/>
      <c r="Z970" s="330"/>
      <c r="AA970" s="13"/>
      <c r="AB970" s="13"/>
    </row>
    <row r="971" spans="1:28" ht="15" x14ac:dyDescent="0.25">
      <c r="A971" s="13" t="s">
        <v>319</v>
      </c>
      <c r="B971" s="39">
        <v>42793</v>
      </c>
      <c r="C971" s="16">
        <v>0.51458333333333328</v>
      </c>
      <c r="D971" s="12">
        <v>34.5</v>
      </c>
      <c r="E971" s="12" t="s">
        <v>296</v>
      </c>
      <c r="F971" s="14">
        <v>11.15</v>
      </c>
      <c r="G971" s="13">
        <v>106.7</v>
      </c>
      <c r="H971" s="15">
        <v>4.51</v>
      </c>
      <c r="I971" s="13" t="s">
        <v>487</v>
      </c>
      <c r="J971" s="318" t="s">
        <v>312</v>
      </c>
      <c r="K971" s="15">
        <v>8.26</v>
      </c>
      <c r="L971" s="13">
        <v>2.7</v>
      </c>
      <c r="M971" s="15" t="s">
        <v>312</v>
      </c>
      <c r="N971" s="15">
        <v>1081.4000000000001</v>
      </c>
      <c r="O971" s="12">
        <v>72.599999999999994</v>
      </c>
      <c r="P971" s="380"/>
      <c r="Q971" s="13" t="s">
        <v>421</v>
      </c>
      <c r="R971" s="13" t="s">
        <v>492</v>
      </c>
      <c r="S971" s="380"/>
      <c r="T971" s="380"/>
      <c r="U971" s="18" t="s">
        <v>608</v>
      </c>
      <c r="V971" s="330"/>
      <c r="W971" s="330"/>
      <c r="X971" s="330"/>
      <c r="Y971" s="330"/>
      <c r="Z971" s="330"/>
      <c r="AA971" s="13"/>
      <c r="AB971" s="13"/>
    </row>
    <row r="972" spans="1:28" ht="15" x14ac:dyDescent="0.25">
      <c r="A972" s="13" t="s">
        <v>319</v>
      </c>
      <c r="B972" s="39">
        <v>42807</v>
      </c>
      <c r="C972" s="16">
        <v>0.55625000000000002</v>
      </c>
      <c r="D972" s="12">
        <v>28.8</v>
      </c>
      <c r="E972" s="12">
        <v>2419.6</v>
      </c>
      <c r="F972" s="14">
        <v>10.86</v>
      </c>
      <c r="G972" s="13">
        <v>113.1</v>
      </c>
      <c r="H972" s="15">
        <v>8.61</v>
      </c>
      <c r="I972" s="13" t="s">
        <v>487</v>
      </c>
      <c r="J972" s="318" t="s">
        <v>312</v>
      </c>
      <c r="K972" s="15">
        <v>8.14</v>
      </c>
      <c r="L972" s="13">
        <v>1.6</v>
      </c>
      <c r="M972" s="15" t="s">
        <v>312</v>
      </c>
      <c r="N972" s="15">
        <v>1087.9000000000001</v>
      </c>
      <c r="O972" s="12">
        <v>95.1</v>
      </c>
      <c r="P972" s="380"/>
      <c r="Q972" s="13" t="s">
        <v>490</v>
      </c>
      <c r="R972" s="13" t="s">
        <v>553</v>
      </c>
      <c r="S972" s="380"/>
      <c r="T972" s="380"/>
      <c r="U972" s="18" t="s">
        <v>494</v>
      </c>
      <c r="V972" s="330"/>
      <c r="W972" s="330"/>
      <c r="X972" s="330"/>
      <c r="Y972" s="330"/>
      <c r="Z972" s="330"/>
      <c r="AA972" s="13"/>
      <c r="AB972" s="13"/>
    </row>
    <row r="973" spans="1:28" ht="15" x14ac:dyDescent="0.25">
      <c r="A973" s="73" t="s">
        <v>319</v>
      </c>
      <c r="B973" s="325">
        <v>42821</v>
      </c>
      <c r="C973" s="326">
        <v>0.50972222222222219</v>
      </c>
      <c r="D973" s="159">
        <v>74.900000000000006</v>
      </c>
      <c r="E973" s="159" t="s">
        <v>296</v>
      </c>
      <c r="F973" s="342">
        <v>9.68</v>
      </c>
      <c r="G973" s="73">
        <v>107.5</v>
      </c>
      <c r="H973" s="171">
        <v>11.06</v>
      </c>
      <c r="I973" s="73" t="s">
        <v>557</v>
      </c>
      <c r="J973" s="332" t="s">
        <v>312</v>
      </c>
      <c r="K973" s="171">
        <v>8.24</v>
      </c>
      <c r="L973" s="73">
        <v>1.5</v>
      </c>
      <c r="M973" s="171" t="s">
        <v>312</v>
      </c>
      <c r="N973" s="171">
        <v>1072.9000000000001</v>
      </c>
      <c r="O973" s="159">
        <v>135.1</v>
      </c>
      <c r="P973" s="377"/>
      <c r="Q973" s="73" t="s">
        <v>421</v>
      </c>
      <c r="R973" s="73" t="s">
        <v>345</v>
      </c>
      <c r="S973" s="377"/>
      <c r="T973" s="377"/>
      <c r="U973" s="327" t="s">
        <v>609</v>
      </c>
      <c r="V973" s="362"/>
      <c r="W973" s="362"/>
      <c r="X973" s="362"/>
      <c r="Y973" s="362"/>
      <c r="Z973" s="362"/>
      <c r="AA973" s="73"/>
      <c r="AB973" s="73"/>
    </row>
    <row r="974" spans="1:28" ht="15" x14ac:dyDescent="0.25">
      <c r="A974" s="13" t="s">
        <v>319</v>
      </c>
      <c r="B974" s="39">
        <v>42835</v>
      </c>
      <c r="C974" s="16">
        <v>0.52222222222222225</v>
      </c>
      <c r="D974" s="12">
        <v>35</v>
      </c>
      <c r="E974" s="12">
        <v>1986.3</v>
      </c>
      <c r="F974" s="14">
        <v>10.06</v>
      </c>
      <c r="G974" s="13">
        <v>108.2</v>
      </c>
      <c r="H974" s="15">
        <v>10.01</v>
      </c>
      <c r="I974" s="13" t="s">
        <v>233</v>
      </c>
      <c r="J974" s="318" t="s">
        <v>312</v>
      </c>
      <c r="K974" s="15">
        <v>8.2899999999999991</v>
      </c>
      <c r="L974" s="13">
        <v>2.4</v>
      </c>
      <c r="M974" s="15" t="s">
        <v>312</v>
      </c>
      <c r="N974" s="15">
        <v>961</v>
      </c>
      <c r="O974" s="12">
        <v>106.4</v>
      </c>
      <c r="P974" s="380"/>
      <c r="Q974" s="13" t="s">
        <v>421</v>
      </c>
      <c r="R974" s="13" t="s">
        <v>345</v>
      </c>
      <c r="S974" s="380"/>
      <c r="T974" s="380"/>
      <c r="U974" s="18"/>
      <c r="V974" s="330"/>
      <c r="W974" s="330"/>
      <c r="X974" s="330"/>
      <c r="Y974" s="330"/>
      <c r="Z974" s="330"/>
      <c r="AA974" s="13"/>
      <c r="AB974" s="13"/>
    </row>
    <row r="975" spans="1:28" ht="15" x14ac:dyDescent="0.25">
      <c r="A975" s="13" t="s">
        <v>319</v>
      </c>
      <c r="B975" s="39">
        <v>42849</v>
      </c>
      <c r="C975" s="16">
        <v>0.51666666666666672</v>
      </c>
      <c r="D975" s="12">
        <v>95.9</v>
      </c>
      <c r="E975" s="12" t="s">
        <v>296</v>
      </c>
      <c r="F975" s="14">
        <v>8.7899999999999991</v>
      </c>
      <c r="G975" s="13">
        <v>106.9</v>
      </c>
      <c r="H975" s="15">
        <v>14.25</v>
      </c>
      <c r="I975" s="13" t="s">
        <v>230</v>
      </c>
      <c r="J975" s="318" t="s">
        <v>312</v>
      </c>
      <c r="K975" s="15">
        <v>8.24</v>
      </c>
      <c r="L975" s="13">
        <v>1.8</v>
      </c>
      <c r="M975" s="15" t="s">
        <v>312</v>
      </c>
      <c r="N975" s="15">
        <v>943.2</v>
      </c>
      <c r="O975" s="12">
        <v>106.6</v>
      </c>
      <c r="P975" s="380"/>
      <c r="Q975" s="13" t="s">
        <v>421</v>
      </c>
      <c r="R975" s="13" t="s">
        <v>345</v>
      </c>
      <c r="S975" s="380"/>
      <c r="T975" s="380"/>
      <c r="U975" s="18"/>
      <c r="V975" s="330"/>
      <c r="W975" s="330"/>
      <c r="X975" s="330"/>
      <c r="Y975" s="330"/>
      <c r="Z975" s="330"/>
      <c r="AA975" s="13"/>
      <c r="AB975" s="13"/>
    </row>
    <row r="976" spans="1:28" ht="15" x14ac:dyDescent="0.25">
      <c r="A976" s="13" t="s">
        <v>319</v>
      </c>
      <c r="B976" s="39">
        <v>42858</v>
      </c>
      <c r="C976" s="16">
        <v>0.56597222222222221</v>
      </c>
      <c r="D976" s="12">
        <v>1119.9000000000001</v>
      </c>
      <c r="E976" s="12" t="s">
        <v>296</v>
      </c>
      <c r="F976" s="14">
        <v>9.17</v>
      </c>
      <c r="G976" s="13">
        <v>99.4</v>
      </c>
      <c r="H976" s="15">
        <v>10.59</v>
      </c>
      <c r="I976" s="13" t="s">
        <v>230</v>
      </c>
      <c r="J976" s="318" t="s">
        <v>312</v>
      </c>
      <c r="K976" s="15">
        <v>8.06</v>
      </c>
      <c r="L976" s="13">
        <v>7.2</v>
      </c>
      <c r="M976" s="15" t="s">
        <v>312</v>
      </c>
      <c r="N976" s="15">
        <v>882</v>
      </c>
      <c r="O976" s="12">
        <v>87.4</v>
      </c>
      <c r="P976" s="380"/>
      <c r="Q976" s="13" t="s">
        <v>467</v>
      </c>
      <c r="R976" s="13" t="s">
        <v>345</v>
      </c>
      <c r="S976" s="380"/>
      <c r="T976" s="380"/>
      <c r="U976" s="18" t="s">
        <v>494</v>
      </c>
      <c r="V976" s="330">
        <v>0.79</v>
      </c>
      <c r="W976" s="330">
        <v>0</v>
      </c>
      <c r="X976" s="330">
        <v>0.03</v>
      </c>
      <c r="Y976" s="330">
        <v>0.28000000000000003</v>
      </c>
      <c r="Z976" s="330">
        <f>V976+W976+X976+Y976</f>
        <v>1.1000000000000001</v>
      </c>
      <c r="AA976" s="13"/>
      <c r="AB976" s="13"/>
    </row>
    <row r="977" spans="1:28" ht="15" x14ac:dyDescent="0.25">
      <c r="A977" s="13" t="s">
        <v>319</v>
      </c>
      <c r="B977" s="39">
        <v>42865</v>
      </c>
      <c r="C977" s="16">
        <v>0.5</v>
      </c>
      <c r="D977" s="12"/>
      <c r="E977" s="12"/>
      <c r="F977" s="14">
        <v>8.43</v>
      </c>
      <c r="G977" s="13">
        <v>97.8</v>
      </c>
      <c r="H977" s="15">
        <v>13.17</v>
      </c>
      <c r="I977" s="13" t="s">
        <v>230</v>
      </c>
      <c r="J977" s="318" t="s">
        <v>312</v>
      </c>
      <c r="K977" s="15">
        <v>8.01</v>
      </c>
      <c r="L977" s="13">
        <v>12.4</v>
      </c>
      <c r="M977" s="15" t="s">
        <v>312</v>
      </c>
      <c r="N977" s="15">
        <v>875.9</v>
      </c>
      <c r="O977" s="12">
        <v>75.7</v>
      </c>
      <c r="P977" s="380"/>
      <c r="Q977" s="13" t="s">
        <v>467</v>
      </c>
      <c r="R977" s="13" t="s">
        <v>345</v>
      </c>
      <c r="S977" s="380"/>
      <c r="T977" s="380"/>
      <c r="U977" s="18" t="s">
        <v>468</v>
      </c>
      <c r="V977" s="330">
        <v>0.01</v>
      </c>
      <c r="W977" s="330">
        <v>0.38</v>
      </c>
      <c r="X977" s="330">
        <v>0.06</v>
      </c>
      <c r="Y977" s="330">
        <v>0.39</v>
      </c>
      <c r="Z977" s="330">
        <f>V977+W977+X977+Y977</f>
        <v>0.84000000000000008</v>
      </c>
      <c r="AA977" s="13"/>
      <c r="AB977" s="13"/>
    </row>
    <row r="978" spans="1:28" ht="15" x14ac:dyDescent="0.25">
      <c r="A978" s="13" t="s">
        <v>319</v>
      </c>
      <c r="B978" s="39">
        <v>42872</v>
      </c>
      <c r="C978" s="16">
        <v>0.50486111111111109</v>
      </c>
      <c r="D978" s="12"/>
      <c r="E978" s="12"/>
      <c r="F978" s="14">
        <v>8.1999999999999993</v>
      </c>
      <c r="G978" s="13">
        <v>102.6</v>
      </c>
      <c r="H978" s="15">
        <v>15.92</v>
      </c>
      <c r="I978" s="13" t="s">
        <v>230</v>
      </c>
      <c r="J978" s="318" t="s">
        <v>312</v>
      </c>
      <c r="K978" s="15">
        <v>8.0500000000000007</v>
      </c>
      <c r="L978" s="13">
        <v>6</v>
      </c>
      <c r="M978" s="15" t="s">
        <v>312</v>
      </c>
      <c r="N978" s="15">
        <v>664.2</v>
      </c>
      <c r="O978" s="12">
        <v>156.80000000000001</v>
      </c>
      <c r="P978" s="380"/>
      <c r="Q978" s="13" t="s">
        <v>465</v>
      </c>
      <c r="R978" s="13" t="s">
        <v>345</v>
      </c>
      <c r="S978" s="380"/>
      <c r="T978" s="380"/>
      <c r="U978" s="18" t="s">
        <v>610</v>
      </c>
      <c r="V978" s="330">
        <v>0</v>
      </c>
      <c r="W978" s="330">
        <v>0</v>
      </c>
      <c r="X978" s="330">
        <v>0</v>
      </c>
      <c r="Y978" s="330">
        <v>0.25</v>
      </c>
      <c r="Z978" s="330">
        <f>V978+W978+X978+Y978</f>
        <v>0.25</v>
      </c>
      <c r="AA978" s="13"/>
      <c r="AB978" s="13"/>
    </row>
    <row r="979" spans="1:28" ht="15" x14ac:dyDescent="0.25">
      <c r="A979" s="13" t="s">
        <v>319</v>
      </c>
      <c r="B979" s="39">
        <v>42879</v>
      </c>
      <c r="C979" s="16">
        <v>0.5131944444444444</v>
      </c>
      <c r="D979" s="12">
        <v>101.4</v>
      </c>
      <c r="E979" s="12" t="s">
        <v>296</v>
      </c>
      <c r="F979" s="14">
        <v>8.33</v>
      </c>
      <c r="G979" s="13">
        <v>101.4</v>
      </c>
      <c r="H979" s="15">
        <v>14.83</v>
      </c>
      <c r="I979" s="13" t="s">
        <v>230</v>
      </c>
      <c r="J979" s="318" t="s">
        <v>312</v>
      </c>
      <c r="K979" s="15">
        <v>8.08</v>
      </c>
      <c r="L979" s="13">
        <v>8.1999999999999993</v>
      </c>
      <c r="M979" s="15" t="s">
        <v>312</v>
      </c>
      <c r="N979" s="15">
        <v>562.20000000000005</v>
      </c>
      <c r="O979" s="12">
        <v>179.2</v>
      </c>
      <c r="P979" s="380"/>
      <c r="Q979" s="13" t="s">
        <v>421</v>
      </c>
      <c r="R979" s="13" t="s">
        <v>345</v>
      </c>
      <c r="S979" s="380"/>
      <c r="T979" s="380"/>
      <c r="U979" s="18" t="s">
        <v>470</v>
      </c>
      <c r="V979" s="330">
        <v>0.11</v>
      </c>
      <c r="W979" s="330">
        <v>0.24</v>
      </c>
      <c r="X979" s="330">
        <v>0</v>
      </c>
      <c r="Y979" s="330">
        <v>0</v>
      </c>
      <c r="Z979" s="330">
        <f>V979+W979+X979+Y979</f>
        <v>0.35</v>
      </c>
      <c r="AA979" s="13"/>
      <c r="AB979" s="13"/>
    </row>
    <row r="980" spans="1:28" ht="15" x14ac:dyDescent="0.25">
      <c r="A980" s="13" t="s">
        <v>319</v>
      </c>
      <c r="B980" s="39">
        <v>42886</v>
      </c>
      <c r="C980" s="16">
        <v>0.48888888888888887</v>
      </c>
      <c r="D980" s="12">
        <v>105.8</v>
      </c>
      <c r="E980" s="111" t="s">
        <v>296</v>
      </c>
      <c r="F980" s="14">
        <v>8.17</v>
      </c>
      <c r="G980" s="13">
        <v>102.5</v>
      </c>
      <c r="H980" s="15">
        <v>17.010000000000002</v>
      </c>
      <c r="I980" s="13" t="s">
        <v>230</v>
      </c>
      <c r="J980" s="318" t="s">
        <v>312</v>
      </c>
      <c r="K980" s="15">
        <v>8.16</v>
      </c>
      <c r="L980" s="13">
        <v>6.7</v>
      </c>
      <c r="M980" s="15" t="s">
        <v>312</v>
      </c>
      <c r="N980" s="15">
        <v>489.1</v>
      </c>
      <c r="O980" s="12">
        <v>144.19999999999999</v>
      </c>
      <c r="P980" s="380"/>
      <c r="Q980" s="13" t="s">
        <v>465</v>
      </c>
      <c r="R980" s="13" t="s">
        <v>492</v>
      </c>
      <c r="S980" s="380"/>
      <c r="T980" s="380"/>
      <c r="U980" s="18" t="s">
        <v>611</v>
      </c>
      <c r="V980" s="330"/>
      <c r="W980" s="330"/>
      <c r="X980" s="330"/>
      <c r="Y980" s="330"/>
      <c r="Z980" s="330"/>
      <c r="AA980" s="13"/>
      <c r="AB980" s="13"/>
    </row>
    <row r="981" spans="1:28" ht="15" x14ac:dyDescent="0.25">
      <c r="A981" s="13" t="s">
        <v>319</v>
      </c>
      <c r="B981" s="39">
        <v>42893</v>
      </c>
      <c r="C981" s="16">
        <v>0.49722222222222223</v>
      </c>
      <c r="D981" s="12">
        <v>199</v>
      </c>
      <c r="E981" s="111"/>
      <c r="F981" s="14">
        <v>8.16</v>
      </c>
      <c r="G981" s="13">
        <v>105.4</v>
      </c>
      <c r="H981" s="15">
        <v>18.29</v>
      </c>
      <c r="I981" s="13" t="s">
        <v>230</v>
      </c>
      <c r="J981" s="318" t="s">
        <v>312</v>
      </c>
      <c r="K981" s="15">
        <v>8.0299999999999994</v>
      </c>
      <c r="L981" s="13">
        <v>4.3</v>
      </c>
      <c r="M981" s="15" t="s">
        <v>312</v>
      </c>
      <c r="N981" s="15">
        <v>441.6</v>
      </c>
      <c r="O981" s="12">
        <v>141.9</v>
      </c>
      <c r="P981" s="380"/>
      <c r="Q981" s="13" t="s">
        <v>217</v>
      </c>
      <c r="R981" s="13" t="s">
        <v>492</v>
      </c>
      <c r="S981" s="380"/>
      <c r="T981" s="380"/>
      <c r="U981" s="18" t="s">
        <v>612</v>
      </c>
      <c r="V981" s="330"/>
      <c r="W981" s="330"/>
      <c r="X981" s="330"/>
      <c r="Y981" s="330"/>
      <c r="Z981" s="330"/>
      <c r="AA981" s="13"/>
      <c r="AB981" s="13"/>
    </row>
    <row r="982" spans="1:28" ht="15" x14ac:dyDescent="0.25">
      <c r="A982" s="13" t="s">
        <v>319</v>
      </c>
      <c r="B982" s="39">
        <v>42900</v>
      </c>
      <c r="C982" s="16">
        <v>0.50277777777777777</v>
      </c>
      <c r="D982" s="12">
        <v>127.4</v>
      </c>
      <c r="E982" s="111" t="s">
        <v>296</v>
      </c>
      <c r="F982" s="14">
        <v>7.98</v>
      </c>
      <c r="G982" s="13">
        <v>104.7</v>
      </c>
      <c r="H982" s="15">
        <v>18.97</v>
      </c>
      <c r="I982" s="13" t="s">
        <v>230</v>
      </c>
      <c r="J982" s="318" t="s">
        <v>312</v>
      </c>
      <c r="K982" s="15">
        <v>8.0399999999999991</v>
      </c>
      <c r="L982" s="13">
        <v>3.7</v>
      </c>
      <c r="M982" s="15" t="s">
        <v>312</v>
      </c>
      <c r="N982" s="15">
        <v>434.7</v>
      </c>
      <c r="O982" s="12">
        <v>144.19999999999999</v>
      </c>
      <c r="P982" s="380"/>
      <c r="Q982" s="13" t="s">
        <v>421</v>
      </c>
      <c r="R982" s="13" t="s">
        <v>492</v>
      </c>
      <c r="S982" s="380"/>
      <c r="T982" s="380"/>
      <c r="U982" s="18" t="s">
        <v>613</v>
      </c>
      <c r="V982" s="330"/>
      <c r="W982" s="330"/>
      <c r="X982" s="330"/>
      <c r="Y982" s="330"/>
      <c r="Z982" s="330"/>
      <c r="AA982" s="13"/>
      <c r="AB982" s="13"/>
    </row>
    <row r="983" spans="1:28" ht="15" x14ac:dyDescent="0.25">
      <c r="A983" s="13" t="s">
        <v>319</v>
      </c>
      <c r="B983" s="39">
        <v>42907</v>
      </c>
      <c r="C983" s="16">
        <v>0.49374999999999997</v>
      </c>
      <c r="D983" s="12">
        <v>52</v>
      </c>
      <c r="E983" s="111"/>
      <c r="F983" s="14">
        <v>7.39</v>
      </c>
      <c r="G983" s="13">
        <v>104.3</v>
      </c>
      <c r="H983" s="15">
        <v>22.02</v>
      </c>
      <c r="I983" s="13" t="s">
        <v>230</v>
      </c>
      <c r="J983" s="318" t="s">
        <v>312</v>
      </c>
      <c r="K983" s="15">
        <v>7.6</v>
      </c>
      <c r="L983" s="13">
        <v>2.8</v>
      </c>
      <c r="M983" s="15" t="s">
        <v>312</v>
      </c>
      <c r="N983" s="15">
        <v>412.4</v>
      </c>
      <c r="O983" s="12">
        <v>199.2</v>
      </c>
      <c r="P983" s="380"/>
      <c r="Q983" s="13" t="s">
        <v>217</v>
      </c>
      <c r="R983" s="13" t="s">
        <v>492</v>
      </c>
      <c r="S983" s="380"/>
      <c r="T983" s="380"/>
      <c r="U983" s="18" t="s">
        <v>544</v>
      </c>
      <c r="V983" s="330"/>
      <c r="W983" s="330"/>
      <c r="X983" s="330"/>
      <c r="Y983" s="330"/>
      <c r="Z983" s="330"/>
      <c r="AA983" s="13"/>
      <c r="AB983" s="13"/>
    </row>
    <row r="984" spans="1:28" ht="15" x14ac:dyDescent="0.25">
      <c r="A984" s="13" t="s">
        <v>319</v>
      </c>
      <c r="B984" s="39">
        <v>42914</v>
      </c>
      <c r="C984" s="16">
        <v>0.47013888888888888</v>
      </c>
      <c r="D984" s="12">
        <v>70.3</v>
      </c>
      <c r="E984" s="111" t="s">
        <v>296</v>
      </c>
      <c r="F984" s="14">
        <v>8.11</v>
      </c>
      <c r="G984" s="13">
        <v>105.9</v>
      </c>
      <c r="H984" s="15">
        <v>18.52</v>
      </c>
      <c r="I984" s="13" t="s">
        <v>230</v>
      </c>
      <c r="J984" s="318" t="s">
        <v>312</v>
      </c>
      <c r="K984" s="15">
        <v>8.02</v>
      </c>
      <c r="L984" s="13">
        <v>3.5</v>
      </c>
      <c r="M984" s="15" t="s">
        <v>312</v>
      </c>
      <c r="N984" s="15">
        <v>467.9</v>
      </c>
      <c r="O984" s="12">
        <v>109</v>
      </c>
      <c r="P984" s="380"/>
      <c r="Q984" s="13" t="s">
        <v>217</v>
      </c>
      <c r="R984" s="13" t="s">
        <v>492</v>
      </c>
      <c r="S984" s="380"/>
      <c r="T984" s="380"/>
      <c r="U984" s="18" t="s">
        <v>544</v>
      </c>
      <c r="V984" s="330"/>
      <c r="W984" s="330"/>
      <c r="X984" s="330"/>
      <c r="Y984" s="330"/>
      <c r="Z984" s="330"/>
      <c r="AA984" s="13"/>
      <c r="AB984" s="13"/>
    </row>
    <row r="985" spans="1:28" ht="15" x14ac:dyDescent="0.25">
      <c r="A985" s="13" t="s">
        <v>319</v>
      </c>
      <c r="B985" s="39">
        <v>42921</v>
      </c>
      <c r="C985" s="16">
        <v>0.4604166666666667</v>
      </c>
      <c r="D985" s="12">
        <v>276</v>
      </c>
      <c r="E985" s="111"/>
      <c r="F985" s="14">
        <v>7.97</v>
      </c>
      <c r="G985" s="13">
        <v>104.2</v>
      </c>
      <c r="H985" s="15">
        <v>18.79</v>
      </c>
      <c r="I985" s="13" t="s">
        <v>593</v>
      </c>
      <c r="J985" s="318" t="s">
        <v>312</v>
      </c>
      <c r="K985" s="15">
        <v>7.81</v>
      </c>
      <c r="L985" s="13">
        <v>1.8</v>
      </c>
      <c r="M985" s="15" t="s">
        <v>312</v>
      </c>
      <c r="N985" s="15">
        <v>547.6</v>
      </c>
      <c r="O985" s="12">
        <v>168.6</v>
      </c>
      <c r="P985" s="380"/>
      <c r="Q985" s="13" t="s">
        <v>465</v>
      </c>
      <c r="R985" s="13" t="s">
        <v>492</v>
      </c>
      <c r="S985" s="380"/>
      <c r="T985" s="380"/>
      <c r="U985" s="18" t="s">
        <v>544</v>
      </c>
      <c r="V985" s="330"/>
      <c r="W985" s="330"/>
      <c r="X985" s="330"/>
      <c r="Y985" s="330"/>
      <c r="Z985" s="330"/>
      <c r="AA985" s="13"/>
      <c r="AB985" s="13"/>
    </row>
    <row r="986" spans="1:28" ht="15" x14ac:dyDescent="0.25">
      <c r="A986" s="13" t="s">
        <v>319</v>
      </c>
      <c r="B986" s="39">
        <v>42928</v>
      </c>
      <c r="C986" s="16">
        <v>0.47013888888888888</v>
      </c>
      <c r="D986" s="12">
        <v>143.9</v>
      </c>
      <c r="E986" s="111" t="s">
        <v>296</v>
      </c>
      <c r="F986" s="14">
        <v>8.44</v>
      </c>
      <c r="G986" s="13">
        <v>112.2</v>
      </c>
      <c r="H986" s="15">
        <v>19.95</v>
      </c>
      <c r="I986" s="13" t="s">
        <v>230</v>
      </c>
      <c r="J986" s="318" t="s">
        <v>312</v>
      </c>
      <c r="K986" s="15">
        <v>8.08</v>
      </c>
      <c r="L986" s="13">
        <v>2.2999999999999998</v>
      </c>
      <c r="M986" s="15" t="s">
        <v>312</v>
      </c>
      <c r="N986" s="15">
        <v>555.6</v>
      </c>
      <c r="O986" s="12">
        <v>191.6</v>
      </c>
      <c r="P986" s="380"/>
      <c r="Q986" s="13" t="s">
        <v>467</v>
      </c>
      <c r="R986" s="13" t="s">
        <v>492</v>
      </c>
      <c r="S986" s="380"/>
      <c r="T986" s="380"/>
      <c r="U986" s="18" t="s">
        <v>614</v>
      </c>
      <c r="V986" s="330"/>
      <c r="W986" s="330"/>
      <c r="X986" s="330"/>
      <c r="Y986" s="330"/>
      <c r="Z986" s="330"/>
      <c r="AA986" s="13"/>
      <c r="AB986" s="13"/>
    </row>
    <row r="987" spans="1:28" ht="15" x14ac:dyDescent="0.25">
      <c r="A987" s="13" t="s">
        <v>319</v>
      </c>
      <c r="B987" s="39">
        <v>42935</v>
      </c>
      <c r="C987" s="16">
        <v>0.48333333333333334</v>
      </c>
      <c r="D987" s="12">
        <v>225</v>
      </c>
      <c r="E987" s="111"/>
      <c r="F987" s="14">
        <v>8.27</v>
      </c>
      <c r="G987" s="13">
        <v>114.7</v>
      </c>
      <c r="H987" s="15">
        <v>21.64</v>
      </c>
      <c r="I987" s="13" t="s">
        <v>230</v>
      </c>
      <c r="J987" s="318" t="s">
        <v>312</v>
      </c>
      <c r="K987" s="15">
        <v>8.07</v>
      </c>
      <c r="L987" s="13">
        <v>0.7</v>
      </c>
      <c r="M987" s="15" t="s">
        <v>312</v>
      </c>
      <c r="N987" s="15">
        <v>625.5</v>
      </c>
      <c r="O987" s="12">
        <v>170.4</v>
      </c>
      <c r="P987" s="380"/>
      <c r="Q987" s="13" t="s">
        <v>217</v>
      </c>
      <c r="R987" s="13" t="s">
        <v>492</v>
      </c>
      <c r="S987" s="380"/>
      <c r="T987" s="380"/>
      <c r="U987" s="18" t="s">
        <v>596</v>
      </c>
      <c r="V987" s="330"/>
      <c r="W987" s="330"/>
      <c r="X987" s="330"/>
      <c r="Y987" s="330"/>
      <c r="Z987" s="330"/>
      <c r="AA987" s="13"/>
      <c r="AB987" s="13"/>
    </row>
    <row r="988" spans="1:28" ht="15" x14ac:dyDescent="0.25">
      <c r="A988" s="13" t="s">
        <v>319</v>
      </c>
      <c r="B988" s="39">
        <v>42942</v>
      </c>
      <c r="C988" s="16">
        <v>0.51874999999999993</v>
      </c>
      <c r="D988" s="12">
        <v>365.4</v>
      </c>
      <c r="E988" s="111" t="s">
        <v>296</v>
      </c>
      <c r="F988" s="14">
        <v>8.18</v>
      </c>
      <c r="G988" s="13">
        <v>112.8</v>
      </c>
      <c r="H988" s="15">
        <v>21.64</v>
      </c>
      <c r="I988" s="13" t="s">
        <v>230</v>
      </c>
      <c r="J988" s="318" t="s">
        <v>312</v>
      </c>
      <c r="K988" s="15">
        <v>8.2100000000000009</v>
      </c>
      <c r="L988" s="13">
        <v>1.1000000000000001</v>
      </c>
      <c r="M988" s="15" t="s">
        <v>312</v>
      </c>
      <c r="N988" s="15">
        <v>541</v>
      </c>
      <c r="O988" s="12">
        <v>154.6</v>
      </c>
      <c r="P988" s="380"/>
      <c r="Q988" s="13" t="s">
        <v>467</v>
      </c>
      <c r="R988" s="13" t="s">
        <v>492</v>
      </c>
      <c r="S988" s="380"/>
      <c r="T988" s="380"/>
      <c r="U988" s="18" t="s">
        <v>477</v>
      </c>
      <c r="V988" s="330"/>
      <c r="W988" s="330"/>
      <c r="X988" s="330"/>
      <c r="Y988" s="330"/>
      <c r="Z988" s="330"/>
      <c r="AA988" s="13"/>
      <c r="AB988" s="13"/>
    </row>
    <row r="989" spans="1:28" ht="15" x14ac:dyDescent="0.25">
      <c r="A989" s="13" t="s">
        <v>319</v>
      </c>
      <c r="B989" s="39">
        <v>42949</v>
      </c>
      <c r="C989" s="16">
        <v>0.56736111111111109</v>
      </c>
      <c r="D989" s="12">
        <v>236</v>
      </c>
      <c r="E989" s="111"/>
      <c r="F989" s="14">
        <v>7.91</v>
      </c>
      <c r="G989" s="13">
        <v>109.9</v>
      </c>
      <c r="H989" s="15">
        <v>22.17</v>
      </c>
      <c r="I989" s="13" t="s">
        <v>230</v>
      </c>
      <c r="J989" s="318" t="s">
        <v>312</v>
      </c>
      <c r="K989" s="15">
        <v>8.2799999999999994</v>
      </c>
      <c r="L989" s="13">
        <v>2.9</v>
      </c>
      <c r="M989" s="15" t="s">
        <v>312</v>
      </c>
      <c r="N989" s="15">
        <v>495.4</v>
      </c>
      <c r="O989" s="12">
        <v>132</v>
      </c>
      <c r="P989" s="380"/>
      <c r="Q989" s="13" t="s">
        <v>467</v>
      </c>
      <c r="R989" s="13" t="s">
        <v>492</v>
      </c>
      <c r="S989" s="380"/>
      <c r="T989" s="380"/>
      <c r="U989" s="18" t="s">
        <v>547</v>
      </c>
      <c r="V989" s="330"/>
      <c r="W989" s="330"/>
      <c r="X989" s="330"/>
      <c r="Y989" s="330"/>
      <c r="Z989" s="330"/>
      <c r="AA989" s="13"/>
      <c r="AB989" s="13"/>
    </row>
    <row r="990" spans="1:28" ht="15" x14ac:dyDescent="0.25">
      <c r="A990" s="13" t="s">
        <v>319</v>
      </c>
      <c r="B990" s="39">
        <v>42956</v>
      </c>
      <c r="C990" s="16">
        <v>0.46597222222222223</v>
      </c>
      <c r="D990" s="12">
        <v>137.6</v>
      </c>
      <c r="E990" s="111" t="s">
        <v>296</v>
      </c>
      <c r="F990" s="14">
        <v>8.14</v>
      </c>
      <c r="G990" s="13">
        <v>106.5</v>
      </c>
      <c r="H990" s="15">
        <v>19.260000000000002</v>
      </c>
      <c r="I990" s="13" t="s">
        <v>230</v>
      </c>
      <c r="J990" s="318" t="s">
        <v>312</v>
      </c>
      <c r="K990" s="15">
        <v>8.1</v>
      </c>
      <c r="L990" s="13">
        <v>6.4</v>
      </c>
      <c r="M990" s="15" t="s">
        <v>312</v>
      </c>
      <c r="N990" s="15">
        <v>471.9</v>
      </c>
      <c r="O990" s="12">
        <v>126.1</v>
      </c>
      <c r="P990" s="380"/>
      <c r="Q990" s="13" t="s">
        <v>465</v>
      </c>
      <c r="R990" s="13" t="s">
        <v>492</v>
      </c>
      <c r="S990" s="380"/>
      <c r="T990" s="380"/>
      <c r="U990" s="363" t="s">
        <v>478</v>
      </c>
      <c r="V990" s="330"/>
      <c r="W990" s="330"/>
      <c r="X990" s="330"/>
      <c r="Y990" s="330"/>
      <c r="Z990" s="330"/>
      <c r="AA990" s="13"/>
      <c r="AB990" s="13"/>
    </row>
    <row r="991" spans="1:28" ht="15" x14ac:dyDescent="0.25">
      <c r="A991" s="13" t="s">
        <v>319</v>
      </c>
      <c r="B991" s="39">
        <v>42963</v>
      </c>
      <c r="C991" s="16">
        <v>0.4604166666666667</v>
      </c>
      <c r="D991" s="12"/>
      <c r="E991" s="111"/>
      <c r="F991" s="14" t="s">
        <v>312</v>
      </c>
      <c r="G991" s="13" t="s">
        <v>312</v>
      </c>
      <c r="H991" s="15">
        <v>19.03</v>
      </c>
      <c r="I991" s="13" t="s">
        <v>230</v>
      </c>
      <c r="J991" s="318" t="s">
        <v>312</v>
      </c>
      <c r="K991" s="15">
        <v>8.08</v>
      </c>
      <c r="L991" s="13">
        <v>4</v>
      </c>
      <c r="M991" s="15" t="s">
        <v>312</v>
      </c>
      <c r="N991" s="15">
        <v>481.9</v>
      </c>
      <c r="O991" s="12">
        <v>128</v>
      </c>
      <c r="P991" s="380"/>
      <c r="Q991" s="13" t="s">
        <v>465</v>
      </c>
      <c r="R991" s="13" t="s">
        <v>345</v>
      </c>
      <c r="S991" s="380"/>
      <c r="T991" s="380"/>
      <c r="U991" s="363" t="s">
        <v>502</v>
      </c>
      <c r="V991" s="330"/>
      <c r="W991" s="330"/>
      <c r="X991" s="330"/>
      <c r="Y991" s="330"/>
      <c r="Z991" s="330"/>
      <c r="AA991" s="13"/>
      <c r="AB991" s="13"/>
    </row>
    <row r="992" spans="1:28" ht="15" x14ac:dyDescent="0.25">
      <c r="A992" s="73" t="s">
        <v>319</v>
      </c>
      <c r="B992" s="325">
        <v>42970</v>
      </c>
      <c r="C992" s="326">
        <v>0.50763888888888886</v>
      </c>
      <c r="D992" s="159">
        <v>101.4</v>
      </c>
      <c r="E992" s="160" t="s">
        <v>296</v>
      </c>
      <c r="F992" s="342">
        <v>7.79</v>
      </c>
      <c r="G992" s="73">
        <v>105.5</v>
      </c>
      <c r="H992" s="171">
        <v>20.170000000000002</v>
      </c>
      <c r="I992" s="73" t="s">
        <v>230</v>
      </c>
      <c r="J992" s="332" t="s">
        <v>312</v>
      </c>
      <c r="K992" s="171">
        <v>8.14</v>
      </c>
      <c r="L992" s="73">
        <v>15.4</v>
      </c>
      <c r="M992" s="171" t="s">
        <v>312</v>
      </c>
      <c r="N992" s="171">
        <v>497</v>
      </c>
      <c r="O992" s="159">
        <v>147.4</v>
      </c>
      <c r="P992" s="377"/>
      <c r="Q992" s="73" t="s">
        <v>421</v>
      </c>
      <c r="R992" s="73" t="s">
        <v>345</v>
      </c>
      <c r="S992" s="377"/>
      <c r="T992" s="377"/>
      <c r="U992" s="382" t="s">
        <v>480</v>
      </c>
      <c r="V992" s="362"/>
      <c r="W992" s="362"/>
      <c r="X992" s="362"/>
      <c r="Y992" s="362"/>
      <c r="Z992" s="362"/>
      <c r="AA992" s="73"/>
      <c r="AB992" s="73"/>
    </row>
    <row r="993" spans="1:28" ht="15" x14ac:dyDescent="0.25">
      <c r="A993" s="13" t="s">
        <v>319</v>
      </c>
      <c r="B993" s="39">
        <v>42977</v>
      </c>
      <c r="C993" s="16">
        <v>0.51111111111111118</v>
      </c>
      <c r="D993" s="12">
        <v>214.2</v>
      </c>
      <c r="E993" s="111" t="s">
        <v>296</v>
      </c>
      <c r="F993" s="14">
        <v>7.98</v>
      </c>
      <c r="G993" s="13">
        <v>105.2</v>
      </c>
      <c r="H993" s="15">
        <v>19.239999999999998</v>
      </c>
      <c r="I993" s="13" t="s">
        <v>233</v>
      </c>
      <c r="J993" s="318" t="s">
        <v>312</v>
      </c>
      <c r="K993" s="15">
        <v>7.99</v>
      </c>
      <c r="L993" s="13">
        <v>3.08</v>
      </c>
      <c r="M993" s="15" t="s">
        <v>312</v>
      </c>
      <c r="N993" s="15">
        <v>535.4</v>
      </c>
      <c r="O993" s="12">
        <v>152.30000000000001</v>
      </c>
      <c r="P993" s="380"/>
      <c r="Q993" s="13" t="s">
        <v>421</v>
      </c>
      <c r="R993" s="13" t="s">
        <v>345</v>
      </c>
      <c r="S993" s="380"/>
      <c r="T993" s="380"/>
      <c r="U993" s="363" t="s">
        <v>481</v>
      </c>
      <c r="V993" s="330"/>
      <c r="W993" s="330"/>
      <c r="X993" s="330"/>
      <c r="Y993" s="330"/>
      <c r="Z993" s="330"/>
      <c r="AA993" s="13"/>
      <c r="AB993" s="13"/>
    </row>
    <row r="994" spans="1:28" ht="15" x14ac:dyDescent="0.25">
      <c r="A994" s="13" t="s">
        <v>319</v>
      </c>
      <c r="B994" s="39">
        <v>42984</v>
      </c>
      <c r="C994" s="16">
        <v>0.48749999999999999</v>
      </c>
      <c r="D994" s="12"/>
      <c r="E994" s="111"/>
      <c r="F994" s="14">
        <v>7.97</v>
      </c>
      <c r="G994" s="13">
        <v>100.7</v>
      </c>
      <c r="H994" s="15">
        <v>17.14</v>
      </c>
      <c r="I994" s="13" t="s">
        <v>233</v>
      </c>
      <c r="J994" s="318" t="s">
        <v>312</v>
      </c>
      <c r="K994" s="15">
        <v>8.08</v>
      </c>
      <c r="L994" s="13">
        <v>2.5499999999999998</v>
      </c>
      <c r="M994" s="15" t="s">
        <v>312</v>
      </c>
      <c r="N994" s="15">
        <v>670.4</v>
      </c>
      <c r="O994" s="12">
        <v>129.4</v>
      </c>
      <c r="P994" s="380"/>
      <c r="Q994" s="13" t="s">
        <v>467</v>
      </c>
      <c r="R994" s="13" t="s">
        <v>345</v>
      </c>
      <c r="S994" s="380"/>
      <c r="T994" s="380"/>
      <c r="U994" s="363" t="s">
        <v>548</v>
      </c>
      <c r="V994" s="330"/>
      <c r="W994" s="330"/>
      <c r="X994" s="330"/>
      <c r="Y994" s="330"/>
      <c r="Z994" s="330"/>
      <c r="AA994" s="13"/>
      <c r="AB994" s="13"/>
    </row>
    <row r="995" spans="1:28" ht="15" x14ac:dyDescent="0.25">
      <c r="A995" s="13" t="s">
        <v>319</v>
      </c>
      <c r="B995" s="39">
        <v>42991</v>
      </c>
      <c r="C995" s="16">
        <v>0.47916666666666669</v>
      </c>
      <c r="D995" s="12">
        <v>547.5</v>
      </c>
      <c r="E995" s="111" t="s">
        <v>296</v>
      </c>
      <c r="F995" s="14">
        <v>8.14</v>
      </c>
      <c r="G995" s="13">
        <v>107.5</v>
      </c>
      <c r="H995" s="15">
        <v>18.52</v>
      </c>
      <c r="I995" s="13" t="s">
        <v>233</v>
      </c>
      <c r="J995" s="318" t="s">
        <v>312</v>
      </c>
      <c r="K995" s="15">
        <v>7.98</v>
      </c>
      <c r="L995" s="13" t="s">
        <v>312</v>
      </c>
      <c r="M995" s="15" t="s">
        <v>312</v>
      </c>
      <c r="N995" s="15">
        <v>618.1</v>
      </c>
      <c r="O995" s="12" t="s">
        <v>312</v>
      </c>
      <c r="P995" s="380"/>
      <c r="Q995" s="13" t="s">
        <v>421</v>
      </c>
      <c r="R995" s="13" t="s">
        <v>345</v>
      </c>
      <c r="S995" s="380"/>
      <c r="T995" s="380"/>
      <c r="U995" s="363" t="s">
        <v>478</v>
      </c>
      <c r="V995" s="330"/>
      <c r="W995" s="330"/>
      <c r="X995" s="330"/>
      <c r="Y995" s="330"/>
      <c r="Z995" s="330"/>
      <c r="AA995" s="13"/>
      <c r="AB995" s="13"/>
    </row>
    <row r="996" spans="1:28" ht="15" x14ac:dyDescent="0.2">
      <c r="A996" s="13" t="s">
        <v>318</v>
      </c>
      <c r="B996" s="39">
        <v>41395</v>
      </c>
      <c r="C996" s="13" t="s">
        <v>281</v>
      </c>
      <c r="D996" s="13">
        <v>517</v>
      </c>
      <c r="E996" s="13"/>
      <c r="F996" s="13" t="s">
        <v>281</v>
      </c>
      <c r="G996" s="13" t="s">
        <v>281</v>
      </c>
      <c r="H996" s="13" t="s">
        <v>281</v>
      </c>
      <c r="I996" s="13" t="s">
        <v>281</v>
      </c>
      <c r="J996" s="318" t="s">
        <v>312</v>
      </c>
      <c r="K996" s="13" t="s">
        <v>281</v>
      </c>
      <c r="L996" s="13" t="s">
        <v>281</v>
      </c>
      <c r="M996" s="13" t="s">
        <v>281</v>
      </c>
      <c r="N996" s="13" t="s">
        <v>281</v>
      </c>
      <c r="O996" s="13" t="s">
        <v>281</v>
      </c>
      <c r="P996" s="13" t="s">
        <v>281</v>
      </c>
      <c r="Q996" s="13" t="s">
        <v>281</v>
      </c>
      <c r="R996" s="13" t="s">
        <v>345</v>
      </c>
      <c r="S996" s="13"/>
      <c r="T996" s="13"/>
      <c r="U996" s="18" t="s">
        <v>267</v>
      </c>
      <c r="V996" s="330"/>
      <c r="W996" s="330"/>
      <c r="X996" s="330"/>
      <c r="Y996" s="330"/>
      <c r="Z996" s="330"/>
      <c r="AA996" s="13"/>
      <c r="AB996" s="13"/>
    </row>
    <row r="997" spans="1:28" ht="15" x14ac:dyDescent="0.2">
      <c r="A997" s="13" t="s">
        <v>318</v>
      </c>
      <c r="B997" s="39">
        <v>41409</v>
      </c>
      <c r="C997" s="13" t="s">
        <v>281</v>
      </c>
      <c r="D997" s="13">
        <v>19.899999999999999</v>
      </c>
      <c r="E997" s="13"/>
      <c r="F997" s="13" t="s">
        <v>281</v>
      </c>
      <c r="G997" s="13" t="s">
        <v>281</v>
      </c>
      <c r="H997" s="13" t="s">
        <v>281</v>
      </c>
      <c r="I997" s="13" t="s">
        <v>281</v>
      </c>
      <c r="J997" s="318" t="s">
        <v>312</v>
      </c>
      <c r="K997" s="13" t="s">
        <v>281</v>
      </c>
      <c r="L997" s="13" t="s">
        <v>281</v>
      </c>
      <c r="M997" s="13" t="s">
        <v>281</v>
      </c>
      <c r="N997" s="13" t="s">
        <v>281</v>
      </c>
      <c r="O997" s="13" t="s">
        <v>281</v>
      </c>
      <c r="P997" s="13" t="s">
        <v>281</v>
      </c>
      <c r="Q997" s="13" t="s">
        <v>281</v>
      </c>
      <c r="R997" s="13" t="s">
        <v>345</v>
      </c>
      <c r="S997" s="13"/>
      <c r="T997" s="13"/>
      <c r="U997" s="18" t="s">
        <v>267</v>
      </c>
      <c r="V997" s="330"/>
      <c r="W997" s="330"/>
      <c r="X997" s="330"/>
      <c r="Y997" s="330"/>
      <c r="Z997" s="330"/>
      <c r="AA997" s="13"/>
      <c r="AB997" s="13"/>
    </row>
    <row r="998" spans="1:28" ht="15" x14ac:dyDescent="0.2">
      <c r="A998" s="13" t="s">
        <v>318</v>
      </c>
      <c r="B998" s="39">
        <v>41465</v>
      </c>
      <c r="C998" s="16">
        <v>0.44444444444444442</v>
      </c>
      <c r="D998" s="13">
        <v>308</v>
      </c>
      <c r="E998" s="13"/>
      <c r="F998" s="13" t="s">
        <v>312</v>
      </c>
      <c r="G998" s="13" t="s">
        <v>312</v>
      </c>
      <c r="H998" s="13">
        <v>20.77</v>
      </c>
      <c r="I998" s="13" t="s">
        <v>233</v>
      </c>
      <c r="J998" s="318" t="s">
        <v>312</v>
      </c>
      <c r="K998" s="13">
        <v>8.16</v>
      </c>
      <c r="L998" s="13" t="s">
        <v>312</v>
      </c>
      <c r="M998" s="13" t="s">
        <v>312</v>
      </c>
      <c r="N998" s="13">
        <v>619.5</v>
      </c>
      <c r="O998" s="13" t="s">
        <v>312</v>
      </c>
      <c r="P998" s="13"/>
      <c r="Q998" s="13" t="s">
        <v>312</v>
      </c>
      <c r="R998" s="13" t="s">
        <v>345</v>
      </c>
      <c r="S998" s="13"/>
      <c r="T998" s="13"/>
      <c r="U998" s="18" t="s">
        <v>268</v>
      </c>
      <c r="V998" s="330"/>
      <c r="W998" s="330"/>
      <c r="X998" s="330"/>
      <c r="Y998" s="330"/>
      <c r="Z998" s="330"/>
      <c r="AA998" s="13"/>
      <c r="AB998" s="13"/>
    </row>
    <row r="999" spans="1:28" ht="15" x14ac:dyDescent="0.2">
      <c r="A999" s="13" t="s">
        <v>318</v>
      </c>
      <c r="B999" s="39">
        <v>41479</v>
      </c>
      <c r="C999" s="16">
        <v>0.41805555555555557</v>
      </c>
      <c r="D999" s="13">
        <v>210</v>
      </c>
      <c r="E999" s="13"/>
      <c r="F999" s="13" t="s">
        <v>312</v>
      </c>
      <c r="G999" s="13" t="s">
        <v>312</v>
      </c>
      <c r="H999" s="13">
        <v>20.9</v>
      </c>
      <c r="I999" s="13" t="s">
        <v>230</v>
      </c>
      <c r="J999" s="318" t="s">
        <v>312</v>
      </c>
      <c r="K999" s="13">
        <v>8.1300000000000008</v>
      </c>
      <c r="L999" s="13" t="s">
        <v>312</v>
      </c>
      <c r="M999" s="13" t="s">
        <v>312</v>
      </c>
      <c r="N999" s="12">
        <v>587</v>
      </c>
      <c r="O999" s="13" t="s">
        <v>312</v>
      </c>
      <c r="P999" s="13"/>
      <c r="Q999" s="13" t="s">
        <v>312</v>
      </c>
      <c r="R999" s="13" t="s">
        <v>345</v>
      </c>
      <c r="S999" s="13"/>
      <c r="T999" s="13"/>
      <c r="U999" s="18" t="s">
        <v>270</v>
      </c>
      <c r="V999" s="330"/>
      <c r="W999" s="330"/>
      <c r="X999" s="330"/>
      <c r="Y999" s="330"/>
      <c r="Z999" s="330"/>
      <c r="AA999" s="13"/>
      <c r="AB999" s="13"/>
    </row>
    <row r="1000" spans="1:28" ht="15" x14ac:dyDescent="0.2">
      <c r="A1000" s="13" t="s">
        <v>318</v>
      </c>
      <c r="B1000" s="39">
        <v>41493</v>
      </c>
      <c r="C1000" s="16">
        <v>0.41180555555555554</v>
      </c>
      <c r="D1000" s="13">
        <v>866</v>
      </c>
      <c r="E1000" s="13"/>
      <c r="F1000" s="13" t="s">
        <v>312</v>
      </c>
      <c r="G1000" s="13" t="s">
        <v>312</v>
      </c>
      <c r="H1000" s="13">
        <v>18.8</v>
      </c>
      <c r="I1000" s="13" t="s">
        <v>230</v>
      </c>
      <c r="J1000" s="318" t="s">
        <v>312</v>
      </c>
      <c r="K1000" s="13">
        <v>8.08</v>
      </c>
      <c r="L1000" s="13" t="s">
        <v>312</v>
      </c>
      <c r="M1000" s="13" t="s">
        <v>312</v>
      </c>
      <c r="N1000" s="13">
        <v>575.9</v>
      </c>
      <c r="O1000" s="13" t="s">
        <v>312</v>
      </c>
      <c r="P1000" s="13"/>
      <c r="Q1000" s="13" t="s">
        <v>312</v>
      </c>
      <c r="R1000" s="13" t="s">
        <v>345</v>
      </c>
      <c r="S1000" s="13"/>
      <c r="T1000" s="13"/>
      <c r="U1000" s="18" t="s">
        <v>368</v>
      </c>
      <c r="V1000" s="330"/>
      <c r="W1000" s="330"/>
      <c r="X1000" s="330"/>
      <c r="Y1000" s="330"/>
      <c r="Z1000" s="330"/>
      <c r="AA1000" s="13"/>
      <c r="AB1000" s="13"/>
    </row>
    <row r="1001" spans="1:28" ht="15" x14ac:dyDescent="0.2">
      <c r="A1001" s="13" t="s">
        <v>318</v>
      </c>
      <c r="B1001" s="39">
        <v>41507</v>
      </c>
      <c r="C1001" s="16">
        <v>0.42777777777777781</v>
      </c>
      <c r="D1001" s="13">
        <v>816</v>
      </c>
      <c r="E1001" s="13"/>
      <c r="F1001" s="13" t="s">
        <v>312</v>
      </c>
      <c r="G1001" s="13" t="s">
        <v>312</v>
      </c>
      <c r="H1001" s="13">
        <v>19.87</v>
      </c>
      <c r="I1001" s="13" t="s">
        <v>230</v>
      </c>
      <c r="J1001" s="318" t="s">
        <v>312</v>
      </c>
      <c r="K1001" s="13">
        <v>8.26</v>
      </c>
      <c r="L1001" s="13" t="s">
        <v>312</v>
      </c>
      <c r="M1001" s="13" t="s">
        <v>312</v>
      </c>
      <c r="N1001" s="13">
        <v>593.70000000000005</v>
      </c>
      <c r="O1001" s="13" t="s">
        <v>312</v>
      </c>
      <c r="P1001" s="13"/>
      <c r="Q1001" s="13" t="s">
        <v>312</v>
      </c>
      <c r="R1001" s="13" t="s">
        <v>345</v>
      </c>
      <c r="S1001" s="13"/>
      <c r="T1001" s="13"/>
      <c r="U1001" s="18" t="s">
        <v>270</v>
      </c>
      <c r="V1001" s="330"/>
      <c r="W1001" s="330"/>
      <c r="X1001" s="330"/>
      <c r="Y1001" s="330"/>
      <c r="Z1001" s="330"/>
      <c r="AA1001" s="13"/>
      <c r="AB1001" s="13"/>
    </row>
    <row r="1002" spans="1:28" ht="15" x14ac:dyDescent="0.2">
      <c r="A1002" s="13" t="s">
        <v>318</v>
      </c>
      <c r="B1002" s="39">
        <v>41521</v>
      </c>
      <c r="C1002" s="16">
        <v>0.42222222222222222</v>
      </c>
      <c r="D1002" s="13">
        <v>192</v>
      </c>
      <c r="E1002" s="13"/>
      <c r="F1002" s="13" t="s">
        <v>312</v>
      </c>
      <c r="G1002" s="13" t="s">
        <v>312</v>
      </c>
      <c r="H1002" s="13">
        <v>20.55</v>
      </c>
      <c r="I1002" s="13" t="s">
        <v>230</v>
      </c>
      <c r="J1002" s="318" t="s">
        <v>312</v>
      </c>
      <c r="K1002" s="13">
        <v>8.06</v>
      </c>
      <c r="L1002" s="13" t="s">
        <v>312</v>
      </c>
      <c r="M1002" s="13" t="s">
        <v>312</v>
      </c>
      <c r="N1002" s="13">
        <v>401.3</v>
      </c>
      <c r="O1002" s="13" t="s">
        <v>312</v>
      </c>
      <c r="P1002" s="13"/>
      <c r="Q1002" s="13" t="s">
        <v>312</v>
      </c>
      <c r="R1002" s="13" t="s">
        <v>345</v>
      </c>
      <c r="S1002" s="13"/>
      <c r="T1002" s="13"/>
      <c r="U1002" s="18" t="s">
        <v>270</v>
      </c>
      <c r="V1002" s="330"/>
      <c r="W1002" s="330"/>
      <c r="X1002" s="330"/>
      <c r="Y1002" s="330"/>
      <c r="Z1002" s="330"/>
      <c r="AA1002" s="13"/>
      <c r="AB1002" s="13"/>
    </row>
    <row r="1003" spans="1:28" ht="15" x14ac:dyDescent="0.2">
      <c r="A1003" s="13" t="s">
        <v>318</v>
      </c>
      <c r="B1003" s="39">
        <v>41541</v>
      </c>
      <c r="C1003" s="16">
        <v>0.42430555555555555</v>
      </c>
      <c r="D1003" s="13">
        <v>461</v>
      </c>
      <c r="E1003" s="13"/>
      <c r="F1003" s="13" t="s">
        <v>312</v>
      </c>
      <c r="G1003" s="13" t="s">
        <v>312</v>
      </c>
      <c r="H1003" s="13">
        <v>12.4</v>
      </c>
      <c r="I1003" s="13" t="s">
        <v>371</v>
      </c>
      <c r="J1003" s="318" t="s">
        <v>312</v>
      </c>
      <c r="K1003" s="13">
        <v>7.68</v>
      </c>
      <c r="L1003" s="13" t="s">
        <v>312</v>
      </c>
      <c r="M1003" s="13" t="s">
        <v>312</v>
      </c>
      <c r="N1003" s="13">
        <v>170.4</v>
      </c>
      <c r="O1003" s="13" t="s">
        <v>312</v>
      </c>
      <c r="P1003" s="13"/>
      <c r="Q1003" s="13" t="s">
        <v>312</v>
      </c>
      <c r="R1003" s="13" t="s">
        <v>345</v>
      </c>
      <c r="S1003" s="13"/>
      <c r="T1003" s="13"/>
      <c r="U1003" s="18" t="s">
        <v>334</v>
      </c>
      <c r="V1003" s="330"/>
      <c r="W1003" s="330"/>
      <c r="X1003" s="330"/>
      <c r="Y1003" s="330"/>
      <c r="Z1003" s="330"/>
      <c r="AA1003" s="13"/>
      <c r="AB1003" s="13"/>
    </row>
    <row r="1004" spans="1:28" ht="15" x14ac:dyDescent="0.2">
      <c r="A1004" s="13" t="s">
        <v>318</v>
      </c>
      <c r="B1004" s="39">
        <v>41564</v>
      </c>
      <c r="C1004" s="16">
        <v>0.40277777777777773</v>
      </c>
      <c r="D1004" s="13">
        <v>59.4</v>
      </c>
      <c r="E1004" s="13">
        <v>435.2</v>
      </c>
      <c r="F1004" s="13">
        <v>9.6999999999999993</v>
      </c>
      <c r="G1004" s="13"/>
      <c r="H1004" s="13">
        <v>8.6999999999999993</v>
      </c>
      <c r="I1004" s="13"/>
      <c r="J1004" s="318" t="s">
        <v>312</v>
      </c>
      <c r="K1004" s="13">
        <v>6.7</v>
      </c>
      <c r="L1004" s="13">
        <v>10.8</v>
      </c>
      <c r="M1004" s="13" t="s">
        <v>312</v>
      </c>
      <c r="N1004" s="13"/>
      <c r="O1004" s="13" t="s">
        <v>312</v>
      </c>
      <c r="P1004" s="13"/>
      <c r="Q1004" s="13" t="s">
        <v>312</v>
      </c>
      <c r="R1004" s="13" t="s">
        <v>346</v>
      </c>
      <c r="S1004" s="13">
        <v>0</v>
      </c>
      <c r="T1004" s="13"/>
      <c r="U1004" s="18" t="s">
        <v>335</v>
      </c>
      <c r="V1004" s="18"/>
      <c r="W1004" s="18"/>
      <c r="X1004" s="18"/>
      <c r="Y1004" s="18"/>
      <c r="Z1004" s="18"/>
      <c r="AA1004" s="13"/>
      <c r="AB1004" s="13"/>
    </row>
    <row r="1005" spans="1:28" ht="15" x14ac:dyDescent="0.2">
      <c r="A1005" s="13" t="s">
        <v>318</v>
      </c>
      <c r="B1005" s="39">
        <v>41578</v>
      </c>
      <c r="C1005" s="16">
        <v>0.39999999999999997</v>
      </c>
      <c r="D1005" s="13">
        <v>108.1</v>
      </c>
      <c r="E1005" s="13">
        <v>547.5</v>
      </c>
      <c r="F1005" s="13">
        <v>7.6</v>
      </c>
      <c r="G1005" s="13"/>
      <c r="H1005" s="13">
        <v>6.1</v>
      </c>
      <c r="I1005" s="13"/>
      <c r="J1005" s="318" t="s">
        <v>312</v>
      </c>
      <c r="K1005" s="13">
        <v>7.2</v>
      </c>
      <c r="L1005" s="13">
        <v>12.5</v>
      </c>
      <c r="M1005" s="13" t="s">
        <v>312</v>
      </c>
      <c r="N1005" s="13"/>
      <c r="O1005" s="13" t="s">
        <v>312</v>
      </c>
      <c r="P1005" s="13"/>
      <c r="Q1005" s="13" t="s">
        <v>312</v>
      </c>
      <c r="R1005" s="13" t="s">
        <v>346</v>
      </c>
      <c r="S1005" s="13">
        <v>0.1</v>
      </c>
      <c r="T1005" s="13"/>
      <c r="U1005" s="18" t="s">
        <v>335</v>
      </c>
      <c r="V1005" s="18"/>
      <c r="W1005" s="18"/>
      <c r="X1005" s="18"/>
      <c r="Y1005" s="18"/>
      <c r="Z1005" s="18"/>
      <c r="AA1005" s="13"/>
      <c r="AB1005" s="13"/>
    </row>
    <row r="1006" spans="1:28" ht="15" x14ac:dyDescent="0.2">
      <c r="A1006" s="13" t="s">
        <v>318</v>
      </c>
      <c r="B1006" s="39">
        <v>41592</v>
      </c>
      <c r="C1006" s="16">
        <v>0.40277777777777773</v>
      </c>
      <c r="D1006" s="13">
        <v>48.7</v>
      </c>
      <c r="E1006" s="13">
        <v>260.3</v>
      </c>
      <c r="F1006" s="13">
        <v>7.6</v>
      </c>
      <c r="G1006" s="13"/>
      <c r="H1006" s="13">
        <v>6.6</v>
      </c>
      <c r="I1006" s="13"/>
      <c r="J1006" s="318" t="s">
        <v>312</v>
      </c>
      <c r="K1006" s="13">
        <v>7.59</v>
      </c>
      <c r="L1006" s="13"/>
      <c r="M1006" s="13" t="s">
        <v>312</v>
      </c>
      <c r="N1006" s="13"/>
      <c r="O1006" s="13" t="s">
        <v>312</v>
      </c>
      <c r="P1006" s="13"/>
      <c r="Q1006" s="13" t="s">
        <v>312</v>
      </c>
      <c r="R1006" s="13" t="s">
        <v>294</v>
      </c>
      <c r="S1006" s="13">
        <v>0.1</v>
      </c>
      <c r="T1006" s="13"/>
      <c r="U1006" s="18" t="s">
        <v>335</v>
      </c>
      <c r="V1006" s="18"/>
      <c r="W1006" s="18"/>
      <c r="X1006" s="18"/>
      <c r="Y1006" s="18"/>
      <c r="Z1006" s="18"/>
      <c r="AA1006" s="13"/>
      <c r="AB1006" s="13"/>
    </row>
    <row r="1007" spans="1:28" ht="15" x14ac:dyDescent="0.2">
      <c r="A1007" s="13" t="s">
        <v>318</v>
      </c>
      <c r="B1007" s="39">
        <v>41613</v>
      </c>
      <c r="C1007" s="16">
        <v>0.40625</v>
      </c>
      <c r="D1007" s="13" t="s">
        <v>312</v>
      </c>
      <c r="E1007" s="13" t="s">
        <v>312</v>
      </c>
      <c r="F1007" s="13" t="s">
        <v>312</v>
      </c>
      <c r="G1007" s="13"/>
      <c r="H1007" s="13" t="s">
        <v>312</v>
      </c>
      <c r="I1007" s="13"/>
      <c r="J1007" s="318" t="s">
        <v>312</v>
      </c>
      <c r="K1007" s="13" t="s">
        <v>312</v>
      </c>
      <c r="L1007" s="13" t="s">
        <v>312</v>
      </c>
      <c r="M1007" s="13" t="s">
        <v>312</v>
      </c>
      <c r="N1007" s="13"/>
      <c r="O1007" s="13" t="s">
        <v>312</v>
      </c>
      <c r="P1007" s="13"/>
      <c r="Q1007" s="13" t="s">
        <v>312</v>
      </c>
      <c r="R1007" s="13" t="s">
        <v>312</v>
      </c>
      <c r="S1007" s="13" t="s">
        <v>312</v>
      </c>
      <c r="T1007" s="13"/>
      <c r="U1007" s="18" t="s">
        <v>341</v>
      </c>
      <c r="V1007" s="18"/>
      <c r="W1007" s="18"/>
      <c r="X1007" s="18"/>
      <c r="Y1007" s="18"/>
      <c r="Z1007" s="18"/>
      <c r="AA1007" s="13"/>
      <c r="AB1007" s="13"/>
    </row>
    <row r="1008" spans="1:28" ht="15" x14ac:dyDescent="0.2">
      <c r="A1008" s="13" t="s">
        <v>318</v>
      </c>
      <c r="B1008" s="39">
        <v>41620</v>
      </c>
      <c r="C1008" s="16">
        <v>0.38541666666666669</v>
      </c>
      <c r="D1008" s="13" t="s">
        <v>312</v>
      </c>
      <c r="E1008" s="13" t="s">
        <v>312</v>
      </c>
      <c r="F1008" s="13" t="s">
        <v>312</v>
      </c>
      <c r="G1008" s="13"/>
      <c r="H1008" s="13" t="s">
        <v>312</v>
      </c>
      <c r="I1008" s="13"/>
      <c r="J1008" s="318" t="s">
        <v>312</v>
      </c>
      <c r="K1008" s="13" t="s">
        <v>312</v>
      </c>
      <c r="L1008" s="13" t="s">
        <v>312</v>
      </c>
      <c r="M1008" s="13" t="s">
        <v>312</v>
      </c>
      <c r="N1008" s="13"/>
      <c r="O1008" s="13" t="s">
        <v>312</v>
      </c>
      <c r="P1008" s="13"/>
      <c r="Q1008" s="13" t="s">
        <v>312</v>
      </c>
      <c r="R1008" s="13" t="s">
        <v>312</v>
      </c>
      <c r="S1008" s="13" t="s">
        <v>312</v>
      </c>
      <c r="T1008" s="13"/>
      <c r="U1008" s="18" t="s">
        <v>343</v>
      </c>
      <c r="V1008" s="18"/>
      <c r="W1008" s="18"/>
      <c r="X1008" s="18"/>
      <c r="Y1008" s="18"/>
      <c r="Z1008" s="18"/>
      <c r="AA1008" s="13"/>
      <c r="AB1008" s="13"/>
    </row>
    <row r="1009" spans="1:28" ht="15" x14ac:dyDescent="0.2">
      <c r="A1009" s="13" t="s">
        <v>318</v>
      </c>
      <c r="B1009" s="39">
        <v>41671</v>
      </c>
      <c r="C1009" s="16">
        <v>0.41319444444444442</v>
      </c>
      <c r="D1009" s="13" t="s">
        <v>312</v>
      </c>
      <c r="E1009" s="13" t="s">
        <v>312</v>
      </c>
      <c r="F1009" s="13" t="s">
        <v>312</v>
      </c>
      <c r="G1009" s="13"/>
      <c r="H1009" s="13" t="s">
        <v>312</v>
      </c>
      <c r="I1009" s="13"/>
      <c r="J1009" s="318" t="s">
        <v>312</v>
      </c>
      <c r="K1009" s="13" t="s">
        <v>312</v>
      </c>
      <c r="L1009" s="13" t="s">
        <v>312</v>
      </c>
      <c r="M1009" s="13" t="s">
        <v>312</v>
      </c>
      <c r="N1009" s="13"/>
      <c r="O1009" s="13" t="s">
        <v>312</v>
      </c>
      <c r="P1009" s="13"/>
      <c r="Q1009" s="13" t="s">
        <v>312</v>
      </c>
      <c r="R1009" s="13" t="s">
        <v>312</v>
      </c>
      <c r="S1009" s="13" t="s">
        <v>312</v>
      </c>
      <c r="T1009" s="13"/>
      <c r="U1009" s="18" t="s">
        <v>194</v>
      </c>
      <c r="V1009" s="18"/>
      <c r="W1009" s="18"/>
      <c r="X1009" s="18"/>
      <c r="Y1009" s="18"/>
      <c r="Z1009" s="18"/>
      <c r="AA1009" s="13"/>
      <c r="AB1009" s="13"/>
    </row>
    <row r="1010" spans="1:28" ht="15" x14ac:dyDescent="0.2">
      <c r="A1010" s="13" t="s">
        <v>318</v>
      </c>
      <c r="B1010" s="39">
        <v>41684</v>
      </c>
      <c r="C1010" s="16">
        <v>0.39583333333333331</v>
      </c>
      <c r="D1010" s="13">
        <v>95.9</v>
      </c>
      <c r="E1010" s="13">
        <v>142.1</v>
      </c>
      <c r="F1010" s="13">
        <v>8.3000000000000007</v>
      </c>
      <c r="G1010" s="13"/>
      <c r="H1010" s="13">
        <v>2.6</v>
      </c>
      <c r="I1010" s="13"/>
      <c r="J1010" s="318" t="s">
        <v>312</v>
      </c>
      <c r="K1010" s="13">
        <v>7.61</v>
      </c>
      <c r="L1010" s="13"/>
      <c r="M1010" s="13" t="s">
        <v>312</v>
      </c>
      <c r="N1010" s="13"/>
      <c r="O1010" s="13" t="s">
        <v>312</v>
      </c>
      <c r="P1010" s="13"/>
      <c r="Q1010" s="13" t="s">
        <v>312</v>
      </c>
      <c r="R1010" s="13" t="s">
        <v>346</v>
      </c>
      <c r="S1010" s="13">
        <v>1.3</v>
      </c>
      <c r="T1010" s="13">
        <v>1.0009999999999999</v>
      </c>
      <c r="U1010" s="18" t="s">
        <v>335</v>
      </c>
      <c r="V1010" s="330"/>
      <c r="W1010" s="330"/>
      <c r="X1010" s="330"/>
      <c r="Y1010" s="330"/>
      <c r="Z1010" s="330"/>
      <c r="AA1010" s="13"/>
      <c r="AB1010" s="13"/>
    </row>
    <row r="1011" spans="1:28" ht="15" x14ac:dyDescent="0.2">
      <c r="A1011" s="13" t="s">
        <v>318</v>
      </c>
      <c r="B1011" s="39">
        <v>41698</v>
      </c>
      <c r="C1011" s="16">
        <v>0.3756944444444445</v>
      </c>
      <c r="D1011" s="13">
        <v>67.7</v>
      </c>
      <c r="E1011" s="13">
        <v>111.9</v>
      </c>
      <c r="F1011" s="13">
        <v>10.6</v>
      </c>
      <c r="G1011" s="13"/>
      <c r="H1011" s="13">
        <v>4</v>
      </c>
      <c r="I1011" s="13"/>
      <c r="J1011" s="318" t="s">
        <v>312</v>
      </c>
      <c r="K1011" s="13">
        <v>7.91</v>
      </c>
      <c r="L1011" s="13"/>
      <c r="M1011" s="13" t="s">
        <v>312</v>
      </c>
      <c r="N1011" s="13"/>
      <c r="O1011" s="13" t="s">
        <v>312</v>
      </c>
      <c r="P1011" s="13"/>
      <c r="Q1011" s="13" t="s">
        <v>312</v>
      </c>
      <c r="R1011" s="13" t="s">
        <v>346</v>
      </c>
      <c r="S1011" s="13">
        <v>2.6</v>
      </c>
      <c r="T1011" s="13">
        <v>1.002</v>
      </c>
      <c r="U1011" s="18" t="s">
        <v>335</v>
      </c>
      <c r="V1011" s="330"/>
      <c r="W1011" s="330"/>
      <c r="X1011" s="330"/>
      <c r="Y1011" s="330"/>
      <c r="Z1011" s="330"/>
      <c r="AA1011" s="13"/>
      <c r="AB1011" s="13"/>
    </row>
    <row r="1012" spans="1:28" ht="15" x14ac:dyDescent="0.2">
      <c r="A1012" s="13" t="s">
        <v>318</v>
      </c>
      <c r="B1012" s="39">
        <v>41712</v>
      </c>
      <c r="C1012" s="16">
        <v>0.39583333333333331</v>
      </c>
      <c r="D1012" s="13">
        <v>14.4</v>
      </c>
      <c r="E1012" s="13">
        <v>312.3</v>
      </c>
      <c r="F1012" s="13">
        <v>10</v>
      </c>
      <c r="G1012" s="13"/>
      <c r="H1012" s="13">
        <v>4</v>
      </c>
      <c r="I1012" s="13"/>
      <c r="J1012" s="318" t="s">
        <v>312</v>
      </c>
      <c r="K1012" s="13">
        <v>8.08</v>
      </c>
      <c r="L1012" s="13"/>
      <c r="M1012" s="13" t="s">
        <v>312</v>
      </c>
      <c r="N1012" s="13"/>
      <c r="O1012" s="13" t="s">
        <v>312</v>
      </c>
      <c r="P1012" s="13"/>
      <c r="Q1012" s="13" t="s">
        <v>312</v>
      </c>
      <c r="R1012" s="13" t="s">
        <v>294</v>
      </c>
      <c r="S1012" s="13">
        <v>2.6</v>
      </c>
      <c r="T1012" s="13">
        <v>1.002</v>
      </c>
      <c r="U1012" s="18" t="s">
        <v>335</v>
      </c>
      <c r="V1012" s="330"/>
      <c r="W1012" s="330"/>
      <c r="X1012" s="330"/>
      <c r="Y1012" s="330"/>
      <c r="Z1012" s="330"/>
      <c r="AA1012" s="13"/>
      <c r="AB1012" s="13"/>
    </row>
    <row r="1013" spans="1:28" ht="15" x14ac:dyDescent="0.2">
      <c r="A1013" s="13" t="s">
        <v>318</v>
      </c>
      <c r="B1013" s="39">
        <v>41766</v>
      </c>
      <c r="C1013" s="16">
        <v>0.48333333333333334</v>
      </c>
      <c r="D1013" s="13">
        <v>46.4</v>
      </c>
      <c r="E1013" s="13"/>
      <c r="F1013" s="13">
        <v>11.29</v>
      </c>
      <c r="G1013" s="13" t="s">
        <v>312</v>
      </c>
      <c r="H1013" s="13">
        <v>13.05</v>
      </c>
      <c r="I1013" s="13" t="s">
        <v>230</v>
      </c>
      <c r="J1013" s="318" t="s">
        <v>312</v>
      </c>
      <c r="K1013" s="13">
        <v>8.68</v>
      </c>
      <c r="L1013" s="13">
        <v>1.66</v>
      </c>
      <c r="M1013" s="13" t="s">
        <v>312</v>
      </c>
      <c r="N1013" s="13">
        <v>582</v>
      </c>
      <c r="O1013" s="13" t="s">
        <v>312</v>
      </c>
      <c r="P1013" s="13"/>
      <c r="Q1013" s="13" t="s">
        <v>312</v>
      </c>
      <c r="R1013" s="13" t="s">
        <v>345</v>
      </c>
      <c r="S1013" s="13"/>
      <c r="T1013" s="13"/>
      <c r="U1013" s="18" t="s">
        <v>136</v>
      </c>
      <c r="V1013" s="330"/>
      <c r="W1013" s="330"/>
      <c r="X1013" s="330"/>
      <c r="Y1013" s="330"/>
      <c r="Z1013" s="330"/>
      <c r="AA1013" s="13"/>
      <c r="AB1013" s="13"/>
    </row>
    <row r="1014" spans="1:28" ht="15" x14ac:dyDescent="0.2">
      <c r="A1014" s="13" t="s">
        <v>318</v>
      </c>
      <c r="B1014" s="39">
        <v>41780</v>
      </c>
      <c r="C1014" s="16">
        <v>0.46458333333333335</v>
      </c>
      <c r="D1014" s="13">
        <v>125</v>
      </c>
      <c r="E1014" s="13"/>
      <c r="F1014" s="13">
        <v>8.75</v>
      </c>
      <c r="G1014" s="13" t="s">
        <v>312</v>
      </c>
      <c r="H1014" s="13">
        <v>14.41</v>
      </c>
      <c r="I1014" s="13" t="s">
        <v>371</v>
      </c>
      <c r="J1014" s="318" t="s">
        <v>312</v>
      </c>
      <c r="K1014" s="13">
        <v>8.02</v>
      </c>
      <c r="L1014" s="13">
        <v>18.7</v>
      </c>
      <c r="M1014" s="13" t="s">
        <v>312</v>
      </c>
      <c r="N1014" s="13">
        <v>458</v>
      </c>
      <c r="O1014" s="13" t="s">
        <v>312</v>
      </c>
      <c r="P1014" s="13"/>
      <c r="Q1014" s="13" t="s">
        <v>312</v>
      </c>
      <c r="R1014" s="13" t="s">
        <v>346</v>
      </c>
      <c r="S1014" s="13"/>
      <c r="T1014" s="13"/>
      <c r="U1014" s="18" t="s">
        <v>143</v>
      </c>
      <c r="V1014" s="330"/>
      <c r="W1014" s="330"/>
      <c r="X1014" s="330"/>
      <c r="Y1014" s="330"/>
      <c r="Z1014" s="330"/>
      <c r="AA1014" s="13"/>
      <c r="AB1014" s="13"/>
    </row>
    <row r="1015" spans="1:28" ht="15" x14ac:dyDescent="0.2">
      <c r="A1015" s="13" t="s">
        <v>318</v>
      </c>
      <c r="B1015" s="39">
        <v>41794</v>
      </c>
      <c r="C1015" s="16">
        <v>0.4597222222222222</v>
      </c>
      <c r="D1015" s="13">
        <v>21.3</v>
      </c>
      <c r="E1015" s="13"/>
      <c r="F1015" s="15">
        <v>8.6</v>
      </c>
      <c r="G1015" s="13" t="s">
        <v>312</v>
      </c>
      <c r="H1015" s="13">
        <v>16.59</v>
      </c>
      <c r="I1015" s="13" t="s">
        <v>371</v>
      </c>
      <c r="J1015" s="318" t="s">
        <v>312</v>
      </c>
      <c r="K1015" s="13">
        <v>7.97</v>
      </c>
      <c r="L1015" s="13">
        <v>9.33</v>
      </c>
      <c r="M1015" s="13" t="s">
        <v>312</v>
      </c>
      <c r="N1015" s="13">
        <v>310</v>
      </c>
      <c r="O1015" s="13" t="s">
        <v>312</v>
      </c>
      <c r="P1015" s="13"/>
      <c r="Q1015" s="13" t="s">
        <v>312</v>
      </c>
      <c r="R1015" s="13" t="s">
        <v>345</v>
      </c>
      <c r="S1015" s="13"/>
      <c r="T1015" s="13"/>
      <c r="U1015" s="18" t="s">
        <v>99</v>
      </c>
      <c r="V1015" s="330"/>
      <c r="W1015" s="330"/>
      <c r="X1015" s="330"/>
      <c r="Y1015" s="330"/>
      <c r="Z1015" s="330"/>
      <c r="AA1015" s="13"/>
      <c r="AB1015" s="13"/>
    </row>
    <row r="1016" spans="1:28" ht="15" x14ac:dyDescent="0.2">
      <c r="A1016" s="13" t="s">
        <v>318</v>
      </c>
      <c r="B1016" s="39">
        <v>41808</v>
      </c>
      <c r="C1016" s="16">
        <v>0.43611111111111112</v>
      </c>
      <c r="D1016" s="13">
        <v>66.3</v>
      </c>
      <c r="E1016" s="13"/>
      <c r="F1016" s="13">
        <v>8.83</v>
      </c>
      <c r="G1016" s="13" t="s">
        <v>312</v>
      </c>
      <c r="H1016" s="13">
        <v>16.600000000000001</v>
      </c>
      <c r="I1016" s="13" t="s">
        <v>230</v>
      </c>
      <c r="J1016" s="318" t="s">
        <v>312</v>
      </c>
      <c r="K1016" s="13">
        <v>7.96</v>
      </c>
      <c r="L1016" s="13">
        <v>6.43</v>
      </c>
      <c r="M1016" s="13" t="s">
        <v>312</v>
      </c>
      <c r="N1016" s="13">
        <v>343</v>
      </c>
      <c r="O1016" s="13" t="s">
        <v>312</v>
      </c>
      <c r="P1016" s="13"/>
      <c r="Q1016" s="13" t="s">
        <v>312</v>
      </c>
      <c r="R1016" s="13" t="s">
        <v>345</v>
      </c>
      <c r="S1016" s="13"/>
      <c r="T1016" s="13"/>
      <c r="U1016" s="18" t="s">
        <v>100</v>
      </c>
      <c r="V1016" s="330"/>
      <c r="W1016" s="330"/>
      <c r="X1016" s="330"/>
      <c r="Y1016" s="330"/>
      <c r="Z1016" s="330"/>
      <c r="AA1016" s="13"/>
      <c r="AB1016" s="13"/>
    </row>
    <row r="1017" spans="1:28" ht="15" x14ac:dyDescent="0.2">
      <c r="A1017" s="13" t="s">
        <v>318</v>
      </c>
      <c r="B1017" s="39">
        <v>41829</v>
      </c>
      <c r="C1017" s="16">
        <v>0.43541666666666662</v>
      </c>
      <c r="D1017" s="13">
        <v>387</v>
      </c>
      <c r="E1017" s="13"/>
      <c r="F1017" s="13">
        <v>7.76</v>
      </c>
      <c r="G1017" s="13" t="s">
        <v>312</v>
      </c>
      <c r="H1017" s="13">
        <v>20.14</v>
      </c>
      <c r="I1017" s="13" t="s">
        <v>230</v>
      </c>
      <c r="J1017" s="318" t="s">
        <v>312</v>
      </c>
      <c r="K1017" s="13">
        <v>8.08</v>
      </c>
      <c r="L1017" s="13">
        <v>22.06</v>
      </c>
      <c r="M1017" s="13" t="s">
        <v>312</v>
      </c>
      <c r="N1017" s="13">
        <v>391</v>
      </c>
      <c r="O1017" s="13" t="s">
        <v>312</v>
      </c>
      <c r="P1017" s="13"/>
      <c r="Q1017" s="13" t="s">
        <v>217</v>
      </c>
      <c r="R1017" s="13" t="s">
        <v>345</v>
      </c>
      <c r="S1017" s="13"/>
      <c r="T1017" s="13"/>
      <c r="U1017" s="18" t="s">
        <v>104</v>
      </c>
      <c r="V1017" s="330"/>
      <c r="W1017" s="330"/>
      <c r="X1017" s="330"/>
      <c r="Y1017" s="330"/>
      <c r="Z1017" s="330"/>
      <c r="AA1017" s="13"/>
      <c r="AB1017" s="13"/>
    </row>
    <row r="1018" spans="1:28" ht="15" x14ac:dyDescent="0.2">
      <c r="A1018" s="13" t="s">
        <v>318</v>
      </c>
      <c r="B1018" s="39">
        <v>41843</v>
      </c>
      <c r="C1018" s="16">
        <v>0.45277777777777778</v>
      </c>
      <c r="D1018" s="13">
        <v>148</v>
      </c>
      <c r="E1018" s="13"/>
      <c r="F1018" s="13">
        <v>8.35</v>
      </c>
      <c r="G1018" s="13" t="s">
        <v>312</v>
      </c>
      <c r="H1018" s="13">
        <v>20.59</v>
      </c>
      <c r="I1018" s="13" t="s">
        <v>230</v>
      </c>
      <c r="J1018" s="318" t="s">
        <v>312</v>
      </c>
      <c r="K1018" s="13">
        <v>8.16</v>
      </c>
      <c r="L1018" s="13">
        <v>34.5</v>
      </c>
      <c r="M1018" s="13" t="s">
        <v>312</v>
      </c>
      <c r="N1018" s="13">
        <v>389</v>
      </c>
      <c r="O1018" s="13" t="s">
        <v>312</v>
      </c>
      <c r="P1018" s="13" t="s">
        <v>312</v>
      </c>
      <c r="Q1018" s="13" t="s">
        <v>312</v>
      </c>
      <c r="R1018" s="13" t="s">
        <v>345</v>
      </c>
      <c r="S1018" s="13"/>
      <c r="T1018" s="13"/>
      <c r="U1018" s="18" t="s">
        <v>520</v>
      </c>
      <c r="V1018" s="330"/>
      <c r="W1018" s="330"/>
      <c r="X1018" s="330"/>
      <c r="Y1018" s="330"/>
      <c r="Z1018" s="330"/>
      <c r="AA1018" s="13"/>
      <c r="AB1018" s="13"/>
    </row>
    <row r="1019" spans="1:28" ht="15" x14ac:dyDescent="0.2">
      <c r="A1019" s="13" t="s">
        <v>318</v>
      </c>
      <c r="B1019" s="39">
        <v>41857</v>
      </c>
      <c r="C1019" s="16">
        <v>0.47638888888888892</v>
      </c>
      <c r="D1019" s="13">
        <v>192</v>
      </c>
      <c r="E1019" s="13"/>
      <c r="F1019" s="15">
        <v>7.6</v>
      </c>
      <c r="G1019" s="13" t="s">
        <v>312</v>
      </c>
      <c r="H1019" s="13">
        <v>19.91</v>
      </c>
      <c r="I1019" s="13" t="s">
        <v>230</v>
      </c>
      <c r="J1019" s="318" t="s">
        <v>312</v>
      </c>
      <c r="K1019" s="13">
        <v>8.17</v>
      </c>
      <c r="L1019" s="13">
        <v>13.3</v>
      </c>
      <c r="M1019" s="13" t="s">
        <v>312</v>
      </c>
      <c r="N1019" s="13">
        <v>367</v>
      </c>
      <c r="O1019" s="13" t="s">
        <v>312</v>
      </c>
      <c r="P1019" s="13" t="s">
        <v>312</v>
      </c>
      <c r="Q1019" s="13" t="s">
        <v>312</v>
      </c>
      <c r="R1019" s="13" t="s">
        <v>345</v>
      </c>
      <c r="S1019" s="13"/>
      <c r="T1019" s="13"/>
      <c r="U1019" s="18" t="s">
        <v>106</v>
      </c>
      <c r="V1019" s="330"/>
      <c r="W1019" s="330"/>
      <c r="X1019" s="330"/>
      <c r="Y1019" s="330"/>
      <c r="Z1019" s="330"/>
      <c r="AA1019" s="13"/>
      <c r="AB1019" s="13"/>
    </row>
    <row r="1020" spans="1:28" ht="15" x14ac:dyDescent="0.2">
      <c r="A1020" s="13" t="s">
        <v>318</v>
      </c>
      <c r="B1020" s="39">
        <v>41871</v>
      </c>
      <c r="C1020" s="16">
        <v>0.44444444444444442</v>
      </c>
      <c r="D1020" s="13">
        <v>219</v>
      </c>
      <c r="E1020" s="13"/>
      <c r="F1020" s="13">
        <v>8.2899999999999991</v>
      </c>
      <c r="G1020" s="13" t="s">
        <v>312</v>
      </c>
      <c r="H1020" s="13">
        <v>19.25</v>
      </c>
      <c r="I1020" s="13" t="s">
        <v>230</v>
      </c>
      <c r="J1020" s="318" t="s">
        <v>312</v>
      </c>
      <c r="K1020" s="13">
        <v>8.15</v>
      </c>
      <c r="L1020" s="13">
        <v>11.2</v>
      </c>
      <c r="M1020" s="13" t="s">
        <v>312</v>
      </c>
      <c r="N1020" s="13">
        <v>392</v>
      </c>
      <c r="O1020" s="13" t="s">
        <v>312</v>
      </c>
      <c r="P1020" s="13" t="s">
        <v>312</v>
      </c>
      <c r="Q1020" s="13" t="s">
        <v>312</v>
      </c>
      <c r="R1020" s="13" t="s">
        <v>345</v>
      </c>
      <c r="S1020" s="13"/>
      <c r="T1020" s="13"/>
      <c r="U1020" s="18" t="s">
        <v>107</v>
      </c>
      <c r="V1020" s="330"/>
      <c r="W1020" s="330"/>
      <c r="X1020" s="330"/>
      <c r="Y1020" s="330"/>
      <c r="Z1020" s="330"/>
      <c r="AA1020" s="13"/>
      <c r="AB1020" s="13"/>
    </row>
    <row r="1021" spans="1:28" ht="15" x14ac:dyDescent="0.2">
      <c r="A1021" s="13" t="s">
        <v>318</v>
      </c>
      <c r="B1021" s="39">
        <v>41885</v>
      </c>
      <c r="C1021" s="16">
        <v>0.5</v>
      </c>
      <c r="D1021" s="13">
        <v>345</v>
      </c>
      <c r="E1021" s="13"/>
      <c r="F1021" s="13" t="s">
        <v>134</v>
      </c>
      <c r="G1021" s="13" t="s">
        <v>134</v>
      </c>
      <c r="H1021" s="13" t="s">
        <v>134</v>
      </c>
      <c r="I1021" s="13" t="s">
        <v>233</v>
      </c>
      <c r="J1021" s="318" t="s">
        <v>312</v>
      </c>
      <c r="K1021" s="13" t="s">
        <v>135</v>
      </c>
      <c r="L1021" s="13">
        <v>6.19</v>
      </c>
      <c r="M1021" s="13" t="s">
        <v>312</v>
      </c>
      <c r="N1021" s="13" t="s">
        <v>135</v>
      </c>
      <c r="O1021" s="13" t="s">
        <v>312</v>
      </c>
      <c r="P1021" s="13" t="s">
        <v>312</v>
      </c>
      <c r="Q1021" s="13" t="s">
        <v>312</v>
      </c>
      <c r="R1021" s="13" t="s">
        <v>345</v>
      </c>
      <c r="S1021" s="13"/>
      <c r="T1021" s="13"/>
      <c r="U1021" s="18" t="s">
        <v>108</v>
      </c>
      <c r="V1021" s="330"/>
      <c r="W1021" s="330"/>
      <c r="X1021" s="330"/>
      <c r="Y1021" s="330"/>
      <c r="Z1021" s="330"/>
      <c r="AA1021" s="13"/>
      <c r="AB1021" s="13"/>
    </row>
    <row r="1022" spans="1:28" ht="15" x14ac:dyDescent="0.2">
      <c r="A1022" s="13" t="s">
        <v>318</v>
      </c>
      <c r="B1022" s="39">
        <v>41899</v>
      </c>
      <c r="C1022" s="16">
        <v>0.44722222222222219</v>
      </c>
      <c r="D1022" s="13">
        <v>185</v>
      </c>
      <c r="E1022" s="13"/>
      <c r="F1022" s="13">
        <v>8.94</v>
      </c>
      <c r="G1022" s="13" t="s">
        <v>312</v>
      </c>
      <c r="H1022" s="15">
        <v>15.7</v>
      </c>
      <c r="I1022" s="13" t="s">
        <v>230</v>
      </c>
      <c r="J1022" s="318" t="s">
        <v>312</v>
      </c>
      <c r="K1022" s="13">
        <v>8.1300000000000008</v>
      </c>
      <c r="L1022" s="13">
        <v>9.16</v>
      </c>
      <c r="M1022" s="13" t="s">
        <v>312</v>
      </c>
      <c r="N1022" s="13">
        <v>479</v>
      </c>
      <c r="O1022" s="13" t="s">
        <v>312</v>
      </c>
      <c r="P1022" s="13" t="s">
        <v>312</v>
      </c>
      <c r="Q1022" s="13" t="s">
        <v>312</v>
      </c>
      <c r="R1022" s="13" t="s">
        <v>345</v>
      </c>
      <c r="S1022" s="13"/>
      <c r="T1022" s="13"/>
      <c r="U1022" s="18" t="s">
        <v>113</v>
      </c>
      <c r="V1022" s="330"/>
      <c r="W1022" s="330"/>
      <c r="X1022" s="330"/>
      <c r="Y1022" s="330"/>
      <c r="Z1022" s="330"/>
      <c r="AA1022" s="13"/>
      <c r="AB1022" s="13"/>
    </row>
    <row r="1023" spans="1:28" ht="15" x14ac:dyDescent="0.2">
      <c r="A1023" s="13" t="s">
        <v>318</v>
      </c>
      <c r="B1023" s="39">
        <v>41916</v>
      </c>
      <c r="C1023" s="361">
        <v>0.42499999999999999</v>
      </c>
      <c r="D1023" s="13">
        <v>101.2</v>
      </c>
      <c r="E1023" s="13">
        <v>1732.9</v>
      </c>
      <c r="F1023" s="13" t="s">
        <v>312</v>
      </c>
      <c r="G1023" s="13" t="s">
        <v>312</v>
      </c>
      <c r="H1023" s="13">
        <v>12.6</v>
      </c>
      <c r="I1023" s="13" t="s">
        <v>230</v>
      </c>
      <c r="J1023" s="318" t="s">
        <v>312</v>
      </c>
      <c r="K1023" s="15">
        <v>8.09</v>
      </c>
      <c r="L1023" s="12">
        <v>6.4</v>
      </c>
      <c r="M1023" s="13" t="s">
        <v>312</v>
      </c>
      <c r="N1023" s="13"/>
      <c r="O1023" s="13" t="s">
        <v>312</v>
      </c>
      <c r="P1023" s="13" t="s">
        <v>312</v>
      </c>
      <c r="Q1023" s="13" t="s">
        <v>312</v>
      </c>
      <c r="R1023" s="13" t="s">
        <v>345</v>
      </c>
      <c r="S1023" s="13"/>
      <c r="T1023" s="13"/>
      <c r="U1023" s="18" t="s">
        <v>335</v>
      </c>
      <c r="V1023" s="330"/>
      <c r="W1023" s="330"/>
      <c r="X1023" s="330"/>
      <c r="Y1023" s="330"/>
      <c r="Z1023" s="330"/>
      <c r="AA1023" s="13"/>
      <c r="AB1023" s="13"/>
    </row>
    <row r="1024" spans="1:28" ht="15" x14ac:dyDescent="0.2">
      <c r="A1024" s="13" t="s">
        <v>318</v>
      </c>
      <c r="B1024" s="39">
        <v>41930</v>
      </c>
      <c r="C1024" s="16">
        <v>0.4201388888888889</v>
      </c>
      <c r="D1024" s="13">
        <v>49.6</v>
      </c>
      <c r="E1024" s="13">
        <v>2419.6</v>
      </c>
      <c r="F1024" s="15">
        <v>9.6</v>
      </c>
      <c r="G1024" s="13">
        <v>103.5</v>
      </c>
      <c r="H1024" s="15">
        <v>10.27</v>
      </c>
      <c r="I1024" s="13" t="s">
        <v>230</v>
      </c>
      <c r="J1024" s="318" t="s">
        <v>312</v>
      </c>
      <c r="K1024" s="15">
        <v>8.1999999999999993</v>
      </c>
      <c r="L1024" s="13"/>
      <c r="M1024" s="13" t="s">
        <v>312</v>
      </c>
      <c r="N1024" s="13"/>
      <c r="O1024" s="13" t="s">
        <v>312</v>
      </c>
      <c r="P1024" s="13" t="s">
        <v>312</v>
      </c>
      <c r="Q1024" s="13" t="s">
        <v>312</v>
      </c>
      <c r="R1024" s="13" t="s">
        <v>345</v>
      </c>
      <c r="S1024" s="13"/>
      <c r="T1024" s="13"/>
      <c r="U1024" s="18" t="s">
        <v>275</v>
      </c>
      <c r="V1024" s="330"/>
      <c r="W1024" s="330"/>
      <c r="X1024" s="330"/>
      <c r="Y1024" s="330"/>
      <c r="Z1024" s="330"/>
      <c r="AA1024" s="13"/>
      <c r="AB1024" s="13"/>
    </row>
    <row r="1025" spans="1:28" ht="15" x14ac:dyDescent="0.2">
      <c r="A1025" s="13" t="s">
        <v>318</v>
      </c>
      <c r="B1025" s="39">
        <v>41951</v>
      </c>
      <c r="C1025" s="16">
        <v>0.4236111111111111</v>
      </c>
      <c r="D1025" s="13">
        <v>816.4</v>
      </c>
      <c r="E1025" s="13" t="s">
        <v>296</v>
      </c>
      <c r="F1025" s="13" t="s">
        <v>312</v>
      </c>
      <c r="G1025" s="13" t="s">
        <v>312</v>
      </c>
      <c r="H1025" s="13">
        <v>7.77</v>
      </c>
      <c r="I1025" s="13" t="s">
        <v>230</v>
      </c>
      <c r="J1025" s="318" t="s">
        <v>312</v>
      </c>
      <c r="K1025" s="13">
        <v>8.0299999999999994</v>
      </c>
      <c r="L1025" s="13">
        <v>3.6</v>
      </c>
      <c r="M1025" s="13" t="s">
        <v>312</v>
      </c>
      <c r="N1025" s="13"/>
      <c r="O1025" s="13" t="s">
        <v>312</v>
      </c>
      <c r="P1025" s="13" t="s">
        <v>312</v>
      </c>
      <c r="Q1025" s="13" t="s">
        <v>312</v>
      </c>
      <c r="R1025" s="13" t="s">
        <v>345</v>
      </c>
      <c r="S1025" s="13"/>
      <c r="T1025" s="13"/>
      <c r="U1025" s="18" t="s">
        <v>275</v>
      </c>
      <c r="V1025" s="330"/>
      <c r="W1025" s="330"/>
      <c r="X1025" s="330"/>
      <c r="Y1025" s="330"/>
      <c r="Z1025" s="330"/>
      <c r="AA1025" s="13"/>
      <c r="AB1025" s="13"/>
    </row>
    <row r="1026" spans="1:28" ht="15" x14ac:dyDescent="0.2">
      <c r="A1026" s="13" t="s">
        <v>318</v>
      </c>
      <c r="B1026" s="39">
        <v>41965</v>
      </c>
      <c r="C1026" s="16">
        <v>0.41666666666666669</v>
      </c>
      <c r="D1026" s="12">
        <v>70.3</v>
      </c>
      <c r="E1026" s="12">
        <v>960.9</v>
      </c>
      <c r="F1026" s="13">
        <v>11.26</v>
      </c>
      <c r="G1026" s="13"/>
      <c r="H1026" s="15">
        <v>2.69</v>
      </c>
      <c r="I1026" s="13" t="s">
        <v>230</v>
      </c>
      <c r="J1026" s="318" t="s">
        <v>312</v>
      </c>
      <c r="K1026" s="13">
        <v>8.1300000000000008</v>
      </c>
      <c r="L1026" s="12">
        <v>2.8</v>
      </c>
      <c r="M1026" s="13" t="s">
        <v>312</v>
      </c>
      <c r="N1026" s="13"/>
      <c r="O1026" s="13" t="s">
        <v>312</v>
      </c>
      <c r="P1026" s="13" t="s">
        <v>312</v>
      </c>
      <c r="Q1026" s="13" t="s">
        <v>312</v>
      </c>
      <c r="R1026" s="13" t="s">
        <v>345</v>
      </c>
      <c r="S1026" s="13"/>
      <c r="T1026" s="13"/>
      <c r="U1026" s="18" t="s">
        <v>280</v>
      </c>
      <c r="V1026" s="330"/>
      <c r="W1026" s="330"/>
      <c r="X1026" s="330"/>
      <c r="Y1026" s="330"/>
      <c r="Z1026" s="330"/>
      <c r="AA1026" s="13"/>
      <c r="AB1026" s="13"/>
    </row>
    <row r="1027" spans="1:28" ht="15" x14ac:dyDescent="0.2">
      <c r="A1027" s="13" t="s">
        <v>318</v>
      </c>
      <c r="B1027" s="39">
        <v>41986</v>
      </c>
      <c r="C1027" s="16">
        <v>0.44305555555555554</v>
      </c>
      <c r="D1027" s="12">
        <v>124.6</v>
      </c>
      <c r="E1027" s="12">
        <v>2419.6</v>
      </c>
      <c r="F1027" s="13" t="s">
        <v>312</v>
      </c>
      <c r="G1027" s="13" t="s">
        <v>312</v>
      </c>
      <c r="H1027" s="15">
        <v>3.89</v>
      </c>
      <c r="I1027" s="13" t="s">
        <v>230</v>
      </c>
      <c r="J1027" s="318" t="s">
        <v>312</v>
      </c>
      <c r="K1027" s="13">
        <v>7.87</v>
      </c>
      <c r="L1027" s="12">
        <v>1.3</v>
      </c>
      <c r="M1027" s="13" t="s">
        <v>312</v>
      </c>
      <c r="N1027" s="13"/>
      <c r="O1027" s="13" t="s">
        <v>312</v>
      </c>
      <c r="P1027" s="13" t="s">
        <v>312</v>
      </c>
      <c r="Q1027" s="13" t="s">
        <v>312</v>
      </c>
      <c r="R1027" s="13" t="s">
        <v>345</v>
      </c>
      <c r="S1027" s="13"/>
      <c r="T1027" s="13"/>
      <c r="U1027" s="18" t="s">
        <v>275</v>
      </c>
      <c r="V1027" s="330"/>
      <c r="W1027" s="330"/>
      <c r="X1027" s="330"/>
      <c r="Y1027" s="330"/>
      <c r="Z1027" s="330"/>
      <c r="AA1027" s="13"/>
      <c r="AB1027" s="13"/>
    </row>
    <row r="1028" spans="1:28" ht="15" x14ac:dyDescent="0.2">
      <c r="A1028" s="13" t="s">
        <v>318</v>
      </c>
      <c r="B1028" s="39">
        <v>42028</v>
      </c>
      <c r="C1028" s="16">
        <v>0.43541666666666662</v>
      </c>
      <c r="D1028" s="13">
        <v>30.1</v>
      </c>
      <c r="E1028" s="13">
        <v>1046.2</v>
      </c>
      <c r="F1028" s="15">
        <v>12.41</v>
      </c>
      <c r="G1028" s="13">
        <v>107</v>
      </c>
      <c r="H1028" s="15">
        <v>1.38</v>
      </c>
      <c r="I1028" s="13" t="s">
        <v>230</v>
      </c>
      <c r="J1028" s="318" t="s">
        <v>312</v>
      </c>
      <c r="K1028" s="15">
        <v>7.5</v>
      </c>
      <c r="L1028" s="12">
        <v>4.8</v>
      </c>
      <c r="M1028" s="13" t="s">
        <v>312</v>
      </c>
      <c r="N1028" s="15">
        <v>587.29999999999995</v>
      </c>
      <c r="O1028" s="13" t="s">
        <v>312</v>
      </c>
      <c r="P1028" s="13"/>
      <c r="Q1028" s="13" t="s">
        <v>421</v>
      </c>
      <c r="R1028" s="13" t="s">
        <v>345</v>
      </c>
      <c r="S1028" s="13"/>
      <c r="T1028" s="13"/>
      <c r="U1028" s="18" t="s">
        <v>278</v>
      </c>
      <c r="V1028" s="18" t="s">
        <v>385</v>
      </c>
      <c r="W1028" s="18"/>
      <c r="X1028" s="18"/>
      <c r="Y1028" s="18"/>
      <c r="Z1028" s="18"/>
      <c r="AA1028" s="13"/>
      <c r="AB1028" s="13"/>
    </row>
    <row r="1029" spans="1:28" ht="15" x14ac:dyDescent="0.2">
      <c r="A1029" s="13" t="s">
        <v>318</v>
      </c>
      <c r="B1029" s="39">
        <v>42049</v>
      </c>
      <c r="C1029" s="16">
        <v>0.4548611111111111</v>
      </c>
      <c r="D1029" s="13">
        <v>51.7</v>
      </c>
      <c r="E1029" s="13">
        <v>1046.2</v>
      </c>
      <c r="F1029" s="14">
        <v>10.84</v>
      </c>
      <c r="G1029" s="13">
        <v>103.5</v>
      </c>
      <c r="H1029" s="15">
        <v>5.36</v>
      </c>
      <c r="I1029" s="13" t="s">
        <v>230</v>
      </c>
      <c r="J1029" s="318" t="s">
        <v>312</v>
      </c>
      <c r="K1029" s="15">
        <v>7.74</v>
      </c>
      <c r="L1029" s="15">
        <v>4.28</v>
      </c>
      <c r="M1029" s="13" t="s">
        <v>312</v>
      </c>
      <c r="N1029" s="15">
        <v>610.9</v>
      </c>
      <c r="O1029" s="13" t="s">
        <v>312</v>
      </c>
      <c r="P1029" s="13"/>
      <c r="Q1029" s="13" t="s">
        <v>312</v>
      </c>
      <c r="R1029" s="13" t="s">
        <v>345</v>
      </c>
      <c r="S1029" s="13"/>
      <c r="T1029" s="13"/>
      <c r="U1029" s="18" t="s">
        <v>278</v>
      </c>
      <c r="V1029" s="18" t="s">
        <v>375</v>
      </c>
      <c r="W1029" s="18"/>
      <c r="X1029" s="18"/>
      <c r="Y1029" s="18"/>
      <c r="Z1029" s="18"/>
      <c r="AA1029" s="13"/>
      <c r="AB1029" s="13"/>
    </row>
    <row r="1030" spans="1:28" ht="15" x14ac:dyDescent="0.2">
      <c r="A1030" s="13" t="s">
        <v>318</v>
      </c>
      <c r="B1030" s="39">
        <v>42063</v>
      </c>
      <c r="C1030" s="13" t="s">
        <v>312</v>
      </c>
      <c r="D1030" s="13" t="s">
        <v>312</v>
      </c>
      <c r="E1030" s="13" t="s">
        <v>312</v>
      </c>
      <c r="F1030" s="13" t="s">
        <v>312</v>
      </c>
      <c r="G1030" s="13" t="s">
        <v>312</v>
      </c>
      <c r="H1030" s="13" t="s">
        <v>312</v>
      </c>
      <c r="I1030" s="13" t="s">
        <v>312</v>
      </c>
      <c r="J1030" s="318" t="s">
        <v>312</v>
      </c>
      <c r="K1030" s="13" t="s">
        <v>312</v>
      </c>
      <c r="L1030" s="13" t="s">
        <v>312</v>
      </c>
      <c r="M1030" s="13" t="s">
        <v>312</v>
      </c>
      <c r="N1030" s="13" t="s">
        <v>312</v>
      </c>
      <c r="O1030" s="13" t="s">
        <v>312</v>
      </c>
      <c r="P1030" s="13" t="s">
        <v>312</v>
      </c>
      <c r="Q1030" s="13" t="s">
        <v>312</v>
      </c>
      <c r="R1030" s="13" t="s">
        <v>312</v>
      </c>
      <c r="S1030" s="13" t="s">
        <v>312</v>
      </c>
      <c r="T1030" s="13" t="s">
        <v>312</v>
      </c>
      <c r="U1030" s="18" t="s">
        <v>278</v>
      </c>
      <c r="V1030" s="18" t="s">
        <v>301</v>
      </c>
      <c r="W1030" s="18"/>
      <c r="X1030" s="18"/>
      <c r="Y1030" s="18"/>
      <c r="Z1030" s="18"/>
      <c r="AA1030" s="13"/>
      <c r="AB1030" s="13"/>
    </row>
    <row r="1031" spans="1:28" ht="15" x14ac:dyDescent="0.2">
      <c r="A1031" s="13" t="s">
        <v>318</v>
      </c>
      <c r="B1031" s="39">
        <v>42084</v>
      </c>
      <c r="C1031" s="16">
        <v>0.49791666666666662</v>
      </c>
      <c r="D1031" s="12">
        <v>9.8000000000000007</v>
      </c>
      <c r="E1031" s="13">
        <v>1986.3</v>
      </c>
      <c r="F1031" s="14">
        <v>9.73</v>
      </c>
      <c r="G1031" s="13">
        <v>105.5</v>
      </c>
      <c r="H1031" s="15">
        <v>9.8000000000000007</v>
      </c>
      <c r="I1031" s="13" t="s">
        <v>230</v>
      </c>
      <c r="J1031" s="318" t="s">
        <v>312</v>
      </c>
      <c r="K1031" s="15">
        <v>7.79</v>
      </c>
      <c r="L1031" s="15">
        <v>3.4</v>
      </c>
      <c r="M1031" s="15">
        <v>515.79999999999995</v>
      </c>
      <c r="N1031" s="15">
        <v>729.4</v>
      </c>
      <c r="O1031" s="12">
        <v>176.9</v>
      </c>
      <c r="P1031" s="13"/>
      <c r="Q1031" s="13" t="s">
        <v>421</v>
      </c>
      <c r="R1031" s="13" t="s">
        <v>345</v>
      </c>
      <c r="S1031" s="13"/>
      <c r="T1031" s="13"/>
      <c r="U1031" s="18" t="s">
        <v>278</v>
      </c>
      <c r="V1031" s="18" t="s">
        <v>302</v>
      </c>
      <c r="W1031" s="18"/>
      <c r="X1031" s="18"/>
      <c r="Y1031" s="18"/>
      <c r="Z1031" s="18"/>
      <c r="AA1031" s="13"/>
      <c r="AB1031" s="13"/>
    </row>
    <row r="1032" spans="1:28" ht="15" x14ac:dyDescent="0.2">
      <c r="A1032" s="13" t="s">
        <v>318</v>
      </c>
      <c r="B1032" s="39">
        <v>42091</v>
      </c>
      <c r="C1032" s="16">
        <v>0.48333333333333334</v>
      </c>
      <c r="D1032" s="12">
        <v>16.100000000000001</v>
      </c>
      <c r="E1032" s="13" t="s">
        <v>296</v>
      </c>
      <c r="F1032" s="14">
        <v>9.9</v>
      </c>
      <c r="G1032" s="13">
        <v>107.5</v>
      </c>
      <c r="H1032" s="15">
        <v>10.42</v>
      </c>
      <c r="I1032" s="13" t="s">
        <v>230</v>
      </c>
      <c r="J1032" s="318" t="s">
        <v>312</v>
      </c>
      <c r="K1032" s="15">
        <v>7.81</v>
      </c>
      <c r="L1032" s="15" t="s">
        <v>312</v>
      </c>
      <c r="M1032" s="15">
        <v>490.1</v>
      </c>
      <c r="N1032" s="15">
        <v>679.4</v>
      </c>
      <c r="O1032" s="12">
        <v>156</v>
      </c>
      <c r="P1032" s="13"/>
      <c r="Q1032" s="13" t="s">
        <v>421</v>
      </c>
      <c r="R1032" s="13" t="s">
        <v>345</v>
      </c>
      <c r="S1032" s="13"/>
      <c r="T1032" s="13"/>
      <c r="U1032" s="18" t="s">
        <v>278</v>
      </c>
      <c r="V1032" s="18" t="s">
        <v>303</v>
      </c>
      <c r="W1032" s="18"/>
      <c r="X1032" s="18"/>
      <c r="Y1032" s="18"/>
      <c r="Z1032" s="18"/>
      <c r="AA1032" s="13"/>
      <c r="AB1032" s="13"/>
    </row>
    <row r="1033" spans="1:28" ht="15" x14ac:dyDescent="0.25">
      <c r="A1033" s="13" t="s">
        <v>318</v>
      </c>
      <c r="B1033" s="39">
        <v>42111</v>
      </c>
      <c r="C1033" s="16">
        <v>0.50694444444444442</v>
      </c>
      <c r="D1033" s="12">
        <v>2419.6</v>
      </c>
      <c r="E1033" s="13" t="s">
        <v>296</v>
      </c>
      <c r="F1033" s="14">
        <v>9.92</v>
      </c>
      <c r="G1033" s="13">
        <v>100.3</v>
      </c>
      <c r="H1033" s="15">
        <v>7.36</v>
      </c>
      <c r="I1033" s="13" t="s">
        <v>371</v>
      </c>
      <c r="J1033" s="318" t="s">
        <v>312</v>
      </c>
      <c r="K1033" s="15">
        <v>7.79</v>
      </c>
      <c r="L1033" s="15" t="s">
        <v>312</v>
      </c>
      <c r="M1033" s="15">
        <v>338</v>
      </c>
      <c r="N1033" s="15">
        <v>510.1</v>
      </c>
      <c r="O1033" s="12">
        <v>118.8</v>
      </c>
      <c r="P1033" s="13" t="s">
        <v>312</v>
      </c>
      <c r="Q1033" s="13" t="s">
        <v>421</v>
      </c>
      <c r="R1033" s="13" t="s">
        <v>346</v>
      </c>
      <c r="S1033" s="13" t="s">
        <v>312</v>
      </c>
      <c r="T1033" s="13" t="s">
        <v>312</v>
      </c>
      <c r="U1033" s="350" t="s">
        <v>195</v>
      </c>
      <c r="V1033" s="18" t="s">
        <v>304</v>
      </c>
      <c r="W1033" s="18"/>
      <c r="X1033" s="18"/>
      <c r="Y1033" s="18"/>
      <c r="Z1033" s="18"/>
      <c r="AA1033" s="13"/>
      <c r="AB1033" s="13"/>
    </row>
    <row r="1034" spans="1:28" ht="15" x14ac:dyDescent="0.2">
      <c r="A1034" s="13" t="s">
        <v>318</v>
      </c>
      <c r="B1034" s="39">
        <v>42130</v>
      </c>
      <c r="C1034" s="16">
        <v>0.44791666666666669</v>
      </c>
      <c r="D1034" s="12">
        <v>194</v>
      </c>
      <c r="E1034" s="13"/>
      <c r="F1034" s="14">
        <v>9.07</v>
      </c>
      <c r="G1034" s="13">
        <v>99.4</v>
      </c>
      <c r="H1034" s="15">
        <v>10.38</v>
      </c>
      <c r="I1034" s="13" t="s">
        <v>371</v>
      </c>
      <c r="J1034" s="318" t="s">
        <v>312</v>
      </c>
      <c r="K1034" s="15">
        <v>7.78</v>
      </c>
      <c r="L1034" s="15" t="s">
        <v>312</v>
      </c>
      <c r="M1034" s="15">
        <v>341.3</v>
      </c>
      <c r="N1034" s="15">
        <v>245.4</v>
      </c>
      <c r="O1034" s="12">
        <v>88</v>
      </c>
      <c r="P1034" s="13"/>
      <c r="Q1034" s="13" t="s">
        <v>312</v>
      </c>
      <c r="R1034" s="13" t="s">
        <v>346</v>
      </c>
      <c r="S1034" s="13"/>
      <c r="T1034" s="13"/>
      <c r="U1034" s="18" t="s">
        <v>115</v>
      </c>
      <c r="V1034" s="18" t="s">
        <v>305</v>
      </c>
      <c r="W1034" s="18"/>
      <c r="X1034" s="18"/>
      <c r="Y1034" s="18"/>
      <c r="Z1034" s="18"/>
      <c r="AA1034" s="13"/>
      <c r="AB1034" s="13"/>
    </row>
    <row r="1035" spans="1:28" ht="15" x14ac:dyDescent="0.2">
      <c r="A1035" s="13" t="s">
        <v>318</v>
      </c>
      <c r="B1035" s="39">
        <v>42144</v>
      </c>
      <c r="C1035" s="16">
        <v>0.4513888888888889</v>
      </c>
      <c r="D1035" s="318">
        <v>172</v>
      </c>
      <c r="E1035" s="13"/>
      <c r="F1035" s="14">
        <v>9.92</v>
      </c>
      <c r="G1035" s="13">
        <v>102.3</v>
      </c>
      <c r="H1035" s="15">
        <v>8.57</v>
      </c>
      <c r="I1035" s="13" t="s">
        <v>371</v>
      </c>
      <c r="J1035" s="318" t="s">
        <v>312</v>
      </c>
      <c r="K1035" s="15">
        <v>7.64</v>
      </c>
      <c r="L1035" s="15" t="s">
        <v>312</v>
      </c>
      <c r="M1035" s="15">
        <v>230.3</v>
      </c>
      <c r="N1035" s="15">
        <v>221.7</v>
      </c>
      <c r="O1035" s="12">
        <v>72.7</v>
      </c>
      <c r="P1035" s="13"/>
      <c r="Q1035" s="13" t="s">
        <v>312</v>
      </c>
      <c r="R1035" s="13" t="s">
        <v>346</v>
      </c>
      <c r="S1035" s="13"/>
      <c r="T1035" s="13"/>
      <c r="U1035" s="18" t="s">
        <v>115</v>
      </c>
      <c r="V1035" s="18" t="s">
        <v>306</v>
      </c>
      <c r="W1035" s="18"/>
      <c r="X1035" s="18"/>
      <c r="Y1035" s="18"/>
      <c r="Z1035" s="18"/>
      <c r="AA1035" s="13"/>
      <c r="AB1035" s="13"/>
    </row>
    <row r="1036" spans="1:28" ht="15" x14ac:dyDescent="0.2">
      <c r="A1036" s="13" t="s">
        <v>318</v>
      </c>
      <c r="B1036" s="39">
        <v>42158</v>
      </c>
      <c r="C1036" s="16">
        <v>0.40277777777777773</v>
      </c>
      <c r="D1036" s="12">
        <v>21.6</v>
      </c>
      <c r="E1036" s="13"/>
      <c r="F1036" s="14">
        <v>9.11</v>
      </c>
      <c r="G1036" s="13">
        <v>100.8</v>
      </c>
      <c r="H1036" s="15">
        <v>11.3</v>
      </c>
      <c r="I1036" s="13" t="s">
        <v>371</v>
      </c>
      <c r="J1036" s="318" t="s">
        <v>312</v>
      </c>
      <c r="K1036" s="15">
        <v>7.64</v>
      </c>
      <c r="L1036" s="15" t="s">
        <v>312</v>
      </c>
      <c r="M1036" s="15">
        <v>208.3</v>
      </c>
      <c r="N1036" s="15">
        <v>282.89999999999998</v>
      </c>
      <c r="O1036" s="12">
        <v>72</v>
      </c>
      <c r="P1036" s="13" t="s">
        <v>312</v>
      </c>
      <c r="Q1036" s="13" t="s">
        <v>421</v>
      </c>
      <c r="R1036" s="13" t="s">
        <v>346</v>
      </c>
      <c r="S1036" s="13" t="s">
        <v>312</v>
      </c>
      <c r="T1036" s="13" t="s">
        <v>312</v>
      </c>
      <c r="U1036" s="18" t="s">
        <v>251</v>
      </c>
      <c r="V1036" s="18" t="s">
        <v>422</v>
      </c>
      <c r="W1036" s="18"/>
      <c r="X1036" s="18"/>
      <c r="Y1036" s="18"/>
      <c r="Z1036" s="18"/>
      <c r="AA1036" s="13"/>
      <c r="AB1036" s="13"/>
    </row>
    <row r="1037" spans="1:28" ht="15" x14ac:dyDescent="0.2">
      <c r="A1037" s="13" t="s">
        <v>318</v>
      </c>
      <c r="B1037" s="39">
        <v>42172</v>
      </c>
      <c r="C1037" s="16">
        <v>0.47569444444444442</v>
      </c>
      <c r="D1037" s="12">
        <v>75.400000000000006</v>
      </c>
      <c r="E1037" s="13"/>
      <c r="F1037" s="14">
        <v>8.42</v>
      </c>
      <c r="G1037" s="13">
        <v>101.1</v>
      </c>
      <c r="H1037" s="15">
        <v>15.17</v>
      </c>
      <c r="I1037" s="13" t="s">
        <v>371</v>
      </c>
      <c r="J1037" s="318" t="s">
        <v>312</v>
      </c>
      <c r="K1037" s="15">
        <v>7.59</v>
      </c>
      <c r="L1037" s="15" t="s">
        <v>312</v>
      </c>
      <c r="M1037" s="15">
        <v>192.2</v>
      </c>
      <c r="N1037" s="15">
        <v>237.4</v>
      </c>
      <c r="O1037" s="12">
        <v>92.3</v>
      </c>
      <c r="P1037" s="13" t="s">
        <v>312</v>
      </c>
      <c r="Q1037" s="13" t="s">
        <v>421</v>
      </c>
      <c r="R1037" s="13" t="s">
        <v>346</v>
      </c>
      <c r="S1037" s="13" t="s">
        <v>312</v>
      </c>
      <c r="T1037" s="13" t="s">
        <v>312</v>
      </c>
      <c r="U1037" s="18" t="s">
        <v>249</v>
      </c>
      <c r="V1037" s="18" t="s">
        <v>423</v>
      </c>
      <c r="W1037" s="18"/>
      <c r="X1037" s="18"/>
      <c r="Y1037" s="18"/>
      <c r="Z1037" s="18"/>
      <c r="AA1037" s="13"/>
      <c r="AB1037" s="13"/>
    </row>
    <row r="1038" spans="1:28" ht="15" x14ac:dyDescent="0.2">
      <c r="A1038" s="13" t="s">
        <v>318</v>
      </c>
      <c r="B1038" s="39">
        <v>42181</v>
      </c>
      <c r="C1038" s="16">
        <v>0.45902777777777781</v>
      </c>
      <c r="D1038" s="12">
        <v>114.5</v>
      </c>
      <c r="E1038" s="13" t="s">
        <v>296</v>
      </c>
      <c r="F1038" s="14">
        <v>8.0500000000000007</v>
      </c>
      <c r="G1038" s="13">
        <v>100.5</v>
      </c>
      <c r="H1038" s="15">
        <v>17.100000000000001</v>
      </c>
      <c r="I1038" s="13" t="s">
        <v>371</v>
      </c>
      <c r="J1038" s="318" t="s">
        <v>312</v>
      </c>
      <c r="K1038" s="15">
        <v>7.72</v>
      </c>
      <c r="L1038" s="15">
        <v>6.92</v>
      </c>
      <c r="M1038" s="15">
        <v>261.7</v>
      </c>
      <c r="N1038" s="15">
        <v>309.39999999999998</v>
      </c>
      <c r="O1038" s="12">
        <v>77.900000000000006</v>
      </c>
      <c r="P1038" s="13" t="s">
        <v>312</v>
      </c>
      <c r="Q1038" s="13" t="s">
        <v>298</v>
      </c>
      <c r="R1038" s="13" t="s">
        <v>346</v>
      </c>
      <c r="S1038" s="13" t="s">
        <v>312</v>
      </c>
      <c r="T1038" s="13" t="s">
        <v>312</v>
      </c>
      <c r="U1038" s="18" t="s">
        <v>207</v>
      </c>
      <c r="V1038" s="18" t="s">
        <v>147</v>
      </c>
      <c r="W1038" s="18"/>
      <c r="X1038" s="18"/>
      <c r="Y1038" s="18"/>
      <c r="Z1038" s="18"/>
      <c r="AA1038" s="13"/>
      <c r="AB1038" s="13"/>
    </row>
    <row r="1039" spans="1:28" ht="15" x14ac:dyDescent="0.2">
      <c r="A1039" s="13" t="s">
        <v>318</v>
      </c>
      <c r="B1039" s="39">
        <v>42186</v>
      </c>
      <c r="C1039" s="16">
        <v>0.40625</v>
      </c>
      <c r="D1039" s="318">
        <v>104</v>
      </c>
      <c r="E1039" s="13"/>
      <c r="F1039" s="14">
        <v>7.9</v>
      </c>
      <c r="G1039" s="12">
        <v>101</v>
      </c>
      <c r="H1039" s="15">
        <v>18.079999999999998</v>
      </c>
      <c r="I1039" s="13" t="s">
        <v>371</v>
      </c>
      <c r="J1039" s="318" t="s">
        <v>312</v>
      </c>
      <c r="K1039" s="15">
        <v>7.52</v>
      </c>
      <c r="L1039" s="15">
        <v>6.29</v>
      </c>
      <c r="M1039" s="15">
        <v>259.10000000000002</v>
      </c>
      <c r="N1039" s="15">
        <v>299.8</v>
      </c>
      <c r="O1039" s="12">
        <v>71.599999999999994</v>
      </c>
      <c r="P1039" s="13"/>
      <c r="Q1039" s="13" t="s">
        <v>312</v>
      </c>
      <c r="R1039" s="13" t="s">
        <v>346</v>
      </c>
      <c r="S1039" s="13"/>
      <c r="T1039" s="13"/>
      <c r="U1039" s="18" t="s">
        <v>127</v>
      </c>
      <c r="V1039" s="18" t="s">
        <v>148</v>
      </c>
      <c r="W1039" s="18"/>
      <c r="X1039" s="18"/>
      <c r="Y1039" s="18"/>
      <c r="Z1039" s="18"/>
      <c r="AA1039" s="13"/>
      <c r="AB1039" s="13"/>
    </row>
    <row r="1040" spans="1:28" ht="15" x14ac:dyDescent="0.2">
      <c r="A1040" s="13" t="s">
        <v>318</v>
      </c>
      <c r="B1040" s="39">
        <v>42195</v>
      </c>
      <c r="C1040" s="16">
        <v>0.42083333333333334</v>
      </c>
      <c r="D1040" s="12">
        <v>110.6</v>
      </c>
      <c r="E1040" s="13" t="s">
        <v>296</v>
      </c>
      <c r="F1040" s="14">
        <v>7.87</v>
      </c>
      <c r="G1040" s="13">
        <v>99.7</v>
      </c>
      <c r="H1040" s="15">
        <v>17.37</v>
      </c>
      <c r="I1040" s="13" t="s">
        <v>312</v>
      </c>
      <c r="J1040" s="318" t="s">
        <v>312</v>
      </c>
      <c r="K1040" s="15">
        <v>7.75</v>
      </c>
      <c r="L1040" s="15">
        <v>12.7</v>
      </c>
      <c r="M1040" s="15">
        <v>311.2</v>
      </c>
      <c r="N1040" s="15">
        <v>364.7</v>
      </c>
      <c r="O1040" s="12">
        <v>71.2</v>
      </c>
      <c r="P1040" s="13" t="s">
        <v>312</v>
      </c>
      <c r="Q1040" s="13" t="s">
        <v>298</v>
      </c>
      <c r="R1040" s="13" t="s">
        <v>346</v>
      </c>
      <c r="S1040" s="13" t="s">
        <v>312</v>
      </c>
      <c r="T1040" s="13" t="s">
        <v>312</v>
      </c>
      <c r="U1040" s="18" t="s">
        <v>249</v>
      </c>
      <c r="V1040" s="18" t="s">
        <v>149</v>
      </c>
      <c r="W1040" s="18"/>
      <c r="X1040" s="18"/>
      <c r="Y1040" s="18"/>
      <c r="Z1040" s="18"/>
      <c r="AA1040" s="13" t="s">
        <v>312</v>
      </c>
      <c r="AB1040" s="13" t="s">
        <v>312</v>
      </c>
    </row>
    <row r="1041" spans="1:28" ht="15" x14ac:dyDescent="0.2">
      <c r="A1041" s="13" t="s">
        <v>318</v>
      </c>
      <c r="B1041" s="39">
        <v>42200</v>
      </c>
      <c r="C1041" s="16">
        <v>0.40486111111111112</v>
      </c>
      <c r="D1041" s="318">
        <v>118</v>
      </c>
      <c r="E1041" s="13"/>
      <c r="F1041" s="14">
        <v>7.85</v>
      </c>
      <c r="G1041" s="13">
        <v>99.5</v>
      </c>
      <c r="H1041" s="15">
        <v>17.5</v>
      </c>
      <c r="I1041" s="13" t="s">
        <v>371</v>
      </c>
      <c r="J1041" s="318" t="s">
        <v>312</v>
      </c>
      <c r="K1041" s="15">
        <v>7.77</v>
      </c>
      <c r="L1041" s="12">
        <v>15.5</v>
      </c>
      <c r="M1041" s="12">
        <v>279</v>
      </c>
      <c r="N1041" s="12">
        <v>326</v>
      </c>
      <c r="O1041" s="12">
        <v>58</v>
      </c>
      <c r="P1041" s="13"/>
      <c r="Q1041" s="13" t="s">
        <v>298</v>
      </c>
      <c r="R1041" s="13" t="s">
        <v>346</v>
      </c>
      <c r="S1041" s="13"/>
      <c r="T1041" s="13"/>
      <c r="U1041" s="18" t="s">
        <v>163</v>
      </c>
      <c r="V1041" s="18" t="s">
        <v>150</v>
      </c>
      <c r="W1041" s="18"/>
      <c r="X1041" s="18"/>
      <c r="Y1041" s="18"/>
      <c r="Z1041" s="18"/>
      <c r="AA1041" s="13"/>
      <c r="AB1041" s="13"/>
    </row>
    <row r="1042" spans="1:28" ht="15" x14ac:dyDescent="0.2">
      <c r="A1042" s="13" t="s">
        <v>318</v>
      </c>
      <c r="B1042" s="39">
        <v>42209</v>
      </c>
      <c r="C1042" s="16">
        <v>0.40486111111111112</v>
      </c>
      <c r="D1042" s="12">
        <v>30.5</v>
      </c>
      <c r="E1042" s="13" t="s">
        <v>296</v>
      </c>
      <c r="F1042" s="14">
        <v>7.68</v>
      </c>
      <c r="G1042" s="13">
        <v>99.8</v>
      </c>
      <c r="H1042" s="15">
        <v>18.920000000000002</v>
      </c>
      <c r="I1042" s="13" t="s">
        <v>371</v>
      </c>
      <c r="J1042" s="318" t="s">
        <v>312</v>
      </c>
      <c r="K1042" s="15">
        <v>7.75</v>
      </c>
      <c r="L1042" s="15" t="s">
        <v>312</v>
      </c>
      <c r="M1042" s="15">
        <v>283</v>
      </c>
      <c r="N1042" s="15">
        <v>321.39999999999998</v>
      </c>
      <c r="O1042" s="12">
        <v>65</v>
      </c>
      <c r="P1042" s="13" t="s">
        <v>312</v>
      </c>
      <c r="Q1042" s="13" t="s">
        <v>298</v>
      </c>
      <c r="R1042" s="13" t="s">
        <v>346</v>
      </c>
      <c r="S1042" s="13" t="s">
        <v>312</v>
      </c>
      <c r="T1042" s="13" t="s">
        <v>312</v>
      </c>
      <c r="U1042" s="18" t="s">
        <v>249</v>
      </c>
      <c r="V1042" s="18" t="s">
        <v>151</v>
      </c>
      <c r="W1042" s="18"/>
      <c r="X1042" s="18"/>
      <c r="Y1042" s="18"/>
      <c r="Z1042" s="18"/>
      <c r="AA1042" s="13" t="s">
        <v>312</v>
      </c>
      <c r="AB1042" s="13" t="s">
        <v>312</v>
      </c>
    </row>
    <row r="1043" spans="1:28" ht="15" x14ac:dyDescent="0.2">
      <c r="A1043" s="13" t="s">
        <v>318</v>
      </c>
      <c r="B1043" s="39">
        <v>42216</v>
      </c>
      <c r="C1043" s="16">
        <v>0.41250000000000003</v>
      </c>
      <c r="D1043" s="12">
        <v>85.7</v>
      </c>
      <c r="E1043" s="13" t="s">
        <v>296</v>
      </c>
      <c r="F1043" s="14">
        <v>7.82</v>
      </c>
      <c r="G1043" s="13">
        <v>101.4</v>
      </c>
      <c r="H1043" s="15">
        <v>18.97</v>
      </c>
      <c r="I1043" s="13" t="s">
        <v>312</v>
      </c>
      <c r="J1043" s="318" t="s">
        <v>312</v>
      </c>
      <c r="K1043" s="15">
        <v>7.87</v>
      </c>
      <c r="L1043" s="15" t="s">
        <v>312</v>
      </c>
      <c r="M1043" s="15">
        <v>371.4</v>
      </c>
      <c r="N1043" s="15">
        <v>420.1</v>
      </c>
      <c r="O1043" s="12">
        <v>57.1</v>
      </c>
      <c r="P1043" s="13" t="s">
        <v>312</v>
      </c>
      <c r="Q1043" s="13" t="s">
        <v>421</v>
      </c>
      <c r="R1043" s="13" t="s">
        <v>346</v>
      </c>
      <c r="S1043" s="13" t="s">
        <v>312</v>
      </c>
      <c r="T1043" s="13" t="s">
        <v>312</v>
      </c>
      <c r="U1043" s="18" t="s">
        <v>249</v>
      </c>
      <c r="V1043" s="18" t="s">
        <v>152</v>
      </c>
      <c r="W1043" s="18"/>
      <c r="X1043" s="18"/>
      <c r="Y1043" s="18"/>
      <c r="Z1043" s="18"/>
      <c r="AA1043" s="13"/>
      <c r="AB1043" s="13"/>
    </row>
    <row r="1044" spans="1:28" ht="15" x14ac:dyDescent="0.25">
      <c r="A1044" s="13" t="s">
        <v>318</v>
      </c>
      <c r="B1044" s="39">
        <v>42221</v>
      </c>
      <c r="C1044" s="16">
        <v>0.42569444444444443</v>
      </c>
      <c r="D1044" s="12">
        <v>261</v>
      </c>
      <c r="E1044" s="13"/>
      <c r="F1044" s="14">
        <v>7.99</v>
      </c>
      <c r="G1044" s="13">
        <v>103.5</v>
      </c>
      <c r="H1044" s="15">
        <v>18.48</v>
      </c>
      <c r="I1044" s="13" t="s">
        <v>312</v>
      </c>
      <c r="J1044" s="318" t="s">
        <v>312</v>
      </c>
      <c r="K1044" s="15">
        <v>7.6</v>
      </c>
      <c r="L1044" s="15" t="s">
        <v>312</v>
      </c>
      <c r="M1044" s="15">
        <v>386.7</v>
      </c>
      <c r="N1044" s="15">
        <v>442.1</v>
      </c>
      <c r="O1044" s="12" t="s">
        <v>312</v>
      </c>
      <c r="P1044" s="13" t="s">
        <v>312</v>
      </c>
      <c r="Q1044" s="13" t="s">
        <v>421</v>
      </c>
      <c r="R1044" s="13" t="s">
        <v>345</v>
      </c>
      <c r="S1044" s="13" t="s">
        <v>312</v>
      </c>
      <c r="T1044" s="13" t="s">
        <v>312</v>
      </c>
      <c r="U1044" s="340" t="s">
        <v>172</v>
      </c>
      <c r="V1044" s="18" t="s">
        <v>153</v>
      </c>
      <c r="W1044" s="18"/>
      <c r="X1044" s="18"/>
      <c r="Y1044" s="18"/>
      <c r="Z1044" s="18"/>
      <c r="AA1044" s="13"/>
      <c r="AB1044" s="13"/>
    </row>
    <row r="1045" spans="1:28" ht="15" x14ac:dyDescent="0.2">
      <c r="A1045" s="13" t="s">
        <v>318</v>
      </c>
      <c r="B1045" s="39">
        <v>42235</v>
      </c>
      <c r="C1045" s="16">
        <v>0.4368055555555555</v>
      </c>
      <c r="D1045" s="318">
        <v>345</v>
      </c>
      <c r="E1045" s="13"/>
      <c r="F1045" s="14">
        <v>8.11</v>
      </c>
      <c r="G1045" s="13">
        <v>103.6</v>
      </c>
      <c r="H1045" s="15">
        <v>17.940000000000001</v>
      </c>
      <c r="I1045" s="13" t="s">
        <v>230</v>
      </c>
      <c r="J1045" s="318" t="s">
        <v>312</v>
      </c>
      <c r="K1045" s="15">
        <v>7.75</v>
      </c>
      <c r="L1045" s="15" t="s">
        <v>312</v>
      </c>
      <c r="M1045" s="15">
        <v>445.6</v>
      </c>
      <c r="N1045" s="15">
        <v>514.20000000000005</v>
      </c>
      <c r="O1045" s="12">
        <v>67.2</v>
      </c>
      <c r="P1045" s="13" t="s">
        <v>312</v>
      </c>
      <c r="Q1045" s="13" t="s">
        <v>312</v>
      </c>
      <c r="R1045" s="13" t="s">
        <v>345</v>
      </c>
      <c r="S1045" s="13" t="s">
        <v>312</v>
      </c>
      <c r="T1045" s="13" t="s">
        <v>312</v>
      </c>
      <c r="U1045" s="18" t="s">
        <v>174</v>
      </c>
      <c r="V1045" s="18" t="s">
        <v>154</v>
      </c>
      <c r="W1045" s="18"/>
      <c r="X1045" s="18"/>
      <c r="Y1045" s="18"/>
      <c r="Z1045" s="18"/>
      <c r="AA1045" s="13"/>
      <c r="AB1045" s="13"/>
    </row>
    <row r="1046" spans="1:28" ht="15" x14ac:dyDescent="0.2">
      <c r="A1046" s="13" t="s">
        <v>318</v>
      </c>
      <c r="B1046" s="39">
        <v>42249</v>
      </c>
      <c r="C1046" s="16">
        <v>0.43194444444444446</v>
      </c>
      <c r="D1046" s="318">
        <v>261</v>
      </c>
      <c r="E1046" s="13"/>
      <c r="F1046" s="14">
        <v>7.98</v>
      </c>
      <c r="G1046" s="13">
        <v>103.3</v>
      </c>
      <c r="H1046" s="15">
        <v>18.48</v>
      </c>
      <c r="I1046" s="13" t="s">
        <v>230</v>
      </c>
      <c r="J1046" s="318" t="s">
        <v>312</v>
      </c>
      <c r="K1046" s="15">
        <v>7.58</v>
      </c>
      <c r="L1046" s="12" t="s">
        <v>312</v>
      </c>
      <c r="M1046" s="15">
        <v>553.20000000000005</v>
      </c>
      <c r="N1046" s="15">
        <v>632.20000000000005</v>
      </c>
      <c r="O1046" s="12">
        <v>66.599999999999994</v>
      </c>
      <c r="P1046" s="13" t="s">
        <v>312</v>
      </c>
      <c r="Q1046" s="13" t="s">
        <v>298</v>
      </c>
      <c r="R1046" s="13" t="s">
        <v>345</v>
      </c>
      <c r="S1046" s="13" t="s">
        <v>312</v>
      </c>
      <c r="T1046" s="13" t="s">
        <v>312</v>
      </c>
      <c r="U1046" s="18" t="s">
        <v>174</v>
      </c>
      <c r="V1046" s="18" t="s">
        <v>155</v>
      </c>
      <c r="W1046" s="18"/>
      <c r="X1046" s="18"/>
      <c r="Y1046" s="18"/>
      <c r="Z1046" s="18"/>
      <c r="AA1046" s="13"/>
      <c r="AB1046" s="13"/>
    </row>
    <row r="1047" spans="1:28" ht="15" x14ac:dyDescent="0.2">
      <c r="A1047" s="13" t="s">
        <v>318</v>
      </c>
      <c r="B1047" s="39">
        <v>42263</v>
      </c>
      <c r="C1047" s="16">
        <v>0.42638888888888887</v>
      </c>
      <c r="D1047" s="318">
        <v>1990</v>
      </c>
      <c r="E1047" s="13"/>
      <c r="F1047" s="14">
        <v>8.15</v>
      </c>
      <c r="G1047" s="13">
        <v>102.5</v>
      </c>
      <c r="H1047" s="15">
        <v>16.920000000000002</v>
      </c>
      <c r="I1047" s="111" t="s">
        <v>521</v>
      </c>
      <c r="J1047" s="356" t="s">
        <v>312</v>
      </c>
      <c r="K1047" s="15">
        <v>7.57</v>
      </c>
      <c r="L1047" s="15">
        <v>3.87</v>
      </c>
      <c r="M1047" s="15">
        <v>739.8</v>
      </c>
      <c r="N1047" s="15">
        <v>876.4</v>
      </c>
      <c r="O1047" s="12">
        <v>45.6</v>
      </c>
      <c r="P1047" s="111" t="s">
        <v>312</v>
      </c>
      <c r="Q1047" s="111" t="s">
        <v>421</v>
      </c>
      <c r="R1047" s="111" t="s">
        <v>345</v>
      </c>
      <c r="S1047" s="13" t="s">
        <v>312</v>
      </c>
      <c r="T1047" s="13" t="s">
        <v>312</v>
      </c>
      <c r="U1047" s="18" t="s">
        <v>246</v>
      </c>
      <c r="V1047" s="18" t="s">
        <v>156</v>
      </c>
      <c r="W1047" s="18"/>
      <c r="X1047" s="18"/>
      <c r="Y1047" s="18"/>
      <c r="Z1047" s="18"/>
      <c r="AA1047" s="13"/>
      <c r="AB1047" s="13"/>
    </row>
    <row r="1048" spans="1:28" ht="15" x14ac:dyDescent="0.2">
      <c r="A1048" s="13" t="s">
        <v>318</v>
      </c>
      <c r="B1048" s="39">
        <v>42272</v>
      </c>
      <c r="C1048" s="16">
        <v>0.49444444444444446</v>
      </c>
      <c r="D1048" s="12">
        <v>579.4</v>
      </c>
      <c r="E1048" s="13" t="s">
        <v>296</v>
      </c>
      <c r="F1048" s="14">
        <v>8.6300000000000008</v>
      </c>
      <c r="G1048" s="13">
        <v>106.3</v>
      </c>
      <c r="H1048" s="15">
        <v>16.43</v>
      </c>
      <c r="I1048" s="111" t="s">
        <v>521</v>
      </c>
      <c r="J1048" s="356" t="s">
        <v>312</v>
      </c>
      <c r="K1048" s="15">
        <v>7.68</v>
      </c>
      <c r="L1048" s="15">
        <v>1.57</v>
      </c>
      <c r="M1048" s="15">
        <v>767.6</v>
      </c>
      <c r="N1048" s="15">
        <v>919.8</v>
      </c>
      <c r="O1048" s="12">
        <v>37.6</v>
      </c>
      <c r="P1048" s="111" t="s">
        <v>312</v>
      </c>
      <c r="Q1048" s="111" t="s">
        <v>421</v>
      </c>
      <c r="R1048" s="111" t="s">
        <v>345</v>
      </c>
      <c r="S1048" s="13" t="s">
        <v>312</v>
      </c>
      <c r="T1048" s="13" t="s">
        <v>312</v>
      </c>
      <c r="U1048" s="18" t="s">
        <v>174</v>
      </c>
      <c r="V1048" s="18" t="s">
        <v>157</v>
      </c>
      <c r="W1048" s="18"/>
      <c r="X1048" s="18"/>
      <c r="Y1048" s="18"/>
      <c r="Z1048" s="18"/>
      <c r="AA1048" s="13"/>
      <c r="AB1048" s="13"/>
    </row>
    <row r="1049" spans="1:28" ht="15" x14ac:dyDescent="0.2">
      <c r="A1049" s="13" t="s">
        <v>318</v>
      </c>
      <c r="B1049" s="39">
        <v>42286</v>
      </c>
      <c r="C1049" s="16">
        <v>0.44791666666666669</v>
      </c>
      <c r="D1049" s="12">
        <v>307.60000000000002</v>
      </c>
      <c r="E1049" s="111" t="s">
        <v>522</v>
      </c>
      <c r="F1049" s="15">
        <v>8.5</v>
      </c>
      <c r="G1049" s="13">
        <v>100.7</v>
      </c>
      <c r="H1049" s="15">
        <v>14.7</v>
      </c>
      <c r="I1049" s="13" t="s">
        <v>230</v>
      </c>
      <c r="J1049" s="356" t="s">
        <v>312</v>
      </c>
      <c r="K1049" s="15">
        <v>7.73</v>
      </c>
      <c r="L1049" s="15">
        <v>4.25</v>
      </c>
      <c r="M1049" s="15">
        <v>631.4</v>
      </c>
      <c r="N1049" s="15">
        <v>786.6</v>
      </c>
      <c r="O1049" s="12">
        <v>20.2</v>
      </c>
      <c r="P1049" s="111" t="s">
        <v>312</v>
      </c>
      <c r="Q1049" s="13" t="s">
        <v>298</v>
      </c>
      <c r="R1049" s="111" t="s">
        <v>345</v>
      </c>
      <c r="S1049" s="13" t="s">
        <v>312</v>
      </c>
      <c r="T1049" s="13" t="s">
        <v>312</v>
      </c>
      <c r="U1049" s="18" t="s">
        <v>174</v>
      </c>
      <c r="V1049" s="18" t="s">
        <v>158</v>
      </c>
      <c r="W1049" s="18"/>
      <c r="X1049" s="18"/>
      <c r="Y1049" s="18"/>
      <c r="Z1049" s="18"/>
      <c r="AA1049" s="13"/>
      <c r="AB1049" s="13"/>
    </row>
    <row r="1050" spans="1:28" ht="15" x14ac:dyDescent="0.2">
      <c r="A1050" s="13" t="s">
        <v>318</v>
      </c>
      <c r="B1050" s="39">
        <v>42307</v>
      </c>
      <c r="C1050" s="16">
        <v>0.4381944444444445</v>
      </c>
      <c r="D1050" s="12">
        <v>435.2</v>
      </c>
      <c r="E1050" s="111" t="s">
        <v>523</v>
      </c>
      <c r="F1050" s="14">
        <v>9.19</v>
      </c>
      <c r="G1050" s="13">
        <v>98.6</v>
      </c>
      <c r="H1050" s="15">
        <v>9.6300000000000008</v>
      </c>
      <c r="I1050" s="13" t="s">
        <v>230</v>
      </c>
      <c r="J1050" s="356" t="s">
        <v>312</v>
      </c>
      <c r="K1050" s="15">
        <v>7.49</v>
      </c>
      <c r="L1050" s="15">
        <v>4.3499999999999996</v>
      </c>
      <c r="M1050" s="15">
        <v>638.79999999999995</v>
      </c>
      <c r="N1050" s="15">
        <v>902.8</v>
      </c>
      <c r="O1050" s="12">
        <v>15.4</v>
      </c>
      <c r="P1050" s="111" t="s">
        <v>312</v>
      </c>
      <c r="Q1050" s="111" t="s">
        <v>6</v>
      </c>
      <c r="R1050" s="111" t="s">
        <v>120</v>
      </c>
      <c r="S1050" s="13" t="s">
        <v>312</v>
      </c>
      <c r="T1050" s="13" t="s">
        <v>312</v>
      </c>
      <c r="U1050" s="344" t="s">
        <v>359</v>
      </c>
      <c r="V1050" s="158" t="s">
        <v>159</v>
      </c>
      <c r="W1050" s="158"/>
      <c r="X1050" s="158"/>
      <c r="Y1050" s="158"/>
      <c r="Z1050" s="158"/>
      <c r="AA1050" s="13"/>
      <c r="AB1050" s="13"/>
    </row>
    <row r="1051" spans="1:28" ht="15" x14ac:dyDescent="0.2">
      <c r="A1051" s="13" t="s">
        <v>318</v>
      </c>
      <c r="B1051" s="39">
        <v>42321</v>
      </c>
      <c r="C1051" s="16">
        <v>0.43958333333333338</v>
      </c>
      <c r="D1051" s="12">
        <v>344.8</v>
      </c>
      <c r="E1051" s="111" t="s">
        <v>296</v>
      </c>
      <c r="F1051" s="14">
        <v>10.72</v>
      </c>
      <c r="G1051" s="13">
        <v>101.7</v>
      </c>
      <c r="H1051" s="15">
        <v>5.17</v>
      </c>
      <c r="I1051" s="13" t="s">
        <v>230</v>
      </c>
      <c r="J1051" s="356" t="s">
        <v>312</v>
      </c>
      <c r="K1051" s="15">
        <v>7.32</v>
      </c>
      <c r="L1051" s="15">
        <v>1.81</v>
      </c>
      <c r="M1051" s="15">
        <v>557.6</v>
      </c>
      <c r="N1051" s="15">
        <v>900.9</v>
      </c>
      <c r="O1051" s="12">
        <v>8.6999999999999993</v>
      </c>
      <c r="P1051" s="111"/>
      <c r="Q1051" s="111" t="s">
        <v>421</v>
      </c>
      <c r="R1051" s="111" t="s">
        <v>345</v>
      </c>
      <c r="S1051" s="13"/>
      <c r="T1051" s="13"/>
      <c r="U1051" s="327" t="s">
        <v>187</v>
      </c>
      <c r="V1051" s="18" t="s">
        <v>160</v>
      </c>
      <c r="W1051" s="18"/>
      <c r="X1051" s="18"/>
      <c r="Y1051" s="18"/>
      <c r="Z1051" s="18"/>
      <c r="AA1051" s="13"/>
      <c r="AB1051" s="13"/>
    </row>
    <row r="1052" spans="1:28" ht="15" x14ac:dyDescent="0.2">
      <c r="A1052" s="13" t="s">
        <v>318</v>
      </c>
      <c r="B1052" s="39">
        <v>42342</v>
      </c>
      <c r="C1052" s="16">
        <v>0.4548611111111111</v>
      </c>
      <c r="D1052" s="12">
        <v>81.3</v>
      </c>
      <c r="E1052" s="111">
        <v>1986.3</v>
      </c>
      <c r="F1052" s="14">
        <v>11.7</v>
      </c>
      <c r="G1052" s="13">
        <v>107.2</v>
      </c>
      <c r="H1052" s="15">
        <v>3.37</v>
      </c>
      <c r="I1052" s="13" t="s">
        <v>230</v>
      </c>
      <c r="J1052" s="356" t="s">
        <v>312</v>
      </c>
      <c r="K1052" s="15">
        <v>7.34</v>
      </c>
      <c r="L1052" s="15">
        <v>1.5</v>
      </c>
      <c r="M1052" s="15"/>
      <c r="N1052" s="15">
        <v>908</v>
      </c>
      <c r="O1052" s="12">
        <v>16.3</v>
      </c>
      <c r="P1052" s="111"/>
      <c r="Q1052" s="111" t="s">
        <v>421</v>
      </c>
      <c r="R1052" s="111" t="s">
        <v>345</v>
      </c>
      <c r="S1052" s="13"/>
      <c r="T1052" s="13"/>
      <c r="U1052" s="18" t="s">
        <v>191</v>
      </c>
      <c r="V1052" s="18" t="s">
        <v>161</v>
      </c>
      <c r="W1052" s="18"/>
      <c r="X1052" s="18"/>
      <c r="Y1052" s="18"/>
      <c r="Z1052" s="18"/>
      <c r="AA1052" s="13"/>
      <c r="AB1052" s="13"/>
    </row>
    <row r="1053" spans="1:28" ht="15" x14ac:dyDescent="0.2">
      <c r="A1053" s="13" t="s">
        <v>318</v>
      </c>
      <c r="B1053" s="39">
        <v>42356</v>
      </c>
      <c r="C1053" s="16">
        <v>0.47430555555555554</v>
      </c>
      <c r="D1053" s="12">
        <v>67</v>
      </c>
      <c r="E1053" s="111">
        <v>1413.6</v>
      </c>
      <c r="F1053" s="14">
        <v>12.96</v>
      </c>
      <c r="G1053" s="12">
        <v>110</v>
      </c>
      <c r="H1053" s="15">
        <v>0.69</v>
      </c>
      <c r="I1053" s="13" t="s">
        <v>230</v>
      </c>
      <c r="J1053" s="356" t="s">
        <v>312</v>
      </c>
      <c r="K1053" s="15">
        <v>7.19</v>
      </c>
      <c r="L1053" s="15">
        <v>1.29</v>
      </c>
      <c r="M1053" s="15">
        <v>398.6</v>
      </c>
      <c r="N1053" s="15">
        <v>745.4</v>
      </c>
      <c r="O1053" s="12">
        <v>13.1</v>
      </c>
      <c r="P1053" s="111"/>
      <c r="Q1053" s="111" t="s">
        <v>298</v>
      </c>
      <c r="R1053" s="111" t="s">
        <v>345</v>
      </c>
      <c r="S1053" s="13"/>
      <c r="T1053" s="13"/>
      <c r="U1053" s="18" t="s">
        <v>164</v>
      </c>
      <c r="V1053" s="330"/>
      <c r="W1053" s="330"/>
      <c r="X1053" s="330"/>
      <c r="Y1053" s="330"/>
      <c r="Z1053" s="330"/>
      <c r="AA1053" s="13"/>
      <c r="AB1053" s="13"/>
    </row>
    <row r="1054" spans="1:28" ht="15" x14ac:dyDescent="0.2">
      <c r="A1054" s="13" t="s">
        <v>318</v>
      </c>
      <c r="B1054" s="39">
        <v>42384</v>
      </c>
      <c r="C1054" s="16">
        <v>0.5083333333333333</v>
      </c>
      <c r="D1054" s="12">
        <v>29.2</v>
      </c>
      <c r="E1054" s="111">
        <v>1299.7</v>
      </c>
      <c r="F1054" s="15">
        <v>12.1</v>
      </c>
      <c r="G1054" s="13">
        <v>107.5</v>
      </c>
      <c r="H1054" s="15">
        <v>1.95</v>
      </c>
      <c r="I1054" s="13" t="s">
        <v>230</v>
      </c>
      <c r="J1054" s="356" t="s">
        <v>312</v>
      </c>
      <c r="K1054" s="15">
        <v>7.77</v>
      </c>
      <c r="L1054" s="15">
        <v>1.32</v>
      </c>
      <c r="M1054" s="15">
        <v>415.2</v>
      </c>
      <c r="N1054" s="15">
        <v>742.8</v>
      </c>
      <c r="O1054" s="12">
        <v>33.299999999999997</v>
      </c>
      <c r="P1054" s="111"/>
      <c r="Q1054" s="111" t="s">
        <v>298</v>
      </c>
      <c r="R1054" s="111" t="s">
        <v>345</v>
      </c>
      <c r="S1054" s="13"/>
      <c r="T1054" s="13"/>
      <c r="U1054" s="18" t="s">
        <v>174</v>
      </c>
      <c r="V1054" s="330"/>
      <c r="W1054" s="330"/>
      <c r="X1054" s="330"/>
      <c r="Y1054" s="330"/>
      <c r="Z1054" s="330"/>
      <c r="AA1054" s="13"/>
      <c r="AB1054" s="13"/>
    </row>
    <row r="1055" spans="1:28" ht="15" x14ac:dyDescent="0.2">
      <c r="A1055" s="13" t="s">
        <v>318</v>
      </c>
      <c r="B1055" s="39">
        <v>42405</v>
      </c>
      <c r="C1055" s="16">
        <v>0.49583333333333335</v>
      </c>
      <c r="D1055" s="12">
        <v>16.100000000000001</v>
      </c>
      <c r="E1055" s="111">
        <v>1299.7</v>
      </c>
      <c r="F1055" s="14">
        <v>11.88</v>
      </c>
      <c r="G1055" s="13">
        <v>106.7</v>
      </c>
      <c r="H1055" s="15">
        <v>2.9</v>
      </c>
      <c r="I1055" s="13" t="s">
        <v>230</v>
      </c>
      <c r="J1055" s="356" t="s">
        <v>312</v>
      </c>
      <c r="K1055" s="15">
        <v>8.01</v>
      </c>
      <c r="L1055" s="15">
        <v>2.11</v>
      </c>
      <c r="M1055" s="15">
        <v>452</v>
      </c>
      <c r="N1055" s="15">
        <v>784.1</v>
      </c>
      <c r="O1055" s="12">
        <v>28.1</v>
      </c>
      <c r="P1055" s="111"/>
      <c r="Q1055" s="111" t="s">
        <v>217</v>
      </c>
      <c r="R1055" s="111" t="s">
        <v>345</v>
      </c>
      <c r="S1055" s="13"/>
      <c r="T1055" s="13"/>
      <c r="U1055" s="18" t="s">
        <v>131</v>
      </c>
      <c r="V1055" s="330"/>
      <c r="W1055" s="330"/>
      <c r="X1055" s="330"/>
      <c r="Y1055" s="330"/>
      <c r="Z1055" s="330"/>
      <c r="AA1055" s="13"/>
      <c r="AB1055" s="13"/>
    </row>
    <row r="1056" spans="1:28" ht="15" x14ac:dyDescent="0.2">
      <c r="A1056" s="13" t="s">
        <v>318</v>
      </c>
      <c r="B1056" s="39">
        <v>42448</v>
      </c>
      <c r="C1056" s="16">
        <v>0.53402777777777777</v>
      </c>
      <c r="D1056" s="12">
        <v>25.9</v>
      </c>
      <c r="E1056" s="111" t="s">
        <v>296</v>
      </c>
      <c r="F1056" s="14">
        <v>11.64</v>
      </c>
      <c r="G1056" s="13">
        <v>110.6</v>
      </c>
      <c r="H1056" s="15">
        <v>5.21</v>
      </c>
      <c r="I1056" s="13" t="s">
        <v>230</v>
      </c>
      <c r="J1056" s="356" t="s">
        <v>312</v>
      </c>
      <c r="K1056" s="15">
        <v>7.6</v>
      </c>
      <c r="L1056" s="15">
        <v>2.88</v>
      </c>
      <c r="M1056" s="15">
        <v>595</v>
      </c>
      <c r="N1056" s="15">
        <v>952.6</v>
      </c>
      <c r="O1056" s="12">
        <v>161</v>
      </c>
      <c r="P1056" s="111"/>
      <c r="Q1056" s="111" t="s">
        <v>421</v>
      </c>
      <c r="R1056" s="111" t="s">
        <v>345</v>
      </c>
      <c r="S1056" s="13"/>
      <c r="T1056" s="13"/>
      <c r="U1056" s="18" t="s">
        <v>174</v>
      </c>
      <c r="V1056" s="330"/>
      <c r="W1056" s="330"/>
      <c r="X1056" s="330"/>
      <c r="Y1056" s="330"/>
      <c r="Z1056" s="330"/>
      <c r="AA1056" s="13"/>
      <c r="AB1056" s="13"/>
    </row>
    <row r="1057" spans="1:28" ht="15" x14ac:dyDescent="0.2">
      <c r="A1057" s="13" t="s">
        <v>318</v>
      </c>
      <c r="B1057" s="39">
        <v>42468</v>
      </c>
      <c r="C1057" s="16">
        <v>0.45069444444444445</v>
      </c>
      <c r="D1057" s="12">
        <v>20.100000000000001</v>
      </c>
      <c r="E1057" s="111" t="s">
        <v>296</v>
      </c>
      <c r="F1057" s="14">
        <v>10.51</v>
      </c>
      <c r="G1057" s="13">
        <v>111.4</v>
      </c>
      <c r="H1057" s="15">
        <v>9.6999999999999993</v>
      </c>
      <c r="I1057" s="111" t="s">
        <v>25</v>
      </c>
      <c r="J1057" s="356" t="s">
        <v>312</v>
      </c>
      <c r="K1057" s="15">
        <v>8.3699999999999992</v>
      </c>
      <c r="L1057" s="15">
        <v>4.1900000000000004</v>
      </c>
      <c r="M1057" s="15">
        <v>507.5</v>
      </c>
      <c r="N1057" s="15">
        <v>718.8</v>
      </c>
      <c r="O1057" s="12">
        <v>108</v>
      </c>
      <c r="P1057" s="111"/>
      <c r="Q1057" s="111" t="s">
        <v>7</v>
      </c>
      <c r="R1057" s="111" t="s">
        <v>7</v>
      </c>
      <c r="S1057" s="13"/>
      <c r="T1057" s="13"/>
      <c r="U1057" s="18" t="s">
        <v>174</v>
      </c>
      <c r="V1057" s="330"/>
      <c r="W1057" s="330"/>
      <c r="X1057" s="330"/>
      <c r="Y1057" s="330"/>
      <c r="Z1057" s="330"/>
      <c r="AA1057" s="13"/>
      <c r="AB1057" s="13"/>
    </row>
    <row r="1058" spans="1:28" ht="15" x14ac:dyDescent="0.2">
      <c r="A1058" s="13" t="s">
        <v>318</v>
      </c>
      <c r="B1058" s="39">
        <v>42474</v>
      </c>
      <c r="C1058" s="16">
        <v>0.56597222222222221</v>
      </c>
      <c r="D1058" s="12">
        <v>21.8</v>
      </c>
      <c r="E1058" s="111" t="s">
        <v>296</v>
      </c>
      <c r="F1058" s="14">
        <v>10.26</v>
      </c>
      <c r="G1058" s="13">
        <v>123.7</v>
      </c>
      <c r="H1058" s="15">
        <v>14.49</v>
      </c>
      <c r="I1058" s="111" t="s">
        <v>2</v>
      </c>
      <c r="J1058" s="356" t="s">
        <v>7</v>
      </c>
      <c r="K1058" s="15">
        <v>9.01</v>
      </c>
      <c r="L1058" s="15">
        <v>5.41</v>
      </c>
      <c r="M1058" s="15">
        <v>494.2</v>
      </c>
      <c r="N1058" s="15">
        <v>619.79999999999995</v>
      </c>
      <c r="O1058" s="12">
        <v>111.2</v>
      </c>
      <c r="P1058" s="111"/>
      <c r="Q1058" s="111" t="s">
        <v>529</v>
      </c>
      <c r="R1058" s="111" t="s">
        <v>7</v>
      </c>
      <c r="S1058" s="13"/>
      <c r="T1058" s="13"/>
      <c r="U1058" s="344" t="s">
        <v>506</v>
      </c>
      <c r="V1058" s="330"/>
      <c r="W1058" s="330"/>
      <c r="X1058" s="330"/>
      <c r="Y1058" s="330"/>
      <c r="Z1058" s="330"/>
      <c r="AA1058" s="13"/>
      <c r="AB1058" s="13"/>
    </row>
    <row r="1059" spans="1:28" ht="15" x14ac:dyDescent="0.2">
      <c r="A1059" s="13" t="s">
        <v>318</v>
      </c>
      <c r="B1059" s="39">
        <v>42489</v>
      </c>
      <c r="C1059" s="16">
        <v>0.45555555555555555</v>
      </c>
      <c r="D1059" s="12">
        <v>435.2</v>
      </c>
      <c r="E1059" s="111" t="s">
        <v>41</v>
      </c>
      <c r="F1059" s="349" t="s">
        <v>7</v>
      </c>
      <c r="G1059" s="349" t="s">
        <v>7</v>
      </c>
      <c r="H1059" s="15">
        <v>6.64</v>
      </c>
      <c r="I1059" s="111" t="s">
        <v>25</v>
      </c>
      <c r="J1059" s="356" t="s">
        <v>7</v>
      </c>
      <c r="K1059" s="15">
        <v>7.81</v>
      </c>
      <c r="L1059" s="15">
        <v>15.1</v>
      </c>
      <c r="M1059" s="15">
        <v>251</v>
      </c>
      <c r="N1059" s="15">
        <v>386.3</v>
      </c>
      <c r="O1059" s="12">
        <v>160.80000000000001</v>
      </c>
      <c r="P1059" s="111"/>
      <c r="Q1059" s="111" t="s">
        <v>7</v>
      </c>
      <c r="R1059" s="111" t="s">
        <v>7</v>
      </c>
      <c r="S1059" s="13"/>
      <c r="T1059" s="13"/>
      <c r="U1059" s="18" t="s">
        <v>88</v>
      </c>
      <c r="V1059" s="330"/>
      <c r="W1059" s="330"/>
      <c r="X1059" s="330"/>
      <c r="Y1059" s="330"/>
      <c r="Z1059" s="330"/>
      <c r="AA1059" s="13"/>
      <c r="AB1059" s="13"/>
    </row>
    <row r="1060" spans="1:28" ht="15" x14ac:dyDescent="0.2">
      <c r="A1060" s="13" t="s">
        <v>318</v>
      </c>
      <c r="B1060" s="39">
        <v>42494</v>
      </c>
      <c r="C1060" s="16">
        <v>0.48055555555555557</v>
      </c>
      <c r="D1060" s="12">
        <v>32.299999999999997</v>
      </c>
      <c r="E1060" s="111"/>
      <c r="F1060" s="349" t="s">
        <v>7</v>
      </c>
      <c r="G1060" s="349" t="s">
        <v>7</v>
      </c>
      <c r="H1060" s="15">
        <v>11.29</v>
      </c>
      <c r="I1060" s="111" t="s">
        <v>25</v>
      </c>
      <c r="J1060" s="356" t="s">
        <v>7</v>
      </c>
      <c r="K1060" s="15">
        <v>7.77</v>
      </c>
      <c r="L1060" s="15">
        <v>15.2</v>
      </c>
      <c r="M1060" s="312" t="s">
        <v>7</v>
      </c>
      <c r="N1060" s="15">
        <v>435.4</v>
      </c>
      <c r="O1060" s="12">
        <v>130.30000000000001</v>
      </c>
      <c r="P1060" s="111"/>
      <c r="Q1060" s="111" t="s">
        <v>530</v>
      </c>
      <c r="R1060" s="111" t="s">
        <v>7</v>
      </c>
      <c r="S1060" s="13"/>
      <c r="T1060" s="13"/>
      <c r="U1060" s="18" t="s">
        <v>88</v>
      </c>
      <c r="V1060" s="330"/>
      <c r="W1060" s="330"/>
      <c r="X1060" s="330"/>
      <c r="Y1060" s="330"/>
      <c r="Z1060" s="330"/>
      <c r="AA1060" s="13"/>
      <c r="AB1060" s="13"/>
    </row>
    <row r="1061" spans="1:28" ht="15" x14ac:dyDescent="0.25">
      <c r="A1061" s="13" t="s">
        <v>318</v>
      </c>
      <c r="B1061" s="39">
        <v>42499</v>
      </c>
      <c r="C1061" s="16">
        <v>0.48888888888888887</v>
      </c>
      <c r="D1061" s="12">
        <v>22.3</v>
      </c>
      <c r="E1061" s="111">
        <v>1413.6</v>
      </c>
      <c r="F1061" s="349" t="s">
        <v>7</v>
      </c>
      <c r="G1061" s="349" t="s">
        <v>7</v>
      </c>
      <c r="H1061" s="15">
        <v>11</v>
      </c>
      <c r="I1061" s="111" t="s">
        <v>25</v>
      </c>
      <c r="J1061" s="356" t="s">
        <v>7</v>
      </c>
      <c r="K1061" s="15">
        <v>7.92</v>
      </c>
      <c r="L1061" s="15">
        <v>15.1</v>
      </c>
      <c r="M1061" s="312" t="s">
        <v>7</v>
      </c>
      <c r="N1061" s="15">
        <v>371.4</v>
      </c>
      <c r="O1061" s="12">
        <v>140.1</v>
      </c>
      <c r="P1061" s="111"/>
      <c r="Q1061" s="111" t="s">
        <v>0</v>
      </c>
      <c r="R1061" s="111" t="s">
        <v>7</v>
      </c>
      <c r="S1061" s="13"/>
      <c r="T1061" s="13"/>
      <c r="U1061" s="350" t="s">
        <v>125</v>
      </c>
      <c r="V1061" s="330"/>
      <c r="W1061" s="330"/>
      <c r="X1061" s="330"/>
      <c r="Y1061" s="330"/>
      <c r="Z1061" s="330"/>
      <c r="AA1061" s="13"/>
      <c r="AB1061" s="13"/>
    </row>
    <row r="1062" spans="1:28" ht="15" x14ac:dyDescent="0.2">
      <c r="A1062" s="13" t="s">
        <v>318</v>
      </c>
      <c r="B1062" s="39">
        <v>42508</v>
      </c>
      <c r="C1062" s="16">
        <v>0.4770833333333333</v>
      </c>
      <c r="D1062" s="318">
        <v>102</v>
      </c>
      <c r="E1062" s="111"/>
      <c r="F1062" s="14">
        <v>9.2200000000000006</v>
      </c>
      <c r="G1062" s="13">
        <v>101.2</v>
      </c>
      <c r="H1062" s="15">
        <v>11.14</v>
      </c>
      <c r="I1062" s="111" t="s">
        <v>25</v>
      </c>
      <c r="J1062" s="356" t="s">
        <v>7</v>
      </c>
      <c r="K1062" s="15">
        <v>7.94</v>
      </c>
      <c r="L1062" s="15">
        <v>12.4</v>
      </c>
      <c r="M1062" s="312" t="s">
        <v>7</v>
      </c>
      <c r="N1062" s="15">
        <v>394.4</v>
      </c>
      <c r="O1062" s="12">
        <v>129.1</v>
      </c>
      <c r="P1062" s="111"/>
      <c r="Q1062" s="111" t="s">
        <v>529</v>
      </c>
      <c r="R1062" s="111" t="s">
        <v>7</v>
      </c>
      <c r="S1062" s="13"/>
      <c r="T1062" s="13"/>
      <c r="U1062" s="18" t="s">
        <v>88</v>
      </c>
      <c r="V1062" s="330"/>
      <c r="W1062" s="330"/>
      <c r="X1062" s="330"/>
      <c r="Y1062" s="330"/>
      <c r="Z1062" s="330"/>
      <c r="AA1062" s="13"/>
      <c r="AB1062" s="13"/>
    </row>
    <row r="1063" spans="1:28" ht="15" x14ac:dyDescent="0.2">
      <c r="A1063" s="13" t="s">
        <v>318</v>
      </c>
      <c r="B1063" s="39">
        <v>42517</v>
      </c>
      <c r="C1063" s="16">
        <v>0.50069444444444444</v>
      </c>
      <c r="D1063" s="12">
        <v>90.5</v>
      </c>
      <c r="E1063" s="111">
        <v>2419.6</v>
      </c>
      <c r="F1063" s="14">
        <v>8.76</v>
      </c>
      <c r="G1063" s="13">
        <v>102.1</v>
      </c>
      <c r="H1063" s="15">
        <v>13.26</v>
      </c>
      <c r="I1063" s="111" t="s">
        <v>2</v>
      </c>
      <c r="J1063" s="356" t="s">
        <v>7</v>
      </c>
      <c r="K1063" s="15">
        <v>8</v>
      </c>
      <c r="L1063" s="15">
        <v>11.4</v>
      </c>
      <c r="M1063" s="15">
        <v>301.39999999999998</v>
      </c>
      <c r="N1063" s="15">
        <v>388.5</v>
      </c>
      <c r="O1063" s="12">
        <v>152.6</v>
      </c>
      <c r="P1063" s="111"/>
      <c r="Q1063" s="111" t="s">
        <v>550</v>
      </c>
      <c r="R1063" s="111" t="s">
        <v>7</v>
      </c>
      <c r="S1063" s="13"/>
      <c r="T1063" s="13"/>
      <c r="U1063" s="344" t="s">
        <v>506</v>
      </c>
      <c r="V1063" s="330"/>
      <c r="W1063" s="330"/>
      <c r="X1063" s="330"/>
      <c r="Y1063" s="330"/>
      <c r="Z1063" s="330"/>
      <c r="AA1063" s="13"/>
      <c r="AB1063" s="13"/>
    </row>
    <row r="1064" spans="1:28" ht="15" x14ac:dyDescent="0.2">
      <c r="A1064" s="13" t="s">
        <v>318</v>
      </c>
      <c r="B1064" s="39">
        <v>42522</v>
      </c>
      <c r="C1064" s="16">
        <v>0.54513888888888895</v>
      </c>
      <c r="D1064" s="318">
        <v>249</v>
      </c>
      <c r="E1064" s="111"/>
      <c r="F1064" s="14">
        <v>8.25</v>
      </c>
      <c r="G1064" s="13">
        <v>102.2</v>
      </c>
      <c r="H1064" s="15">
        <v>16.38</v>
      </c>
      <c r="I1064" s="111" t="s">
        <v>7</v>
      </c>
      <c r="J1064" s="356" t="s">
        <v>7</v>
      </c>
      <c r="K1064" s="15">
        <v>8.02</v>
      </c>
      <c r="L1064" s="15">
        <v>8.6999999999999993</v>
      </c>
      <c r="M1064" s="312" t="s">
        <v>7</v>
      </c>
      <c r="N1064" s="15">
        <v>398.1</v>
      </c>
      <c r="O1064" s="12">
        <v>161.1</v>
      </c>
      <c r="P1064" s="111"/>
      <c r="Q1064" s="111" t="s">
        <v>7</v>
      </c>
      <c r="R1064" s="111" t="s">
        <v>7</v>
      </c>
      <c r="S1064" s="13"/>
      <c r="T1064" s="13"/>
      <c r="U1064" s="18" t="s">
        <v>88</v>
      </c>
      <c r="V1064" s="330"/>
      <c r="W1064" s="330"/>
      <c r="X1064" s="330"/>
      <c r="Y1064" s="330"/>
      <c r="Z1064" s="330"/>
      <c r="AA1064" s="13"/>
      <c r="AB1064" s="13"/>
    </row>
    <row r="1065" spans="1:28" ht="15" x14ac:dyDescent="0.2">
      <c r="A1065" s="13" t="s">
        <v>318</v>
      </c>
      <c r="B1065" s="39">
        <v>42530</v>
      </c>
      <c r="C1065" s="16">
        <v>0.4909722222222222</v>
      </c>
      <c r="D1065" s="12">
        <v>73.8</v>
      </c>
      <c r="E1065" s="111" t="s">
        <v>296</v>
      </c>
      <c r="F1065" s="14">
        <v>7.56</v>
      </c>
      <c r="G1065" s="13">
        <v>99.5</v>
      </c>
      <c r="H1065" s="15">
        <v>10.050000000000001</v>
      </c>
      <c r="I1065" s="111" t="s">
        <v>2</v>
      </c>
      <c r="J1065" s="356" t="s">
        <v>7</v>
      </c>
      <c r="K1065" s="15">
        <v>8.02</v>
      </c>
      <c r="L1065" s="15">
        <v>8.4</v>
      </c>
      <c r="M1065" s="12">
        <v>136.1</v>
      </c>
      <c r="N1065" s="12">
        <v>370.9</v>
      </c>
      <c r="O1065" s="12">
        <v>136.1</v>
      </c>
      <c r="P1065" s="111"/>
      <c r="Q1065" s="111" t="s">
        <v>410</v>
      </c>
      <c r="R1065" s="111" t="s">
        <v>7</v>
      </c>
      <c r="S1065" s="13"/>
      <c r="T1065" s="13"/>
      <c r="U1065" s="344" t="s">
        <v>15</v>
      </c>
      <c r="V1065" s="330"/>
      <c r="W1065" s="330"/>
      <c r="X1065" s="330"/>
      <c r="Y1065" s="330"/>
      <c r="Z1065" s="330"/>
      <c r="AA1065" s="13"/>
      <c r="AB1065" s="13"/>
    </row>
    <row r="1066" spans="1:28" ht="15" x14ac:dyDescent="0.2">
      <c r="A1066" s="13" t="s">
        <v>318</v>
      </c>
      <c r="B1066" s="39">
        <v>42536</v>
      </c>
      <c r="C1066" s="16">
        <v>0.48749999999999999</v>
      </c>
      <c r="D1066" s="318">
        <v>205</v>
      </c>
      <c r="E1066" s="111"/>
      <c r="F1066" s="14">
        <v>7.69</v>
      </c>
      <c r="G1066" s="12">
        <v>102</v>
      </c>
      <c r="H1066" s="15">
        <v>19.52</v>
      </c>
      <c r="I1066" s="111" t="s">
        <v>509</v>
      </c>
      <c r="J1066" s="356" t="s">
        <v>7</v>
      </c>
      <c r="K1066" s="15">
        <v>7.97</v>
      </c>
      <c r="L1066" s="15">
        <v>25.6</v>
      </c>
      <c r="M1066" s="12">
        <v>338.6</v>
      </c>
      <c r="N1066" s="12">
        <v>378.5</v>
      </c>
      <c r="O1066" s="12">
        <v>121.5</v>
      </c>
      <c r="P1066" s="111"/>
      <c r="Q1066" s="111" t="s">
        <v>529</v>
      </c>
      <c r="R1066" s="111" t="s">
        <v>7</v>
      </c>
      <c r="S1066" s="13"/>
      <c r="T1066" s="13"/>
      <c r="U1066" s="344" t="s">
        <v>508</v>
      </c>
      <c r="V1066" s="330"/>
      <c r="W1066" s="330"/>
      <c r="X1066" s="330"/>
      <c r="Y1066" s="330"/>
      <c r="Z1066" s="330"/>
      <c r="AA1066" s="13"/>
      <c r="AB1066" s="13"/>
    </row>
    <row r="1067" spans="1:28" ht="15" x14ac:dyDescent="0.2">
      <c r="A1067" s="13" t="s">
        <v>318</v>
      </c>
      <c r="B1067" s="39">
        <v>42544</v>
      </c>
      <c r="C1067" s="16">
        <v>0.46527777777777773</v>
      </c>
      <c r="D1067" s="12">
        <v>193.5</v>
      </c>
      <c r="E1067" s="111" t="s">
        <v>296</v>
      </c>
      <c r="F1067" s="14">
        <v>7.55</v>
      </c>
      <c r="G1067" s="13">
        <v>101.3</v>
      </c>
      <c r="H1067" s="15">
        <v>20.39</v>
      </c>
      <c r="I1067" s="111" t="s">
        <v>2</v>
      </c>
      <c r="J1067" s="356" t="s">
        <v>7</v>
      </c>
      <c r="K1067" s="15">
        <v>8.01</v>
      </c>
      <c r="L1067" s="15">
        <v>7.8</v>
      </c>
      <c r="M1067" s="12">
        <v>325</v>
      </c>
      <c r="N1067" s="348" t="s">
        <v>7</v>
      </c>
      <c r="O1067" s="12">
        <v>174.9</v>
      </c>
      <c r="P1067" s="111"/>
      <c r="Q1067" s="111" t="s">
        <v>0</v>
      </c>
      <c r="R1067" s="111" t="s">
        <v>7</v>
      </c>
      <c r="S1067" s="13"/>
      <c r="T1067" s="13"/>
      <c r="U1067" s="344" t="s">
        <v>94</v>
      </c>
      <c r="V1067" s="330"/>
      <c r="W1067" s="330"/>
      <c r="X1067" s="330"/>
      <c r="Y1067" s="330"/>
      <c r="Z1067" s="330"/>
      <c r="AA1067" s="13"/>
      <c r="AB1067" s="13"/>
    </row>
    <row r="1068" spans="1:28" ht="15" x14ac:dyDescent="0.2">
      <c r="A1068" s="13" t="s">
        <v>318</v>
      </c>
      <c r="B1068" s="39">
        <v>42551</v>
      </c>
      <c r="C1068" s="16">
        <v>0.4694444444444445</v>
      </c>
      <c r="D1068" s="12">
        <v>178.5</v>
      </c>
      <c r="E1068" s="111" t="s">
        <v>296</v>
      </c>
      <c r="F1068" s="14">
        <v>7.89</v>
      </c>
      <c r="G1068" s="13">
        <v>103.7</v>
      </c>
      <c r="H1068" s="15">
        <v>19.45</v>
      </c>
      <c r="I1068" s="111" t="s">
        <v>511</v>
      </c>
      <c r="J1068" s="356" t="s">
        <v>7</v>
      </c>
      <c r="K1068" s="15">
        <v>8.0299999999999994</v>
      </c>
      <c r="L1068" s="15">
        <v>6</v>
      </c>
      <c r="M1068" s="12">
        <v>393.2</v>
      </c>
      <c r="N1068" s="12">
        <v>440.2</v>
      </c>
      <c r="O1068" s="12">
        <v>114.6</v>
      </c>
      <c r="P1068" s="111"/>
      <c r="Q1068" s="111" t="s">
        <v>570</v>
      </c>
      <c r="R1068" s="111" t="s">
        <v>7</v>
      </c>
      <c r="S1068" s="13"/>
      <c r="T1068" s="13"/>
      <c r="U1068" s="344" t="s">
        <v>508</v>
      </c>
      <c r="V1068" s="330"/>
      <c r="W1068" s="330"/>
      <c r="X1068" s="330"/>
      <c r="Y1068" s="330"/>
      <c r="Z1068" s="330"/>
      <c r="AA1068" s="13"/>
      <c r="AB1068" s="13"/>
    </row>
    <row r="1069" spans="1:28" ht="15" x14ac:dyDescent="0.2">
      <c r="A1069" s="13" t="s">
        <v>318</v>
      </c>
      <c r="B1069" s="39">
        <v>42557</v>
      </c>
      <c r="C1069" s="16">
        <v>0.47083333333333338</v>
      </c>
      <c r="D1069" s="318">
        <v>248</v>
      </c>
      <c r="E1069" s="111"/>
      <c r="F1069" s="14">
        <v>7.74</v>
      </c>
      <c r="G1069" s="13">
        <v>104.4</v>
      </c>
      <c r="H1069" s="15">
        <v>20.78</v>
      </c>
      <c r="I1069" s="111" t="s">
        <v>511</v>
      </c>
      <c r="J1069" s="356" t="s">
        <v>7</v>
      </c>
      <c r="K1069" s="15">
        <v>8.0299999999999994</v>
      </c>
      <c r="L1069" s="15">
        <v>6.5</v>
      </c>
      <c r="M1069" s="12">
        <v>351.4</v>
      </c>
      <c r="N1069" s="12">
        <v>387.4</v>
      </c>
      <c r="O1069" s="12">
        <v>109.5</v>
      </c>
      <c r="P1069" s="111"/>
      <c r="Q1069" s="111" t="s">
        <v>7</v>
      </c>
      <c r="R1069" s="111" t="s">
        <v>7</v>
      </c>
      <c r="S1069" s="13"/>
      <c r="T1069" s="13"/>
      <c r="U1069" s="344" t="s">
        <v>512</v>
      </c>
      <c r="V1069" s="330"/>
      <c r="W1069" s="330"/>
      <c r="X1069" s="330"/>
      <c r="Y1069" s="330"/>
      <c r="Z1069" s="330"/>
      <c r="AA1069" s="13"/>
      <c r="AB1069" s="13"/>
    </row>
    <row r="1070" spans="1:28" ht="15" x14ac:dyDescent="0.2">
      <c r="A1070" s="13" t="s">
        <v>318</v>
      </c>
      <c r="B1070" s="39">
        <v>42565</v>
      </c>
      <c r="C1070" s="16">
        <v>0.46666666666666662</v>
      </c>
      <c r="D1070" s="12">
        <v>79.8</v>
      </c>
      <c r="E1070" s="111">
        <v>2419.6</v>
      </c>
      <c r="F1070" s="14">
        <v>8.5299999999999994</v>
      </c>
      <c r="G1070" s="13">
        <v>108.7</v>
      </c>
      <c r="H1070" s="15">
        <v>19.079999999999998</v>
      </c>
      <c r="I1070" s="111" t="s">
        <v>233</v>
      </c>
      <c r="J1070" s="356" t="s">
        <v>7</v>
      </c>
      <c r="K1070" s="15">
        <v>8.0399999999999991</v>
      </c>
      <c r="L1070" s="15">
        <v>8.5</v>
      </c>
      <c r="M1070" s="12">
        <v>413.9</v>
      </c>
      <c r="N1070" s="12">
        <v>466.7</v>
      </c>
      <c r="O1070" s="12">
        <v>180.2</v>
      </c>
      <c r="P1070" s="111"/>
      <c r="Q1070" s="111" t="s">
        <v>6</v>
      </c>
      <c r="R1070" s="111" t="s">
        <v>7</v>
      </c>
      <c r="S1070" s="13"/>
      <c r="T1070" s="13"/>
      <c r="U1070" s="344" t="s">
        <v>438</v>
      </c>
      <c r="V1070" s="330"/>
      <c r="W1070" s="330"/>
      <c r="X1070" s="330"/>
      <c r="Y1070" s="330"/>
      <c r="Z1070" s="330"/>
      <c r="AA1070" s="13"/>
      <c r="AB1070" s="13"/>
    </row>
    <row r="1071" spans="1:28" ht="15" x14ac:dyDescent="0.2">
      <c r="A1071" s="13" t="s">
        <v>318</v>
      </c>
      <c r="B1071" s="39">
        <v>42571</v>
      </c>
      <c r="C1071" s="16">
        <v>0.47569444444444442</v>
      </c>
      <c r="D1071" s="12" t="s">
        <v>615</v>
      </c>
      <c r="E1071" s="111"/>
      <c r="F1071" s="14">
        <v>7.59</v>
      </c>
      <c r="G1071" s="13">
        <v>103.8</v>
      </c>
      <c r="H1071" s="15">
        <v>21.37</v>
      </c>
      <c r="I1071" s="111" t="s">
        <v>233</v>
      </c>
      <c r="J1071" s="356" t="s">
        <v>7</v>
      </c>
      <c r="K1071" s="15">
        <v>7.96</v>
      </c>
      <c r="L1071" s="15">
        <v>13.7</v>
      </c>
      <c r="M1071" s="12">
        <v>462.6</v>
      </c>
      <c r="N1071" s="12">
        <v>497</v>
      </c>
      <c r="O1071" s="12">
        <v>171.1</v>
      </c>
      <c r="P1071" s="111"/>
      <c r="Q1071" s="111" t="s">
        <v>7</v>
      </c>
      <c r="R1071" s="111" t="s">
        <v>7</v>
      </c>
      <c r="S1071" s="13"/>
      <c r="T1071" s="13"/>
      <c r="U1071" s="344" t="s">
        <v>438</v>
      </c>
      <c r="V1071" s="330"/>
      <c r="W1071" s="330"/>
      <c r="X1071" s="330"/>
      <c r="Y1071" s="330"/>
      <c r="Z1071" s="330"/>
      <c r="AA1071" s="13"/>
      <c r="AB1071" s="13"/>
    </row>
    <row r="1072" spans="1:28" ht="15" x14ac:dyDescent="0.2">
      <c r="A1072" s="13" t="s">
        <v>318</v>
      </c>
      <c r="B1072" s="39">
        <v>42579</v>
      </c>
      <c r="C1072" s="16">
        <v>0.46666666666666662</v>
      </c>
      <c r="D1072" s="12">
        <v>378.4</v>
      </c>
      <c r="E1072" s="111" t="s">
        <v>296</v>
      </c>
      <c r="F1072" s="14">
        <v>8.3000000000000007</v>
      </c>
      <c r="G1072" s="13">
        <v>113.3</v>
      </c>
      <c r="H1072" s="15">
        <v>20.87</v>
      </c>
      <c r="I1072" s="111" t="s">
        <v>233</v>
      </c>
      <c r="J1072" s="356" t="s">
        <v>7</v>
      </c>
      <c r="K1072" s="15">
        <v>8.19</v>
      </c>
      <c r="L1072" s="15">
        <v>6.7</v>
      </c>
      <c r="M1072" s="12">
        <v>591.79999999999995</v>
      </c>
      <c r="N1072" s="12">
        <v>644</v>
      </c>
      <c r="O1072" s="12">
        <v>167.5</v>
      </c>
      <c r="P1072" s="111"/>
      <c r="Q1072" s="111" t="s">
        <v>616</v>
      </c>
      <c r="R1072" s="111" t="s">
        <v>53</v>
      </c>
      <c r="S1072" s="13"/>
      <c r="T1072" s="13"/>
      <c r="U1072" s="344" t="s">
        <v>508</v>
      </c>
      <c r="V1072" s="330"/>
      <c r="W1072" s="330"/>
      <c r="X1072" s="330"/>
      <c r="Y1072" s="330"/>
      <c r="Z1072" s="330"/>
      <c r="AA1072" s="13"/>
      <c r="AB1072" s="13"/>
    </row>
    <row r="1073" spans="1:28" ht="15" x14ac:dyDescent="0.2">
      <c r="A1073" s="13" t="s">
        <v>318</v>
      </c>
      <c r="B1073" s="39">
        <v>42586</v>
      </c>
      <c r="C1073" s="16">
        <v>0.4381944444444445</v>
      </c>
      <c r="D1073" s="318">
        <v>649</v>
      </c>
      <c r="E1073" s="111"/>
      <c r="F1073" s="14">
        <v>9.16</v>
      </c>
      <c r="G1073" s="13">
        <v>120.2</v>
      </c>
      <c r="H1073" s="15">
        <v>19.420000000000002</v>
      </c>
      <c r="I1073" s="111" t="s">
        <v>233</v>
      </c>
      <c r="J1073" s="356" t="s">
        <v>7</v>
      </c>
      <c r="K1073" s="15">
        <v>8.2100000000000009</v>
      </c>
      <c r="L1073" s="12">
        <v>8</v>
      </c>
      <c r="M1073" s="12">
        <v>610.5</v>
      </c>
      <c r="N1073" s="12">
        <v>682.5</v>
      </c>
      <c r="O1073" s="12">
        <v>189.6</v>
      </c>
      <c r="P1073" s="111"/>
      <c r="Q1073" s="111" t="s">
        <v>6</v>
      </c>
      <c r="R1073" s="111" t="s">
        <v>120</v>
      </c>
      <c r="S1073" s="13"/>
      <c r="T1073" s="13"/>
      <c r="U1073" s="18" t="s">
        <v>98</v>
      </c>
      <c r="V1073" s="330"/>
      <c r="W1073" s="330"/>
      <c r="X1073" s="330"/>
      <c r="Y1073" s="330"/>
      <c r="Z1073" s="330"/>
      <c r="AA1073" s="13"/>
      <c r="AB1073" s="13"/>
    </row>
    <row r="1074" spans="1:28" ht="15" x14ac:dyDescent="0.2">
      <c r="A1074" s="13" t="s">
        <v>318</v>
      </c>
      <c r="B1074" s="39">
        <v>42594</v>
      </c>
      <c r="C1074" s="16">
        <v>0.5180555555555556</v>
      </c>
      <c r="D1074" s="12">
        <v>140.80000000000001</v>
      </c>
      <c r="E1074" s="111" t="s">
        <v>296</v>
      </c>
      <c r="F1074" s="14">
        <v>8.93</v>
      </c>
      <c r="G1074" s="13">
        <v>118.8</v>
      </c>
      <c r="H1074" s="15">
        <v>20.13</v>
      </c>
      <c r="I1074" s="13" t="s">
        <v>233</v>
      </c>
      <c r="J1074" s="356" t="s">
        <v>312</v>
      </c>
      <c r="K1074" s="15">
        <v>8.3000000000000007</v>
      </c>
      <c r="L1074" s="12">
        <v>3</v>
      </c>
      <c r="M1074" s="12">
        <v>680.1</v>
      </c>
      <c r="N1074" s="12">
        <v>749.9</v>
      </c>
      <c r="O1074" s="12">
        <v>24.7</v>
      </c>
      <c r="P1074" s="111"/>
      <c r="Q1074" s="111" t="s">
        <v>421</v>
      </c>
      <c r="R1074" s="111" t="s">
        <v>345</v>
      </c>
      <c r="S1074" s="13"/>
      <c r="T1074" s="13"/>
      <c r="U1074" s="18" t="s">
        <v>97</v>
      </c>
      <c r="V1074" s="330"/>
      <c r="W1074" s="330"/>
      <c r="X1074" s="330"/>
      <c r="Y1074" s="330"/>
      <c r="Z1074" s="330"/>
      <c r="AA1074" s="13"/>
      <c r="AB1074" s="13"/>
    </row>
    <row r="1075" spans="1:28" ht="15" x14ac:dyDescent="0.2">
      <c r="A1075" s="13" t="s">
        <v>318</v>
      </c>
      <c r="B1075" s="39">
        <v>42599</v>
      </c>
      <c r="C1075" s="16">
        <v>0.51041666666666663</v>
      </c>
      <c r="D1075" s="12"/>
      <c r="E1075" s="111"/>
      <c r="F1075" s="14">
        <v>8.34</v>
      </c>
      <c r="G1075" s="13">
        <v>111.7</v>
      </c>
      <c r="H1075" s="15">
        <v>19.940000000000001</v>
      </c>
      <c r="I1075" s="13" t="s">
        <v>233</v>
      </c>
      <c r="J1075" s="356" t="s">
        <v>312</v>
      </c>
      <c r="K1075" s="15">
        <v>8.1300000000000008</v>
      </c>
      <c r="L1075" s="15" t="s">
        <v>312</v>
      </c>
      <c r="M1075" s="12">
        <v>690.2</v>
      </c>
      <c r="N1075" s="12">
        <v>765</v>
      </c>
      <c r="O1075" s="12">
        <v>156</v>
      </c>
      <c r="P1075" s="111"/>
      <c r="Q1075" s="111" t="s">
        <v>298</v>
      </c>
      <c r="R1075" s="111" t="s">
        <v>345</v>
      </c>
      <c r="S1075" s="13"/>
      <c r="T1075" s="13"/>
      <c r="U1075" s="18" t="s">
        <v>87</v>
      </c>
      <c r="V1075" s="330"/>
      <c r="W1075" s="330"/>
      <c r="X1075" s="330"/>
      <c r="Y1075" s="330"/>
      <c r="Z1075" s="330"/>
      <c r="AA1075" s="13"/>
      <c r="AB1075" s="13"/>
    </row>
    <row r="1076" spans="1:28" ht="15" x14ac:dyDescent="0.2">
      <c r="A1076" s="13" t="s">
        <v>318</v>
      </c>
      <c r="B1076" s="39">
        <v>42607</v>
      </c>
      <c r="C1076" s="16">
        <v>0.68194444444444446</v>
      </c>
      <c r="D1076" s="12">
        <v>648.79999999999995</v>
      </c>
      <c r="E1076" s="111" t="s">
        <v>296</v>
      </c>
      <c r="F1076" s="15">
        <v>7.7</v>
      </c>
      <c r="G1076" s="13">
        <v>97.3</v>
      </c>
      <c r="H1076" s="15">
        <v>17.64</v>
      </c>
      <c r="I1076" s="13" t="s">
        <v>233</v>
      </c>
      <c r="J1076" s="356" t="s">
        <v>312</v>
      </c>
      <c r="K1076" s="15">
        <v>8.1199999999999992</v>
      </c>
      <c r="L1076" s="15" t="s">
        <v>312</v>
      </c>
      <c r="M1076" s="12">
        <v>519</v>
      </c>
      <c r="N1076" s="12">
        <v>603.6</v>
      </c>
      <c r="O1076" s="12">
        <v>175.1</v>
      </c>
      <c r="P1076" s="111"/>
      <c r="Q1076" s="111" t="s">
        <v>312</v>
      </c>
      <c r="R1076" s="111" t="s">
        <v>312</v>
      </c>
      <c r="S1076" s="13"/>
      <c r="T1076" s="13"/>
      <c r="U1076" s="18" t="s">
        <v>87</v>
      </c>
      <c r="V1076" s="330"/>
      <c r="W1076" s="330"/>
      <c r="X1076" s="330"/>
      <c r="Y1076" s="330"/>
      <c r="Z1076" s="330"/>
      <c r="AA1076" s="13"/>
      <c r="AB1076" s="13"/>
    </row>
    <row r="1077" spans="1:28" ht="15" x14ac:dyDescent="0.2">
      <c r="A1077" s="13" t="s">
        <v>318</v>
      </c>
      <c r="B1077" s="39">
        <v>42620</v>
      </c>
      <c r="C1077" s="16">
        <v>0.39305555555555555</v>
      </c>
      <c r="D1077" s="12"/>
      <c r="E1077" s="111"/>
      <c r="F1077" s="14">
        <v>7.65</v>
      </c>
      <c r="G1077" s="13">
        <v>97.4</v>
      </c>
      <c r="H1077" s="15">
        <v>17.55</v>
      </c>
      <c r="I1077" s="13" t="s">
        <v>233</v>
      </c>
      <c r="J1077" s="356" t="s">
        <v>312</v>
      </c>
      <c r="K1077" s="15">
        <v>7.67</v>
      </c>
      <c r="L1077" s="15" t="s">
        <v>312</v>
      </c>
      <c r="M1077" s="12">
        <v>567.9</v>
      </c>
      <c r="N1077" s="12">
        <v>663.1</v>
      </c>
      <c r="O1077" s="12">
        <v>151.9</v>
      </c>
      <c r="P1077" s="111"/>
      <c r="Q1077" s="111" t="s">
        <v>298</v>
      </c>
      <c r="R1077" s="111" t="s">
        <v>345</v>
      </c>
      <c r="S1077" s="13"/>
      <c r="T1077" s="13"/>
      <c r="U1077" s="18" t="s">
        <v>142</v>
      </c>
      <c r="V1077" s="330"/>
      <c r="W1077" s="330"/>
      <c r="X1077" s="330"/>
      <c r="Y1077" s="330"/>
      <c r="Z1077" s="330"/>
      <c r="AA1077" s="13"/>
      <c r="AB1077" s="13"/>
    </row>
    <row r="1078" spans="1:28" ht="15" x14ac:dyDescent="0.2">
      <c r="A1078" s="13" t="s">
        <v>318</v>
      </c>
      <c r="B1078" s="39">
        <v>42629</v>
      </c>
      <c r="C1078" s="16">
        <v>0.45277777777777778</v>
      </c>
      <c r="D1078" s="12">
        <v>517.20000000000005</v>
      </c>
      <c r="E1078" s="111" t="s">
        <v>296</v>
      </c>
      <c r="F1078" s="14">
        <v>8.57</v>
      </c>
      <c r="G1078" s="13">
        <v>100.8</v>
      </c>
      <c r="H1078" s="15">
        <v>14.22</v>
      </c>
      <c r="I1078" s="13" t="s">
        <v>233</v>
      </c>
      <c r="J1078" s="356" t="s">
        <v>312</v>
      </c>
      <c r="K1078" s="15">
        <v>8.19</v>
      </c>
      <c r="L1078" s="15" t="s">
        <v>312</v>
      </c>
      <c r="M1078" s="12">
        <v>584.20000000000005</v>
      </c>
      <c r="N1078" s="12">
        <v>735.9</v>
      </c>
      <c r="O1078" s="12">
        <v>165.9</v>
      </c>
      <c r="P1078" s="111"/>
      <c r="Q1078" s="111" t="s">
        <v>467</v>
      </c>
      <c r="R1078" s="111" t="s">
        <v>345</v>
      </c>
      <c r="S1078" s="13"/>
      <c r="T1078" s="13"/>
      <c r="U1078" s="18" t="s">
        <v>87</v>
      </c>
      <c r="V1078" s="330"/>
      <c r="W1078" s="330"/>
      <c r="X1078" s="330"/>
      <c r="Y1078" s="330"/>
      <c r="Z1078" s="330"/>
      <c r="AA1078" s="13"/>
      <c r="AB1078" s="13"/>
    </row>
    <row r="1079" spans="1:28" ht="15" x14ac:dyDescent="0.2">
      <c r="A1079" s="13" t="s">
        <v>318</v>
      </c>
      <c r="B1079" s="39">
        <v>42634</v>
      </c>
      <c r="C1079" s="16">
        <v>0.48958333333333331</v>
      </c>
      <c r="D1079" s="12"/>
      <c r="E1079" s="111"/>
      <c r="F1079" s="15">
        <v>8.3000000000000007</v>
      </c>
      <c r="G1079" s="13">
        <v>105.8</v>
      </c>
      <c r="H1079" s="15">
        <v>17.63</v>
      </c>
      <c r="I1079" s="13" t="s">
        <v>233</v>
      </c>
      <c r="J1079" s="356" t="s">
        <v>312</v>
      </c>
      <c r="K1079" s="15">
        <v>8.14</v>
      </c>
      <c r="L1079" s="15" t="s">
        <v>312</v>
      </c>
      <c r="M1079" s="12">
        <v>665.1</v>
      </c>
      <c r="N1079" s="12">
        <v>774.1</v>
      </c>
      <c r="O1079" s="12">
        <v>167.5</v>
      </c>
      <c r="P1079" s="111"/>
      <c r="Q1079" s="111" t="s">
        <v>421</v>
      </c>
      <c r="R1079" s="111" t="s">
        <v>345</v>
      </c>
      <c r="S1079" s="13"/>
      <c r="T1079" s="13"/>
      <c r="U1079" s="18" t="s">
        <v>141</v>
      </c>
      <c r="V1079" s="330"/>
      <c r="W1079" s="330"/>
      <c r="X1079" s="330"/>
      <c r="Y1079" s="330"/>
      <c r="Z1079" s="330"/>
      <c r="AA1079" s="13"/>
      <c r="AB1079" s="13"/>
    </row>
    <row r="1080" spans="1:28" ht="15" x14ac:dyDescent="0.2">
      <c r="A1080" s="13" t="s">
        <v>318</v>
      </c>
      <c r="B1080" s="39">
        <v>42641</v>
      </c>
      <c r="C1080" s="16">
        <v>0.45555555555555555</v>
      </c>
      <c r="D1080" s="12">
        <v>224.7</v>
      </c>
      <c r="E1080" s="111" t="s">
        <v>296</v>
      </c>
      <c r="F1080" s="14">
        <v>8.68</v>
      </c>
      <c r="G1080" s="13">
        <v>100.8</v>
      </c>
      <c r="H1080" s="15">
        <v>13.77</v>
      </c>
      <c r="I1080" s="13" t="s">
        <v>233</v>
      </c>
      <c r="J1080" s="356" t="s">
        <v>312</v>
      </c>
      <c r="K1080" s="15">
        <v>8.0299999999999994</v>
      </c>
      <c r="L1080" s="15" t="s">
        <v>312</v>
      </c>
      <c r="M1080" s="12">
        <v>612.79999999999995</v>
      </c>
      <c r="N1080" s="12">
        <v>780.2</v>
      </c>
      <c r="O1080" s="12">
        <v>157.30000000000001</v>
      </c>
      <c r="P1080" s="111"/>
      <c r="Q1080" s="111" t="s">
        <v>421</v>
      </c>
      <c r="R1080" s="111" t="s">
        <v>345</v>
      </c>
      <c r="S1080" s="13"/>
      <c r="T1080" s="13"/>
      <c r="U1080" s="18" t="s">
        <v>90</v>
      </c>
      <c r="V1080" s="330"/>
      <c r="W1080" s="330"/>
      <c r="X1080" s="330"/>
      <c r="Y1080" s="330"/>
      <c r="Z1080" s="330"/>
      <c r="AA1080" s="13"/>
      <c r="AB1080" s="13"/>
    </row>
    <row r="1081" spans="1:28" ht="15" x14ac:dyDescent="0.2">
      <c r="A1081" s="13" t="s">
        <v>318</v>
      </c>
      <c r="B1081" s="39">
        <v>42655</v>
      </c>
      <c r="C1081" s="16">
        <v>0.50763888888888886</v>
      </c>
      <c r="D1081" s="12">
        <v>980.4</v>
      </c>
      <c r="E1081" s="111" t="s">
        <v>296</v>
      </c>
      <c r="F1081" s="14">
        <v>9.02</v>
      </c>
      <c r="G1081" s="12">
        <v>100</v>
      </c>
      <c r="H1081" s="15">
        <v>11.56</v>
      </c>
      <c r="I1081" s="13" t="s">
        <v>233</v>
      </c>
      <c r="J1081" s="356" t="s">
        <v>312</v>
      </c>
      <c r="K1081" s="15">
        <v>7.9</v>
      </c>
      <c r="L1081" s="15" t="s">
        <v>312</v>
      </c>
      <c r="M1081" s="12">
        <v>607.70000000000005</v>
      </c>
      <c r="N1081" s="12">
        <v>816.3</v>
      </c>
      <c r="O1081" s="12">
        <v>187.6</v>
      </c>
      <c r="P1081" s="111"/>
      <c r="Q1081" s="111" t="s">
        <v>298</v>
      </c>
      <c r="R1081" s="111" t="s">
        <v>345</v>
      </c>
      <c r="S1081" s="13"/>
      <c r="T1081" s="13"/>
      <c r="U1081" s="18"/>
      <c r="V1081" s="330"/>
      <c r="W1081" s="330"/>
      <c r="X1081" s="330"/>
      <c r="Y1081" s="330"/>
      <c r="Z1081" s="330"/>
      <c r="AA1081" s="13"/>
      <c r="AB1081" s="13"/>
    </row>
    <row r="1082" spans="1:28" ht="15" x14ac:dyDescent="0.2">
      <c r="A1082" s="13" t="s">
        <v>318</v>
      </c>
      <c r="B1082" s="39">
        <v>42659</v>
      </c>
      <c r="C1082" s="16"/>
      <c r="D1082" s="12">
        <v>435.2</v>
      </c>
      <c r="E1082" s="111" t="s">
        <v>296</v>
      </c>
      <c r="F1082" s="14"/>
      <c r="G1082" s="13"/>
      <c r="H1082" s="15"/>
      <c r="I1082" s="13"/>
      <c r="J1082" s="356" t="s">
        <v>312</v>
      </c>
      <c r="K1082" s="15"/>
      <c r="L1082" s="15"/>
      <c r="M1082" s="12"/>
      <c r="N1082" s="12"/>
      <c r="O1082" s="12"/>
      <c r="P1082" s="111"/>
      <c r="Q1082" s="111"/>
      <c r="R1082" s="111"/>
      <c r="S1082" s="13"/>
      <c r="T1082" s="13"/>
      <c r="U1082" s="18"/>
      <c r="V1082" s="330"/>
      <c r="W1082" s="330"/>
      <c r="X1082" s="330"/>
      <c r="Y1082" s="330"/>
      <c r="Z1082" s="330"/>
      <c r="AA1082" s="13"/>
      <c r="AB1082" s="13"/>
    </row>
    <row r="1083" spans="1:28" ht="15" x14ac:dyDescent="0.2">
      <c r="A1083" s="13" t="s">
        <v>318</v>
      </c>
      <c r="B1083" s="39">
        <v>42669</v>
      </c>
      <c r="C1083" s="16">
        <v>0.47291666666666665</v>
      </c>
      <c r="D1083" s="12">
        <v>435.2</v>
      </c>
      <c r="E1083" s="111" t="s">
        <v>296</v>
      </c>
      <c r="F1083" s="14">
        <v>8.98</v>
      </c>
      <c r="G1083" s="13">
        <v>98.3</v>
      </c>
      <c r="H1083" s="15">
        <v>11.11</v>
      </c>
      <c r="I1083" s="13" t="s">
        <v>312</v>
      </c>
      <c r="J1083" s="356" t="s">
        <v>312</v>
      </c>
      <c r="K1083" s="15">
        <v>8.14</v>
      </c>
      <c r="L1083" s="15" t="s">
        <v>312</v>
      </c>
      <c r="M1083" s="12" t="s">
        <v>585</v>
      </c>
      <c r="N1083" s="12">
        <v>89.6</v>
      </c>
      <c r="O1083" s="12">
        <v>134.6</v>
      </c>
      <c r="P1083" s="111"/>
      <c r="Q1083" s="111" t="s">
        <v>490</v>
      </c>
      <c r="R1083" s="111" t="s">
        <v>553</v>
      </c>
      <c r="S1083" s="13"/>
      <c r="T1083" s="13"/>
      <c r="U1083" s="18" t="s">
        <v>604</v>
      </c>
      <c r="V1083" s="330"/>
      <c r="W1083" s="330"/>
      <c r="X1083" s="330"/>
      <c r="Y1083" s="330"/>
      <c r="Z1083" s="330"/>
      <c r="AA1083" s="13"/>
      <c r="AB1083" s="13"/>
    </row>
    <row r="1084" spans="1:28" ht="15" x14ac:dyDescent="0.2">
      <c r="A1084" s="13" t="s">
        <v>318</v>
      </c>
      <c r="B1084" s="39">
        <v>42676</v>
      </c>
      <c r="C1084" s="16">
        <v>0.49305555555555558</v>
      </c>
      <c r="D1084" s="12">
        <v>178.2</v>
      </c>
      <c r="E1084" s="111" t="s">
        <v>296</v>
      </c>
      <c r="F1084" s="14">
        <v>9.44</v>
      </c>
      <c r="G1084" s="13">
        <v>102.3</v>
      </c>
      <c r="H1084" s="15">
        <v>10.69</v>
      </c>
      <c r="I1084" s="13" t="s">
        <v>312</v>
      </c>
      <c r="J1084" s="356" t="s">
        <v>312</v>
      </c>
      <c r="K1084" s="15">
        <v>8.25</v>
      </c>
      <c r="L1084" s="15" t="s">
        <v>312</v>
      </c>
      <c r="M1084" s="12" t="s">
        <v>312</v>
      </c>
      <c r="N1084" s="12">
        <v>883.2</v>
      </c>
      <c r="O1084" s="12">
        <v>140</v>
      </c>
      <c r="P1084" s="111"/>
      <c r="Q1084" s="111" t="s">
        <v>421</v>
      </c>
      <c r="R1084" s="111" t="s">
        <v>345</v>
      </c>
      <c r="S1084" s="13"/>
      <c r="T1084" s="13"/>
      <c r="U1084" s="18" t="s">
        <v>586</v>
      </c>
      <c r="V1084" s="330"/>
      <c r="W1084" s="330"/>
      <c r="X1084" s="330"/>
      <c r="Y1084" s="330"/>
      <c r="Z1084" s="330"/>
      <c r="AA1084" s="13"/>
      <c r="AB1084" s="13"/>
    </row>
    <row r="1085" spans="1:28" ht="15" x14ac:dyDescent="0.2">
      <c r="A1085" s="13" t="s">
        <v>318</v>
      </c>
      <c r="B1085" s="39">
        <v>42683</v>
      </c>
      <c r="C1085" s="16">
        <v>0.47500000000000003</v>
      </c>
      <c r="D1085" s="12">
        <v>307.60000000000002</v>
      </c>
      <c r="E1085" s="111" t="s">
        <v>296</v>
      </c>
      <c r="F1085" s="15">
        <v>10</v>
      </c>
      <c r="G1085" s="13">
        <v>102.7</v>
      </c>
      <c r="H1085" s="15">
        <v>8.4700000000000006</v>
      </c>
      <c r="I1085" s="13" t="s">
        <v>233</v>
      </c>
      <c r="J1085" s="356" t="s">
        <v>312</v>
      </c>
      <c r="K1085" s="15">
        <v>8.18</v>
      </c>
      <c r="L1085" s="15" t="s">
        <v>312</v>
      </c>
      <c r="M1085" s="12" t="s">
        <v>312</v>
      </c>
      <c r="N1085" s="12">
        <v>990.3</v>
      </c>
      <c r="O1085" s="12">
        <v>128.80000000000001</v>
      </c>
      <c r="P1085" s="111"/>
      <c r="Q1085" s="111" t="s">
        <v>421</v>
      </c>
      <c r="R1085" s="111" t="s">
        <v>345</v>
      </c>
      <c r="S1085" s="13"/>
      <c r="T1085" s="13"/>
      <c r="U1085" s="18"/>
      <c r="V1085" s="330"/>
      <c r="W1085" s="330"/>
      <c r="X1085" s="330"/>
      <c r="Y1085" s="330"/>
      <c r="Z1085" s="330"/>
      <c r="AA1085" s="13"/>
      <c r="AB1085" s="13"/>
    </row>
    <row r="1086" spans="1:28" ht="15" x14ac:dyDescent="0.2">
      <c r="A1086" s="13" t="s">
        <v>318</v>
      </c>
      <c r="B1086" s="39">
        <v>42690</v>
      </c>
      <c r="C1086" s="16">
        <v>0.45277777777777778</v>
      </c>
      <c r="D1086" s="12">
        <v>260.3</v>
      </c>
      <c r="E1086" s="111" t="s">
        <v>296</v>
      </c>
      <c r="F1086" s="14">
        <v>9.49</v>
      </c>
      <c r="G1086" s="13">
        <v>102.5</v>
      </c>
      <c r="H1086" s="15">
        <v>9.61</v>
      </c>
      <c r="I1086" s="13" t="s">
        <v>233</v>
      </c>
      <c r="J1086" s="356" t="s">
        <v>312</v>
      </c>
      <c r="K1086" s="15">
        <v>8.2100000000000009</v>
      </c>
      <c r="L1086" s="15" t="s">
        <v>312</v>
      </c>
      <c r="M1086" s="12" t="s">
        <v>312</v>
      </c>
      <c r="N1086" s="12">
        <v>983.1</v>
      </c>
      <c r="O1086" s="12">
        <v>144</v>
      </c>
      <c r="P1086" s="111"/>
      <c r="Q1086" s="111" t="s">
        <v>298</v>
      </c>
      <c r="R1086" s="111" t="s">
        <v>345</v>
      </c>
      <c r="S1086" s="13"/>
      <c r="T1086" s="13"/>
      <c r="U1086" s="18"/>
      <c r="V1086" s="330"/>
      <c r="W1086" s="330"/>
      <c r="X1086" s="330"/>
      <c r="Y1086" s="330"/>
      <c r="Z1086" s="330"/>
      <c r="AA1086" s="13"/>
      <c r="AB1086" s="13"/>
    </row>
    <row r="1087" spans="1:28" ht="15" x14ac:dyDescent="0.2">
      <c r="A1087" s="13" t="s">
        <v>318</v>
      </c>
      <c r="B1087" s="39">
        <v>42704</v>
      </c>
      <c r="C1087" s="16">
        <v>0.4368055555555555</v>
      </c>
      <c r="D1087" s="12">
        <v>235.9</v>
      </c>
      <c r="E1087" s="111" t="s">
        <v>296</v>
      </c>
      <c r="F1087" s="14">
        <v>11.16</v>
      </c>
      <c r="G1087" s="13">
        <v>96.8</v>
      </c>
      <c r="H1087" s="15">
        <v>1.44</v>
      </c>
      <c r="I1087" s="13" t="s">
        <v>233</v>
      </c>
      <c r="J1087" s="356" t="s">
        <v>312</v>
      </c>
      <c r="K1087" s="15">
        <v>8.01</v>
      </c>
      <c r="L1087" s="15"/>
      <c r="M1087" s="12"/>
      <c r="N1087" s="12">
        <v>1148.0999999999999</v>
      </c>
      <c r="O1087" s="12">
        <v>179.7</v>
      </c>
      <c r="P1087" s="111"/>
      <c r="Q1087" s="111" t="s">
        <v>421</v>
      </c>
      <c r="R1087" s="111" t="s">
        <v>312</v>
      </c>
      <c r="S1087" s="13"/>
      <c r="T1087" s="13"/>
      <c r="U1087" s="18" t="s">
        <v>485</v>
      </c>
      <c r="V1087" s="330"/>
      <c r="W1087" s="330"/>
      <c r="X1087" s="330"/>
      <c r="Y1087" s="330"/>
      <c r="Z1087" s="330"/>
      <c r="AA1087" s="13"/>
      <c r="AB1087" s="13"/>
    </row>
    <row r="1088" spans="1:28" ht="15" x14ac:dyDescent="0.2">
      <c r="A1088" s="13" t="s">
        <v>318</v>
      </c>
      <c r="B1088" s="39">
        <v>42711</v>
      </c>
      <c r="C1088" s="16">
        <v>0.4465277777777778</v>
      </c>
      <c r="D1088" s="12">
        <v>123.6</v>
      </c>
      <c r="E1088" s="111">
        <v>2419.6</v>
      </c>
      <c r="F1088" s="14">
        <v>11.87</v>
      </c>
      <c r="G1088" s="13">
        <v>98.6</v>
      </c>
      <c r="H1088" s="15">
        <v>0.13</v>
      </c>
      <c r="I1088" s="13" t="s">
        <v>312</v>
      </c>
      <c r="J1088" s="356" t="s">
        <v>312</v>
      </c>
      <c r="K1088" s="15">
        <v>8.2799999999999994</v>
      </c>
      <c r="L1088" s="15" t="s">
        <v>312</v>
      </c>
      <c r="M1088" s="12" t="s">
        <v>312</v>
      </c>
      <c r="N1088" s="12">
        <v>1053</v>
      </c>
      <c r="O1088" s="12">
        <v>141.69999999999999</v>
      </c>
      <c r="P1088" s="111"/>
      <c r="Q1088" s="111" t="s">
        <v>55</v>
      </c>
      <c r="R1088" s="111" t="s">
        <v>312</v>
      </c>
      <c r="S1088" s="13"/>
      <c r="T1088" s="13"/>
      <c r="U1088" s="18" t="s">
        <v>486</v>
      </c>
      <c r="V1088" s="330"/>
      <c r="W1088" s="330"/>
      <c r="X1088" s="330"/>
      <c r="Y1088" s="330"/>
      <c r="Z1088" s="330"/>
      <c r="AA1088" s="13"/>
      <c r="AB1088" s="13"/>
    </row>
    <row r="1089" spans="1:28" ht="15" x14ac:dyDescent="0.2">
      <c r="A1089" s="13" t="s">
        <v>318</v>
      </c>
      <c r="B1089" s="39">
        <v>42718</v>
      </c>
      <c r="C1089" s="16">
        <v>0.43402777777777773</v>
      </c>
      <c r="D1089" s="12">
        <v>248.1</v>
      </c>
      <c r="E1089" s="111">
        <v>2419.6</v>
      </c>
      <c r="F1089" s="14">
        <v>12.02</v>
      </c>
      <c r="G1089" s="13">
        <v>101.4</v>
      </c>
      <c r="H1089" s="15">
        <v>0.64</v>
      </c>
      <c r="I1089" s="13" t="s">
        <v>233</v>
      </c>
      <c r="J1089" s="356" t="s">
        <v>312</v>
      </c>
      <c r="K1089" s="15">
        <v>7.9</v>
      </c>
      <c r="L1089" s="15" t="s">
        <v>312</v>
      </c>
      <c r="M1089" s="12" t="s">
        <v>312</v>
      </c>
      <c r="N1089" s="12">
        <v>1111</v>
      </c>
      <c r="O1089" s="12">
        <v>50.5</v>
      </c>
      <c r="P1089" s="111"/>
      <c r="Q1089" s="111" t="s">
        <v>490</v>
      </c>
      <c r="R1089" s="111" t="s">
        <v>553</v>
      </c>
      <c r="S1089" s="13"/>
      <c r="T1089" s="13"/>
      <c r="U1089" s="18" t="s">
        <v>485</v>
      </c>
      <c r="V1089" s="330"/>
      <c r="W1089" s="330"/>
      <c r="X1089" s="330"/>
      <c r="Y1089" s="330"/>
      <c r="Z1089" s="330"/>
      <c r="AA1089" s="13"/>
      <c r="AB1089" s="13"/>
    </row>
    <row r="1090" spans="1:28" ht="15" x14ac:dyDescent="0.2">
      <c r="A1090" s="13" t="s">
        <v>318</v>
      </c>
      <c r="B1090" s="39">
        <v>42726</v>
      </c>
      <c r="C1090" s="16">
        <v>0.48472222222222222</v>
      </c>
      <c r="D1090" s="12"/>
      <c r="E1090" s="111"/>
      <c r="F1090" s="14">
        <v>11.38</v>
      </c>
      <c r="G1090" s="13">
        <v>104.2</v>
      </c>
      <c r="H1090" s="15">
        <v>3.58</v>
      </c>
      <c r="I1090" s="13" t="s">
        <v>487</v>
      </c>
      <c r="J1090" s="356" t="s">
        <v>312</v>
      </c>
      <c r="K1090" s="15">
        <v>8.18</v>
      </c>
      <c r="L1090" s="15">
        <v>3.1</v>
      </c>
      <c r="M1090" s="12" t="s">
        <v>312</v>
      </c>
      <c r="N1090" s="12">
        <v>1111.5999999999999</v>
      </c>
      <c r="O1090" s="12">
        <v>152.69999999999999</v>
      </c>
      <c r="P1090" s="111"/>
      <c r="Q1090" s="111" t="s">
        <v>465</v>
      </c>
      <c r="R1090" s="111" t="s">
        <v>492</v>
      </c>
      <c r="S1090" s="13"/>
      <c r="T1090" s="13"/>
      <c r="U1090" s="18" t="s">
        <v>586</v>
      </c>
      <c r="V1090" s="330"/>
      <c r="W1090" s="330"/>
      <c r="X1090" s="330"/>
      <c r="Y1090" s="330"/>
      <c r="Z1090" s="330"/>
      <c r="AA1090" s="13"/>
      <c r="AB1090" s="13"/>
    </row>
    <row r="1091" spans="1:28" ht="15" x14ac:dyDescent="0.2">
      <c r="A1091" s="13" t="s">
        <v>318</v>
      </c>
      <c r="B1091" s="39">
        <v>42741</v>
      </c>
      <c r="C1091" s="16" t="s">
        <v>617</v>
      </c>
      <c r="D1091" s="12" t="s">
        <v>312</v>
      </c>
      <c r="E1091" s="12" t="s">
        <v>312</v>
      </c>
      <c r="F1091" s="12" t="s">
        <v>312</v>
      </c>
      <c r="G1091" s="12" t="s">
        <v>312</v>
      </c>
      <c r="H1091" s="12" t="s">
        <v>312</v>
      </c>
      <c r="I1091" s="12" t="s">
        <v>312</v>
      </c>
      <c r="J1091" s="318" t="s">
        <v>312</v>
      </c>
      <c r="K1091" s="12" t="s">
        <v>312</v>
      </c>
      <c r="L1091" s="12" t="s">
        <v>312</v>
      </c>
      <c r="M1091" s="12" t="s">
        <v>312</v>
      </c>
      <c r="N1091" s="12" t="s">
        <v>312</v>
      </c>
      <c r="O1091" s="12" t="s">
        <v>312</v>
      </c>
      <c r="P1091" s="12" t="s">
        <v>312</v>
      </c>
      <c r="Q1091" s="12" t="s">
        <v>312</v>
      </c>
      <c r="R1091" s="12" t="s">
        <v>312</v>
      </c>
      <c r="S1091" s="12" t="s">
        <v>312</v>
      </c>
      <c r="T1091" s="12" t="s">
        <v>312</v>
      </c>
      <c r="U1091" s="12" t="s">
        <v>312</v>
      </c>
      <c r="V1091" s="330"/>
      <c r="W1091" s="330"/>
      <c r="X1091" s="330"/>
      <c r="Y1091" s="330"/>
      <c r="Z1091" s="330"/>
      <c r="AA1091" s="13"/>
      <c r="AB1091" s="13"/>
    </row>
    <row r="1092" spans="1:28" ht="15" x14ac:dyDescent="0.2">
      <c r="A1092" s="13" t="s">
        <v>318</v>
      </c>
      <c r="B1092" s="39">
        <v>42765</v>
      </c>
      <c r="C1092" s="16">
        <v>0.62013888888888891</v>
      </c>
      <c r="D1092" s="12">
        <v>24.3</v>
      </c>
      <c r="E1092" s="111">
        <v>770.1</v>
      </c>
      <c r="F1092" s="14">
        <v>11.82</v>
      </c>
      <c r="G1092" s="13">
        <v>114.4</v>
      </c>
      <c r="H1092" s="15">
        <v>5.68</v>
      </c>
      <c r="I1092" s="13" t="s">
        <v>487</v>
      </c>
      <c r="J1092" s="356" t="s">
        <v>312</v>
      </c>
      <c r="K1092" s="15">
        <v>8.64</v>
      </c>
      <c r="L1092" s="15">
        <v>3.2</v>
      </c>
      <c r="M1092" s="12" t="s">
        <v>312</v>
      </c>
      <c r="N1092" s="12">
        <v>839.7</v>
      </c>
      <c r="O1092" s="12">
        <v>96.2</v>
      </c>
      <c r="P1092" s="111"/>
      <c r="Q1092" s="111" t="s">
        <v>298</v>
      </c>
      <c r="R1092" s="111" t="s">
        <v>492</v>
      </c>
      <c r="S1092" s="13"/>
      <c r="T1092" s="13"/>
      <c r="U1092" s="18" t="s">
        <v>491</v>
      </c>
      <c r="V1092" s="330"/>
      <c r="W1092" s="330"/>
      <c r="X1092" s="330"/>
      <c r="Y1092" s="330"/>
      <c r="Z1092" s="330"/>
      <c r="AA1092" s="13"/>
      <c r="AB1092" s="13"/>
    </row>
    <row r="1093" spans="1:28" ht="15" x14ac:dyDescent="0.2">
      <c r="A1093" s="13" t="s">
        <v>318</v>
      </c>
      <c r="B1093" s="39">
        <v>42779</v>
      </c>
      <c r="C1093" s="16">
        <v>0.63541666666666663</v>
      </c>
      <c r="D1093" s="12">
        <v>14.6</v>
      </c>
      <c r="E1093" s="111" t="s">
        <v>296</v>
      </c>
      <c r="F1093" s="14">
        <v>11.42</v>
      </c>
      <c r="G1093" s="13">
        <v>111.5</v>
      </c>
      <c r="H1093" s="15">
        <v>6.14</v>
      </c>
      <c r="I1093" s="13" t="s">
        <v>487</v>
      </c>
      <c r="J1093" s="356" t="s">
        <v>312</v>
      </c>
      <c r="K1093" s="15">
        <v>8.1999999999999993</v>
      </c>
      <c r="L1093" s="15">
        <v>1.6</v>
      </c>
      <c r="M1093" s="12" t="s">
        <v>312</v>
      </c>
      <c r="N1093" s="12">
        <v>852.8</v>
      </c>
      <c r="O1093" s="12">
        <v>120.4</v>
      </c>
      <c r="P1093" s="111"/>
      <c r="Q1093" s="111" t="s">
        <v>421</v>
      </c>
      <c r="R1093" s="111" t="s">
        <v>553</v>
      </c>
      <c r="S1093" s="13"/>
      <c r="T1093" s="13"/>
      <c r="U1093" s="18" t="s">
        <v>539</v>
      </c>
      <c r="V1093" s="330"/>
      <c r="W1093" s="330"/>
      <c r="X1093" s="330"/>
      <c r="Y1093" s="330"/>
      <c r="Z1093" s="330"/>
      <c r="AA1093" s="13"/>
      <c r="AB1093" s="13"/>
    </row>
    <row r="1094" spans="1:28" ht="15" x14ac:dyDescent="0.2">
      <c r="A1094" s="57" t="s">
        <v>318</v>
      </c>
      <c r="B1094" s="383">
        <v>42793</v>
      </c>
      <c r="C1094" s="369">
        <v>0.50694444444444442</v>
      </c>
      <c r="D1094" s="81">
        <v>46.4</v>
      </c>
      <c r="E1094" s="155">
        <v>2419.6</v>
      </c>
      <c r="F1094" s="384">
        <v>10.96</v>
      </c>
      <c r="G1094" s="57">
        <v>105.1</v>
      </c>
      <c r="H1094" s="345">
        <v>4.3099999999999996</v>
      </c>
      <c r="I1094" s="57" t="s">
        <v>487</v>
      </c>
      <c r="J1094" s="385" t="s">
        <v>312</v>
      </c>
      <c r="K1094" s="345">
        <v>8.14</v>
      </c>
      <c r="L1094" s="345">
        <v>2.1</v>
      </c>
      <c r="M1094" s="81" t="s">
        <v>312</v>
      </c>
      <c r="N1094" s="81">
        <v>1073.4000000000001</v>
      </c>
      <c r="O1094" s="81">
        <v>42.5</v>
      </c>
      <c r="P1094" s="155"/>
      <c r="Q1094" s="155" t="s">
        <v>421</v>
      </c>
      <c r="R1094" s="155" t="s">
        <v>345</v>
      </c>
      <c r="S1094" s="57"/>
      <c r="T1094" s="57"/>
      <c r="U1094" s="18" t="s">
        <v>618</v>
      </c>
      <c r="V1094" s="357"/>
      <c r="W1094" s="357"/>
      <c r="X1094" s="357"/>
      <c r="Y1094" s="357"/>
      <c r="Z1094" s="357"/>
      <c r="AA1094" s="57"/>
      <c r="AB1094" s="57"/>
    </row>
    <row r="1095" spans="1:28" ht="15" x14ac:dyDescent="0.2">
      <c r="A1095" s="57" t="s">
        <v>318</v>
      </c>
      <c r="B1095" s="383">
        <v>42807</v>
      </c>
      <c r="C1095" s="369">
        <v>0.54166666666666663</v>
      </c>
      <c r="D1095" s="81">
        <v>57.3</v>
      </c>
      <c r="E1095" s="155" t="s">
        <v>619</v>
      </c>
      <c r="F1095" s="384">
        <v>11.16</v>
      </c>
      <c r="G1095" s="57">
        <v>115.2</v>
      </c>
      <c r="H1095" s="345">
        <v>8.31</v>
      </c>
      <c r="I1095" s="57" t="s">
        <v>487</v>
      </c>
      <c r="J1095" s="385" t="s">
        <v>312</v>
      </c>
      <c r="K1095" s="345">
        <v>7.83</v>
      </c>
      <c r="L1095" s="345">
        <v>1.9</v>
      </c>
      <c r="M1095" s="81" t="s">
        <v>312</v>
      </c>
      <c r="N1095" s="81">
        <v>1058.4000000000001</v>
      </c>
      <c r="O1095" s="81">
        <v>63.2</v>
      </c>
      <c r="P1095" s="155"/>
      <c r="Q1095" s="155" t="s">
        <v>421</v>
      </c>
      <c r="R1095" s="155" t="s">
        <v>345</v>
      </c>
      <c r="S1095" s="57"/>
      <c r="T1095" s="57"/>
      <c r="U1095" s="18" t="s">
        <v>494</v>
      </c>
      <c r="V1095" s="357"/>
      <c r="W1095" s="357"/>
      <c r="X1095" s="357"/>
      <c r="Y1095" s="357"/>
      <c r="Z1095" s="357"/>
      <c r="AA1095" s="57"/>
      <c r="AB1095" s="57"/>
    </row>
    <row r="1096" spans="1:28" ht="15" x14ac:dyDescent="0.2">
      <c r="A1096" s="57" t="s">
        <v>318</v>
      </c>
      <c r="B1096" s="383">
        <v>42821</v>
      </c>
      <c r="C1096" s="369">
        <v>0.50138888888888888</v>
      </c>
      <c r="D1096" s="81">
        <v>135.4</v>
      </c>
      <c r="E1096" s="155" t="s">
        <v>296</v>
      </c>
      <c r="F1096" s="384">
        <v>9.86</v>
      </c>
      <c r="G1096" s="57">
        <v>108.8</v>
      </c>
      <c r="H1096" s="345">
        <v>10.73</v>
      </c>
      <c r="I1096" s="57" t="s">
        <v>557</v>
      </c>
      <c r="J1096" s="385" t="s">
        <v>312</v>
      </c>
      <c r="K1096" s="345">
        <v>8.2100000000000009</v>
      </c>
      <c r="L1096" s="345">
        <v>1.9</v>
      </c>
      <c r="M1096" s="81" t="s">
        <v>312</v>
      </c>
      <c r="N1096" s="81">
        <v>1054.8</v>
      </c>
      <c r="O1096" s="81">
        <v>125.6</v>
      </c>
      <c r="P1096" s="155"/>
      <c r="Q1096" s="155" t="s">
        <v>490</v>
      </c>
      <c r="R1096" s="155" t="s">
        <v>345</v>
      </c>
      <c r="S1096" s="57"/>
      <c r="T1096" s="57"/>
      <c r="U1096" s="327" t="s">
        <v>578</v>
      </c>
      <c r="V1096" s="357"/>
      <c r="W1096" s="357"/>
      <c r="X1096" s="357"/>
      <c r="Y1096" s="357"/>
      <c r="Z1096" s="357"/>
      <c r="AA1096" s="57"/>
      <c r="AB1096" s="57"/>
    </row>
    <row r="1097" spans="1:28" ht="15" x14ac:dyDescent="0.2">
      <c r="A1097" s="13" t="s">
        <v>318</v>
      </c>
      <c r="B1097" s="39">
        <v>42835</v>
      </c>
      <c r="C1097" s="16">
        <v>0.51527777777777783</v>
      </c>
      <c r="D1097" s="12">
        <v>43.9</v>
      </c>
      <c r="E1097" s="111" t="s">
        <v>296</v>
      </c>
      <c r="F1097" s="14">
        <v>10.33</v>
      </c>
      <c r="G1097" s="13">
        <v>109.6</v>
      </c>
      <c r="H1097" s="15">
        <v>9.33</v>
      </c>
      <c r="I1097" s="13" t="s">
        <v>233</v>
      </c>
      <c r="J1097" s="356" t="s">
        <v>312</v>
      </c>
      <c r="K1097" s="15">
        <v>8.2799999999999994</v>
      </c>
      <c r="L1097" s="15">
        <v>2.2000000000000002</v>
      </c>
      <c r="M1097" s="12" t="s">
        <v>312</v>
      </c>
      <c r="N1097" s="12">
        <v>955.8</v>
      </c>
      <c r="O1097" s="12">
        <v>50.3</v>
      </c>
      <c r="P1097" s="111"/>
      <c r="Q1097" s="111" t="s">
        <v>421</v>
      </c>
      <c r="R1097" s="111" t="s">
        <v>345</v>
      </c>
      <c r="S1097" s="13"/>
      <c r="T1097" s="13"/>
      <c r="U1097" s="18"/>
      <c r="V1097" s="330"/>
      <c r="W1097" s="330"/>
      <c r="X1097" s="330"/>
      <c r="Y1097" s="330"/>
      <c r="Z1097" s="330"/>
      <c r="AA1097" s="13"/>
      <c r="AB1097" s="13"/>
    </row>
    <row r="1098" spans="1:28" ht="15" x14ac:dyDescent="0.2">
      <c r="A1098" s="13" t="s">
        <v>318</v>
      </c>
      <c r="B1098" s="39">
        <v>42849</v>
      </c>
      <c r="C1098" s="16">
        <v>0.50763888888888886</v>
      </c>
      <c r="D1098" s="12">
        <v>123.6</v>
      </c>
      <c r="E1098" s="111" t="s">
        <v>296</v>
      </c>
      <c r="F1098" s="14">
        <v>8.76</v>
      </c>
      <c r="G1098" s="13">
        <v>104.9</v>
      </c>
      <c r="H1098" s="15">
        <v>13.99</v>
      </c>
      <c r="I1098" s="13" t="s">
        <v>230</v>
      </c>
      <c r="J1098" s="356" t="s">
        <v>312</v>
      </c>
      <c r="K1098" s="15">
        <v>8.19</v>
      </c>
      <c r="L1098" s="15">
        <v>1.9</v>
      </c>
      <c r="M1098" s="12" t="s">
        <v>312</v>
      </c>
      <c r="N1098" s="12">
        <v>927.3</v>
      </c>
      <c r="O1098" s="12">
        <v>24.2</v>
      </c>
      <c r="P1098" s="111"/>
      <c r="Q1098" s="111" t="s">
        <v>421</v>
      </c>
      <c r="R1098" s="111" t="s">
        <v>345</v>
      </c>
      <c r="S1098" s="13"/>
      <c r="T1098" s="13"/>
      <c r="U1098" s="18"/>
      <c r="V1098" s="330"/>
      <c r="W1098" s="330"/>
      <c r="X1098" s="330"/>
      <c r="Y1098" s="330"/>
      <c r="Z1098" s="330"/>
      <c r="AA1098" s="13"/>
      <c r="AB1098" s="13"/>
    </row>
    <row r="1099" spans="1:28" ht="15" x14ac:dyDescent="0.2">
      <c r="A1099" s="13" t="s">
        <v>318</v>
      </c>
      <c r="B1099" s="39">
        <v>42858</v>
      </c>
      <c r="C1099" s="16">
        <v>0.53055555555555556</v>
      </c>
      <c r="D1099" s="12">
        <v>920.8</v>
      </c>
      <c r="E1099" s="111" t="s">
        <v>296</v>
      </c>
      <c r="F1099" s="14">
        <v>8.98</v>
      </c>
      <c r="G1099" s="13">
        <v>96.2</v>
      </c>
      <c r="H1099" s="15">
        <v>10.15</v>
      </c>
      <c r="I1099" s="13" t="s">
        <v>230</v>
      </c>
      <c r="J1099" s="356" t="s">
        <v>312</v>
      </c>
      <c r="K1099" s="15">
        <v>8.1</v>
      </c>
      <c r="L1099" s="15">
        <v>9.6</v>
      </c>
      <c r="M1099" s="12" t="s">
        <v>312</v>
      </c>
      <c r="N1099" s="12">
        <v>862.4</v>
      </c>
      <c r="O1099" s="12">
        <v>85.9</v>
      </c>
      <c r="P1099" s="111"/>
      <c r="Q1099" s="111" t="s">
        <v>421</v>
      </c>
      <c r="R1099" s="111" t="s">
        <v>345</v>
      </c>
      <c r="S1099" s="13"/>
      <c r="T1099" s="13"/>
      <c r="U1099" s="18" t="s">
        <v>494</v>
      </c>
      <c r="V1099" s="330">
        <v>0.79</v>
      </c>
      <c r="W1099" s="330">
        <v>0</v>
      </c>
      <c r="X1099" s="330">
        <v>0.03</v>
      </c>
      <c r="Y1099" s="330">
        <v>0.28000000000000003</v>
      </c>
      <c r="Z1099" s="330">
        <f>V1099+W1099+X1099+Y1099</f>
        <v>1.1000000000000001</v>
      </c>
      <c r="AA1099" s="13"/>
      <c r="AB1099" s="13"/>
    </row>
    <row r="1100" spans="1:28" ht="15" x14ac:dyDescent="0.2">
      <c r="A1100" s="13" t="s">
        <v>318</v>
      </c>
      <c r="B1100" s="39">
        <v>42865</v>
      </c>
      <c r="C1100" s="16">
        <v>0.49027777777777781</v>
      </c>
      <c r="D1100" s="12"/>
      <c r="E1100" s="111"/>
      <c r="F1100" s="14">
        <v>7.87</v>
      </c>
      <c r="G1100" s="13">
        <v>90.6</v>
      </c>
      <c r="H1100" s="15">
        <v>12.85</v>
      </c>
      <c r="I1100" s="13" t="s">
        <v>230</v>
      </c>
      <c r="J1100" s="356" t="s">
        <v>312</v>
      </c>
      <c r="K1100" s="15">
        <v>7.98</v>
      </c>
      <c r="L1100" s="15">
        <v>13.7</v>
      </c>
      <c r="M1100" s="12" t="s">
        <v>312</v>
      </c>
      <c r="N1100" s="12">
        <v>867.2</v>
      </c>
      <c r="O1100" s="12">
        <v>35.5</v>
      </c>
      <c r="P1100" s="111"/>
      <c r="Q1100" s="111" t="s">
        <v>298</v>
      </c>
      <c r="R1100" s="111" t="s">
        <v>345</v>
      </c>
      <c r="S1100" s="13"/>
      <c r="T1100" s="13"/>
      <c r="U1100" s="18" t="s">
        <v>468</v>
      </c>
      <c r="V1100" s="330">
        <v>0.01</v>
      </c>
      <c r="W1100" s="330">
        <v>0.38</v>
      </c>
      <c r="X1100" s="330">
        <v>0.06</v>
      </c>
      <c r="Y1100" s="330">
        <v>0.39</v>
      </c>
      <c r="Z1100" s="330">
        <f>V1100+W1100+X1100+Y1100</f>
        <v>0.84000000000000008</v>
      </c>
      <c r="AA1100" s="13"/>
      <c r="AB1100" s="13"/>
    </row>
    <row r="1101" spans="1:28" ht="15" x14ac:dyDescent="0.2">
      <c r="A1101" s="13" t="s">
        <v>318</v>
      </c>
      <c r="B1101" s="39">
        <v>42872</v>
      </c>
      <c r="C1101" s="16">
        <v>0.48749999999999999</v>
      </c>
      <c r="D1101" s="12"/>
      <c r="E1101" s="111"/>
      <c r="F1101" s="14">
        <v>8.07</v>
      </c>
      <c r="G1101" s="13">
        <v>100.8</v>
      </c>
      <c r="H1101" s="15">
        <v>15.81</v>
      </c>
      <c r="I1101" s="13" t="s">
        <v>230</v>
      </c>
      <c r="J1101" s="356" t="s">
        <v>312</v>
      </c>
      <c r="K1101" s="15">
        <v>8.0500000000000007</v>
      </c>
      <c r="L1101" s="15">
        <v>6</v>
      </c>
      <c r="M1101" s="12" t="s">
        <v>312</v>
      </c>
      <c r="N1101" s="12">
        <v>663.4</v>
      </c>
      <c r="O1101" s="12">
        <v>195</v>
      </c>
      <c r="P1101" s="111"/>
      <c r="Q1101" s="111" t="s">
        <v>467</v>
      </c>
      <c r="R1101" s="111" t="s">
        <v>345</v>
      </c>
      <c r="S1101" s="13"/>
      <c r="T1101" s="13"/>
      <c r="U1101" s="18" t="s">
        <v>610</v>
      </c>
      <c r="V1101" s="330">
        <v>0</v>
      </c>
      <c r="W1101" s="330">
        <v>0</v>
      </c>
      <c r="X1101" s="330">
        <v>0</v>
      </c>
      <c r="Y1101" s="330">
        <v>0.25</v>
      </c>
      <c r="Z1101" s="330">
        <f>V1101+W1101+X1101+Y1101</f>
        <v>0.25</v>
      </c>
      <c r="AA1101" s="13"/>
      <c r="AB1101" s="13"/>
    </row>
    <row r="1102" spans="1:28" ht="15" x14ac:dyDescent="0.2">
      <c r="A1102" s="13" t="s">
        <v>318</v>
      </c>
      <c r="B1102" s="39">
        <v>42879</v>
      </c>
      <c r="C1102" s="16">
        <v>0.50416666666666665</v>
      </c>
      <c r="D1102" s="12">
        <v>113.7</v>
      </c>
      <c r="E1102" s="111" t="s">
        <v>296</v>
      </c>
      <c r="F1102" s="14">
        <v>8.35</v>
      </c>
      <c r="G1102" s="13">
        <v>101.4</v>
      </c>
      <c r="H1102" s="15">
        <v>14.94</v>
      </c>
      <c r="I1102" s="13" t="s">
        <v>230</v>
      </c>
      <c r="J1102" s="356" t="s">
        <v>312</v>
      </c>
      <c r="K1102" s="15">
        <v>8.1</v>
      </c>
      <c r="L1102" s="15">
        <v>8.3000000000000007</v>
      </c>
      <c r="M1102" s="12" t="s">
        <v>312</v>
      </c>
      <c r="N1102" s="12">
        <v>563.1</v>
      </c>
      <c r="O1102" s="12">
        <v>173.6</v>
      </c>
      <c r="P1102" s="111"/>
      <c r="Q1102" s="111" t="s">
        <v>421</v>
      </c>
      <c r="R1102" s="111" t="s">
        <v>345</v>
      </c>
      <c r="S1102" s="13"/>
      <c r="T1102" s="13"/>
      <c r="U1102" s="18" t="s">
        <v>470</v>
      </c>
      <c r="V1102" s="330">
        <v>0.11</v>
      </c>
      <c r="W1102" s="330">
        <v>0.24</v>
      </c>
      <c r="X1102" s="330">
        <v>0</v>
      </c>
      <c r="Y1102" s="330">
        <v>0</v>
      </c>
      <c r="Z1102" s="330">
        <f>V1102+W1102+X1102+Y1102</f>
        <v>0.35</v>
      </c>
      <c r="AA1102" s="13"/>
      <c r="AB1102" s="13"/>
    </row>
    <row r="1103" spans="1:28" ht="15" x14ac:dyDescent="0.2">
      <c r="A1103" s="13" t="s">
        <v>318</v>
      </c>
      <c r="B1103" s="39">
        <v>42886</v>
      </c>
      <c r="C1103" s="16">
        <v>0.4826388888888889</v>
      </c>
      <c r="D1103" s="12">
        <v>78</v>
      </c>
      <c r="E1103" s="111" t="s">
        <v>296</v>
      </c>
      <c r="F1103" s="14">
        <v>7.93</v>
      </c>
      <c r="G1103" s="13">
        <v>100.8</v>
      </c>
      <c r="H1103" s="15">
        <v>17.66</v>
      </c>
      <c r="I1103" s="13" t="s">
        <v>230</v>
      </c>
      <c r="J1103" s="356" t="s">
        <v>312</v>
      </c>
      <c r="K1103" s="15">
        <v>8.14</v>
      </c>
      <c r="L1103" s="15">
        <v>5.3</v>
      </c>
      <c r="M1103" s="12" t="s">
        <v>312</v>
      </c>
      <c r="N1103" s="12">
        <v>486.4</v>
      </c>
      <c r="O1103" s="12">
        <v>149.1</v>
      </c>
      <c r="P1103" s="111"/>
      <c r="Q1103" s="111" t="s">
        <v>421</v>
      </c>
      <c r="R1103" s="111" t="s">
        <v>492</v>
      </c>
      <c r="S1103" s="13"/>
      <c r="T1103" s="13"/>
      <c r="U1103" s="18" t="s">
        <v>470</v>
      </c>
      <c r="V1103" s="330"/>
      <c r="W1103" s="330"/>
      <c r="X1103" s="330"/>
      <c r="Y1103" s="330"/>
      <c r="Z1103" s="330"/>
      <c r="AA1103" s="13"/>
      <c r="AB1103" s="13"/>
    </row>
    <row r="1104" spans="1:28" ht="15" x14ac:dyDescent="0.2">
      <c r="A1104" s="13" t="s">
        <v>318</v>
      </c>
      <c r="B1104" s="39">
        <v>42893</v>
      </c>
      <c r="C1104" s="16">
        <v>0.48958333333333331</v>
      </c>
      <c r="D1104" s="12">
        <v>117</v>
      </c>
      <c r="E1104" s="111"/>
      <c r="F1104" s="14">
        <v>8.0299999999999994</v>
      </c>
      <c r="G1104" s="13">
        <v>104.3</v>
      </c>
      <c r="H1104" s="15">
        <v>18.66</v>
      </c>
      <c r="I1104" s="13" t="s">
        <v>230</v>
      </c>
      <c r="J1104" s="356" t="s">
        <v>312</v>
      </c>
      <c r="K1104" s="15">
        <v>8.02</v>
      </c>
      <c r="L1104" s="15">
        <v>4.9000000000000004</v>
      </c>
      <c r="M1104" s="12" t="s">
        <v>312</v>
      </c>
      <c r="N1104" s="12">
        <v>440.6</v>
      </c>
      <c r="O1104" s="12">
        <v>150.19999999999999</v>
      </c>
      <c r="P1104" s="111"/>
      <c r="Q1104" s="111" t="s">
        <v>421</v>
      </c>
      <c r="R1104" s="111" t="s">
        <v>492</v>
      </c>
      <c r="S1104" s="13"/>
      <c r="T1104" s="13"/>
      <c r="U1104" s="18" t="s">
        <v>472</v>
      </c>
      <c r="V1104" s="330"/>
      <c r="W1104" s="330"/>
      <c r="X1104" s="330"/>
      <c r="Y1104" s="330"/>
      <c r="Z1104" s="330"/>
      <c r="AA1104" s="13"/>
      <c r="AB1104" s="13"/>
    </row>
    <row r="1105" spans="1:28" ht="15" x14ac:dyDescent="0.2">
      <c r="A1105" s="13" t="s">
        <v>318</v>
      </c>
      <c r="B1105" s="39">
        <v>42900</v>
      </c>
      <c r="C1105" s="16">
        <v>0.49583333333333335</v>
      </c>
      <c r="D1105" s="12">
        <v>30.1</v>
      </c>
      <c r="E1105" s="111" t="s">
        <v>296</v>
      </c>
      <c r="F1105" s="14">
        <v>8.0299999999999994</v>
      </c>
      <c r="G1105" s="13">
        <v>104.9</v>
      </c>
      <c r="H1105" s="15">
        <v>18.73</v>
      </c>
      <c r="I1105" s="13" t="s">
        <v>230</v>
      </c>
      <c r="J1105" s="356" t="s">
        <v>312</v>
      </c>
      <c r="K1105" s="15">
        <v>8.0500000000000007</v>
      </c>
      <c r="L1105" s="15">
        <v>4</v>
      </c>
      <c r="M1105" s="12" t="s">
        <v>312</v>
      </c>
      <c r="N1105" s="12">
        <v>439.2</v>
      </c>
      <c r="O1105" s="12">
        <v>164</v>
      </c>
      <c r="P1105" s="111"/>
      <c r="Q1105" s="111" t="s">
        <v>421</v>
      </c>
      <c r="R1105" s="111" t="s">
        <v>492</v>
      </c>
      <c r="S1105" s="13"/>
      <c r="T1105" s="13"/>
      <c r="U1105" s="18" t="s">
        <v>473</v>
      </c>
      <c r="V1105" s="330"/>
      <c r="W1105" s="330"/>
      <c r="X1105" s="330"/>
      <c r="Y1105" s="330"/>
      <c r="Z1105" s="330"/>
      <c r="AA1105" s="13"/>
      <c r="AB1105" s="13"/>
    </row>
    <row r="1106" spans="1:28" ht="15" x14ac:dyDescent="0.2">
      <c r="A1106" s="13" t="s">
        <v>318</v>
      </c>
      <c r="B1106" s="39">
        <v>42907</v>
      </c>
      <c r="C1106" s="16">
        <v>0.48472222222222222</v>
      </c>
      <c r="D1106" s="12">
        <v>48.8</v>
      </c>
      <c r="E1106" s="111"/>
      <c r="F1106" s="14">
        <v>7.44</v>
      </c>
      <c r="G1106" s="13">
        <v>103.9</v>
      </c>
      <c r="H1106" s="15">
        <v>21.82</v>
      </c>
      <c r="I1106" s="13" t="s">
        <v>230</v>
      </c>
      <c r="J1106" s="356" t="s">
        <v>312</v>
      </c>
      <c r="K1106" s="15">
        <v>8.0500000000000007</v>
      </c>
      <c r="L1106" s="15">
        <v>3.5</v>
      </c>
      <c r="M1106" s="12" t="s">
        <v>312</v>
      </c>
      <c r="N1106" s="12">
        <v>413.4</v>
      </c>
      <c r="O1106" s="12">
        <v>214</v>
      </c>
      <c r="P1106" s="111"/>
      <c r="Q1106" s="111" t="s">
        <v>421</v>
      </c>
      <c r="R1106" s="111" t="s">
        <v>492</v>
      </c>
      <c r="S1106" s="13"/>
      <c r="T1106" s="13"/>
      <c r="U1106" s="18" t="s">
        <v>544</v>
      </c>
      <c r="V1106" s="330"/>
      <c r="W1106" s="330"/>
      <c r="X1106" s="330"/>
      <c r="Y1106" s="330"/>
      <c r="Z1106" s="330"/>
      <c r="AA1106" s="13"/>
      <c r="AB1106" s="13"/>
    </row>
    <row r="1107" spans="1:28" ht="15" x14ac:dyDescent="0.2">
      <c r="A1107" s="13" t="s">
        <v>318</v>
      </c>
      <c r="B1107" s="39">
        <v>42914</v>
      </c>
      <c r="C1107" s="16">
        <v>0.46249999999999997</v>
      </c>
      <c r="D1107" s="12">
        <v>113</v>
      </c>
      <c r="E1107" s="111" t="s">
        <v>296</v>
      </c>
      <c r="F1107" s="14">
        <v>8.18</v>
      </c>
      <c r="G1107" s="13">
        <v>106.5</v>
      </c>
      <c r="H1107" s="15">
        <v>18.3</v>
      </c>
      <c r="I1107" s="13" t="s">
        <v>230</v>
      </c>
      <c r="J1107" s="356" t="s">
        <v>312</v>
      </c>
      <c r="K1107" s="15">
        <v>8.0500000000000007</v>
      </c>
      <c r="L1107" s="15">
        <v>3</v>
      </c>
      <c r="M1107" s="12" t="s">
        <v>312</v>
      </c>
      <c r="N1107" s="12">
        <v>468.2</v>
      </c>
      <c r="O1107" s="12">
        <v>145.80000000000001</v>
      </c>
      <c r="P1107" s="111"/>
      <c r="Q1107" s="111" t="s">
        <v>217</v>
      </c>
      <c r="R1107" s="111" t="s">
        <v>492</v>
      </c>
      <c r="S1107" s="13"/>
      <c r="T1107" s="13"/>
      <c r="U1107" s="18" t="s">
        <v>544</v>
      </c>
      <c r="V1107" s="330"/>
      <c r="W1107" s="330"/>
      <c r="X1107" s="330"/>
      <c r="Y1107" s="330"/>
      <c r="Z1107" s="330"/>
      <c r="AA1107" s="13"/>
      <c r="AB1107" s="13"/>
    </row>
    <row r="1108" spans="1:28" ht="15" x14ac:dyDescent="0.2">
      <c r="A1108" s="13" t="s">
        <v>318</v>
      </c>
      <c r="B1108" s="39">
        <v>42921</v>
      </c>
      <c r="C1108" s="16">
        <v>0.45069444444444445</v>
      </c>
      <c r="D1108" s="12">
        <v>261</v>
      </c>
      <c r="E1108" s="111"/>
      <c r="F1108" s="14">
        <v>8.2100000000000009</v>
      </c>
      <c r="G1108" s="13">
        <v>105.8</v>
      </c>
      <c r="H1108" s="15">
        <v>18.39</v>
      </c>
      <c r="I1108" s="13" t="s">
        <v>230</v>
      </c>
      <c r="J1108" s="356" t="s">
        <v>312</v>
      </c>
      <c r="K1108" s="15">
        <v>7.84</v>
      </c>
      <c r="L1108" s="15">
        <v>1.4</v>
      </c>
      <c r="M1108" s="12" t="s">
        <v>312</v>
      </c>
      <c r="N1108" s="12">
        <v>555.5</v>
      </c>
      <c r="O1108" s="12">
        <v>205.3</v>
      </c>
      <c r="P1108" s="111"/>
      <c r="Q1108" s="111" t="s">
        <v>465</v>
      </c>
      <c r="R1108" s="111" t="s">
        <v>492</v>
      </c>
      <c r="S1108" s="13"/>
      <c r="T1108" s="13"/>
      <c r="U1108" s="18" t="s">
        <v>620</v>
      </c>
      <c r="V1108" s="330"/>
      <c r="W1108" s="330"/>
      <c r="X1108" s="330"/>
      <c r="Y1108" s="330"/>
      <c r="Z1108" s="330"/>
      <c r="AA1108" s="13"/>
      <c r="AB1108" s="13"/>
    </row>
    <row r="1109" spans="1:28" ht="15" x14ac:dyDescent="0.2">
      <c r="A1109" s="13" t="s">
        <v>318</v>
      </c>
      <c r="B1109" s="39">
        <v>42928</v>
      </c>
      <c r="C1109" s="16">
        <v>0.46388888888888885</v>
      </c>
      <c r="D1109" s="12">
        <v>128.1</v>
      </c>
      <c r="E1109" s="111" t="s">
        <v>296</v>
      </c>
      <c r="F1109" s="14">
        <v>8.2799999999999994</v>
      </c>
      <c r="G1109" s="13">
        <v>110.3</v>
      </c>
      <c r="H1109" s="15">
        <v>19.95</v>
      </c>
      <c r="I1109" s="13" t="s">
        <v>230</v>
      </c>
      <c r="J1109" s="356" t="s">
        <v>312</v>
      </c>
      <c r="K1109" s="15">
        <v>8.01</v>
      </c>
      <c r="L1109" s="15">
        <v>1.7</v>
      </c>
      <c r="M1109" s="12" t="s">
        <v>312</v>
      </c>
      <c r="N1109" s="12">
        <v>557.9</v>
      </c>
      <c r="O1109" s="12">
        <v>191.9</v>
      </c>
      <c r="P1109" s="111"/>
      <c r="Q1109" s="111" t="s">
        <v>298</v>
      </c>
      <c r="R1109" s="111" t="s">
        <v>492</v>
      </c>
      <c r="S1109" s="13"/>
      <c r="T1109" s="13"/>
      <c r="U1109" s="18" t="s">
        <v>621</v>
      </c>
      <c r="V1109" s="330"/>
      <c r="W1109" s="330"/>
      <c r="X1109" s="330"/>
      <c r="Y1109" s="330"/>
      <c r="Z1109" s="330"/>
      <c r="AA1109" s="13"/>
      <c r="AB1109" s="13"/>
    </row>
    <row r="1110" spans="1:28" ht="15" x14ac:dyDescent="0.2">
      <c r="A1110" s="13" t="s">
        <v>318</v>
      </c>
      <c r="B1110" s="39">
        <v>42935</v>
      </c>
      <c r="C1110" s="16">
        <v>0.47152777777777777</v>
      </c>
      <c r="D1110" s="12">
        <v>133</v>
      </c>
      <c r="E1110" s="111"/>
      <c r="F1110" s="14">
        <v>8.24</v>
      </c>
      <c r="G1110" s="13">
        <v>115.2</v>
      </c>
      <c r="H1110" s="15">
        <v>21.28</v>
      </c>
      <c r="I1110" s="13" t="s">
        <v>230</v>
      </c>
      <c r="J1110" s="356" t="s">
        <v>312</v>
      </c>
      <c r="K1110" s="15">
        <v>8.02</v>
      </c>
      <c r="L1110" s="15">
        <v>0.7</v>
      </c>
      <c r="M1110" s="12" t="s">
        <v>312</v>
      </c>
      <c r="N1110" s="12">
        <v>594.1</v>
      </c>
      <c r="O1110" s="12">
        <v>141.9</v>
      </c>
      <c r="P1110" s="111"/>
      <c r="Q1110" s="111" t="s">
        <v>217</v>
      </c>
      <c r="R1110" s="111" t="s">
        <v>492</v>
      </c>
      <c r="S1110" s="13"/>
      <c r="T1110" s="13"/>
      <c r="U1110" s="18" t="s">
        <v>596</v>
      </c>
      <c r="V1110" s="330"/>
      <c r="W1110" s="330"/>
      <c r="X1110" s="330"/>
      <c r="Y1110" s="330"/>
      <c r="Z1110" s="330"/>
      <c r="AA1110" s="13"/>
      <c r="AB1110" s="13"/>
    </row>
    <row r="1111" spans="1:28" ht="15" x14ac:dyDescent="0.2">
      <c r="A1111" s="13" t="s">
        <v>318</v>
      </c>
      <c r="B1111" s="39">
        <v>42942</v>
      </c>
      <c r="C1111" s="16">
        <v>0.48125000000000001</v>
      </c>
      <c r="D1111" s="12">
        <v>517.20000000000005</v>
      </c>
      <c r="E1111" s="111" t="s">
        <v>296</v>
      </c>
      <c r="F1111" s="14">
        <v>8.16</v>
      </c>
      <c r="G1111" s="13">
        <v>111.4</v>
      </c>
      <c r="H1111" s="15">
        <v>21.06</v>
      </c>
      <c r="I1111" s="13" t="s">
        <v>230</v>
      </c>
      <c r="J1111" s="356" t="s">
        <v>312</v>
      </c>
      <c r="K1111" s="15">
        <v>8.08</v>
      </c>
      <c r="L1111" s="15">
        <v>1.3</v>
      </c>
      <c r="M1111" s="12" t="s">
        <v>312</v>
      </c>
      <c r="N1111" s="12">
        <v>541.20000000000005</v>
      </c>
      <c r="O1111" s="12">
        <v>169.5</v>
      </c>
      <c r="P1111" s="111"/>
      <c r="Q1111" s="111" t="s">
        <v>298</v>
      </c>
      <c r="R1111" s="111" t="s">
        <v>345</v>
      </c>
      <c r="S1111" s="13"/>
      <c r="T1111" s="13"/>
      <c r="U1111" s="18" t="s">
        <v>622</v>
      </c>
      <c r="V1111" s="330"/>
      <c r="W1111" s="330"/>
      <c r="X1111" s="330"/>
      <c r="Y1111" s="330"/>
      <c r="Z1111" s="330"/>
      <c r="AA1111" s="13"/>
      <c r="AB1111" s="13"/>
    </row>
    <row r="1112" spans="1:28" ht="15" x14ac:dyDescent="0.25">
      <c r="A1112" s="13" t="s">
        <v>318</v>
      </c>
      <c r="B1112" s="39">
        <v>42949</v>
      </c>
      <c r="C1112" s="16">
        <v>0.56111111111111112</v>
      </c>
      <c r="D1112" s="12">
        <v>210</v>
      </c>
      <c r="E1112" s="111"/>
      <c r="F1112" s="14">
        <v>7.86</v>
      </c>
      <c r="G1112" s="13">
        <v>110.1</v>
      </c>
      <c r="H1112" s="15">
        <v>21.99</v>
      </c>
      <c r="I1112" s="13" t="s">
        <v>230</v>
      </c>
      <c r="J1112" s="356" t="s">
        <v>312</v>
      </c>
      <c r="K1112" s="15">
        <v>8.26</v>
      </c>
      <c r="L1112" s="15">
        <v>2.5</v>
      </c>
      <c r="M1112" s="12" t="s">
        <v>312</v>
      </c>
      <c r="N1112" s="12">
        <v>496.7</v>
      </c>
      <c r="O1112" s="12">
        <v>130.9</v>
      </c>
      <c r="P1112" s="111"/>
      <c r="Q1112" s="111" t="s">
        <v>298</v>
      </c>
      <c r="R1112" s="111" t="s">
        <v>345</v>
      </c>
      <c r="S1112" s="13"/>
      <c r="T1112" s="13"/>
      <c r="U1112" s="363" t="s">
        <v>547</v>
      </c>
      <c r="V1112" s="330"/>
      <c r="W1112" s="330"/>
      <c r="X1112" s="330"/>
      <c r="Y1112" s="330"/>
      <c r="Z1112" s="330"/>
      <c r="AA1112" s="13"/>
      <c r="AB1112" s="13"/>
    </row>
    <row r="1113" spans="1:28" ht="15" x14ac:dyDescent="0.25">
      <c r="A1113" s="13" t="s">
        <v>318</v>
      </c>
      <c r="B1113" s="39">
        <v>42956</v>
      </c>
      <c r="C1113" s="16">
        <v>0.45902777777777781</v>
      </c>
      <c r="D1113" s="12">
        <v>131.4</v>
      </c>
      <c r="E1113" s="111" t="s">
        <v>296</v>
      </c>
      <c r="F1113" s="14">
        <v>8.11</v>
      </c>
      <c r="G1113" s="13">
        <v>106.3</v>
      </c>
      <c r="H1113" s="15">
        <v>19.23</v>
      </c>
      <c r="I1113" s="13" t="s">
        <v>230</v>
      </c>
      <c r="J1113" s="356" t="s">
        <v>312</v>
      </c>
      <c r="K1113" s="15">
        <v>8.0500000000000007</v>
      </c>
      <c r="L1113" s="15">
        <v>9</v>
      </c>
      <c r="M1113" s="12" t="s">
        <v>312</v>
      </c>
      <c r="N1113" s="12">
        <v>470.8</v>
      </c>
      <c r="O1113" s="12">
        <v>131.1</v>
      </c>
      <c r="P1113" s="111"/>
      <c r="Q1113" s="111" t="s">
        <v>217</v>
      </c>
      <c r="R1113" s="111" t="s">
        <v>345</v>
      </c>
      <c r="S1113" s="13"/>
      <c r="T1113" s="13"/>
      <c r="U1113" s="363" t="s">
        <v>477</v>
      </c>
      <c r="V1113" s="330"/>
      <c r="W1113" s="330"/>
      <c r="X1113" s="330"/>
      <c r="Y1113" s="330"/>
      <c r="Z1113" s="330"/>
      <c r="AA1113" s="13"/>
      <c r="AB1113" s="13"/>
    </row>
    <row r="1114" spans="1:28" ht="15" x14ac:dyDescent="0.25">
      <c r="A1114" s="13" t="s">
        <v>318</v>
      </c>
      <c r="B1114" s="39">
        <v>42963</v>
      </c>
      <c r="C1114" s="16">
        <v>0.4513888888888889</v>
      </c>
      <c r="D1114" s="12"/>
      <c r="E1114" s="111"/>
      <c r="F1114" s="14" t="s">
        <v>312</v>
      </c>
      <c r="G1114" s="13" t="s">
        <v>312</v>
      </c>
      <c r="H1114" s="15">
        <v>18.899999999999999</v>
      </c>
      <c r="I1114" s="13" t="s">
        <v>230</v>
      </c>
      <c r="J1114" s="356" t="s">
        <v>312</v>
      </c>
      <c r="K1114" s="15">
        <v>8</v>
      </c>
      <c r="L1114" s="15">
        <v>5.0999999999999996</v>
      </c>
      <c r="M1114" s="12" t="s">
        <v>312</v>
      </c>
      <c r="N1114" s="12">
        <v>480</v>
      </c>
      <c r="O1114" s="12">
        <v>135.5</v>
      </c>
      <c r="P1114" s="111"/>
      <c r="Q1114" s="111" t="s">
        <v>465</v>
      </c>
      <c r="R1114" s="111" t="s">
        <v>345</v>
      </c>
      <c r="S1114" s="13"/>
      <c r="T1114" s="13"/>
      <c r="U1114" s="363" t="s">
        <v>502</v>
      </c>
      <c r="V1114" s="330"/>
      <c r="W1114" s="330"/>
      <c r="X1114" s="330"/>
      <c r="Y1114" s="330"/>
      <c r="Z1114" s="330"/>
      <c r="AA1114" s="13"/>
      <c r="AB1114" s="13"/>
    </row>
    <row r="1115" spans="1:28" ht="15" x14ac:dyDescent="0.25">
      <c r="A1115" s="73" t="s">
        <v>318</v>
      </c>
      <c r="B1115" s="325">
        <v>42970</v>
      </c>
      <c r="C1115" s="326">
        <v>0.50138888888888888</v>
      </c>
      <c r="D1115" s="159">
        <v>86.5</v>
      </c>
      <c r="E1115" s="160" t="s">
        <v>296</v>
      </c>
      <c r="F1115" s="342">
        <v>7.91</v>
      </c>
      <c r="G1115" s="73">
        <v>106.5</v>
      </c>
      <c r="H1115" s="171">
        <v>19.93</v>
      </c>
      <c r="I1115" s="73" t="s">
        <v>230</v>
      </c>
      <c r="J1115" s="368" t="s">
        <v>312</v>
      </c>
      <c r="K1115" s="171">
        <v>8.08</v>
      </c>
      <c r="L1115" s="171">
        <v>8.9</v>
      </c>
      <c r="M1115" s="159" t="s">
        <v>312</v>
      </c>
      <c r="N1115" s="159">
        <v>500</v>
      </c>
      <c r="O1115" s="159">
        <v>149.19999999999999</v>
      </c>
      <c r="P1115" s="160"/>
      <c r="Q1115" s="160" t="s">
        <v>298</v>
      </c>
      <c r="R1115" s="160" t="s">
        <v>345</v>
      </c>
      <c r="S1115" s="73"/>
      <c r="T1115" s="73"/>
      <c r="U1115" s="382" t="s">
        <v>480</v>
      </c>
      <c r="V1115" s="362"/>
      <c r="W1115" s="362"/>
      <c r="X1115" s="362"/>
      <c r="Y1115" s="362"/>
      <c r="Z1115" s="362"/>
      <c r="AA1115" s="73"/>
      <c r="AB1115" s="73"/>
    </row>
    <row r="1116" spans="1:28" ht="15" x14ac:dyDescent="0.25">
      <c r="A1116" s="13" t="s">
        <v>318</v>
      </c>
      <c r="B1116" s="39">
        <v>42977</v>
      </c>
      <c r="C1116" s="16">
        <v>0.50416666666666665</v>
      </c>
      <c r="D1116" s="12">
        <v>435.2</v>
      </c>
      <c r="E1116" s="111" t="s">
        <v>296</v>
      </c>
      <c r="F1116" s="14">
        <v>8</v>
      </c>
      <c r="G1116" s="13">
        <v>105.5</v>
      </c>
      <c r="H1116" s="15">
        <v>19.149999999999999</v>
      </c>
      <c r="I1116" s="13" t="s">
        <v>487</v>
      </c>
      <c r="J1116" s="356" t="s">
        <v>312</v>
      </c>
      <c r="K1116" s="15">
        <v>7.93</v>
      </c>
      <c r="L1116" s="15">
        <v>2.78</v>
      </c>
      <c r="M1116" s="12" t="s">
        <v>312</v>
      </c>
      <c r="N1116" s="12">
        <v>532.6</v>
      </c>
      <c r="O1116" s="12">
        <v>144.19999999999999</v>
      </c>
      <c r="P1116" s="111"/>
      <c r="Q1116" s="111" t="s">
        <v>421</v>
      </c>
      <c r="R1116" s="111" t="s">
        <v>345</v>
      </c>
      <c r="S1116" s="13"/>
      <c r="T1116" s="13"/>
      <c r="U1116" s="363" t="s">
        <v>481</v>
      </c>
      <c r="V1116" s="330"/>
      <c r="W1116" s="330"/>
      <c r="X1116" s="330"/>
      <c r="Y1116" s="330"/>
      <c r="Z1116" s="330"/>
      <c r="AA1116" s="13"/>
      <c r="AB1116" s="13"/>
    </row>
    <row r="1117" spans="1:28" ht="15" x14ac:dyDescent="0.25">
      <c r="A1117" s="13" t="s">
        <v>318</v>
      </c>
      <c r="B1117" s="39">
        <v>42984</v>
      </c>
      <c r="C1117" s="16">
        <v>0.47986111111111113</v>
      </c>
      <c r="D1117" s="12"/>
      <c r="E1117" s="111"/>
      <c r="F1117" s="14">
        <v>8.2200000000000006</v>
      </c>
      <c r="G1117" s="13">
        <v>103.6</v>
      </c>
      <c r="H1117" s="15">
        <v>17.05</v>
      </c>
      <c r="I1117" s="13" t="s">
        <v>233</v>
      </c>
      <c r="J1117" s="356" t="s">
        <v>312</v>
      </c>
      <c r="K1117" s="15">
        <v>8.02</v>
      </c>
      <c r="L1117" s="15">
        <v>1.87</v>
      </c>
      <c r="M1117" s="12" t="s">
        <v>312</v>
      </c>
      <c r="N1117" s="12">
        <v>675.9</v>
      </c>
      <c r="O1117" s="12">
        <v>144.19999999999999</v>
      </c>
      <c r="P1117" s="111"/>
      <c r="Q1117" s="111" t="s">
        <v>298</v>
      </c>
      <c r="R1117" s="111" t="s">
        <v>345</v>
      </c>
      <c r="S1117" s="13"/>
      <c r="T1117" s="13"/>
      <c r="U1117" s="363" t="s">
        <v>503</v>
      </c>
      <c r="V1117" s="330"/>
      <c r="W1117" s="330"/>
      <c r="X1117" s="330"/>
      <c r="Y1117" s="330"/>
      <c r="Z1117" s="330"/>
      <c r="AA1117" s="13"/>
      <c r="AB1117" s="13"/>
    </row>
    <row r="1118" spans="1:28" ht="15" x14ac:dyDescent="0.25">
      <c r="A1118" s="13" t="s">
        <v>318</v>
      </c>
      <c r="B1118" s="39">
        <v>42991</v>
      </c>
      <c r="C1118" s="16">
        <v>0.47361111111111115</v>
      </c>
      <c r="D1118" s="12">
        <v>290.89999999999998</v>
      </c>
      <c r="E1118" s="111">
        <v>2419.6</v>
      </c>
      <c r="F1118" s="14">
        <v>8.18</v>
      </c>
      <c r="G1118" s="13">
        <v>107.6</v>
      </c>
      <c r="H1118" s="15">
        <v>18.62</v>
      </c>
      <c r="I1118" s="13" t="s">
        <v>233</v>
      </c>
      <c r="J1118" s="356" t="s">
        <v>312</v>
      </c>
      <c r="K1118" s="15">
        <v>7.69</v>
      </c>
      <c r="L1118" s="15" t="s">
        <v>312</v>
      </c>
      <c r="M1118" s="12" t="s">
        <v>312</v>
      </c>
      <c r="N1118" s="12">
        <v>616</v>
      </c>
      <c r="O1118" s="12" t="s">
        <v>312</v>
      </c>
      <c r="P1118" s="111"/>
      <c r="Q1118" s="111" t="s">
        <v>421</v>
      </c>
      <c r="R1118" s="111" t="s">
        <v>345</v>
      </c>
      <c r="S1118" s="13"/>
      <c r="T1118" s="13"/>
      <c r="U1118" s="363" t="s">
        <v>477</v>
      </c>
      <c r="V1118" s="330"/>
      <c r="W1118" s="330"/>
      <c r="X1118" s="330"/>
      <c r="Y1118" s="330"/>
      <c r="Z1118" s="330"/>
      <c r="AA1118" s="13"/>
      <c r="AB1118" s="13"/>
    </row>
    <row r="1119" spans="1:28" ht="15" x14ac:dyDescent="0.2">
      <c r="A1119" s="13" t="s">
        <v>317</v>
      </c>
      <c r="B1119" s="39">
        <v>41395</v>
      </c>
      <c r="C1119" s="13" t="s">
        <v>281</v>
      </c>
      <c r="D1119" s="13">
        <v>548</v>
      </c>
      <c r="E1119" s="13"/>
      <c r="F1119" s="13" t="s">
        <v>281</v>
      </c>
      <c r="G1119" s="13" t="s">
        <v>281</v>
      </c>
      <c r="H1119" s="13" t="s">
        <v>281</v>
      </c>
      <c r="I1119" s="13" t="s">
        <v>281</v>
      </c>
      <c r="J1119" s="318" t="s">
        <v>312</v>
      </c>
      <c r="K1119" s="13" t="s">
        <v>281</v>
      </c>
      <c r="L1119" s="13" t="s">
        <v>281</v>
      </c>
      <c r="M1119" s="13" t="s">
        <v>281</v>
      </c>
      <c r="N1119" s="13" t="s">
        <v>281</v>
      </c>
      <c r="O1119" s="13" t="s">
        <v>281</v>
      </c>
      <c r="P1119" s="13" t="s">
        <v>281</v>
      </c>
      <c r="Q1119" s="13" t="s">
        <v>281</v>
      </c>
      <c r="R1119" s="13" t="s">
        <v>345</v>
      </c>
      <c r="S1119" s="13"/>
      <c r="T1119" s="13"/>
      <c r="U1119" s="18" t="s">
        <v>267</v>
      </c>
      <c r="V1119" s="330"/>
      <c r="W1119" s="330"/>
      <c r="X1119" s="330"/>
      <c r="Y1119" s="330"/>
      <c r="Z1119" s="330"/>
      <c r="AA1119" s="13"/>
      <c r="AB1119" s="13"/>
    </row>
    <row r="1120" spans="1:28" ht="15" x14ac:dyDescent="0.2">
      <c r="A1120" s="13" t="s">
        <v>317</v>
      </c>
      <c r="B1120" s="39">
        <v>41409</v>
      </c>
      <c r="C1120" s="13" t="s">
        <v>281</v>
      </c>
      <c r="D1120" s="13">
        <v>42.6</v>
      </c>
      <c r="E1120" s="13"/>
      <c r="F1120" s="13" t="s">
        <v>281</v>
      </c>
      <c r="G1120" s="13" t="s">
        <v>281</v>
      </c>
      <c r="H1120" s="13" t="s">
        <v>281</v>
      </c>
      <c r="I1120" s="13" t="s">
        <v>281</v>
      </c>
      <c r="J1120" s="318" t="s">
        <v>312</v>
      </c>
      <c r="K1120" s="13" t="s">
        <v>281</v>
      </c>
      <c r="L1120" s="13" t="s">
        <v>281</v>
      </c>
      <c r="M1120" s="13" t="s">
        <v>281</v>
      </c>
      <c r="N1120" s="13" t="s">
        <v>281</v>
      </c>
      <c r="O1120" s="13" t="s">
        <v>281</v>
      </c>
      <c r="P1120" s="13" t="s">
        <v>281</v>
      </c>
      <c r="Q1120" s="13" t="s">
        <v>281</v>
      </c>
      <c r="R1120" s="13" t="s">
        <v>345</v>
      </c>
      <c r="S1120" s="13"/>
      <c r="T1120" s="13"/>
      <c r="U1120" s="18" t="s">
        <v>267</v>
      </c>
      <c r="V1120" s="330"/>
      <c r="W1120" s="330"/>
      <c r="X1120" s="330"/>
      <c r="Y1120" s="330"/>
      <c r="Z1120" s="330"/>
      <c r="AA1120" s="13"/>
      <c r="AB1120" s="13"/>
    </row>
    <row r="1121" spans="1:28" ht="15" x14ac:dyDescent="0.2">
      <c r="A1121" s="13" t="s">
        <v>317</v>
      </c>
      <c r="B1121" s="39">
        <v>41465</v>
      </c>
      <c r="C1121" s="16">
        <v>0.4375</v>
      </c>
      <c r="D1121" s="13">
        <v>308</v>
      </c>
      <c r="E1121" s="13"/>
      <c r="F1121" s="13" t="s">
        <v>312</v>
      </c>
      <c r="G1121" s="13" t="s">
        <v>312</v>
      </c>
      <c r="H1121" s="13">
        <v>20.53</v>
      </c>
      <c r="I1121" s="13" t="s">
        <v>233</v>
      </c>
      <c r="J1121" s="318" t="s">
        <v>312</v>
      </c>
      <c r="K1121" s="15">
        <v>8.1999999999999993</v>
      </c>
      <c r="L1121" s="13" t="s">
        <v>312</v>
      </c>
      <c r="M1121" s="13" t="s">
        <v>312</v>
      </c>
      <c r="N1121" s="12">
        <v>712</v>
      </c>
      <c r="O1121" s="13" t="s">
        <v>312</v>
      </c>
      <c r="P1121" s="13"/>
      <c r="Q1121" s="13" t="s">
        <v>312</v>
      </c>
      <c r="R1121" s="13" t="s">
        <v>345</v>
      </c>
      <c r="S1121" s="13"/>
      <c r="T1121" s="13"/>
      <c r="U1121" s="18" t="s">
        <v>268</v>
      </c>
      <c r="V1121" s="330"/>
      <c r="W1121" s="330"/>
      <c r="X1121" s="330"/>
      <c r="Y1121" s="330"/>
      <c r="Z1121" s="330"/>
      <c r="AA1121" s="13"/>
      <c r="AB1121" s="13"/>
    </row>
    <row r="1122" spans="1:28" ht="15" x14ac:dyDescent="0.2">
      <c r="A1122" s="13" t="s">
        <v>317</v>
      </c>
      <c r="B1122" s="39">
        <v>41479</v>
      </c>
      <c r="C1122" s="16">
        <v>0.41250000000000003</v>
      </c>
      <c r="D1122" s="13">
        <v>461</v>
      </c>
      <c r="E1122" s="13"/>
      <c r="F1122" s="13" t="s">
        <v>312</v>
      </c>
      <c r="G1122" s="13" t="s">
        <v>312</v>
      </c>
      <c r="H1122" s="13">
        <v>20.84</v>
      </c>
      <c r="I1122" s="13" t="s">
        <v>230</v>
      </c>
      <c r="J1122" s="318" t="s">
        <v>312</v>
      </c>
      <c r="K1122" s="13">
        <v>8.1199999999999992</v>
      </c>
      <c r="L1122" s="13" t="s">
        <v>312</v>
      </c>
      <c r="M1122" s="13" t="s">
        <v>312</v>
      </c>
      <c r="N1122" s="13">
        <v>587.1</v>
      </c>
      <c r="O1122" s="13" t="s">
        <v>312</v>
      </c>
      <c r="P1122" s="13"/>
      <c r="Q1122" s="13" t="s">
        <v>312</v>
      </c>
      <c r="R1122" s="13" t="s">
        <v>345</v>
      </c>
      <c r="S1122" s="13"/>
      <c r="T1122" s="13"/>
      <c r="U1122" s="18" t="s">
        <v>270</v>
      </c>
      <c r="V1122" s="330"/>
      <c r="W1122" s="330"/>
      <c r="X1122" s="330"/>
      <c r="Y1122" s="330"/>
      <c r="Z1122" s="330"/>
      <c r="AA1122" s="13"/>
      <c r="AB1122" s="13"/>
    </row>
    <row r="1123" spans="1:28" ht="15" x14ac:dyDescent="0.2">
      <c r="A1123" s="13" t="s">
        <v>317</v>
      </c>
      <c r="B1123" s="39">
        <v>41493</v>
      </c>
      <c r="C1123" s="16">
        <v>0.40625</v>
      </c>
      <c r="D1123" s="13">
        <v>921</v>
      </c>
      <c r="E1123" s="13"/>
      <c r="F1123" s="13" t="s">
        <v>312</v>
      </c>
      <c r="G1123" s="13" t="s">
        <v>312</v>
      </c>
      <c r="H1123" s="13">
        <v>18.8</v>
      </c>
      <c r="I1123" s="13" t="s">
        <v>230</v>
      </c>
      <c r="J1123" s="318" t="s">
        <v>312</v>
      </c>
      <c r="K1123" s="13">
        <v>8.0500000000000007</v>
      </c>
      <c r="L1123" s="13" t="s">
        <v>312</v>
      </c>
      <c r="M1123" s="13" t="s">
        <v>312</v>
      </c>
      <c r="N1123" s="13">
        <v>576.20000000000005</v>
      </c>
      <c r="O1123" s="13" t="s">
        <v>312</v>
      </c>
      <c r="P1123" s="13"/>
      <c r="Q1123" s="13" t="s">
        <v>312</v>
      </c>
      <c r="R1123" s="13" t="s">
        <v>345</v>
      </c>
      <c r="S1123" s="13"/>
      <c r="T1123" s="13"/>
      <c r="U1123" s="18" t="s">
        <v>268</v>
      </c>
      <c r="V1123" s="330"/>
      <c r="W1123" s="330"/>
      <c r="X1123" s="330"/>
      <c r="Y1123" s="330"/>
      <c r="Z1123" s="330"/>
      <c r="AA1123" s="13"/>
      <c r="AB1123" s="13"/>
    </row>
    <row r="1124" spans="1:28" ht="15" x14ac:dyDescent="0.2">
      <c r="A1124" s="13" t="s">
        <v>317</v>
      </c>
      <c r="B1124" s="39">
        <v>41507</v>
      </c>
      <c r="C1124" s="16">
        <v>0.42222222222222222</v>
      </c>
      <c r="D1124" s="13">
        <v>1550</v>
      </c>
      <c r="E1124" s="13"/>
      <c r="F1124" s="13" t="s">
        <v>312</v>
      </c>
      <c r="G1124" s="13" t="s">
        <v>312</v>
      </c>
      <c r="H1124" s="13">
        <v>19.760000000000002</v>
      </c>
      <c r="I1124" s="13" t="s">
        <v>230</v>
      </c>
      <c r="J1124" s="318" t="s">
        <v>312</v>
      </c>
      <c r="K1124" s="13">
        <v>8.19</v>
      </c>
      <c r="L1124" s="13" t="s">
        <v>312</v>
      </c>
      <c r="M1124" s="13" t="s">
        <v>312</v>
      </c>
      <c r="N1124" s="13">
        <v>594.20000000000005</v>
      </c>
      <c r="O1124" s="13" t="s">
        <v>312</v>
      </c>
      <c r="P1124" s="13"/>
      <c r="Q1124" s="13" t="s">
        <v>312</v>
      </c>
      <c r="R1124" s="13" t="s">
        <v>345</v>
      </c>
      <c r="S1124" s="13"/>
      <c r="T1124" s="13"/>
      <c r="U1124" s="18" t="s">
        <v>270</v>
      </c>
      <c r="V1124" s="330"/>
      <c r="W1124" s="330"/>
      <c r="X1124" s="330"/>
      <c r="Y1124" s="330"/>
      <c r="Z1124" s="330"/>
      <c r="AA1124" s="13"/>
      <c r="AB1124" s="13"/>
    </row>
    <row r="1125" spans="1:28" ht="15" x14ac:dyDescent="0.2">
      <c r="A1125" s="13" t="s">
        <v>317</v>
      </c>
      <c r="B1125" s="39">
        <v>41521</v>
      </c>
      <c r="C1125" s="16">
        <v>0.41597222222222219</v>
      </c>
      <c r="D1125" s="13">
        <v>233</v>
      </c>
      <c r="E1125" s="13"/>
      <c r="F1125" s="13" t="s">
        <v>312</v>
      </c>
      <c r="G1125" s="13" t="s">
        <v>312</v>
      </c>
      <c r="H1125" s="13">
        <v>20.440000000000001</v>
      </c>
      <c r="I1125" s="13" t="s">
        <v>230</v>
      </c>
      <c r="J1125" s="318" t="s">
        <v>312</v>
      </c>
      <c r="K1125" s="13">
        <v>8.0399999999999991</v>
      </c>
      <c r="L1125" s="13" t="s">
        <v>312</v>
      </c>
      <c r="M1125" s="13" t="s">
        <v>312</v>
      </c>
      <c r="N1125" s="13">
        <v>402.6</v>
      </c>
      <c r="O1125" s="13" t="s">
        <v>312</v>
      </c>
      <c r="P1125" s="13"/>
      <c r="Q1125" s="13" t="s">
        <v>312</v>
      </c>
      <c r="R1125" s="13" t="s">
        <v>345</v>
      </c>
      <c r="S1125" s="13"/>
      <c r="T1125" s="13"/>
      <c r="U1125" s="18" t="s">
        <v>380</v>
      </c>
      <c r="V1125" s="330"/>
      <c r="W1125" s="330"/>
      <c r="X1125" s="330"/>
      <c r="Y1125" s="330"/>
      <c r="Z1125" s="330"/>
      <c r="AA1125" s="13"/>
      <c r="AB1125" s="13"/>
    </row>
    <row r="1126" spans="1:28" ht="15" x14ac:dyDescent="0.2">
      <c r="A1126" s="13" t="s">
        <v>317</v>
      </c>
      <c r="B1126" s="39">
        <v>41541</v>
      </c>
      <c r="C1126" s="16">
        <v>0.41666666666666669</v>
      </c>
      <c r="D1126" s="13">
        <v>192</v>
      </c>
      <c r="E1126" s="13"/>
      <c r="F1126" s="13" t="s">
        <v>312</v>
      </c>
      <c r="G1126" s="13" t="s">
        <v>312</v>
      </c>
      <c r="H1126" s="13">
        <v>12.32</v>
      </c>
      <c r="I1126" s="13" t="s">
        <v>371</v>
      </c>
      <c r="J1126" s="318" t="s">
        <v>312</v>
      </c>
      <c r="K1126" s="13">
        <v>7.68</v>
      </c>
      <c r="L1126" s="13" t="s">
        <v>312</v>
      </c>
      <c r="M1126" s="13" t="s">
        <v>312</v>
      </c>
      <c r="N1126" s="13">
        <v>170.5</v>
      </c>
      <c r="O1126" s="13" t="s">
        <v>312</v>
      </c>
      <c r="P1126" s="13"/>
      <c r="Q1126" s="13" t="s">
        <v>312</v>
      </c>
      <c r="R1126" s="13" t="s">
        <v>345</v>
      </c>
      <c r="S1126" s="13"/>
      <c r="T1126" s="13"/>
      <c r="U1126" s="18" t="s">
        <v>381</v>
      </c>
      <c r="V1126" s="330"/>
      <c r="W1126" s="330"/>
      <c r="X1126" s="330"/>
      <c r="Y1126" s="330"/>
      <c r="Z1126" s="330"/>
      <c r="AA1126" s="13"/>
      <c r="AB1126" s="13"/>
    </row>
    <row r="1127" spans="1:28" ht="15" x14ac:dyDescent="0.2">
      <c r="A1127" s="13" t="s">
        <v>317</v>
      </c>
      <c r="B1127" s="39">
        <v>41564</v>
      </c>
      <c r="C1127" s="16">
        <v>0.39583333333333331</v>
      </c>
      <c r="D1127" s="13">
        <v>62</v>
      </c>
      <c r="E1127" s="13">
        <v>686.7</v>
      </c>
      <c r="F1127" s="13">
        <v>9.6</v>
      </c>
      <c r="G1127" s="13"/>
      <c r="H1127" s="13">
        <v>8.6999999999999993</v>
      </c>
      <c r="I1127" s="13"/>
      <c r="J1127" s="318" t="s">
        <v>312</v>
      </c>
      <c r="K1127" s="13">
        <v>6.44</v>
      </c>
      <c r="L1127" s="13">
        <v>10.1</v>
      </c>
      <c r="M1127" s="13" t="s">
        <v>312</v>
      </c>
      <c r="N1127" s="13"/>
      <c r="O1127" s="13" t="s">
        <v>312</v>
      </c>
      <c r="P1127" s="13"/>
      <c r="Q1127" s="13" t="s">
        <v>312</v>
      </c>
      <c r="R1127" s="13" t="s">
        <v>346</v>
      </c>
      <c r="S1127" s="13">
        <v>0</v>
      </c>
      <c r="T1127" s="13"/>
      <c r="U1127" s="18" t="s">
        <v>335</v>
      </c>
      <c r="V1127" s="18"/>
      <c r="W1127" s="18"/>
      <c r="X1127" s="18"/>
      <c r="Y1127" s="18"/>
      <c r="Z1127" s="18"/>
      <c r="AA1127" s="13"/>
      <c r="AB1127" s="13"/>
    </row>
    <row r="1128" spans="1:28" ht="15" x14ac:dyDescent="0.2">
      <c r="A1128" s="13" t="s">
        <v>317</v>
      </c>
      <c r="B1128" s="39">
        <v>41578</v>
      </c>
      <c r="C1128" s="16">
        <v>0.38611111111111113</v>
      </c>
      <c r="D1128" s="13">
        <v>79.400000000000006</v>
      </c>
      <c r="E1128" s="13">
        <v>547.5</v>
      </c>
      <c r="F1128" s="13">
        <v>7.8</v>
      </c>
      <c r="G1128" s="13"/>
      <c r="H1128" s="13">
        <v>6.1</v>
      </c>
      <c r="I1128" s="13"/>
      <c r="J1128" s="318" t="s">
        <v>312</v>
      </c>
      <c r="K1128" s="13">
        <v>7.22</v>
      </c>
      <c r="L1128" s="13">
        <v>4.0999999999999996</v>
      </c>
      <c r="M1128" s="13" t="s">
        <v>312</v>
      </c>
      <c r="N1128" s="13"/>
      <c r="O1128" s="13" t="s">
        <v>312</v>
      </c>
      <c r="P1128" s="13"/>
      <c r="Q1128" s="13" t="s">
        <v>312</v>
      </c>
      <c r="R1128" s="13" t="s">
        <v>346</v>
      </c>
      <c r="S1128" s="13">
        <v>0.1</v>
      </c>
      <c r="T1128" s="13"/>
      <c r="U1128" s="18" t="s">
        <v>335</v>
      </c>
      <c r="V1128" s="18"/>
      <c r="W1128" s="18"/>
      <c r="X1128" s="18"/>
      <c r="Y1128" s="18"/>
      <c r="Z1128" s="18"/>
      <c r="AA1128" s="13"/>
      <c r="AB1128" s="13"/>
    </row>
    <row r="1129" spans="1:28" ht="15" x14ac:dyDescent="0.2">
      <c r="A1129" s="13" t="s">
        <v>317</v>
      </c>
      <c r="B1129" s="39">
        <v>41592</v>
      </c>
      <c r="C1129" s="16">
        <v>0.3888888888888889</v>
      </c>
      <c r="D1129" s="13">
        <v>76.7</v>
      </c>
      <c r="E1129" s="13">
        <v>224.7</v>
      </c>
      <c r="F1129" s="13">
        <v>7.4</v>
      </c>
      <c r="G1129" s="13"/>
      <c r="H1129" s="13">
        <v>6.5</v>
      </c>
      <c r="I1129" s="13"/>
      <c r="J1129" s="318" t="s">
        <v>312</v>
      </c>
      <c r="K1129" s="13">
        <v>7.61</v>
      </c>
      <c r="L1129" s="13"/>
      <c r="M1129" s="13" t="s">
        <v>312</v>
      </c>
      <c r="N1129" s="13"/>
      <c r="O1129" s="13" t="s">
        <v>312</v>
      </c>
      <c r="P1129" s="13"/>
      <c r="Q1129" s="13" t="s">
        <v>312</v>
      </c>
      <c r="R1129" s="13" t="s">
        <v>346</v>
      </c>
      <c r="S1129" s="13">
        <v>0.1</v>
      </c>
      <c r="T1129" s="13"/>
      <c r="U1129" s="18" t="s">
        <v>335</v>
      </c>
      <c r="V1129" s="18"/>
      <c r="W1129" s="18"/>
      <c r="X1129" s="18"/>
      <c r="Y1129" s="18"/>
      <c r="Z1129" s="18"/>
      <c r="AA1129" s="13"/>
      <c r="AB1129" s="13"/>
    </row>
    <row r="1130" spans="1:28" ht="15" x14ac:dyDescent="0.2">
      <c r="A1130" s="13" t="s">
        <v>317</v>
      </c>
      <c r="B1130" s="39">
        <v>41613</v>
      </c>
      <c r="C1130" s="16">
        <v>0.39583333333333331</v>
      </c>
      <c r="D1130" s="13">
        <v>18.3</v>
      </c>
      <c r="E1130" s="13">
        <v>115.3</v>
      </c>
      <c r="F1130" s="13" t="s">
        <v>312</v>
      </c>
      <c r="G1130" s="13"/>
      <c r="H1130" s="13">
        <v>0</v>
      </c>
      <c r="I1130" s="13"/>
      <c r="J1130" s="318" t="s">
        <v>312</v>
      </c>
      <c r="K1130" s="13">
        <v>7.63</v>
      </c>
      <c r="L1130" s="13" t="s">
        <v>312</v>
      </c>
      <c r="M1130" s="13" t="s">
        <v>312</v>
      </c>
      <c r="N1130" s="13"/>
      <c r="O1130" s="13" t="s">
        <v>312</v>
      </c>
      <c r="P1130" s="13"/>
      <c r="Q1130" s="13" t="s">
        <v>312</v>
      </c>
      <c r="R1130" s="13" t="s">
        <v>346</v>
      </c>
      <c r="S1130" s="13" t="s">
        <v>312</v>
      </c>
      <c r="T1130" s="13"/>
      <c r="U1130" s="18" t="s">
        <v>517</v>
      </c>
      <c r="V1130" s="18"/>
      <c r="W1130" s="18"/>
      <c r="X1130" s="18"/>
      <c r="Y1130" s="18"/>
      <c r="Z1130" s="18"/>
      <c r="AA1130" s="13"/>
      <c r="AB1130" s="13"/>
    </row>
    <row r="1131" spans="1:28" ht="15" x14ac:dyDescent="0.2">
      <c r="A1131" s="13" t="s">
        <v>317</v>
      </c>
      <c r="B1131" s="39">
        <v>41620</v>
      </c>
      <c r="C1131" s="16">
        <v>0.375</v>
      </c>
      <c r="D1131" s="13">
        <v>36.799999999999997</v>
      </c>
      <c r="E1131" s="13">
        <v>403.4</v>
      </c>
      <c r="F1131" s="13">
        <v>8.5</v>
      </c>
      <c r="G1131" s="13"/>
      <c r="H1131" s="13">
        <v>-0.17</v>
      </c>
      <c r="I1131" s="13"/>
      <c r="J1131" s="318" t="s">
        <v>312</v>
      </c>
      <c r="K1131" s="13">
        <v>7.62</v>
      </c>
      <c r="L1131" s="13" t="s">
        <v>312</v>
      </c>
      <c r="M1131" s="13" t="s">
        <v>312</v>
      </c>
      <c r="N1131" s="13"/>
      <c r="O1131" s="13" t="s">
        <v>312</v>
      </c>
      <c r="P1131" s="13"/>
      <c r="Q1131" s="13" t="s">
        <v>312</v>
      </c>
      <c r="R1131" s="13" t="s">
        <v>346</v>
      </c>
      <c r="S1131" s="13" t="s">
        <v>312</v>
      </c>
      <c r="T1131" s="13"/>
      <c r="U1131" s="18" t="s">
        <v>363</v>
      </c>
      <c r="V1131" s="18"/>
      <c r="W1131" s="18"/>
      <c r="X1131" s="18"/>
      <c r="Y1131" s="18"/>
      <c r="Z1131" s="18"/>
      <c r="AA1131" s="13"/>
      <c r="AB1131" s="13"/>
    </row>
    <row r="1132" spans="1:28" ht="15" x14ac:dyDescent="0.2">
      <c r="A1132" s="13" t="s">
        <v>317</v>
      </c>
      <c r="B1132" s="39">
        <v>41671</v>
      </c>
      <c r="C1132" s="16">
        <v>0.40277777777777773</v>
      </c>
      <c r="D1132" s="13">
        <v>81.599999999999994</v>
      </c>
      <c r="E1132" s="13">
        <v>172.2</v>
      </c>
      <c r="F1132" s="13">
        <v>8.5</v>
      </c>
      <c r="G1132" s="13"/>
      <c r="H1132" s="13">
        <v>1.9</v>
      </c>
      <c r="I1132" s="13"/>
      <c r="J1132" s="318" t="s">
        <v>312</v>
      </c>
      <c r="K1132" s="13">
        <v>7.59</v>
      </c>
      <c r="L1132" s="13" t="s">
        <v>312</v>
      </c>
      <c r="M1132" s="13" t="s">
        <v>312</v>
      </c>
      <c r="N1132" s="13"/>
      <c r="O1132" s="13" t="s">
        <v>312</v>
      </c>
      <c r="P1132" s="13"/>
      <c r="Q1132" s="13" t="s">
        <v>312</v>
      </c>
      <c r="R1132" s="13" t="s">
        <v>346</v>
      </c>
      <c r="S1132" s="13" t="s">
        <v>312</v>
      </c>
      <c r="T1132" s="13"/>
      <c r="U1132" s="18" t="s">
        <v>335</v>
      </c>
      <c r="V1132" s="18"/>
      <c r="W1132" s="18"/>
      <c r="X1132" s="18"/>
      <c r="Y1132" s="18"/>
      <c r="Z1132" s="18"/>
      <c r="AA1132" s="13"/>
      <c r="AB1132" s="13"/>
    </row>
    <row r="1133" spans="1:28" ht="15" x14ac:dyDescent="0.2">
      <c r="A1133" s="13" t="s">
        <v>317</v>
      </c>
      <c r="B1133" s="39">
        <v>41684</v>
      </c>
      <c r="C1133" s="16">
        <v>0.38541666666666669</v>
      </c>
      <c r="D1133" s="13">
        <v>113</v>
      </c>
      <c r="E1133" s="13">
        <v>191.8</v>
      </c>
      <c r="F1133" s="13">
        <v>8.5</v>
      </c>
      <c r="G1133" s="13"/>
      <c r="H1133" s="13">
        <v>2.2999999999999998</v>
      </c>
      <c r="I1133" s="13"/>
      <c r="J1133" s="318" t="s">
        <v>312</v>
      </c>
      <c r="K1133" s="13">
        <v>7.62</v>
      </c>
      <c r="L1133" s="13"/>
      <c r="M1133" s="13" t="s">
        <v>312</v>
      </c>
      <c r="N1133" s="13"/>
      <c r="O1133" s="13" t="s">
        <v>312</v>
      </c>
      <c r="P1133" s="13"/>
      <c r="Q1133" s="13" t="s">
        <v>312</v>
      </c>
      <c r="R1133" s="13" t="s">
        <v>346</v>
      </c>
      <c r="S1133" s="13">
        <v>2.6</v>
      </c>
      <c r="T1133" s="13">
        <v>1.002</v>
      </c>
      <c r="U1133" s="18" t="s">
        <v>335</v>
      </c>
      <c r="V1133" s="330"/>
      <c r="W1133" s="330"/>
      <c r="X1133" s="330"/>
      <c r="Y1133" s="330"/>
      <c r="Z1133" s="330"/>
      <c r="AA1133" s="13"/>
      <c r="AB1133" s="13"/>
    </row>
    <row r="1134" spans="1:28" ht="15" x14ac:dyDescent="0.2">
      <c r="A1134" s="13" t="s">
        <v>317</v>
      </c>
      <c r="B1134" s="39">
        <v>41698</v>
      </c>
      <c r="C1134" s="16">
        <v>0.375</v>
      </c>
      <c r="D1134" s="13">
        <v>325.5</v>
      </c>
      <c r="E1134" s="13">
        <v>325.5</v>
      </c>
      <c r="F1134" s="13">
        <v>9.5</v>
      </c>
      <c r="G1134" s="13"/>
      <c r="H1134" s="13">
        <v>3.9</v>
      </c>
      <c r="I1134" s="13"/>
      <c r="J1134" s="318" t="s">
        <v>312</v>
      </c>
      <c r="K1134" s="13">
        <v>7.82</v>
      </c>
      <c r="L1134" s="13"/>
      <c r="M1134" s="13" t="s">
        <v>312</v>
      </c>
      <c r="N1134" s="13"/>
      <c r="O1134" s="13" t="s">
        <v>312</v>
      </c>
      <c r="P1134" s="13"/>
      <c r="Q1134" s="13" t="s">
        <v>312</v>
      </c>
      <c r="R1134" s="13" t="s">
        <v>346</v>
      </c>
      <c r="S1134" s="13">
        <v>2.6</v>
      </c>
      <c r="T1134" s="13">
        <v>1.002</v>
      </c>
      <c r="U1134" s="18" t="s">
        <v>623</v>
      </c>
      <c r="V1134" s="330"/>
      <c r="W1134" s="330"/>
      <c r="X1134" s="330"/>
      <c r="Y1134" s="330"/>
      <c r="Z1134" s="330"/>
      <c r="AA1134" s="13"/>
      <c r="AB1134" s="13"/>
    </row>
    <row r="1135" spans="1:28" ht="15" x14ac:dyDescent="0.2">
      <c r="A1135" s="13" t="s">
        <v>317</v>
      </c>
      <c r="B1135" s="39">
        <v>41712</v>
      </c>
      <c r="C1135" s="16">
        <v>0.38541666666666669</v>
      </c>
      <c r="D1135" s="13">
        <v>16.100000000000001</v>
      </c>
      <c r="E1135" s="13">
        <v>265.60000000000002</v>
      </c>
      <c r="F1135" s="13">
        <v>9.5</v>
      </c>
      <c r="G1135" s="13"/>
      <c r="H1135" s="13">
        <v>4.0999999999999996</v>
      </c>
      <c r="I1135" s="13"/>
      <c r="J1135" s="318" t="s">
        <v>312</v>
      </c>
      <c r="K1135" s="13">
        <v>8.01</v>
      </c>
      <c r="L1135" s="13"/>
      <c r="M1135" s="13" t="s">
        <v>312</v>
      </c>
      <c r="N1135" s="13"/>
      <c r="O1135" s="13" t="s">
        <v>312</v>
      </c>
      <c r="P1135" s="13"/>
      <c r="Q1135" s="13" t="s">
        <v>312</v>
      </c>
      <c r="R1135" s="13" t="s">
        <v>346</v>
      </c>
      <c r="S1135" s="13">
        <v>2.6</v>
      </c>
      <c r="T1135" s="13">
        <v>1.002</v>
      </c>
      <c r="U1135" s="18" t="s">
        <v>335</v>
      </c>
      <c r="V1135" s="330"/>
      <c r="W1135" s="330"/>
      <c r="X1135" s="330"/>
      <c r="Y1135" s="330"/>
      <c r="Z1135" s="330"/>
      <c r="AA1135" s="13"/>
      <c r="AB1135" s="13"/>
    </row>
    <row r="1136" spans="1:28" ht="15" x14ac:dyDescent="0.2">
      <c r="A1136" s="13" t="s">
        <v>317</v>
      </c>
      <c r="B1136" s="39">
        <v>41766</v>
      </c>
      <c r="C1136" s="16">
        <v>0.47847222222222219</v>
      </c>
      <c r="D1136" s="13">
        <v>90.8</v>
      </c>
      <c r="E1136" s="13"/>
      <c r="F1136" s="13">
        <v>11.72</v>
      </c>
      <c r="G1136" s="13" t="s">
        <v>312</v>
      </c>
      <c r="H1136" s="13">
        <v>12.78</v>
      </c>
      <c r="I1136" s="13" t="s">
        <v>230</v>
      </c>
      <c r="J1136" s="318" t="s">
        <v>312</v>
      </c>
      <c r="K1136" s="13">
        <v>8.6300000000000008</v>
      </c>
      <c r="L1136" s="13">
        <v>1.96</v>
      </c>
      <c r="M1136" s="13" t="s">
        <v>312</v>
      </c>
      <c r="N1136" s="13">
        <v>585</v>
      </c>
      <c r="O1136" s="13" t="s">
        <v>312</v>
      </c>
      <c r="P1136" s="13"/>
      <c r="Q1136" s="13" t="s">
        <v>312</v>
      </c>
      <c r="R1136" s="13" t="s">
        <v>345</v>
      </c>
      <c r="S1136" s="13"/>
      <c r="T1136" s="13"/>
      <c r="U1136" s="18" t="s">
        <v>136</v>
      </c>
      <c r="V1136" s="330"/>
      <c r="W1136" s="330"/>
      <c r="X1136" s="330"/>
      <c r="Y1136" s="330"/>
      <c r="Z1136" s="330"/>
      <c r="AA1136" s="13"/>
      <c r="AB1136" s="13"/>
    </row>
    <row r="1137" spans="1:28" ht="15" x14ac:dyDescent="0.2">
      <c r="A1137" s="13" t="s">
        <v>317</v>
      </c>
      <c r="B1137" s="39">
        <v>41780</v>
      </c>
      <c r="C1137" s="16">
        <v>0.45833333333333331</v>
      </c>
      <c r="D1137" s="13">
        <v>158</v>
      </c>
      <c r="E1137" s="13"/>
      <c r="F1137" s="13">
        <v>8.98</v>
      </c>
      <c r="G1137" s="13" t="s">
        <v>312</v>
      </c>
      <c r="H1137" s="13">
        <v>14.42</v>
      </c>
      <c r="I1137" s="13" t="s">
        <v>371</v>
      </c>
      <c r="J1137" s="318" t="s">
        <v>312</v>
      </c>
      <c r="K1137" s="13">
        <v>8.01</v>
      </c>
      <c r="L1137" s="13">
        <v>22.4</v>
      </c>
      <c r="M1137" s="13" t="s">
        <v>312</v>
      </c>
      <c r="N1137" s="13">
        <v>456</v>
      </c>
      <c r="O1137" s="13" t="s">
        <v>312</v>
      </c>
      <c r="P1137" s="13"/>
      <c r="Q1137" s="13" t="s">
        <v>312</v>
      </c>
      <c r="R1137" s="13" t="s">
        <v>346</v>
      </c>
      <c r="S1137" s="13"/>
      <c r="T1137" s="13"/>
      <c r="U1137" s="18" t="s">
        <v>139</v>
      </c>
      <c r="V1137" s="330"/>
      <c r="W1137" s="330"/>
      <c r="X1137" s="330"/>
      <c r="Y1137" s="330"/>
      <c r="Z1137" s="330"/>
      <c r="AA1137" s="13"/>
      <c r="AB1137" s="13"/>
    </row>
    <row r="1138" spans="1:28" ht="15" x14ac:dyDescent="0.2">
      <c r="A1138" s="13" t="s">
        <v>317</v>
      </c>
      <c r="B1138" s="39">
        <v>41794</v>
      </c>
      <c r="C1138" s="16">
        <v>0.4465277777777778</v>
      </c>
      <c r="D1138" s="13">
        <v>26.2</v>
      </c>
      <c r="E1138" s="13"/>
      <c r="F1138" s="13">
        <v>8.83</v>
      </c>
      <c r="G1138" s="13" t="s">
        <v>312</v>
      </c>
      <c r="H1138" s="13">
        <v>16.59</v>
      </c>
      <c r="I1138" s="13" t="s">
        <v>371</v>
      </c>
      <c r="J1138" s="318" t="s">
        <v>312</v>
      </c>
      <c r="K1138" s="13">
        <v>7.87</v>
      </c>
      <c r="L1138" s="13">
        <v>10.7</v>
      </c>
      <c r="M1138" s="13" t="s">
        <v>312</v>
      </c>
      <c r="N1138" s="13">
        <v>305</v>
      </c>
      <c r="O1138" s="13" t="s">
        <v>312</v>
      </c>
      <c r="P1138" s="13"/>
      <c r="Q1138" s="13" t="s">
        <v>312</v>
      </c>
      <c r="R1138" s="13" t="s">
        <v>345</v>
      </c>
      <c r="S1138" s="13"/>
      <c r="T1138" s="13"/>
      <c r="U1138" s="18" t="s">
        <v>99</v>
      </c>
      <c r="V1138" s="330"/>
      <c r="W1138" s="330"/>
      <c r="X1138" s="330"/>
      <c r="Y1138" s="330"/>
      <c r="Z1138" s="330"/>
      <c r="AA1138" s="13"/>
      <c r="AB1138" s="13"/>
    </row>
    <row r="1139" spans="1:28" ht="15" x14ac:dyDescent="0.2">
      <c r="A1139" s="13" t="s">
        <v>317</v>
      </c>
      <c r="B1139" s="39">
        <v>41808</v>
      </c>
      <c r="C1139" s="16">
        <v>0.42986111111111108</v>
      </c>
      <c r="D1139" s="13">
        <v>77.099999999999994</v>
      </c>
      <c r="E1139" s="13"/>
      <c r="F1139" s="13">
        <v>8.8800000000000008</v>
      </c>
      <c r="G1139" s="13" t="s">
        <v>312</v>
      </c>
      <c r="H1139" s="13">
        <v>16.43</v>
      </c>
      <c r="I1139" s="13" t="s">
        <v>230</v>
      </c>
      <c r="J1139" s="318" t="s">
        <v>312</v>
      </c>
      <c r="K1139" s="13">
        <v>7.95</v>
      </c>
      <c r="L1139" s="13">
        <v>6.73</v>
      </c>
      <c r="M1139" s="13" t="s">
        <v>312</v>
      </c>
      <c r="N1139" s="13">
        <v>343</v>
      </c>
      <c r="O1139" s="13" t="s">
        <v>312</v>
      </c>
      <c r="P1139" s="13"/>
      <c r="Q1139" s="13" t="s">
        <v>312</v>
      </c>
      <c r="R1139" s="13" t="s">
        <v>345</v>
      </c>
      <c r="S1139" s="13"/>
      <c r="T1139" s="13"/>
      <c r="U1139" s="18" t="s">
        <v>100</v>
      </c>
      <c r="V1139" s="330"/>
      <c r="W1139" s="330"/>
      <c r="X1139" s="330"/>
      <c r="Y1139" s="330"/>
      <c r="Z1139" s="330"/>
      <c r="AA1139" s="13"/>
      <c r="AB1139" s="13"/>
    </row>
    <row r="1140" spans="1:28" ht="15" x14ac:dyDescent="0.2">
      <c r="A1140" s="13" t="s">
        <v>317</v>
      </c>
      <c r="B1140" s="39">
        <v>41829</v>
      </c>
      <c r="C1140" s="16">
        <v>0.42708333333333331</v>
      </c>
      <c r="D1140" s="13">
        <v>276</v>
      </c>
      <c r="E1140" s="13"/>
      <c r="F1140" s="13">
        <v>7.81</v>
      </c>
      <c r="G1140" s="13" t="s">
        <v>312</v>
      </c>
      <c r="H1140" s="13">
        <v>19.940000000000001</v>
      </c>
      <c r="I1140" s="13" t="s">
        <v>230</v>
      </c>
      <c r="J1140" s="318" t="s">
        <v>312</v>
      </c>
      <c r="K1140" s="13">
        <v>8.07</v>
      </c>
      <c r="L1140" s="13">
        <v>21.4</v>
      </c>
      <c r="M1140" s="13" t="s">
        <v>312</v>
      </c>
      <c r="N1140" s="13">
        <v>392</v>
      </c>
      <c r="O1140" s="13" t="s">
        <v>312</v>
      </c>
      <c r="P1140" s="13"/>
      <c r="Q1140" s="13" t="s">
        <v>421</v>
      </c>
      <c r="R1140" s="13" t="s">
        <v>345</v>
      </c>
      <c r="S1140" s="13"/>
      <c r="T1140" s="13"/>
      <c r="U1140" s="18" t="s">
        <v>104</v>
      </c>
      <c r="V1140" s="330"/>
      <c r="W1140" s="330"/>
      <c r="X1140" s="330"/>
      <c r="Y1140" s="330"/>
      <c r="Z1140" s="330"/>
      <c r="AA1140" s="13"/>
      <c r="AB1140" s="13"/>
    </row>
    <row r="1141" spans="1:28" ht="15" x14ac:dyDescent="0.2">
      <c r="A1141" s="13" t="s">
        <v>317</v>
      </c>
      <c r="B1141" s="39">
        <v>41843</v>
      </c>
      <c r="C1141" s="16">
        <v>0.44444444444444442</v>
      </c>
      <c r="D1141" s="13">
        <v>261</v>
      </c>
      <c r="E1141" s="13"/>
      <c r="F1141" s="15">
        <v>8.4</v>
      </c>
      <c r="G1141" s="13" t="s">
        <v>312</v>
      </c>
      <c r="H1141" s="13">
        <v>20.34</v>
      </c>
      <c r="I1141" s="13" t="s">
        <v>230</v>
      </c>
      <c r="J1141" s="318" t="s">
        <v>312</v>
      </c>
      <c r="K1141" s="13">
        <v>8.1999999999999993</v>
      </c>
      <c r="L1141" s="13">
        <v>11.6</v>
      </c>
      <c r="M1141" s="13" t="s">
        <v>312</v>
      </c>
      <c r="N1141" s="13">
        <v>388</v>
      </c>
      <c r="O1141" s="13" t="s">
        <v>312</v>
      </c>
      <c r="P1141" s="13" t="s">
        <v>312</v>
      </c>
      <c r="Q1141" s="13" t="s">
        <v>312</v>
      </c>
      <c r="R1141" s="13" t="s">
        <v>345</v>
      </c>
      <c r="S1141" s="13" t="s">
        <v>312</v>
      </c>
      <c r="T1141" s="13" t="s">
        <v>312</v>
      </c>
      <c r="U1141" s="18" t="s">
        <v>520</v>
      </c>
      <c r="V1141" s="330"/>
      <c r="W1141" s="330"/>
      <c r="X1141" s="330"/>
      <c r="Y1141" s="330"/>
      <c r="Z1141" s="330"/>
      <c r="AA1141" s="13"/>
      <c r="AB1141" s="13"/>
    </row>
    <row r="1142" spans="1:28" ht="15" x14ac:dyDescent="0.2">
      <c r="A1142" s="13" t="s">
        <v>317</v>
      </c>
      <c r="B1142" s="39">
        <v>41857</v>
      </c>
      <c r="C1142" s="16">
        <v>0.46736111111111112</v>
      </c>
      <c r="D1142" s="13">
        <v>285</v>
      </c>
      <c r="E1142" s="13"/>
      <c r="F1142" s="13">
        <v>7.67</v>
      </c>
      <c r="G1142" s="13" t="s">
        <v>312</v>
      </c>
      <c r="H1142" s="13">
        <v>19.670000000000002</v>
      </c>
      <c r="I1142" s="13" t="s">
        <v>230</v>
      </c>
      <c r="J1142" s="318" t="s">
        <v>312</v>
      </c>
      <c r="K1142" s="13">
        <v>8.18</v>
      </c>
      <c r="L1142" s="13">
        <v>12.8</v>
      </c>
      <c r="M1142" s="13" t="s">
        <v>312</v>
      </c>
      <c r="N1142" s="13">
        <v>367</v>
      </c>
      <c r="O1142" s="13" t="s">
        <v>312</v>
      </c>
      <c r="P1142" s="13" t="s">
        <v>312</v>
      </c>
      <c r="Q1142" s="13" t="s">
        <v>312</v>
      </c>
      <c r="R1142" s="13" t="s">
        <v>345</v>
      </c>
      <c r="S1142" s="13" t="s">
        <v>312</v>
      </c>
      <c r="T1142" s="13" t="s">
        <v>312</v>
      </c>
      <c r="U1142" s="18" t="s">
        <v>106</v>
      </c>
      <c r="V1142" s="330"/>
      <c r="W1142" s="330"/>
      <c r="X1142" s="330"/>
      <c r="Y1142" s="330"/>
      <c r="Z1142" s="330"/>
      <c r="AA1142" s="13"/>
      <c r="AB1142" s="13"/>
    </row>
    <row r="1143" spans="1:28" ht="15" x14ac:dyDescent="0.2">
      <c r="A1143" s="13" t="s">
        <v>317</v>
      </c>
      <c r="B1143" s="39">
        <v>41871</v>
      </c>
      <c r="C1143" s="16">
        <v>0.43402777777777773</v>
      </c>
      <c r="D1143" s="13">
        <v>219</v>
      </c>
      <c r="E1143" s="13"/>
      <c r="F1143" s="13">
        <v>8.32</v>
      </c>
      <c r="G1143" s="13" t="s">
        <v>312</v>
      </c>
      <c r="H1143" s="13">
        <v>19.059999999999999</v>
      </c>
      <c r="I1143" s="13" t="s">
        <v>230</v>
      </c>
      <c r="J1143" s="318" t="s">
        <v>312</v>
      </c>
      <c r="K1143" s="13">
        <v>8.16</v>
      </c>
      <c r="L1143" s="13">
        <v>11.8</v>
      </c>
      <c r="M1143" s="13" t="s">
        <v>312</v>
      </c>
      <c r="N1143" s="13">
        <v>393</v>
      </c>
      <c r="O1143" s="13" t="s">
        <v>312</v>
      </c>
      <c r="P1143" s="13" t="s">
        <v>312</v>
      </c>
      <c r="Q1143" s="13" t="s">
        <v>312</v>
      </c>
      <c r="R1143" s="13" t="s">
        <v>345</v>
      </c>
      <c r="S1143" s="13"/>
      <c r="T1143" s="13"/>
      <c r="U1143" s="18" t="s">
        <v>107</v>
      </c>
      <c r="V1143" s="330"/>
      <c r="W1143" s="330"/>
      <c r="X1143" s="330"/>
      <c r="Y1143" s="330"/>
      <c r="Z1143" s="330"/>
      <c r="AA1143" s="13"/>
      <c r="AB1143" s="13"/>
    </row>
    <row r="1144" spans="1:28" ht="15" x14ac:dyDescent="0.2">
      <c r="A1144" s="13" t="s">
        <v>317</v>
      </c>
      <c r="B1144" s="39">
        <v>41885</v>
      </c>
      <c r="C1144" s="16">
        <v>0.4826388888888889</v>
      </c>
      <c r="D1144" s="13">
        <v>308</v>
      </c>
      <c r="E1144" s="13"/>
      <c r="F1144" s="13">
        <v>9.07</v>
      </c>
      <c r="G1144" s="13" t="s">
        <v>312</v>
      </c>
      <c r="H1144" s="13">
        <v>18.170000000000002</v>
      </c>
      <c r="I1144" s="13" t="s">
        <v>233</v>
      </c>
      <c r="J1144" s="318" t="s">
        <v>312</v>
      </c>
      <c r="K1144" s="13">
        <v>8.17</v>
      </c>
      <c r="L1144" s="13">
        <v>6.3</v>
      </c>
      <c r="M1144" s="13" t="s">
        <v>312</v>
      </c>
      <c r="N1144" s="13">
        <v>474</v>
      </c>
      <c r="O1144" s="13" t="s">
        <v>312</v>
      </c>
      <c r="P1144" s="13" t="s">
        <v>312</v>
      </c>
      <c r="Q1144" s="13" t="s">
        <v>312</v>
      </c>
      <c r="R1144" s="13" t="s">
        <v>345</v>
      </c>
      <c r="S1144" s="13"/>
      <c r="T1144" s="13"/>
      <c r="U1144" s="18" t="s">
        <v>108</v>
      </c>
      <c r="V1144" s="330"/>
      <c r="W1144" s="330"/>
      <c r="X1144" s="330"/>
      <c r="Y1144" s="330"/>
      <c r="Z1144" s="330"/>
      <c r="AA1144" s="13"/>
      <c r="AB1144" s="13"/>
    </row>
    <row r="1145" spans="1:28" ht="15" x14ac:dyDescent="0.2">
      <c r="A1145" s="13" t="s">
        <v>317</v>
      </c>
      <c r="B1145" s="39">
        <v>41899</v>
      </c>
      <c r="C1145" s="16">
        <v>0.4375</v>
      </c>
      <c r="D1145" s="13">
        <v>172</v>
      </c>
      <c r="E1145" s="13"/>
      <c r="F1145" s="13">
        <v>8.98</v>
      </c>
      <c r="G1145" s="13" t="s">
        <v>312</v>
      </c>
      <c r="H1145" s="13">
        <v>15.48</v>
      </c>
      <c r="I1145" s="13" t="s">
        <v>230</v>
      </c>
      <c r="J1145" s="318" t="s">
        <v>312</v>
      </c>
      <c r="K1145" s="13">
        <v>8.1300000000000008</v>
      </c>
      <c r="L1145" s="13">
        <v>9.84</v>
      </c>
      <c r="M1145" s="13" t="s">
        <v>312</v>
      </c>
      <c r="N1145" s="13">
        <v>482</v>
      </c>
      <c r="O1145" s="13" t="s">
        <v>312</v>
      </c>
      <c r="P1145" s="13" t="s">
        <v>312</v>
      </c>
      <c r="Q1145" s="13" t="s">
        <v>312</v>
      </c>
      <c r="R1145" s="13" t="s">
        <v>345</v>
      </c>
      <c r="S1145" s="13"/>
      <c r="T1145" s="13"/>
      <c r="U1145" s="18" t="s">
        <v>113</v>
      </c>
      <c r="V1145" s="330"/>
      <c r="W1145" s="330"/>
      <c r="X1145" s="330"/>
      <c r="Y1145" s="330"/>
      <c r="Z1145" s="330"/>
      <c r="AA1145" s="13"/>
      <c r="AB1145" s="13"/>
    </row>
    <row r="1146" spans="1:28" ht="15" x14ac:dyDescent="0.2">
      <c r="A1146" s="13" t="s">
        <v>317</v>
      </c>
      <c r="B1146" s="39">
        <v>41916</v>
      </c>
      <c r="C1146" s="361">
        <v>0.41944444444444445</v>
      </c>
      <c r="D1146" s="13">
        <v>90.5</v>
      </c>
      <c r="E1146" s="13">
        <v>1553.1</v>
      </c>
      <c r="F1146" s="13" t="s">
        <v>312</v>
      </c>
      <c r="G1146" s="13" t="s">
        <v>312</v>
      </c>
      <c r="H1146" s="13">
        <v>12.5</v>
      </c>
      <c r="I1146" s="13" t="s">
        <v>230</v>
      </c>
      <c r="J1146" s="318" t="s">
        <v>312</v>
      </c>
      <c r="K1146" s="15">
        <v>8.09</v>
      </c>
      <c r="L1146" s="12">
        <v>7</v>
      </c>
      <c r="M1146" s="13" t="s">
        <v>312</v>
      </c>
      <c r="N1146" s="13"/>
      <c r="O1146" s="13" t="s">
        <v>312</v>
      </c>
      <c r="P1146" s="13" t="s">
        <v>312</v>
      </c>
      <c r="Q1146" s="13" t="s">
        <v>312</v>
      </c>
      <c r="R1146" s="13" t="s">
        <v>345</v>
      </c>
      <c r="S1146" s="13"/>
      <c r="T1146" s="13"/>
      <c r="U1146" s="18" t="s">
        <v>335</v>
      </c>
      <c r="V1146" s="330"/>
      <c r="W1146" s="330"/>
      <c r="X1146" s="330"/>
      <c r="Y1146" s="330"/>
      <c r="Z1146" s="330"/>
      <c r="AA1146" s="13"/>
      <c r="AB1146" s="13"/>
    </row>
    <row r="1147" spans="1:28" ht="15" x14ac:dyDescent="0.2">
      <c r="A1147" s="13" t="s">
        <v>317</v>
      </c>
      <c r="B1147" s="39">
        <v>41930</v>
      </c>
      <c r="C1147" s="16">
        <v>0.41180555555555554</v>
      </c>
      <c r="D1147" s="13">
        <v>40.5</v>
      </c>
      <c r="E1147" s="13">
        <v>1986.3</v>
      </c>
      <c r="F1147" s="13">
        <v>9.5500000000000007</v>
      </c>
      <c r="G1147" s="13">
        <v>102.9</v>
      </c>
      <c r="H1147" s="15">
        <v>10.25</v>
      </c>
      <c r="I1147" s="13" t="s">
        <v>230</v>
      </c>
      <c r="J1147" s="318" t="s">
        <v>312</v>
      </c>
      <c r="K1147" s="13">
        <v>8.18</v>
      </c>
      <c r="L1147" s="13"/>
      <c r="M1147" s="13" t="s">
        <v>312</v>
      </c>
      <c r="N1147" s="13"/>
      <c r="O1147" s="13" t="s">
        <v>312</v>
      </c>
      <c r="P1147" s="13" t="s">
        <v>312</v>
      </c>
      <c r="Q1147" s="13" t="s">
        <v>312</v>
      </c>
      <c r="R1147" s="13" t="s">
        <v>345</v>
      </c>
      <c r="S1147" s="13"/>
      <c r="T1147" s="13"/>
      <c r="U1147" s="18" t="s">
        <v>275</v>
      </c>
      <c r="V1147" s="330"/>
      <c r="W1147" s="330"/>
      <c r="X1147" s="330"/>
      <c r="Y1147" s="330"/>
      <c r="Z1147" s="330"/>
      <c r="AA1147" s="13"/>
      <c r="AB1147" s="13"/>
    </row>
    <row r="1148" spans="1:28" ht="15" x14ac:dyDescent="0.2">
      <c r="A1148" s="13" t="s">
        <v>317</v>
      </c>
      <c r="B1148" s="39">
        <v>41951</v>
      </c>
      <c r="C1148" s="16">
        <v>0.4145833333333333</v>
      </c>
      <c r="D1148" s="13">
        <v>816.4</v>
      </c>
      <c r="E1148" s="13" t="s">
        <v>296</v>
      </c>
      <c r="F1148" s="13">
        <v>9.81</v>
      </c>
      <c r="G1148" s="13" t="s">
        <v>312</v>
      </c>
      <c r="H1148" s="13">
        <v>7.74</v>
      </c>
      <c r="I1148" s="13" t="s">
        <v>230</v>
      </c>
      <c r="J1148" s="318" t="s">
        <v>312</v>
      </c>
      <c r="K1148" s="13">
        <v>7.93</v>
      </c>
      <c r="L1148" s="13">
        <v>3.6</v>
      </c>
      <c r="M1148" s="13" t="s">
        <v>312</v>
      </c>
      <c r="N1148" s="13"/>
      <c r="O1148" s="13" t="s">
        <v>312</v>
      </c>
      <c r="P1148" s="13" t="s">
        <v>312</v>
      </c>
      <c r="Q1148" s="13" t="s">
        <v>312</v>
      </c>
      <c r="R1148" s="13" t="s">
        <v>345</v>
      </c>
      <c r="S1148" s="13"/>
      <c r="T1148" s="13"/>
      <c r="U1148" s="18" t="s">
        <v>275</v>
      </c>
      <c r="V1148" s="330"/>
      <c r="W1148" s="330"/>
      <c r="X1148" s="330"/>
      <c r="Y1148" s="330"/>
      <c r="Z1148" s="330"/>
      <c r="AA1148" s="13"/>
      <c r="AB1148" s="13"/>
    </row>
    <row r="1149" spans="1:28" ht="15" x14ac:dyDescent="0.2">
      <c r="A1149" s="13" t="s">
        <v>317</v>
      </c>
      <c r="B1149" s="39">
        <v>41965</v>
      </c>
      <c r="C1149" s="16">
        <v>0.40972222222222227</v>
      </c>
      <c r="D1149" s="12">
        <v>85.7</v>
      </c>
      <c r="E1149" s="12">
        <v>1986.3</v>
      </c>
      <c r="F1149" s="13">
        <v>11.32</v>
      </c>
      <c r="G1149" s="13"/>
      <c r="H1149" s="15">
        <v>2.61</v>
      </c>
      <c r="I1149" s="13" t="s">
        <v>230</v>
      </c>
      <c r="J1149" s="318" t="s">
        <v>312</v>
      </c>
      <c r="K1149" s="13">
        <v>8.08</v>
      </c>
      <c r="L1149" s="12">
        <v>3.7</v>
      </c>
      <c r="M1149" s="13" t="s">
        <v>312</v>
      </c>
      <c r="N1149" s="13"/>
      <c r="O1149" s="13" t="s">
        <v>312</v>
      </c>
      <c r="P1149" s="13" t="s">
        <v>312</v>
      </c>
      <c r="Q1149" s="13" t="s">
        <v>312</v>
      </c>
      <c r="R1149" s="13" t="s">
        <v>345</v>
      </c>
      <c r="S1149" s="13"/>
      <c r="T1149" s="13"/>
      <c r="U1149" s="18" t="s">
        <v>280</v>
      </c>
      <c r="V1149" s="330"/>
      <c r="W1149" s="330"/>
      <c r="X1149" s="330"/>
      <c r="Y1149" s="330"/>
      <c r="Z1149" s="330"/>
      <c r="AA1149" s="13"/>
      <c r="AB1149" s="13"/>
    </row>
    <row r="1150" spans="1:28" ht="15" x14ac:dyDescent="0.2">
      <c r="A1150" s="13" t="s">
        <v>317</v>
      </c>
      <c r="B1150" s="39">
        <v>41986</v>
      </c>
      <c r="C1150" s="16">
        <v>0.4368055555555555</v>
      </c>
      <c r="D1150" s="12">
        <v>101.7</v>
      </c>
      <c r="E1150" s="12">
        <v>1732.9</v>
      </c>
      <c r="F1150" s="13" t="s">
        <v>312</v>
      </c>
      <c r="G1150" s="13" t="s">
        <v>312</v>
      </c>
      <c r="H1150" s="15">
        <v>3.8</v>
      </c>
      <c r="I1150" s="13" t="s">
        <v>230</v>
      </c>
      <c r="J1150" s="318" t="s">
        <v>312</v>
      </c>
      <c r="K1150" s="13">
        <v>7.88</v>
      </c>
      <c r="L1150" s="12">
        <v>1.3</v>
      </c>
      <c r="M1150" s="13" t="s">
        <v>312</v>
      </c>
      <c r="N1150" s="13"/>
      <c r="O1150" s="13" t="s">
        <v>312</v>
      </c>
      <c r="P1150" s="13" t="s">
        <v>312</v>
      </c>
      <c r="Q1150" s="13" t="s">
        <v>312</v>
      </c>
      <c r="R1150" s="13" t="s">
        <v>345</v>
      </c>
      <c r="S1150" s="13"/>
      <c r="T1150" s="13"/>
      <c r="U1150" s="18" t="s">
        <v>275</v>
      </c>
      <c r="V1150" s="330"/>
      <c r="W1150" s="330"/>
      <c r="X1150" s="330"/>
      <c r="Y1150" s="330"/>
      <c r="Z1150" s="330"/>
      <c r="AA1150" s="13"/>
      <c r="AB1150" s="13"/>
    </row>
    <row r="1151" spans="1:28" ht="15" x14ac:dyDescent="0.2">
      <c r="A1151" s="13" t="s">
        <v>317</v>
      </c>
      <c r="B1151" s="39">
        <v>42028</v>
      </c>
      <c r="C1151" s="16">
        <v>0.42986111111111108</v>
      </c>
      <c r="D1151" s="13">
        <v>77.599999999999994</v>
      </c>
      <c r="E1151" s="13">
        <v>770.1</v>
      </c>
      <c r="F1151" s="15">
        <v>12.48</v>
      </c>
      <c r="G1151" s="13">
        <v>107.5</v>
      </c>
      <c r="H1151" s="15">
        <v>1.33</v>
      </c>
      <c r="I1151" s="13" t="s">
        <v>230</v>
      </c>
      <c r="J1151" s="318" t="s">
        <v>312</v>
      </c>
      <c r="K1151" s="15">
        <v>8.0299999999999994</v>
      </c>
      <c r="L1151" s="12">
        <v>3.9</v>
      </c>
      <c r="M1151" s="13" t="s">
        <v>312</v>
      </c>
      <c r="N1151" s="15">
        <v>591.70000000000005</v>
      </c>
      <c r="O1151" s="13" t="s">
        <v>312</v>
      </c>
      <c r="P1151" s="13"/>
      <c r="Q1151" s="13" t="s">
        <v>421</v>
      </c>
      <c r="R1151" s="13" t="s">
        <v>345</v>
      </c>
      <c r="S1151" s="13"/>
      <c r="T1151" s="13"/>
      <c r="U1151" s="18" t="s">
        <v>278</v>
      </c>
      <c r="V1151" s="18" t="s">
        <v>385</v>
      </c>
      <c r="W1151" s="18"/>
      <c r="X1151" s="18"/>
      <c r="Y1151" s="18"/>
      <c r="Z1151" s="18"/>
      <c r="AA1151" s="13"/>
      <c r="AB1151" s="13"/>
    </row>
    <row r="1152" spans="1:28" ht="15" x14ac:dyDescent="0.2">
      <c r="A1152" s="13" t="s">
        <v>317</v>
      </c>
      <c r="B1152" s="39">
        <v>42049</v>
      </c>
      <c r="C1152" s="16">
        <v>0.44791666666666669</v>
      </c>
      <c r="D1152" s="13">
        <v>40.1</v>
      </c>
      <c r="E1152" s="13">
        <v>980.4</v>
      </c>
      <c r="F1152" s="14">
        <v>10.92</v>
      </c>
      <c r="G1152" s="13">
        <v>103.9</v>
      </c>
      <c r="H1152" s="15">
        <v>5.16</v>
      </c>
      <c r="I1152" s="13" t="s">
        <v>230</v>
      </c>
      <c r="J1152" s="318" t="s">
        <v>312</v>
      </c>
      <c r="K1152" s="15">
        <v>7.65</v>
      </c>
      <c r="L1152" s="15">
        <v>4.7300000000000004</v>
      </c>
      <c r="M1152" s="13" t="s">
        <v>312</v>
      </c>
      <c r="N1152" s="15">
        <v>615.4</v>
      </c>
      <c r="O1152" s="13" t="s">
        <v>312</v>
      </c>
      <c r="P1152" s="13" t="s">
        <v>312</v>
      </c>
      <c r="Q1152" s="13" t="s">
        <v>312</v>
      </c>
      <c r="R1152" s="13" t="s">
        <v>345</v>
      </c>
      <c r="S1152" s="13"/>
      <c r="T1152" s="13"/>
      <c r="U1152" s="18" t="s">
        <v>278</v>
      </c>
      <c r="V1152" s="18" t="s">
        <v>375</v>
      </c>
      <c r="W1152" s="18"/>
      <c r="X1152" s="18"/>
      <c r="Y1152" s="18"/>
      <c r="Z1152" s="18"/>
      <c r="AA1152" s="13"/>
      <c r="AB1152" s="13"/>
    </row>
    <row r="1153" spans="1:28" ht="15" x14ac:dyDescent="0.2">
      <c r="A1153" s="13" t="s">
        <v>317</v>
      </c>
      <c r="B1153" s="39">
        <v>42063</v>
      </c>
      <c r="C1153" s="13" t="s">
        <v>312</v>
      </c>
      <c r="D1153" s="13" t="s">
        <v>312</v>
      </c>
      <c r="E1153" s="13" t="s">
        <v>312</v>
      </c>
      <c r="F1153" s="13" t="s">
        <v>312</v>
      </c>
      <c r="G1153" s="13" t="s">
        <v>312</v>
      </c>
      <c r="H1153" s="13" t="s">
        <v>312</v>
      </c>
      <c r="I1153" s="13" t="s">
        <v>312</v>
      </c>
      <c r="J1153" s="318" t="s">
        <v>312</v>
      </c>
      <c r="K1153" s="13" t="s">
        <v>312</v>
      </c>
      <c r="L1153" s="13" t="s">
        <v>312</v>
      </c>
      <c r="M1153" s="13" t="s">
        <v>312</v>
      </c>
      <c r="N1153" s="13" t="s">
        <v>312</v>
      </c>
      <c r="O1153" s="13" t="s">
        <v>312</v>
      </c>
      <c r="P1153" s="13" t="s">
        <v>312</v>
      </c>
      <c r="Q1153" s="13" t="s">
        <v>312</v>
      </c>
      <c r="R1153" s="13" t="s">
        <v>312</v>
      </c>
      <c r="S1153" s="13" t="s">
        <v>312</v>
      </c>
      <c r="T1153" s="13" t="s">
        <v>312</v>
      </c>
      <c r="U1153" s="18" t="s">
        <v>278</v>
      </c>
      <c r="V1153" s="18" t="s">
        <v>301</v>
      </c>
      <c r="W1153" s="18"/>
      <c r="X1153" s="18"/>
      <c r="Y1153" s="18"/>
      <c r="Z1153" s="18"/>
      <c r="AA1153" s="13"/>
      <c r="AB1153" s="13"/>
    </row>
    <row r="1154" spans="1:28" ht="15" x14ac:dyDescent="0.2">
      <c r="A1154" s="13" t="s">
        <v>317</v>
      </c>
      <c r="B1154" s="39">
        <v>42084</v>
      </c>
      <c r="C1154" s="16">
        <v>0.48194444444444445</v>
      </c>
      <c r="D1154" s="12">
        <v>23.1</v>
      </c>
      <c r="E1154" s="13">
        <v>2419.6</v>
      </c>
      <c r="F1154" s="14">
        <v>9.91</v>
      </c>
      <c r="G1154" s="13">
        <v>104.4</v>
      </c>
      <c r="H1154" s="15">
        <v>9</v>
      </c>
      <c r="I1154" s="13" t="s">
        <v>230</v>
      </c>
      <c r="J1154" s="318" t="s">
        <v>312</v>
      </c>
      <c r="K1154" s="15">
        <v>7.64</v>
      </c>
      <c r="L1154" s="15">
        <v>4.08</v>
      </c>
      <c r="M1154" s="15">
        <v>497.4</v>
      </c>
      <c r="N1154" s="15">
        <v>712.4</v>
      </c>
      <c r="O1154" s="12">
        <v>164</v>
      </c>
      <c r="P1154" s="13"/>
      <c r="Q1154" s="13" t="s">
        <v>421</v>
      </c>
      <c r="R1154" s="13" t="s">
        <v>345</v>
      </c>
      <c r="S1154" s="13"/>
      <c r="T1154" s="13"/>
      <c r="U1154" s="18" t="s">
        <v>278</v>
      </c>
      <c r="V1154" s="18" t="s">
        <v>302</v>
      </c>
      <c r="W1154" s="18"/>
      <c r="X1154" s="18"/>
      <c r="Y1154" s="18"/>
      <c r="Z1154" s="18"/>
      <c r="AA1154" s="13"/>
      <c r="AB1154" s="13"/>
    </row>
    <row r="1155" spans="1:28" ht="15" x14ac:dyDescent="0.2">
      <c r="A1155" s="13" t="s">
        <v>317</v>
      </c>
      <c r="B1155" s="39">
        <v>42091</v>
      </c>
      <c r="C1155" s="16">
        <v>0.47361111111111115</v>
      </c>
      <c r="D1155" s="12">
        <v>30.1</v>
      </c>
      <c r="E1155" s="13" t="s">
        <v>296</v>
      </c>
      <c r="F1155" s="14">
        <v>9.73</v>
      </c>
      <c r="G1155" s="13">
        <v>106.6</v>
      </c>
      <c r="H1155" s="15">
        <v>10.57</v>
      </c>
      <c r="I1155" s="13" t="s">
        <v>230</v>
      </c>
      <c r="J1155" s="318" t="s">
        <v>312</v>
      </c>
      <c r="K1155" s="15">
        <v>7.61</v>
      </c>
      <c r="L1155" s="15">
        <v>5.34</v>
      </c>
      <c r="M1155" s="15">
        <v>486.7</v>
      </c>
      <c r="N1155" s="15">
        <v>674.1</v>
      </c>
      <c r="O1155" s="12">
        <v>148.9</v>
      </c>
      <c r="P1155" s="13"/>
      <c r="Q1155" s="13" t="s">
        <v>421</v>
      </c>
      <c r="R1155" s="13" t="s">
        <v>345</v>
      </c>
      <c r="S1155" s="13"/>
      <c r="T1155" s="13"/>
      <c r="U1155" s="18" t="s">
        <v>278</v>
      </c>
      <c r="V1155" s="18" t="s">
        <v>303</v>
      </c>
      <c r="W1155" s="18"/>
      <c r="X1155" s="18"/>
      <c r="Y1155" s="18"/>
      <c r="Z1155" s="18"/>
      <c r="AA1155" s="13"/>
      <c r="AB1155" s="13"/>
    </row>
    <row r="1156" spans="1:28" ht="15" x14ac:dyDescent="0.25">
      <c r="A1156" s="13" t="s">
        <v>317</v>
      </c>
      <c r="B1156" s="39">
        <v>42111</v>
      </c>
      <c r="C1156" s="16">
        <v>0.5</v>
      </c>
      <c r="D1156" s="12">
        <v>1986.3</v>
      </c>
      <c r="E1156" s="13" t="s">
        <v>296</v>
      </c>
      <c r="F1156" s="14">
        <v>9.93</v>
      </c>
      <c r="G1156" s="13">
        <v>100.1</v>
      </c>
      <c r="H1156" s="15">
        <v>7.22</v>
      </c>
      <c r="I1156" s="13" t="s">
        <v>371</v>
      </c>
      <c r="J1156" s="318" t="s">
        <v>312</v>
      </c>
      <c r="K1156" s="15">
        <v>7.77</v>
      </c>
      <c r="L1156" s="15" t="s">
        <v>312</v>
      </c>
      <c r="M1156" s="15">
        <v>341.2</v>
      </c>
      <c r="N1156" s="15">
        <v>516.6</v>
      </c>
      <c r="O1156" s="12">
        <v>106.5</v>
      </c>
      <c r="P1156" s="13" t="s">
        <v>312</v>
      </c>
      <c r="Q1156" s="13" t="s">
        <v>421</v>
      </c>
      <c r="R1156" s="13" t="s">
        <v>346</v>
      </c>
      <c r="S1156" s="13" t="s">
        <v>312</v>
      </c>
      <c r="T1156" s="13" t="s">
        <v>312</v>
      </c>
      <c r="U1156" s="350" t="s">
        <v>195</v>
      </c>
      <c r="V1156" s="18" t="s">
        <v>304</v>
      </c>
      <c r="W1156" s="18"/>
      <c r="X1156" s="18"/>
      <c r="Y1156" s="18"/>
      <c r="Z1156" s="18"/>
      <c r="AA1156" s="13"/>
      <c r="AB1156" s="13"/>
    </row>
    <row r="1157" spans="1:28" ht="15" x14ac:dyDescent="0.2">
      <c r="A1157" s="13" t="s">
        <v>317</v>
      </c>
      <c r="B1157" s="39">
        <v>42130</v>
      </c>
      <c r="C1157" s="16">
        <v>0.43888888888888888</v>
      </c>
      <c r="D1157" s="12">
        <v>206</v>
      </c>
      <c r="E1157" s="13"/>
      <c r="F1157" s="14">
        <v>8.99</v>
      </c>
      <c r="G1157" s="12">
        <v>99</v>
      </c>
      <c r="H1157" s="15">
        <v>10.47</v>
      </c>
      <c r="I1157" s="13" t="s">
        <v>371</v>
      </c>
      <c r="J1157" s="318" t="s">
        <v>312</v>
      </c>
      <c r="K1157" s="15">
        <v>7.69</v>
      </c>
      <c r="L1157" s="15" t="s">
        <v>312</v>
      </c>
      <c r="M1157" s="15">
        <v>339.7</v>
      </c>
      <c r="N1157" s="15">
        <v>244.8</v>
      </c>
      <c r="O1157" s="12">
        <v>90.1</v>
      </c>
      <c r="P1157" s="13"/>
      <c r="Q1157" s="13" t="s">
        <v>312</v>
      </c>
      <c r="R1157" s="13" t="s">
        <v>346</v>
      </c>
      <c r="S1157" s="13"/>
      <c r="T1157" s="13"/>
      <c r="U1157" s="18" t="s">
        <v>115</v>
      </c>
      <c r="V1157" s="18" t="s">
        <v>305</v>
      </c>
      <c r="W1157" s="18"/>
      <c r="X1157" s="18"/>
      <c r="Y1157" s="18"/>
      <c r="Z1157" s="18"/>
      <c r="AA1157" s="13"/>
      <c r="AB1157" s="13"/>
    </row>
    <row r="1158" spans="1:28" ht="15" x14ac:dyDescent="0.2">
      <c r="A1158" s="13" t="s">
        <v>317</v>
      </c>
      <c r="B1158" s="39">
        <v>42144</v>
      </c>
      <c r="C1158" s="16">
        <v>0.4458333333333333</v>
      </c>
      <c r="D1158" s="318">
        <v>147</v>
      </c>
      <c r="E1158" s="13"/>
      <c r="F1158" s="14">
        <v>9.92</v>
      </c>
      <c r="G1158" s="13">
        <v>102.4</v>
      </c>
      <c r="H1158" s="15">
        <v>8.57</v>
      </c>
      <c r="I1158" s="13" t="s">
        <v>371</v>
      </c>
      <c r="J1158" s="318" t="s">
        <v>312</v>
      </c>
      <c r="K1158" s="15">
        <v>7.68</v>
      </c>
      <c r="L1158" s="15" t="s">
        <v>312</v>
      </c>
      <c r="M1158" s="15">
        <v>323.10000000000002</v>
      </c>
      <c r="N1158" s="15">
        <v>221.7</v>
      </c>
      <c r="O1158" s="12">
        <v>71.3</v>
      </c>
      <c r="P1158" s="13"/>
      <c r="Q1158" s="13" t="s">
        <v>312</v>
      </c>
      <c r="R1158" s="13" t="s">
        <v>346</v>
      </c>
      <c r="S1158" s="13"/>
      <c r="T1158" s="13"/>
      <c r="U1158" s="18" t="s">
        <v>115</v>
      </c>
      <c r="V1158" s="18" t="s">
        <v>306</v>
      </c>
      <c r="W1158" s="18"/>
      <c r="X1158" s="18"/>
      <c r="Y1158" s="18"/>
      <c r="Z1158" s="18"/>
      <c r="AA1158" s="13"/>
      <c r="AB1158" s="13"/>
    </row>
    <row r="1159" spans="1:28" ht="15" x14ac:dyDescent="0.2">
      <c r="A1159" s="13" t="s">
        <v>317</v>
      </c>
      <c r="B1159" s="39">
        <v>42158</v>
      </c>
      <c r="C1159" s="16">
        <v>0.39652777777777781</v>
      </c>
      <c r="D1159" s="12">
        <v>14.4</v>
      </c>
      <c r="E1159" s="13"/>
      <c r="F1159" s="14">
        <v>9.17</v>
      </c>
      <c r="G1159" s="12">
        <v>101</v>
      </c>
      <c r="H1159" s="15">
        <v>11.38</v>
      </c>
      <c r="I1159" s="13" t="s">
        <v>371</v>
      </c>
      <c r="J1159" s="318" t="s">
        <v>312</v>
      </c>
      <c r="K1159" s="15">
        <v>7.75</v>
      </c>
      <c r="L1159" s="15" t="s">
        <v>312</v>
      </c>
      <c r="M1159" s="15">
        <v>208.3</v>
      </c>
      <c r="N1159" s="15">
        <v>283.39999999999998</v>
      </c>
      <c r="O1159" s="12">
        <v>75.099999999999994</v>
      </c>
      <c r="P1159" s="13" t="s">
        <v>312</v>
      </c>
      <c r="Q1159" s="13" t="s">
        <v>421</v>
      </c>
      <c r="R1159" s="13" t="s">
        <v>346</v>
      </c>
      <c r="S1159" s="13" t="s">
        <v>312</v>
      </c>
      <c r="T1159" s="13" t="s">
        <v>312</v>
      </c>
      <c r="U1159" s="18" t="s">
        <v>251</v>
      </c>
      <c r="V1159" s="18" t="s">
        <v>422</v>
      </c>
      <c r="W1159" s="18"/>
      <c r="X1159" s="18"/>
      <c r="Y1159" s="18"/>
      <c r="Z1159" s="18"/>
      <c r="AA1159" s="13"/>
      <c r="AB1159" s="13"/>
    </row>
    <row r="1160" spans="1:28" ht="15" x14ac:dyDescent="0.2">
      <c r="A1160" s="13" t="s">
        <v>317</v>
      </c>
      <c r="B1160" s="39">
        <v>42172</v>
      </c>
      <c r="C1160" s="16">
        <v>0.46319444444444446</v>
      </c>
      <c r="D1160" s="12">
        <v>69.7</v>
      </c>
      <c r="E1160" s="13"/>
      <c r="F1160" s="14">
        <v>8.5299999999999994</v>
      </c>
      <c r="G1160" s="13">
        <v>101.6</v>
      </c>
      <c r="H1160" s="15">
        <v>14.6</v>
      </c>
      <c r="I1160" s="13" t="s">
        <v>371</v>
      </c>
      <c r="J1160" s="318" t="s">
        <v>312</v>
      </c>
      <c r="K1160" s="15">
        <v>7.5</v>
      </c>
      <c r="L1160" s="15" t="s">
        <v>312</v>
      </c>
      <c r="M1160" s="15">
        <v>191.8</v>
      </c>
      <c r="N1160" s="15">
        <v>240</v>
      </c>
      <c r="O1160" s="12">
        <v>82.8</v>
      </c>
      <c r="P1160" s="13" t="s">
        <v>312</v>
      </c>
      <c r="Q1160" s="13" t="s">
        <v>421</v>
      </c>
      <c r="R1160" s="13" t="s">
        <v>346</v>
      </c>
      <c r="S1160" s="13" t="s">
        <v>312</v>
      </c>
      <c r="T1160" s="13" t="s">
        <v>312</v>
      </c>
      <c r="U1160" s="18" t="s">
        <v>249</v>
      </c>
      <c r="V1160" s="18" t="s">
        <v>423</v>
      </c>
      <c r="W1160" s="18"/>
      <c r="X1160" s="18"/>
      <c r="Y1160" s="18"/>
      <c r="Z1160" s="18"/>
      <c r="AA1160" s="13"/>
      <c r="AB1160" s="13"/>
    </row>
    <row r="1161" spans="1:28" ht="15" x14ac:dyDescent="0.2">
      <c r="A1161" s="13" t="s">
        <v>317</v>
      </c>
      <c r="B1161" s="39">
        <v>42181</v>
      </c>
      <c r="C1161" s="16">
        <v>0.44930555555555557</v>
      </c>
      <c r="D1161" s="12">
        <v>59.1</v>
      </c>
      <c r="E1161" s="13" t="s">
        <v>296</v>
      </c>
      <c r="F1161" s="14">
        <v>8.11</v>
      </c>
      <c r="G1161" s="13">
        <v>100.4</v>
      </c>
      <c r="H1161" s="15">
        <v>16.75</v>
      </c>
      <c r="I1161" s="13" t="s">
        <v>371</v>
      </c>
      <c r="J1161" s="318" t="s">
        <v>312</v>
      </c>
      <c r="K1161" s="15">
        <v>7.65</v>
      </c>
      <c r="L1161" s="15">
        <v>7.57</v>
      </c>
      <c r="M1161" s="15">
        <v>264.10000000000002</v>
      </c>
      <c r="N1161" s="15">
        <v>313.60000000000002</v>
      </c>
      <c r="O1161" s="12">
        <v>82.6</v>
      </c>
      <c r="P1161" s="13" t="s">
        <v>312</v>
      </c>
      <c r="Q1161" s="13" t="s">
        <v>421</v>
      </c>
      <c r="R1161" s="13" t="s">
        <v>346</v>
      </c>
      <c r="S1161" s="13" t="s">
        <v>312</v>
      </c>
      <c r="T1161" s="13" t="s">
        <v>312</v>
      </c>
      <c r="U1161" s="18" t="s">
        <v>207</v>
      </c>
      <c r="V1161" s="18" t="s">
        <v>147</v>
      </c>
      <c r="W1161" s="18"/>
      <c r="X1161" s="18"/>
      <c r="Y1161" s="18"/>
      <c r="Z1161" s="18"/>
      <c r="AA1161" s="13"/>
      <c r="AB1161" s="13"/>
    </row>
    <row r="1162" spans="1:28" ht="15" x14ac:dyDescent="0.2">
      <c r="A1162" s="13" t="s">
        <v>317</v>
      </c>
      <c r="B1162" s="39">
        <v>42186</v>
      </c>
      <c r="C1162" s="16">
        <v>0.3979166666666667</v>
      </c>
      <c r="D1162" s="12">
        <v>49.5</v>
      </c>
      <c r="E1162" s="13"/>
      <c r="F1162" s="14">
        <v>7.81</v>
      </c>
      <c r="G1162" s="13">
        <v>99.8</v>
      </c>
      <c r="H1162" s="15">
        <v>18.190000000000001</v>
      </c>
      <c r="I1162" s="13" t="s">
        <v>371</v>
      </c>
      <c r="J1162" s="318" t="s">
        <v>312</v>
      </c>
      <c r="K1162" s="15">
        <v>7.54</v>
      </c>
      <c r="L1162" s="15">
        <v>6.56</v>
      </c>
      <c r="M1162" s="15">
        <v>258.39999999999998</v>
      </c>
      <c r="N1162" s="15">
        <v>299</v>
      </c>
      <c r="O1162" s="12">
        <v>74.2</v>
      </c>
      <c r="P1162" s="13"/>
      <c r="Q1162" s="13" t="s">
        <v>312</v>
      </c>
      <c r="R1162" s="13" t="s">
        <v>346</v>
      </c>
      <c r="S1162" s="13"/>
      <c r="T1162" s="13"/>
      <c r="U1162" s="18" t="s">
        <v>127</v>
      </c>
      <c r="V1162" s="18" t="s">
        <v>148</v>
      </c>
      <c r="W1162" s="18"/>
      <c r="X1162" s="18"/>
      <c r="Y1162" s="18"/>
      <c r="Z1162" s="18"/>
      <c r="AA1162" s="13"/>
      <c r="AB1162" s="13"/>
    </row>
    <row r="1163" spans="1:28" ht="15" x14ac:dyDescent="0.2">
      <c r="A1163" s="13" t="s">
        <v>317</v>
      </c>
      <c r="B1163" s="39">
        <v>42195</v>
      </c>
      <c r="C1163" s="16">
        <v>0.41180555555555554</v>
      </c>
      <c r="D1163" s="12">
        <v>178.5</v>
      </c>
      <c r="E1163" s="13" t="s">
        <v>296</v>
      </c>
      <c r="F1163" s="14">
        <v>7.89</v>
      </c>
      <c r="G1163" s="13">
        <v>99.5</v>
      </c>
      <c r="H1163" s="15">
        <v>17.170000000000002</v>
      </c>
      <c r="I1163" s="13" t="s">
        <v>312</v>
      </c>
      <c r="J1163" s="318" t="s">
        <v>312</v>
      </c>
      <c r="K1163" s="15">
        <v>7.75</v>
      </c>
      <c r="L1163" s="15">
        <v>13.3</v>
      </c>
      <c r="M1163" s="15">
        <v>312.7</v>
      </c>
      <c r="N1163" s="15">
        <v>367.9</v>
      </c>
      <c r="O1163" s="12">
        <v>73.5</v>
      </c>
      <c r="P1163" s="13" t="s">
        <v>312</v>
      </c>
      <c r="Q1163" s="13" t="s">
        <v>379</v>
      </c>
      <c r="R1163" s="13" t="s">
        <v>346</v>
      </c>
      <c r="S1163" s="13" t="s">
        <v>312</v>
      </c>
      <c r="T1163" s="13" t="s">
        <v>312</v>
      </c>
      <c r="U1163" s="18" t="s">
        <v>207</v>
      </c>
      <c r="V1163" s="18" t="s">
        <v>149</v>
      </c>
      <c r="W1163" s="18"/>
      <c r="X1163" s="18"/>
      <c r="Y1163" s="18"/>
      <c r="Z1163" s="18"/>
      <c r="AA1163" s="13" t="s">
        <v>312</v>
      </c>
      <c r="AB1163" s="13" t="s">
        <v>312</v>
      </c>
    </row>
    <row r="1164" spans="1:28" ht="15" x14ac:dyDescent="0.2">
      <c r="A1164" s="13" t="s">
        <v>317</v>
      </c>
      <c r="B1164" s="39">
        <v>42200</v>
      </c>
      <c r="C1164" s="16">
        <v>0.3972222222222222</v>
      </c>
      <c r="D1164" s="318">
        <v>133</v>
      </c>
      <c r="E1164" s="13"/>
      <c r="F1164" s="14">
        <v>7.86</v>
      </c>
      <c r="G1164" s="13">
        <v>99.3</v>
      </c>
      <c r="H1164" s="15">
        <v>17.3</v>
      </c>
      <c r="I1164" s="13" t="s">
        <v>371</v>
      </c>
      <c r="J1164" s="318" t="s">
        <v>312</v>
      </c>
      <c r="K1164" s="15">
        <v>7.71</v>
      </c>
      <c r="L1164" s="15">
        <v>15.8</v>
      </c>
      <c r="M1164" s="15">
        <v>278.10000000000002</v>
      </c>
      <c r="N1164" s="15">
        <v>326.10000000000002</v>
      </c>
      <c r="O1164" s="12">
        <v>60.9</v>
      </c>
      <c r="P1164" s="13"/>
      <c r="Q1164" s="13" t="s">
        <v>421</v>
      </c>
      <c r="R1164" s="13" t="s">
        <v>346</v>
      </c>
      <c r="S1164" s="13"/>
      <c r="T1164" s="13"/>
      <c r="U1164" s="18" t="s">
        <v>163</v>
      </c>
      <c r="V1164" s="18" t="s">
        <v>150</v>
      </c>
      <c r="W1164" s="18"/>
      <c r="X1164" s="18"/>
      <c r="Y1164" s="18"/>
      <c r="Z1164" s="18"/>
      <c r="AA1164" s="13"/>
      <c r="AB1164" s="13"/>
    </row>
    <row r="1165" spans="1:28" ht="15" x14ac:dyDescent="0.2">
      <c r="A1165" s="13" t="s">
        <v>317</v>
      </c>
      <c r="B1165" s="39">
        <v>42209</v>
      </c>
      <c r="C1165" s="16">
        <v>0.3972222222222222</v>
      </c>
      <c r="D1165" s="12">
        <v>42.8</v>
      </c>
      <c r="E1165" s="13" t="s">
        <v>296</v>
      </c>
      <c r="F1165" s="14">
        <v>7.69</v>
      </c>
      <c r="G1165" s="13">
        <v>99.6</v>
      </c>
      <c r="H1165" s="15">
        <v>18.7</v>
      </c>
      <c r="I1165" s="13" t="s">
        <v>371</v>
      </c>
      <c r="J1165" s="318" t="s">
        <v>312</v>
      </c>
      <c r="K1165" s="15">
        <v>7.74</v>
      </c>
      <c r="L1165" s="15" t="s">
        <v>312</v>
      </c>
      <c r="M1165" s="15">
        <v>282.8</v>
      </c>
      <c r="N1165" s="15">
        <v>321.60000000000002</v>
      </c>
      <c r="O1165" s="12">
        <v>67.3</v>
      </c>
      <c r="P1165" s="13" t="s">
        <v>312</v>
      </c>
      <c r="Q1165" s="13" t="s">
        <v>312</v>
      </c>
      <c r="R1165" s="13" t="s">
        <v>346</v>
      </c>
      <c r="S1165" s="13" t="s">
        <v>312</v>
      </c>
      <c r="T1165" s="13" t="s">
        <v>312</v>
      </c>
      <c r="U1165" s="18" t="s">
        <v>207</v>
      </c>
      <c r="V1165" s="18" t="s">
        <v>151</v>
      </c>
      <c r="W1165" s="18"/>
      <c r="X1165" s="18"/>
      <c r="Y1165" s="18"/>
      <c r="Z1165" s="18"/>
      <c r="AA1165" s="13" t="s">
        <v>312</v>
      </c>
      <c r="AB1165" s="13" t="s">
        <v>312</v>
      </c>
    </row>
    <row r="1166" spans="1:28" ht="15" x14ac:dyDescent="0.2">
      <c r="A1166" s="13" t="s">
        <v>317</v>
      </c>
      <c r="B1166" s="39">
        <v>42216</v>
      </c>
      <c r="C1166" s="16">
        <v>0.40486111111111112</v>
      </c>
      <c r="D1166" s="12">
        <v>46.7</v>
      </c>
      <c r="E1166" s="13" t="s">
        <v>296</v>
      </c>
      <c r="F1166" s="14">
        <v>7.85</v>
      </c>
      <c r="G1166" s="13">
        <v>101.3</v>
      </c>
      <c r="H1166" s="15">
        <v>18.79</v>
      </c>
      <c r="I1166" s="13" t="s">
        <v>312</v>
      </c>
      <c r="J1166" s="318" t="s">
        <v>312</v>
      </c>
      <c r="K1166" s="15">
        <v>7.76</v>
      </c>
      <c r="L1166" s="15" t="s">
        <v>312</v>
      </c>
      <c r="M1166" s="15">
        <v>370.7</v>
      </c>
      <c r="N1166" s="15">
        <v>420.7</v>
      </c>
      <c r="O1166" s="12">
        <v>63.2</v>
      </c>
      <c r="P1166" s="13" t="s">
        <v>312</v>
      </c>
      <c r="Q1166" s="13" t="s">
        <v>421</v>
      </c>
      <c r="R1166" s="13" t="s">
        <v>346</v>
      </c>
      <c r="S1166" s="13" t="s">
        <v>312</v>
      </c>
      <c r="T1166" s="13" t="s">
        <v>312</v>
      </c>
      <c r="U1166" s="18" t="s">
        <v>207</v>
      </c>
      <c r="V1166" s="18" t="s">
        <v>152</v>
      </c>
      <c r="W1166" s="18"/>
      <c r="X1166" s="18"/>
      <c r="Y1166" s="18"/>
      <c r="Z1166" s="18"/>
      <c r="AA1166" s="13"/>
      <c r="AB1166" s="13"/>
    </row>
    <row r="1167" spans="1:28" ht="15" x14ac:dyDescent="0.25">
      <c r="A1167" s="13" t="s">
        <v>317</v>
      </c>
      <c r="B1167" s="39">
        <v>42221</v>
      </c>
      <c r="C1167" s="16">
        <v>0.41597222222222219</v>
      </c>
      <c r="D1167" s="12">
        <v>365</v>
      </c>
      <c r="E1167" s="13"/>
      <c r="F1167" s="15">
        <v>8</v>
      </c>
      <c r="G1167" s="13">
        <v>102.8</v>
      </c>
      <c r="H1167" s="15">
        <v>18.22</v>
      </c>
      <c r="I1167" s="13" t="s">
        <v>312</v>
      </c>
      <c r="J1167" s="318" t="s">
        <v>312</v>
      </c>
      <c r="K1167" s="15">
        <v>7.56</v>
      </c>
      <c r="L1167" s="15" t="s">
        <v>312</v>
      </c>
      <c r="M1167" s="15">
        <v>391.4</v>
      </c>
      <c r="N1167" s="15">
        <v>447.6</v>
      </c>
      <c r="O1167" s="12" t="s">
        <v>312</v>
      </c>
      <c r="P1167" s="13" t="s">
        <v>312</v>
      </c>
      <c r="Q1167" s="13" t="s">
        <v>421</v>
      </c>
      <c r="R1167" s="13" t="s">
        <v>345</v>
      </c>
      <c r="S1167" s="13" t="s">
        <v>312</v>
      </c>
      <c r="T1167" s="13" t="s">
        <v>312</v>
      </c>
      <c r="U1167" s="340" t="s">
        <v>172</v>
      </c>
      <c r="V1167" s="18" t="s">
        <v>153</v>
      </c>
      <c r="W1167" s="18"/>
      <c r="X1167" s="18"/>
      <c r="Y1167" s="18"/>
      <c r="Z1167" s="18"/>
      <c r="AA1167" s="13"/>
      <c r="AB1167" s="13"/>
    </row>
    <row r="1168" spans="1:28" ht="15" x14ac:dyDescent="0.2">
      <c r="A1168" s="13" t="s">
        <v>317</v>
      </c>
      <c r="B1168" s="39">
        <v>42235</v>
      </c>
      <c r="C1168" s="16">
        <v>0.42986111111111108</v>
      </c>
      <c r="D1168" s="318">
        <v>461</v>
      </c>
      <c r="E1168" s="13"/>
      <c r="F1168" s="14">
        <v>8.0399999999999991</v>
      </c>
      <c r="G1168" s="13">
        <v>103.1</v>
      </c>
      <c r="H1168" s="15">
        <v>18.149999999999999</v>
      </c>
      <c r="I1168" s="13" t="s">
        <v>230</v>
      </c>
      <c r="J1168" s="318" t="s">
        <v>312</v>
      </c>
      <c r="K1168" s="15">
        <v>7.77</v>
      </c>
      <c r="L1168" s="15" t="s">
        <v>312</v>
      </c>
      <c r="M1168" s="15">
        <v>440.4</v>
      </c>
      <c r="N1168" s="15">
        <v>506.9</v>
      </c>
      <c r="O1168" s="12">
        <v>66.2</v>
      </c>
      <c r="P1168" s="13" t="s">
        <v>312</v>
      </c>
      <c r="Q1168" s="13" t="s">
        <v>312</v>
      </c>
      <c r="R1168" s="13" t="s">
        <v>345</v>
      </c>
      <c r="S1168" s="13" t="s">
        <v>312</v>
      </c>
      <c r="T1168" s="13" t="s">
        <v>312</v>
      </c>
      <c r="U1168" s="18" t="s">
        <v>174</v>
      </c>
      <c r="V1168" s="18" t="s">
        <v>154</v>
      </c>
      <c r="W1168" s="18"/>
      <c r="X1168" s="18"/>
      <c r="Y1168" s="18"/>
      <c r="Z1168" s="18"/>
      <c r="AA1168" s="13"/>
      <c r="AB1168" s="13"/>
    </row>
    <row r="1169" spans="1:28" ht="15" x14ac:dyDescent="0.2">
      <c r="A1169" s="13" t="s">
        <v>317</v>
      </c>
      <c r="B1169" s="39">
        <v>42249</v>
      </c>
      <c r="C1169" s="16">
        <v>0.4236111111111111</v>
      </c>
      <c r="D1169" s="318">
        <v>291</v>
      </c>
      <c r="E1169" s="13"/>
      <c r="F1169" s="15">
        <v>8</v>
      </c>
      <c r="G1169" s="13">
        <v>103.4</v>
      </c>
      <c r="H1169" s="15">
        <v>18.37</v>
      </c>
      <c r="I1169" s="13" t="s">
        <v>230</v>
      </c>
      <c r="J1169" s="318" t="s">
        <v>312</v>
      </c>
      <c r="K1169" s="15">
        <v>7.57</v>
      </c>
      <c r="L1169" s="12" t="s">
        <v>312</v>
      </c>
      <c r="M1169" s="15">
        <v>553.70000000000005</v>
      </c>
      <c r="N1169" s="15">
        <v>634.20000000000005</v>
      </c>
      <c r="O1169" s="12">
        <v>67.5</v>
      </c>
      <c r="P1169" s="13" t="s">
        <v>312</v>
      </c>
      <c r="Q1169" s="13" t="s">
        <v>421</v>
      </c>
      <c r="R1169" s="13" t="s">
        <v>345</v>
      </c>
      <c r="S1169" s="13" t="s">
        <v>312</v>
      </c>
      <c r="T1169" s="13" t="s">
        <v>312</v>
      </c>
      <c r="U1169" s="18" t="s">
        <v>174</v>
      </c>
      <c r="V1169" s="18" t="s">
        <v>155</v>
      </c>
      <c r="W1169" s="18"/>
      <c r="X1169" s="18"/>
      <c r="Y1169" s="18"/>
      <c r="Z1169" s="18"/>
      <c r="AA1169" s="13"/>
      <c r="AB1169" s="13"/>
    </row>
    <row r="1170" spans="1:28" ht="15" x14ac:dyDescent="0.2">
      <c r="A1170" s="13" t="s">
        <v>317</v>
      </c>
      <c r="B1170" s="39">
        <v>42263</v>
      </c>
      <c r="C1170" s="16">
        <v>0.41805555555555557</v>
      </c>
      <c r="D1170" s="318">
        <v>1730</v>
      </c>
      <c r="E1170" s="13"/>
      <c r="F1170" s="14">
        <v>8.2200000000000006</v>
      </c>
      <c r="G1170" s="13">
        <v>103.7</v>
      </c>
      <c r="H1170" s="15">
        <v>16.77</v>
      </c>
      <c r="I1170" s="111" t="s">
        <v>521</v>
      </c>
      <c r="J1170" s="356" t="s">
        <v>312</v>
      </c>
      <c r="K1170" s="15">
        <v>7.58</v>
      </c>
      <c r="L1170" s="15">
        <v>3.56</v>
      </c>
      <c r="M1170" s="15">
        <v>740.5</v>
      </c>
      <c r="N1170" s="15">
        <v>882.2</v>
      </c>
      <c r="O1170" s="12">
        <v>49.2</v>
      </c>
      <c r="P1170" s="111" t="s">
        <v>312</v>
      </c>
      <c r="Q1170" s="111" t="s">
        <v>298</v>
      </c>
      <c r="R1170" s="111" t="s">
        <v>345</v>
      </c>
      <c r="S1170" s="13" t="s">
        <v>312</v>
      </c>
      <c r="T1170" s="13" t="s">
        <v>312</v>
      </c>
      <c r="U1170" s="18" t="s">
        <v>246</v>
      </c>
      <c r="V1170" s="18" t="s">
        <v>156</v>
      </c>
      <c r="W1170" s="18"/>
      <c r="X1170" s="18"/>
      <c r="Y1170" s="18"/>
      <c r="Z1170" s="18"/>
      <c r="AA1170" s="13"/>
      <c r="AB1170" s="13"/>
    </row>
    <row r="1171" spans="1:28" ht="15" x14ac:dyDescent="0.2">
      <c r="A1171" s="13" t="s">
        <v>317</v>
      </c>
      <c r="B1171" s="39">
        <v>42272</v>
      </c>
      <c r="C1171" s="16">
        <v>0.48680555555555555</v>
      </c>
      <c r="D1171" s="12">
        <v>344.8</v>
      </c>
      <c r="E1171" s="13" t="s">
        <v>296</v>
      </c>
      <c r="F1171" s="14">
        <v>8.76</v>
      </c>
      <c r="G1171" s="13">
        <v>107.4</v>
      </c>
      <c r="H1171" s="15">
        <v>16.16</v>
      </c>
      <c r="I1171" s="111" t="s">
        <v>521</v>
      </c>
      <c r="J1171" s="356" t="s">
        <v>312</v>
      </c>
      <c r="K1171" s="15">
        <v>7.63</v>
      </c>
      <c r="L1171" s="15">
        <v>1.44</v>
      </c>
      <c r="M1171" s="15">
        <v>766</v>
      </c>
      <c r="N1171" s="15">
        <v>923.7</v>
      </c>
      <c r="O1171" s="12">
        <v>35.6</v>
      </c>
      <c r="P1171" s="111" t="s">
        <v>312</v>
      </c>
      <c r="Q1171" s="111" t="s">
        <v>298</v>
      </c>
      <c r="R1171" s="111" t="s">
        <v>345</v>
      </c>
      <c r="S1171" s="13" t="s">
        <v>312</v>
      </c>
      <c r="T1171" s="13" t="s">
        <v>312</v>
      </c>
      <c r="U1171" s="18" t="s">
        <v>174</v>
      </c>
      <c r="V1171" s="18" t="s">
        <v>157</v>
      </c>
      <c r="W1171" s="18"/>
      <c r="X1171" s="18"/>
      <c r="Y1171" s="18"/>
      <c r="Z1171" s="18"/>
      <c r="AA1171" s="13"/>
      <c r="AB1171" s="13"/>
    </row>
    <row r="1172" spans="1:28" ht="15" x14ac:dyDescent="0.2">
      <c r="A1172" s="13" t="s">
        <v>317</v>
      </c>
      <c r="B1172" s="39">
        <v>42286</v>
      </c>
      <c r="C1172" s="16">
        <v>0.43611111111111112</v>
      </c>
      <c r="D1172" s="12">
        <v>344.8</v>
      </c>
      <c r="E1172" s="111" t="s">
        <v>522</v>
      </c>
      <c r="F1172" s="14">
        <v>8.4700000000000006</v>
      </c>
      <c r="G1172" s="13">
        <v>100.1</v>
      </c>
      <c r="H1172" s="15">
        <v>14.67</v>
      </c>
      <c r="I1172" s="13" t="s">
        <v>230</v>
      </c>
      <c r="J1172" s="356" t="s">
        <v>312</v>
      </c>
      <c r="K1172" s="15">
        <v>7.71</v>
      </c>
      <c r="L1172" s="15">
        <v>3.78</v>
      </c>
      <c r="M1172" s="15">
        <v>632.20000000000005</v>
      </c>
      <c r="N1172" s="15">
        <v>788.5</v>
      </c>
      <c r="O1172" s="12">
        <v>20.8</v>
      </c>
      <c r="P1172" s="111" t="s">
        <v>312</v>
      </c>
      <c r="Q1172" s="13" t="s">
        <v>298</v>
      </c>
      <c r="R1172" s="13" t="s">
        <v>345</v>
      </c>
      <c r="S1172" s="13" t="s">
        <v>312</v>
      </c>
      <c r="T1172" s="13" t="s">
        <v>312</v>
      </c>
      <c r="U1172" s="18" t="s">
        <v>174</v>
      </c>
      <c r="V1172" s="18" t="s">
        <v>158</v>
      </c>
      <c r="W1172" s="18"/>
      <c r="X1172" s="18"/>
      <c r="Y1172" s="18"/>
      <c r="Z1172" s="18"/>
      <c r="AA1172" s="13"/>
      <c r="AB1172" s="13"/>
    </row>
    <row r="1173" spans="1:28" ht="15" x14ac:dyDescent="0.2">
      <c r="A1173" s="13" t="s">
        <v>624</v>
      </c>
      <c r="B1173" s="325">
        <v>42307</v>
      </c>
      <c r="C1173" s="326">
        <v>0.42986111111111108</v>
      </c>
      <c r="D1173" s="159">
        <v>435.2</v>
      </c>
      <c r="E1173" s="160" t="s">
        <v>523</v>
      </c>
      <c r="F1173" s="342">
        <v>9.11</v>
      </c>
      <c r="G1173" s="73">
        <v>97.9</v>
      </c>
      <c r="H1173" s="171">
        <v>9.7200000000000006</v>
      </c>
      <c r="I1173" s="73" t="s">
        <v>230</v>
      </c>
      <c r="J1173" s="368" t="s">
        <v>312</v>
      </c>
      <c r="K1173" s="171">
        <v>7.48</v>
      </c>
      <c r="L1173" s="171">
        <v>5.36</v>
      </c>
      <c r="M1173" s="171">
        <v>633.70000000000005</v>
      </c>
      <c r="N1173" s="171">
        <v>894.2</v>
      </c>
      <c r="O1173" s="159">
        <v>13.1</v>
      </c>
      <c r="P1173" s="73"/>
      <c r="Q1173" s="160" t="s">
        <v>0</v>
      </c>
      <c r="R1173" s="160" t="s">
        <v>120</v>
      </c>
      <c r="S1173" s="57"/>
      <c r="T1173" s="57"/>
      <c r="U1173" s="343" t="s">
        <v>359</v>
      </c>
      <c r="V1173" s="158" t="s">
        <v>159</v>
      </c>
      <c r="W1173" s="158"/>
      <c r="X1173" s="158"/>
      <c r="Y1173" s="158"/>
      <c r="Z1173" s="158"/>
      <c r="AA1173" s="338"/>
      <c r="AB1173" s="338"/>
    </row>
    <row r="1174" spans="1:28" ht="15" x14ac:dyDescent="0.2">
      <c r="A1174" s="13" t="s">
        <v>624</v>
      </c>
      <c r="B1174" s="39">
        <v>42321</v>
      </c>
      <c r="C1174" s="16">
        <v>0.43194444444444446</v>
      </c>
      <c r="D1174" s="12">
        <v>344.8</v>
      </c>
      <c r="E1174" s="111" t="s">
        <v>296</v>
      </c>
      <c r="F1174" s="14">
        <v>10.78</v>
      </c>
      <c r="G1174" s="13">
        <v>101.9</v>
      </c>
      <c r="H1174" s="15">
        <v>4.8899999999999997</v>
      </c>
      <c r="I1174" s="73" t="s">
        <v>230</v>
      </c>
      <c r="J1174" s="368" t="s">
        <v>312</v>
      </c>
      <c r="K1174" s="15">
        <v>7.31</v>
      </c>
      <c r="L1174" s="15">
        <v>2.04</v>
      </c>
      <c r="M1174" s="15">
        <v>560.79999999999995</v>
      </c>
      <c r="N1174" s="15">
        <v>911.3</v>
      </c>
      <c r="O1174" s="12">
        <v>9.5</v>
      </c>
      <c r="P1174" s="13"/>
      <c r="Q1174" s="111" t="s">
        <v>217</v>
      </c>
      <c r="R1174" s="111" t="s">
        <v>345</v>
      </c>
      <c r="S1174" s="13"/>
      <c r="T1174" s="13"/>
      <c r="U1174" s="327" t="s">
        <v>187</v>
      </c>
      <c r="V1174" s="18" t="s">
        <v>160</v>
      </c>
      <c r="W1174" s="18"/>
      <c r="X1174" s="18"/>
      <c r="Y1174" s="18"/>
      <c r="Z1174" s="18"/>
      <c r="AA1174" s="13"/>
      <c r="AB1174" s="13"/>
    </row>
    <row r="1175" spans="1:28" ht="15" x14ac:dyDescent="0.2">
      <c r="A1175" s="13" t="s">
        <v>624</v>
      </c>
      <c r="B1175" s="39">
        <v>42342</v>
      </c>
      <c r="C1175" s="16">
        <v>0.44513888888888892</v>
      </c>
      <c r="D1175" s="12">
        <v>80.099999999999994</v>
      </c>
      <c r="E1175" s="111">
        <v>1732.9</v>
      </c>
      <c r="F1175" s="14">
        <v>11.26</v>
      </c>
      <c r="G1175" s="13">
        <v>105.6</v>
      </c>
      <c r="H1175" s="15">
        <v>3.4</v>
      </c>
      <c r="I1175" s="13" t="s">
        <v>312</v>
      </c>
      <c r="J1175" s="356" t="s">
        <v>312</v>
      </c>
      <c r="K1175" s="15">
        <v>7.34</v>
      </c>
      <c r="L1175" s="15">
        <v>1.34</v>
      </c>
      <c r="M1175" s="15"/>
      <c r="N1175" s="15">
        <v>898</v>
      </c>
      <c r="O1175" s="12">
        <v>11.4</v>
      </c>
      <c r="P1175" s="13"/>
      <c r="Q1175" s="111" t="s">
        <v>217</v>
      </c>
      <c r="R1175" s="111" t="s">
        <v>345</v>
      </c>
      <c r="S1175" s="13"/>
      <c r="T1175" s="13"/>
      <c r="U1175" s="18" t="s">
        <v>191</v>
      </c>
      <c r="V1175" s="18" t="s">
        <v>161</v>
      </c>
      <c r="W1175" s="18"/>
      <c r="X1175" s="18"/>
      <c r="Y1175" s="18"/>
      <c r="Z1175" s="18"/>
      <c r="AA1175" s="13"/>
      <c r="AB1175" s="13"/>
    </row>
    <row r="1176" spans="1:28" ht="15" x14ac:dyDescent="0.2">
      <c r="A1176" s="13" t="s">
        <v>624</v>
      </c>
      <c r="B1176" s="39">
        <v>42356</v>
      </c>
      <c r="C1176" s="16">
        <v>0.46388888888888885</v>
      </c>
      <c r="D1176" s="12">
        <v>39.700000000000003</v>
      </c>
      <c r="E1176" s="111">
        <v>1553.1</v>
      </c>
      <c r="F1176" s="14">
        <v>12.96</v>
      </c>
      <c r="G1176" s="13">
        <v>108.8</v>
      </c>
      <c r="H1176" s="15">
        <v>1.08</v>
      </c>
      <c r="I1176" s="13" t="s">
        <v>230</v>
      </c>
      <c r="J1176" s="356" t="s">
        <v>312</v>
      </c>
      <c r="K1176" s="15">
        <v>7.19</v>
      </c>
      <c r="L1176" s="15">
        <v>1.27</v>
      </c>
      <c r="M1176" s="15">
        <v>400.7</v>
      </c>
      <c r="N1176" s="15">
        <v>741</v>
      </c>
      <c r="O1176" s="12">
        <v>12</v>
      </c>
      <c r="P1176" s="13"/>
      <c r="Q1176" s="111" t="s">
        <v>298</v>
      </c>
      <c r="R1176" s="111" t="s">
        <v>345</v>
      </c>
      <c r="S1176" s="13"/>
      <c r="T1176" s="13"/>
      <c r="U1176" s="18" t="s">
        <v>164</v>
      </c>
      <c r="V1176" s="330"/>
      <c r="W1176" s="330"/>
      <c r="X1176" s="330"/>
      <c r="Y1176" s="330"/>
      <c r="Z1176" s="330"/>
      <c r="AA1176" s="13"/>
      <c r="AB1176" s="13"/>
    </row>
    <row r="1177" spans="1:28" ht="15" x14ac:dyDescent="0.2">
      <c r="A1177" s="13" t="s">
        <v>624</v>
      </c>
      <c r="B1177" s="39">
        <v>42384</v>
      </c>
      <c r="C1177" s="16">
        <v>0.49652777777777773</v>
      </c>
      <c r="D1177" s="12">
        <v>21.3</v>
      </c>
      <c r="E1177" s="111">
        <v>980.4</v>
      </c>
      <c r="F1177" s="14">
        <v>11.99</v>
      </c>
      <c r="G1177" s="13">
        <v>107.3</v>
      </c>
      <c r="H1177" s="15">
        <v>2.4</v>
      </c>
      <c r="I1177" s="13" t="s">
        <v>230</v>
      </c>
      <c r="J1177" s="356" t="s">
        <v>312</v>
      </c>
      <c r="K1177" s="15">
        <v>7.84</v>
      </c>
      <c r="L1177" s="15">
        <v>1.4</v>
      </c>
      <c r="M1177" s="15">
        <v>416.2</v>
      </c>
      <c r="N1177" s="15">
        <v>738.8</v>
      </c>
      <c r="O1177" s="12">
        <v>36.9</v>
      </c>
      <c r="P1177" s="13"/>
      <c r="Q1177" s="111" t="s">
        <v>312</v>
      </c>
      <c r="R1177" s="111" t="s">
        <v>345</v>
      </c>
      <c r="S1177" s="13"/>
      <c r="T1177" s="13"/>
      <c r="U1177" s="18" t="s">
        <v>174</v>
      </c>
      <c r="V1177" s="330"/>
      <c r="W1177" s="330"/>
      <c r="X1177" s="330"/>
      <c r="Y1177" s="330"/>
      <c r="Z1177" s="330"/>
      <c r="AA1177" s="13"/>
      <c r="AB1177" s="13"/>
    </row>
    <row r="1178" spans="1:28" ht="15" x14ac:dyDescent="0.2">
      <c r="A1178" s="13" t="s">
        <v>624</v>
      </c>
      <c r="B1178" s="39">
        <v>42405</v>
      </c>
      <c r="C1178" s="16">
        <v>0.46597222222222223</v>
      </c>
      <c r="D1178" s="12">
        <v>37.9</v>
      </c>
      <c r="E1178" s="111">
        <v>1299.7</v>
      </c>
      <c r="F1178" s="14">
        <v>12.58</v>
      </c>
      <c r="G1178" s="13">
        <v>107.9</v>
      </c>
      <c r="H1178" s="15">
        <v>1.48</v>
      </c>
      <c r="I1178" s="13" t="s">
        <v>230</v>
      </c>
      <c r="J1178" s="356" t="s">
        <v>312</v>
      </c>
      <c r="K1178" s="15">
        <v>8.07</v>
      </c>
      <c r="L1178" s="15">
        <v>1.5</v>
      </c>
      <c r="M1178" s="15">
        <v>434.7</v>
      </c>
      <c r="N1178" s="15">
        <v>789.4</v>
      </c>
      <c r="O1178" s="12">
        <v>34.700000000000003</v>
      </c>
      <c r="P1178" s="13"/>
      <c r="Q1178" s="111" t="s">
        <v>298</v>
      </c>
      <c r="R1178" s="111" t="s">
        <v>345</v>
      </c>
      <c r="S1178" s="13"/>
      <c r="T1178" s="13"/>
      <c r="U1178" s="18" t="s">
        <v>131</v>
      </c>
      <c r="V1178" s="330"/>
      <c r="W1178" s="330"/>
      <c r="X1178" s="330"/>
      <c r="Y1178" s="330"/>
      <c r="Z1178" s="330"/>
      <c r="AA1178" s="13"/>
      <c r="AB1178" s="13"/>
    </row>
    <row r="1179" spans="1:28" ht="15" x14ac:dyDescent="0.2">
      <c r="A1179" s="13" t="s">
        <v>624</v>
      </c>
      <c r="B1179" s="39">
        <v>42448</v>
      </c>
      <c r="C1179" s="16">
        <v>0.5229166666666667</v>
      </c>
      <c r="D1179" s="12">
        <v>88</v>
      </c>
      <c r="E1179" s="111" t="s">
        <v>296</v>
      </c>
      <c r="F1179" s="14">
        <v>11.76</v>
      </c>
      <c r="G1179" s="13">
        <v>111.1</v>
      </c>
      <c r="H1179" s="15">
        <v>5.0599999999999996</v>
      </c>
      <c r="I1179" s="13" t="s">
        <v>230</v>
      </c>
      <c r="J1179" s="356" t="s">
        <v>312</v>
      </c>
      <c r="K1179" s="15">
        <v>8.1999999999999993</v>
      </c>
      <c r="L1179" s="15">
        <v>3.23</v>
      </c>
      <c r="M1179" s="15">
        <v>598.70000000000005</v>
      </c>
      <c r="N1179" s="15">
        <v>964.1</v>
      </c>
      <c r="O1179" s="12">
        <v>156.9</v>
      </c>
      <c r="P1179" s="13"/>
      <c r="Q1179" s="111" t="s">
        <v>298</v>
      </c>
      <c r="R1179" s="111" t="s">
        <v>345</v>
      </c>
      <c r="S1179" s="13"/>
      <c r="T1179" s="13"/>
      <c r="U1179" s="18" t="s">
        <v>174</v>
      </c>
      <c r="V1179" s="330"/>
      <c r="W1179" s="330"/>
      <c r="X1179" s="330"/>
      <c r="Y1179" s="330"/>
      <c r="Z1179" s="330"/>
      <c r="AA1179" s="13"/>
      <c r="AB1179" s="13"/>
    </row>
    <row r="1180" spans="1:28" ht="15" x14ac:dyDescent="0.2">
      <c r="A1180" s="13" t="s">
        <v>624</v>
      </c>
      <c r="B1180" s="39">
        <v>42468</v>
      </c>
      <c r="C1180" s="16">
        <v>0.44166666666666665</v>
      </c>
      <c r="D1180" s="12">
        <v>24.3</v>
      </c>
      <c r="E1180" s="111">
        <v>2419.6</v>
      </c>
      <c r="F1180" s="14">
        <v>10.56</v>
      </c>
      <c r="G1180" s="13">
        <v>112.3</v>
      </c>
      <c r="H1180" s="15">
        <v>9.85</v>
      </c>
      <c r="I1180" s="111" t="s">
        <v>25</v>
      </c>
      <c r="J1180" s="356" t="s">
        <v>312</v>
      </c>
      <c r="K1180" s="15">
        <v>8.33</v>
      </c>
      <c r="L1180" s="15">
        <v>4.74</v>
      </c>
      <c r="M1180" s="15">
        <v>506.3</v>
      </c>
      <c r="N1180" s="15">
        <v>713.5</v>
      </c>
      <c r="O1180" s="12">
        <v>111.7</v>
      </c>
      <c r="P1180" s="13"/>
      <c r="Q1180" s="111" t="s">
        <v>7</v>
      </c>
      <c r="R1180" s="111" t="s">
        <v>7</v>
      </c>
      <c r="S1180" s="13"/>
      <c r="T1180" s="13"/>
      <c r="U1180" s="18" t="s">
        <v>174</v>
      </c>
      <c r="V1180" s="330"/>
      <c r="W1180" s="330"/>
      <c r="X1180" s="330"/>
      <c r="Y1180" s="330"/>
      <c r="Z1180" s="330"/>
      <c r="AA1180" s="13"/>
      <c r="AB1180" s="13"/>
    </row>
    <row r="1181" spans="1:28" ht="15" x14ac:dyDescent="0.2">
      <c r="A1181" s="13" t="s">
        <v>624</v>
      </c>
      <c r="B1181" s="39">
        <v>42474</v>
      </c>
      <c r="C1181" s="16">
        <v>0.55902777777777779</v>
      </c>
      <c r="D1181" s="12">
        <v>28.2</v>
      </c>
      <c r="E1181" s="111" t="s">
        <v>296</v>
      </c>
      <c r="F1181" s="14">
        <v>10.43</v>
      </c>
      <c r="G1181" s="13">
        <v>125.3</v>
      </c>
      <c r="H1181" s="15">
        <v>14.22</v>
      </c>
      <c r="I1181" s="111" t="s">
        <v>2</v>
      </c>
      <c r="J1181" s="356" t="s">
        <v>312</v>
      </c>
      <c r="K1181" s="15">
        <v>9.01</v>
      </c>
      <c r="L1181" s="15">
        <v>4.47</v>
      </c>
      <c r="M1181" s="15">
        <v>494</v>
      </c>
      <c r="N1181" s="15">
        <v>622.70000000000005</v>
      </c>
      <c r="O1181" s="12">
        <v>112.1</v>
      </c>
      <c r="P1181" s="13"/>
      <c r="Q1181" s="111" t="s">
        <v>7</v>
      </c>
      <c r="R1181" s="111" t="s">
        <v>7</v>
      </c>
      <c r="S1181" s="13"/>
      <c r="T1181" s="13"/>
      <c r="U1181" s="344" t="s">
        <v>506</v>
      </c>
      <c r="V1181" s="330"/>
      <c r="W1181" s="330"/>
      <c r="X1181" s="330"/>
      <c r="Y1181" s="330"/>
      <c r="Z1181" s="330"/>
      <c r="AA1181" s="13"/>
      <c r="AB1181" s="13"/>
    </row>
    <row r="1182" spans="1:28" ht="15" x14ac:dyDescent="0.2">
      <c r="A1182" s="13" t="s">
        <v>624</v>
      </c>
      <c r="B1182" s="39">
        <v>42489</v>
      </c>
      <c r="C1182" s="16">
        <v>0.44930555555555557</v>
      </c>
      <c r="D1182" s="12">
        <v>517.20000000000005</v>
      </c>
      <c r="E1182" s="111" t="s">
        <v>41</v>
      </c>
      <c r="F1182" s="349" t="s">
        <v>7</v>
      </c>
      <c r="G1182" s="111" t="s">
        <v>7</v>
      </c>
      <c r="H1182" s="15">
        <v>6.64</v>
      </c>
      <c r="I1182" s="111" t="s">
        <v>25</v>
      </c>
      <c r="J1182" s="356" t="s">
        <v>7</v>
      </c>
      <c r="K1182" s="15">
        <v>7.82</v>
      </c>
      <c r="L1182" s="15">
        <v>18.600000000000001</v>
      </c>
      <c r="M1182" s="15">
        <v>249.8</v>
      </c>
      <c r="N1182" s="15">
        <v>385.1</v>
      </c>
      <c r="O1182" s="12">
        <v>148.19999999999999</v>
      </c>
      <c r="P1182" s="13"/>
      <c r="Q1182" s="111" t="s">
        <v>625</v>
      </c>
      <c r="R1182" s="111" t="s">
        <v>7</v>
      </c>
      <c r="S1182" s="13"/>
      <c r="T1182" s="13"/>
      <c r="U1182" s="18" t="s">
        <v>88</v>
      </c>
      <c r="V1182" s="330"/>
      <c r="W1182" s="330"/>
      <c r="X1182" s="330"/>
      <c r="Y1182" s="330"/>
      <c r="Z1182" s="330"/>
      <c r="AA1182" s="13"/>
      <c r="AB1182" s="13"/>
    </row>
    <row r="1183" spans="1:28" ht="15" x14ac:dyDescent="0.2">
      <c r="A1183" s="13" t="s">
        <v>317</v>
      </c>
      <c r="B1183" s="39">
        <v>42494</v>
      </c>
      <c r="C1183" s="16">
        <v>0.46597222222222223</v>
      </c>
      <c r="D1183" s="318">
        <v>225</v>
      </c>
      <c r="E1183" s="111"/>
      <c r="F1183" s="349" t="s">
        <v>7</v>
      </c>
      <c r="G1183" s="111" t="s">
        <v>7</v>
      </c>
      <c r="H1183" s="15">
        <v>9.9600000000000009</v>
      </c>
      <c r="I1183" s="111" t="s">
        <v>25</v>
      </c>
      <c r="J1183" s="356" t="s">
        <v>312</v>
      </c>
      <c r="K1183" s="15">
        <v>7.88</v>
      </c>
      <c r="L1183" s="15">
        <v>15.9</v>
      </c>
      <c r="M1183" s="312" t="s">
        <v>7</v>
      </c>
      <c r="N1183" s="15">
        <v>443.7</v>
      </c>
      <c r="O1183" s="12">
        <v>139.5</v>
      </c>
      <c r="P1183" s="13"/>
      <c r="Q1183" s="111" t="s">
        <v>530</v>
      </c>
      <c r="R1183" s="111" t="s">
        <v>7</v>
      </c>
      <c r="S1183" s="13"/>
      <c r="T1183" s="13"/>
      <c r="U1183" s="18" t="s">
        <v>88</v>
      </c>
      <c r="V1183" s="330"/>
      <c r="W1183" s="330"/>
      <c r="X1183" s="330"/>
      <c r="Y1183" s="330"/>
      <c r="Z1183" s="330"/>
      <c r="AA1183" s="13"/>
      <c r="AB1183" s="13"/>
    </row>
    <row r="1184" spans="1:28" ht="15" x14ac:dyDescent="0.25">
      <c r="A1184" s="13" t="s">
        <v>624</v>
      </c>
      <c r="B1184" s="39">
        <v>42499</v>
      </c>
      <c r="C1184" s="16">
        <v>0.48055555555555557</v>
      </c>
      <c r="D1184" s="12">
        <v>47.3</v>
      </c>
      <c r="E1184" s="111">
        <v>2419.6</v>
      </c>
      <c r="F1184" s="349" t="s">
        <v>7</v>
      </c>
      <c r="G1184" s="111" t="s">
        <v>7</v>
      </c>
      <c r="H1184" s="15">
        <v>11.2</v>
      </c>
      <c r="I1184" s="111" t="s">
        <v>25</v>
      </c>
      <c r="J1184" s="356" t="s">
        <v>312</v>
      </c>
      <c r="K1184" s="15">
        <v>7.9</v>
      </c>
      <c r="L1184" s="15">
        <v>15.6</v>
      </c>
      <c r="M1184" s="312" t="s">
        <v>7</v>
      </c>
      <c r="N1184" s="15">
        <v>368.9</v>
      </c>
      <c r="O1184" s="12">
        <v>144.6</v>
      </c>
      <c r="P1184" s="13"/>
      <c r="Q1184" s="111" t="s">
        <v>5</v>
      </c>
      <c r="R1184" s="111" t="s">
        <v>7</v>
      </c>
      <c r="S1184" s="13"/>
      <c r="T1184" s="13"/>
      <c r="U1184" s="350" t="s">
        <v>125</v>
      </c>
      <c r="V1184" s="330"/>
      <c r="W1184" s="330"/>
      <c r="X1184" s="330"/>
      <c r="Y1184" s="330"/>
      <c r="Z1184" s="330"/>
      <c r="AA1184" s="13"/>
      <c r="AB1184" s="13"/>
    </row>
    <row r="1185" spans="1:28" ht="15" x14ac:dyDescent="0.2">
      <c r="A1185" s="13" t="s">
        <v>624</v>
      </c>
      <c r="B1185" s="39">
        <v>42508</v>
      </c>
      <c r="C1185" s="16">
        <v>0.44930555555555557</v>
      </c>
      <c r="D1185" s="12">
        <v>93.4</v>
      </c>
      <c r="E1185" s="111"/>
      <c r="F1185" s="14">
        <v>9.07</v>
      </c>
      <c r="G1185" s="13">
        <v>99.7</v>
      </c>
      <c r="H1185" s="15">
        <v>11.17</v>
      </c>
      <c r="I1185" s="111" t="s">
        <v>25</v>
      </c>
      <c r="J1185" s="356" t="s">
        <v>312</v>
      </c>
      <c r="K1185" s="15">
        <v>7.94</v>
      </c>
      <c r="L1185" s="15">
        <v>12</v>
      </c>
      <c r="M1185" s="312" t="s">
        <v>7</v>
      </c>
      <c r="N1185" s="15">
        <v>391.2</v>
      </c>
      <c r="O1185" s="12">
        <v>146.1</v>
      </c>
      <c r="P1185" s="13"/>
      <c r="Q1185" s="111" t="s">
        <v>529</v>
      </c>
      <c r="R1185" s="111" t="s">
        <v>7</v>
      </c>
      <c r="S1185" s="13"/>
      <c r="T1185" s="13"/>
      <c r="U1185" s="18" t="s">
        <v>88</v>
      </c>
      <c r="V1185" s="330"/>
      <c r="W1185" s="330"/>
      <c r="X1185" s="330"/>
      <c r="Y1185" s="330"/>
      <c r="Z1185" s="330"/>
      <c r="AA1185" s="13"/>
      <c r="AB1185" s="13"/>
    </row>
    <row r="1186" spans="1:28" ht="15" x14ac:dyDescent="0.2">
      <c r="A1186" s="13" t="s">
        <v>624</v>
      </c>
      <c r="B1186" s="39">
        <v>42517</v>
      </c>
      <c r="C1186" s="16">
        <v>0.49027777777777781</v>
      </c>
      <c r="D1186" s="12">
        <v>116.2</v>
      </c>
      <c r="E1186" s="111" t="s">
        <v>296</v>
      </c>
      <c r="F1186" s="14">
        <v>8.7200000000000006</v>
      </c>
      <c r="G1186" s="13">
        <v>100.1</v>
      </c>
      <c r="H1186" s="15">
        <v>13.14</v>
      </c>
      <c r="I1186" s="111" t="s">
        <v>2</v>
      </c>
      <c r="J1186" s="356" t="s">
        <v>312</v>
      </c>
      <c r="K1186" s="15">
        <v>7.95</v>
      </c>
      <c r="L1186" s="15">
        <v>11.3</v>
      </c>
      <c r="M1186" s="15">
        <v>301.5</v>
      </c>
      <c r="N1186" s="15">
        <v>389.8</v>
      </c>
      <c r="O1186" s="12">
        <v>131.4</v>
      </c>
      <c r="P1186" s="13"/>
      <c r="Q1186" s="111" t="s">
        <v>0</v>
      </c>
      <c r="R1186" s="111" t="s">
        <v>7</v>
      </c>
      <c r="S1186" s="13"/>
      <c r="T1186" s="13"/>
      <c r="U1186" s="344" t="s">
        <v>506</v>
      </c>
      <c r="V1186" s="330"/>
      <c r="W1186" s="330"/>
      <c r="X1186" s="330"/>
      <c r="Y1186" s="330"/>
      <c r="Z1186" s="330"/>
      <c r="AA1186" s="13"/>
      <c r="AB1186" s="13"/>
    </row>
    <row r="1187" spans="1:28" ht="15" x14ac:dyDescent="0.2">
      <c r="A1187" s="13" t="s">
        <v>624</v>
      </c>
      <c r="B1187" s="39">
        <v>42522</v>
      </c>
      <c r="C1187" s="16">
        <v>0.53680555555555554</v>
      </c>
      <c r="D1187" s="318">
        <v>186</v>
      </c>
      <c r="E1187" s="111"/>
      <c r="F1187" s="14">
        <v>8.1300000000000008</v>
      </c>
      <c r="G1187" s="13">
        <v>101.5</v>
      </c>
      <c r="H1187" s="15">
        <v>16.829999999999998</v>
      </c>
      <c r="I1187" s="111" t="s">
        <v>7</v>
      </c>
      <c r="J1187" s="356" t="s">
        <v>312</v>
      </c>
      <c r="K1187" s="15">
        <v>8.0500000000000007</v>
      </c>
      <c r="L1187" s="15">
        <v>9</v>
      </c>
      <c r="M1187" s="312" t="s">
        <v>7</v>
      </c>
      <c r="N1187" s="15">
        <v>396.3</v>
      </c>
      <c r="O1187" s="12">
        <v>138.80000000000001</v>
      </c>
      <c r="P1187" s="13"/>
      <c r="Q1187" s="111" t="s">
        <v>7</v>
      </c>
      <c r="R1187" s="111" t="s">
        <v>7</v>
      </c>
      <c r="S1187" s="13"/>
      <c r="T1187" s="13"/>
      <c r="U1187" s="18" t="s">
        <v>88</v>
      </c>
      <c r="V1187" s="330"/>
      <c r="W1187" s="330"/>
      <c r="X1187" s="330"/>
      <c r="Y1187" s="330"/>
      <c r="Z1187" s="330"/>
      <c r="AA1187" s="13"/>
      <c r="AB1187" s="13"/>
    </row>
    <row r="1188" spans="1:28" ht="15" x14ac:dyDescent="0.2">
      <c r="A1188" s="13" t="s">
        <v>624</v>
      </c>
      <c r="B1188" s="39">
        <v>42530</v>
      </c>
      <c r="C1188" s="16">
        <v>0.48055555555555557</v>
      </c>
      <c r="D1188" s="12">
        <v>44.3</v>
      </c>
      <c r="E1188" s="111" t="s">
        <v>296</v>
      </c>
      <c r="F1188" s="14">
        <v>7.64</v>
      </c>
      <c r="G1188" s="13">
        <v>99.8</v>
      </c>
      <c r="H1188" s="15">
        <v>18.79</v>
      </c>
      <c r="I1188" s="111" t="s">
        <v>2</v>
      </c>
      <c r="J1188" s="356" t="s">
        <v>312</v>
      </c>
      <c r="K1188" s="15">
        <v>7.98</v>
      </c>
      <c r="L1188" s="15">
        <v>7.8</v>
      </c>
      <c r="M1188" s="15">
        <v>329</v>
      </c>
      <c r="N1188" s="15">
        <v>374</v>
      </c>
      <c r="O1188" s="12">
        <v>140.19999999999999</v>
      </c>
      <c r="P1188" s="13"/>
      <c r="Q1188" s="111" t="s">
        <v>626</v>
      </c>
      <c r="R1188" s="111" t="s">
        <v>7</v>
      </c>
      <c r="S1188" s="13"/>
      <c r="T1188" s="13"/>
      <c r="U1188" s="344" t="s">
        <v>15</v>
      </c>
      <c r="V1188" s="330"/>
      <c r="W1188" s="330"/>
      <c r="X1188" s="330"/>
      <c r="Y1188" s="330"/>
      <c r="Z1188" s="330"/>
      <c r="AA1188" s="13"/>
      <c r="AB1188" s="13"/>
    </row>
    <row r="1189" spans="1:28" ht="15" x14ac:dyDescent="0.2">
      <c r="A1189" s="13" t="s">
        <v>624</v>
      </c>
      <c r="B1189" s="39">
        <v>42536</v>
      </c>
      <c r="C1189" s="16">
        <v>0.4770833333333333</v>
      </c>
      <c r="D1189" s="318">
        <v>435</v>
      </c>
      <c r="E1189" s="111"/>
      <c r="F1189" s="14">
        <v>7.67</v>
      </c>
      <c r="G1189" s="13">
        <v>101.5</v>
      </c>
      <c r="H1189" s="15">
        <v>19.399999999999999</v>
      </c>
      <c r="I1189" s="111" t="s">
        <v>509</v>
      </c>
      <c r="J1189" s="356" t="s">
        <v>312</v>
      </c>
      <c r="K1189" s="15">
        <v>8</v>
      </c>
      <c r="L1189" s="15">
        <v>26.4</v>
      </c>
      <c r="M1189" s="15">
        <v>334.4</v>
      </c>
      <c r="N1189" s="15">
        <v>375.4</v>
      </c>
      <c r="O1189" s="12">
        <v>126.7</v>
      </c>
      <c r="P1189" s="13"/>
      <c r="Q1189" s="111" t="s">
        <v>0</v>
      </c>
      <c r="R1189" s="111" t="s">
        <v>7</v>
      </c>
      <c r="S1189" s="13"/>
      <c r="T1189" s="13"/>
      <c r="U1189" s="344" t="s">
        <v>508</v>
      </c>
      <c r="V1189" s="330"/>
      <c r="W1189" s="330"/>
      <c r="X1189" s="330"/>
      <c r="Y1189" s="330"/>
      <c r="Z1189" s="330"/>
      <c r="AA1189" s="13"/>
      <c r="AB1189" s="13"/>
    </row>
    <row r="1190" spans="1:28" ht="15" x14ac:dyDescent="0.2">
      <c r="A1190" s="13" t="s">
        <v>624</v>
      </c>
      <c r="B1190" s="39">
        <v>42544</v>
      </c>
      <c r="C1190" s="16">
        <v>0.45555555555555555</v>
      </c>
      <c r="D1190" s="12">
        <v>131.4</v>
      </c>
      <c r="E1190" s="111" t="s">
        <v>296</v>
      </c>
      <c r="F1190" s="14">
        <v>7.55</v>
      </c>
      <c r="G1190" s="13">
        <v>100.8</v>
      </c>
      <c r="H1190" s="15">
        <v>20.16</v>
      </c>
      <c r="I1190" s="111" t="s">
        <v>2</v>
      </c>
      <c r="J1190" s="356" t="s">
        <v>312</v>
      </c>
      <c r="K1190" s="15">
        <v>8</v>
      </c>
      <c r="L1190" s="15">
        <v>7.9</v>
      </c>
      <c r="M1190" s="15">
        <v>325.89999999999998</v>
      </c>
      <c r="N1190" s="15">
        <v>361.9</v>
      </c>
      <c r="O1190" s="12">
        <v>164.6</v>
      </c>
      <c r="P1190" s="13"/>
      <c r="Q1190" s="111" t="s">
        <v>0</v>
      </c>
      <c r="R1190" s="111" t="s">
        <v>7</v>
      </c>
      <c r="S1190" s="13"/>
      <c r="T1190" s="13"/>
      <c r="U1190" s="344" t="s">
        <v>94</v>
      </c>
      <c r="V1190" s="330"/>
      <c r="W1190" s="330"/>
      <c r="X1190" s="330"/>
      <c r="Y1190" s="330"/>
      <c r="Z1190" s="330"/>
      <c r="AA1190" s="13"/>
      <c r="AB1190" s="13"/>
    </row>
    <row r="1191" spans="1:28" ht="15" x14ac:dyDescent="0.2">
      <c r="A1191" s="13" t="s">
        <v>624</v>
      </c>
      <c r="B1191" s="39">
        <v>42551</v>
      </c>
      <c r="C1191" s="16">
        <v>0.4597222222222222</v>
      </c>
      <c r="D1191" s="12">
        <v>131.69999999999999</v>
      </c>
      <c r="E1191" s="111" t="s">
        <v>296</v>
      </c>
      <c r="F1191" s="14">
        <v>7.89</v>
      </c>
      <c r="G1191" s="13">
        <v>103.2</v>
      </c>
      <c r="H1191" s="15">
        <v>19.239999999999998</v>
      </c>
      <c r="I1191" s="111" t="s">
        <v>511</v>
      </c>
      <c r="J1191" s="356" t="s">
        <v>312</v>
      </c>
      <c r="K1191" s="15">
        <v>7.97</v>
      </c>
      <c r="L1191" s="15">
        <v>6.2</v>
      </c>
      <c r="M1191" s="15">
        <v>396.6</v>
      </c>
      <c r="N1191" s="15">
        <v>446.1</v>
      </c>
      <c r="O1191" s="12">
        <v>120.3</v>
      </c>
      <c r="P1191" s="13"/>
      <c r="Q1191" s="111" t="s">
        <v>570</v>
      </c>
      <c r="R1191" s="111" t="s">
        <v>7</v>
      </c>
      <c r="S1191" s="13"/>
      <c r="T1191" s="13"/>
      <c r="U1191" s="344" t="s">
        <v>508</v>
      </c>
      <c r="V1191" s="330"/>
      <c r="W1191" s="330"/>
      <c r="X1191" s="330"/>
      <c r="Y1191" s="330"/>
      <c r="Z1191" s="330"/>
      <c r="AA1191" s="13"/>
      <c r="AB1191" s="13"/>
    </row>
    <row r="1192" spans="1:28" ht="15" x14ac:dyDescent="0.2">
      <c r="A1192" s="13" t="s">
        <v>624</v>
      </c>
      <c r="B1192" s="39">
        <v>42557</v>
      </c>
      <c r="C1192" s="16">
        <v>0.46180555555555558</v>
      </c>
      <c r="D1192" s="318">
        <v>206</v>
      </c>
      <c r="E1192" s="111"/>
      <c r="F1192" s="14">
        <v>7.78</v>
      </c>
      <c r="G1192" s="13">
        <v>104.7</v>
      </c>
      <c r="H1192" s="15">
        <v>20.03</v>
      </c>
      <c r="I1192" s="111" t="s">
        <v>511</v>
      </c>
      <c r="J1192" s="356" t="s">
        <v>312</v>
      </c>
      <c r="K1192" s="15">
        <v>8.0299999999999994</v>
      </c>
      <c r="L1192" s="15">
        <v>7.9</v>
      </c>
      <c r="M1192" s="15">
        <v>350.1</v>
      </c>
      <c r="N1192" s="15">
        <v>387.5</v>
      </c>
      <c r="O1192" s="12">
        <v>112.4</v>
      </c>
      <c r="P1192" s="13"/>
      <c r="Q1192" s="111" t="s">
        <v>7</v>
      </c>
      <c r="R1192" s="111" t="s">
        <v>7</v>
      </c>
      <c r="S1192" s="13"/>
      <c r="T1192" s="13"/>
      <c r="U1192" s="344" t="s">
        <v>512</v>
      </c>
      <c r="V1192" s="330"/>
      <c r="W1192" s="330"/>
      <c r="X1192" s="330"/>
      <c r="Y1192" s="330"/>
      <c r="Z1192" s="330"/>
      <c r="AA1192" s="13"/>
      <c r="AB1192" s="13"/>
    </row>
    <row r="1193" spans="1:28" ht="15" x14ac:dyDescent="0.2">
      <c r="A1193" s="13" t="s">
        <v>624</v>
      </c>
      <c r="B1193" s="39">
        <v>42565</v>
      </c>
      <c r="C1193" s="16">
        <v>0.45763888888888887</v>
      </c>
      <c r="D1193" s="12">
        <v>113</v>
      </c>
      <c r="E1193" s="111" t="s">
        <v>296</v>
      </c>
      <c r="F1193" s="14">
        <v>8.49</v>
      </c>
      <c r="G1193" s="13">
        <v>110.5</v>
      </c>
      <c r="H1193" s="15">
        <v>18.89</v>
      </c>
      <c r="I1193" s="111" t="s">
        <v>233</v>
      </c>
      <c r="J1193" s="356" t="s">
        <v>312</v>
      </c>
      <c r="K1193" s="15">
        <v>8.1</v>
      </c>
      <c r="L1193" s="15">
        <v>9.4</v>
      </c>
      <c r="M1193" s="15">
        <v>414.7</v>
      </c>
      <c r="N1193" s="15">
        <v>469.4</v>
      </c>
      <c r="O1193" s="12">
        <v>209.1</v>
      </c>
      <c r="P1193" s="13"/>
      <c r="Q1193" s="111" t="s">
        <v>570</v>
      </c>
      <c r="R1193" s="111" t="s">
        <v>7</v>
      </c>
      <c r="S1193" s="13"/>
      <c r="T1193" s="13"/>
      <c r="U1193" s="344" t="s">
        <v>438</v>
      </c>
      <c r="V1193" s="330"/>
      <c r="W1193" s="330"/>
      <c r="X1193" s="330"/>
      <c r="Y1193" s="330"/>
      <c r="Z1193" s="330"/>
      <c r="AA1193" s="13"/>
      <c r="AB1193" s="13"/>
    </row>
    <row r="1194" spans="1:28" ht="15" x14ac:dyDescent="0.2">
      <c r="A1194" s="13" t="s">
        <v>624</v>
      </c>
      <c r="B1194" s="39">
        <v>42571</v>
      </c>
      <c r="C1194" s="16">
        <v>0.4680555555555555</v>
      </c>
      <c r="D1194" s="12" t="s">
        <v>296</v>
      </c>
      <c r="E1194" s="111"/>
      <c r="F1194" s="14">
        <v>7.46</v>
      </c>
      <c r="G1194" s="13">
        <v>104.1</v>
      </c>
      <c r="H1194" s="15">
        <v>21.52</v>
      </c>
      <c r="I1194" s="111" t="s">
        <v>233</v>
      </c>
      <c r="J1194" s="356" t="s">
        <v>312</v>
      </c>
      <c r="K1194" s="15">
        <v>7.93</v>
      </c>
      <c r="L1194" s="15">
        <v>13.1</v>
      </c>
      <c r="M1194" s="15">
        <v>465</v>
      </c>
      <c r="N1194" s="15">
        <v>498.6</v>
      </c>
      <c r="O1194" s="12">
        <v>158.69999999999999</v>
      </c>
      <c r="P1194" s="13"/>
      <c r="Q1194" s="111" t="s">
        <v>7</v>
      </c>
      <c r="R1194" s="111" t="s">
        <v>7</v>
      </c>
      <c r="S1194" s="13"/>
      <c r="T1194" s="13"/>
      <c r="U1194" s="344" t="s">
        <v>438</v>
      </c>
      <c r="V1194" s="330"/>
      <c r="W1194" s="330"/>
      <c r="X1194" s="330"/>
      <c r="Y1194" s="330"/>
      <c r="Z1194" s="330"/>
      <c r="AA1194" s="13"/>
      <c r="AB1194" s="13"/>
    </row>
    <row r="1195" spans="1:28" ht="15" x14ac:dyDescent="0.2">
      <c r="A1195" s="13" t="s">
        <v>624</v>
      </c>
      <c r="B1195" s="39">
        <v>42579</v>
      </c>
      <c r="C1195" s="16">
        <v>0.45833333333333331</v>
      </c>
      <c r="D1195" s="12">
        <v>240</v>
      </c>
      <c r="E1195" s="111" t="s">
        <v>296</v>
      </c>
      <c r="F1195" s="14">
        <v>8.85</v>
      </c>
      <c r="G1195" s="13">
        <v>119.2</v>
      </c>
      <c r="H1195" s="15">
        <v>20.82</v>
      </c>
      <c r="I1195" s="111" t="s">
        <v>233</v>
      </c>
      <c r="J1195" s="356" t="s">
        <v>312</v>
      </c>
      <c r="K1195" s="15">
        <v>8.19</v>
      </c>
      <c r="L1195" s="15">
        <v>8.1</v>
      </c>
      <c r="M1195" s="15">
        <v>602.5</v>
      </c>
      <c r="N1195" s="15">
        <v>658.5</v>
      </c>
      <c r="O1195" s="12">
        <v>152.9</v>
      </c>
      <c r="P1195" s="13"/>
      <c r="Q1195" s="111" t="s">
        <v>627</v>
      </c>
      <c r="R1195" s="111" t="s">
        <v>120</v>
      </c>
      <c r="S1195" s="13"/>
      <c r="T1195" s="13"/>
      <c r="U1195" s="344" t="s">
        <v>508</v>
      </c>
      <c r="V1195" s="330"/>
      <c r="W1195" s="330"/>
      <c r="X1195" s="330"/>
      <c r="Y1195" s="330"/>
      <c r="Z1195" s="330"/>
      <c r="AA1195" s="13"/>
      <c r="AB1195" s="13"/>
    </row>
    <row r="1196" spans="1:28" ht="15" x14ac:dyDescent="0.2">
      <c r="A1196" s="13" t="s">
        <v>624</v>
      </c>
      <c r="B1196" s="39">
        <v>42586</v>
      </c>
      <c r="C1196" s="16">
        <v>0.42986111111111108</v>
      </c>
      <c r="D1196" s="318">
        <v>435</v>
      </c>
      <c r="E1196" s="111"/>
      <c r="F1196" s="14">
        <v>8.85</v>
      </c>
      <c r="G1196" s="13">
        <v>116.8</v>
      </c>
      <c r="H1196" s="15">
        <v>19.64</v>
      </c>
      <c r="I1196" s="111" t="s">
        <v>233</v>
      </c>
      <c r="J1196" s="356" t="s">
        <v>312</v>
      </c>
      <c r="K1196" s="15">
        <v>8.19</v>
      </c>
      <c r="L1196" s="12">
        <v>5.7</v>
      </c>
      <c r="M1196" s="12">
        <v>608.6</v>
      </c>
      <c r="N1196" s="12">
        <v>676.2</v>
      </c>
      <c r="O1196" s="12">
        <v>173</v>
      </c>
      <c r="P1196" s="13"/>
      <c r="Q1196" s="111" t="s">
        <v>628</v>
      </c>
      <c r="R1196" s="111" t="s">
        <v>120</v>
      </c>
      <c r="S1196" s="13"/>
      <c r="T1196" s="13"/>
      <c r="U1196" s="18" t="s">
        <v>98</v>
      </c>
      <c r="V1196" s="330"/>
      <c r="W1196" s="330"/>
      <c r="X1196" s="330"/>
      <c r="Y1196" s="330"/>
      <c r="Z1196" s="330"/>
      <c r="AA1196" s="13"/>
      <c r="AB1196" s="13"/>
    </row>
    <row r="1197" spans="1:28" ht="15" x14ac:dyDescent="0.2">
      <c r="A1197" s="13" t="s">
        <v>624</v>
      </c>
      <c r="B1197" s="39">
        <v>42594</v>
      </c>
      <c r="C1197" s="16">
        <v>0.51041666666666663</v>
      </c>
      <c r="D1197" s="12">
        <v>131.69999999999999</v>
      </c>
      <c r="E1197" s="111" t="s">
        <v>296</v>
      </c>
      <c r="F1197" s="14">
        <v>9.0399999999999991</v>
      </c>
      <c r="G1197" s="13">
        <v>121.2</v>
      </c>
      <c r="H1197" s="15">
        <v>20.39</v>
      </c>
      <c r="I1197" s="13" t="s">
        <v>233</v>
      </c>
      <c r="J1197" s="356" t="s">
        <v>312</v>
      </c>
      <c r="K1197" s="15">
        <v>8.31</v>
      </c>
      <c r="L1197" s="12">
        <v>3.4</v>
      </c>
      <c r="M1197" s="12">
        <v>677.6</v>
      </c>
      <c r="N1197" s="12">
        <v>742.8</v>
      </c>
      <c r="O1197" s="12">
        <v>116.6</v>
      </c>
      <c r="P1197" s="13"/>
      <c r="Q1197" s="111" t="s">
        <v>298</v>
      </c>
      <c r="R1197" s="111" t="s">
        <v>345</v>
      </c>
      <c r="S1197" s="13"/>
      <c r="T1197" s="13"/>
      <c r="U1197" s="18" t="s">
        <v>97</v>
      </c>
      <c r="V1197" s="330"/>
      <c r="W1197" s="330"/>
      <c r="X1197" s="330"/>
      <c r="Y1197" s="330"/>
      <c r="Z1197" s="330"/>
      <c r="AA1197" s="13"/>
      <c r="AB1197" s="13"/>
    </row>
    <row r="1198" spans="1:28" ht="15" x14ac:dyDescent="0.2">
      <c r="A1198" s="13" t="s">
        <v>624</v>
      </c>
      <c r="B1198" s="39">
        <v>42599</v>
      </c>
      <c r="C1198" s="16">
        <v>0.50416666666666665</v>
      </c>
      <c r="D1198" s="12"/>
      <c r="E1198" s="111"/>
      <c r="F1198" s="14">
        <v>8.49</v>
      </c>
      <c r="G1198" s="13">
        <v>112.9</v>
      </c>
      <c r="H1198" s="15">
        <v>19.809999999999999</v>
      </c>
      <c r="I1198" s="13" t="s">
        <v>233</v>
      </c>
      <c r="J1198" s="356" t="s">
        <v>312</v>
      </c>
      <c r="K1198" s="15">
        <v>8.1199999999999992</v>
      </c>
      <c r="L1198" s="15" t="s">
        <v>312</v>
      </c>
      <c r="M1198" s="12">
        <v>696.5</v>
      </c>
      <c r="N1198" s="12">
        <v>773.3</v>
      </c>
      <c r="O1198" s="12">
        <v>111.5</v>
      </c>
      <c r="P1198" s="13"/>
      <c r="Q1198" s="111" t="s">
        <v>298</v>
      </c>
      <c r="R1198" s="111" t="s">
        <v>345</v>
      </c>
      <c r="S1198" s="13"/>
      <c r="T1198" s="13"/>
      <c r="U1198" s="18" t="s">
        <v>84</v>
      </c>
      <c r="V1198" s="330"/>
      <c r="W1198" s="330"/>
      <c r="X1198" s="330"/>
      <c r="Y1198" s="330"/>
      <c r="Z1198" s="330"/>
      <c r="AA1198" s="13"/>
      <c r="AB1198" s="13"/>
    </row>
    <row r="1199" spans="1:28" ht="15" x14ac:dyDescent="0.2">
      <c r="A1199" s="13" t="s">
        <v>624</v>
      </c>
      <c r="B1199" s="39">
        <v>42607</v>
      </c>
      <c r="C1199" s="16">
        <v>0.6777777777777777</v>
      </c>
      <c r="D1199" s="12">
        <v>488.4</v>
      </c>
      <c r="E1199" s="111" t="s">
        <v>296</v>
      </c>
      <c r="F1199" s="15">
        <v>7.5</v>
      </c>
      <c r="G1199" s="13">
        <v>95.2</v>
      </c>
      <c r="H1199" s="15">
        <v>17.91</v>
      </c>
      <c r="I1199" s="13" t="s">
        <v>233</v>
      </c>
      <c r="J1199" s="356" t="s">
        <v>312</v>
      </c>
      <c r="K1199" s="15">
        <v>8.09</v>
      </c>
      <c r="L1199" s="15" t="s">
        <v>312</v>
      </c>
      <c r="M1199" s="12">
        <v>519.5</v>
      </c>
      <c r="N1199" s="12">
        <v>600.20000000000005</v>
      </c>
      <c r="O1199" s="12">
        <v>166.3</v>
      </c>
      <c r="P1199" s="13"/>
      <c r="Q1199" s="111" t="s">
        <v>298</v>
      </c>
      <c r="R1199" s="111" t="s">
        <v>312</v>
      </c>
      <c r="S1199" s="13"/>
      <c r="T1199" s="13"/>
      <c r="U1199" s="18" t="s">
        <v>84</v>
      </c>
      <c r="V1199" s="330"/>
      <c r="W1199" s="330"/>
      <c r="X1199" s="330"/>
      <c r="Y1199" s="330"/>
      <c r="Z1199" s="330"/>
      <c r="AA1199" s="13"/>
      <c r="AB1199" s="13"/>
    </row>
    <row r="1200" spans="1:28" ht="15" x14ac:dyDescent="0.2">
      <c r="A1200" s="13" t="s">
        <v>624</v>
      </c>
      <c r="B1200" s="39">
        <v>42620</v>
      </c>
      <c r="C1200" s="16">
        <v>0.38680555555555557</v>
      </c>
      <c r="D1200" s="12">
        <v>517.20000000000005</v>
      </c>
      <c r="E1200" s="111" t="s">
        <v>296</v>
      </c>
      <c r="F1200" s="14">
        <v>7.68</v>
      </c>
      <c r="G1200" s="13">
        <v>97.5</v>
      </c>
      <c r="H1200" s="15">
        <v>17.53</v>
      </c>
      <c r="I1200" s="13" t="s">
        <v>233</v>
      </c>
      <c r="J1200" s="356" t="s">
        <v>312</v>
      </c>
      <c r="K1200" s="15">
        <v>7.99</v>
      </c>
      <c r="L1200" s="15" t="s">
        <v>312</v>
      </c>
      <c r="M1200" s="12">
        <v>572.20000000000005</v>
      </c>
      <c r="N1200" s="12">
        <v>668.6</v>
      </c>
      <c r="O1200" s="12">
        <v>148.69999999999999</v>
      </c>
      <c r="P1200" s="13"/>
      <c r="Q1200" s="111" t="s">
        <v>298</v>
      </c>
      <c r="R1200" s="111" t="s">
        <v>345</v>
      </c>
      <c r="S1200" s="13"/>
      <c r="T1200" s="13"/>
      <c r="U1200" s="18" t="s">
        <v>142</v>
      </c>
      <c r="V1200" s="330"/>
      <c r="W1200" s="330"/>
      <c r="X1200" s="330"/>
      <c r="Y1200" s="330"/>
      <c r="Z1200" s="330"/>
      <c r="AA1200" s="13"/>
      <c r="AB1200" s="13"/>
    </row>
    <row r="1201" spans="1:28" ht="15" x14ac:dyDescent="0.2">
      <c r="A1201" s="13" t="s">
        <v>624</v>
      </c>
      <c r="B1201" s="39">
        <v>42629</v>
      </c>
      <c r="C1201" s="16">
        <v>0.44722222222222219</v>
      </c>
      <c r="D1201" s="12">
        <v>517.20000000000005</v>
      </c>
      <c r="E1201" s="111" t="s">
        <v>296</v>
      </c>
      <c r="F1201" s="14">
        <v>8.61</v>
      </c>
      <c r="G1201" s="13">
        <v>102.5</v>
      </c>
      <c r="H1201" s="15">
        <v>14.56</v>
      </c>
      <c r="I1201" s="13" t="s">
        <v>312</v>
      </c>
      <c r="J1201" s="356" t="s">
        <v>312</v>
      </c>
      <c r="K1201" s="15">
        <v>8.19</v>
      </c>
      <c r="L1201" s="15" t="s">
        <v>312</v>
      </c>
      <c r="M1201" s="12">
        <v>581.1</v>
      </c>
      <c r="N1201" s="12">
        <v>726.2</v>
      </c>
      <c r="O1201" s="12">
        <v>171.3</v>
      </c>
      <c r="P1201" s="13"/>
      <c r="Q1201" s="111" t="s">
        <v>467</v>
      </c>
      <c r="R1201" s="111" t="s">
        <v>345</v>
      </c>
      <c r="S1201" s="13"/>
      <c r="T1201" s="13"/>
      <c r="U1201" s="18" t="s">
        <v>84</v>
      </c>
      <c r="V1201" s="330"/>
      <c r="W1201" s="330"/>
      <c r="X1201" s="330"/>
      <c r="Y1201" s="330"/>
      <c r="Z1201" s="330"/>
      <c r="AA1201" s="13"/>
      <c r="AB1201" s="13"/>
    </row>
    <row r="1202" spans="1:28" ht="15" x14ac:dyDescent="0.2">
      <c r="A1202" s="13" t="s">
        <v>624</v>
      </c>
      <c r="B1202" s="39">
        <v>42634</v>
      </c>
      <c r="C1202" s="16">
        <v>0.48333333333333334</v>
      </c>
      <c r="D1202" s="12"/>
      <c r="E1202" s="111"/>
      <c r="F1202" s="14">
        <v>8.42</v>
      </c>
      <c r="G1202" s="13">
        <v>107.8</v>
      </c>
      <c r="H1202" s="15">
        <v>17.77</v>
      </c>
      <c r="I1202" s="13" t="s">
        <v>233</v>
      </c>
      <c r="J1202" s="356" t="s">
        <v>312</v>
      </c>
      <c r="K1202" s="15">
        <v>8.1999999999999993</v>
      </c>
      <c r="L1202" s="15" t="s">
        <v>312</v>
      </c>
      <c r="M1202" s="12">
        <v>669.4</v>
      </c>
      <c r="N1202" s="12">
        <v>778.2</v>
      </c>
      <c r="O1202" s="12">
        <v>157.80000000000001</v>
      </c>
      <c r="P1202" s="13"/>
      <c r="Q1202" s="111" t="s">
        <v>298</v>
      </c>
      <c r="R1202" s="111" t="s">
        <v>345</v>
      </c>
      <c r="S1202" s="13"/>
      <c r="T1202" s="13"/>
      <c r="U1202" s="18" t="s">
        <v>141</v>
      </c>
      <c r="V1202" s="330"/>
      <c r="W1202" s="330"/>
      <c r="X1202" s="330"/>
      <c r="Y1202" s="330"/>
      <c r="Z1202" s="330"/>
      <c r="AA1202" s="13"/>
      <c r="AB1202" s="13"/>
    </row>
    <row r="1203" spans="1:28" ht="15" x14ac:dyDescent="0.2">
      <c r="A1203" s="13" t="s">
        <v>624</v>
      </c>
      <c r="B1203" s="39">
        <v>42641</v>
      </c>
      <c r="C1203" s="16">
        <v>0.45069444444444445</v>
      </c>
      <c r="D1203" s="12">
        <v>325.5</v>
      </c>
      <c r="E1203" s="111" t="s">
        <v>296</v>
      </c>
      <c r="F1203" s="14">
        <v>8.7799999999999994</v>
      </c>
      <c r="G1203" s="13">
        <v>102.3</v>
      </c>
      <c r="H1203" s="15">
        <v>13.9</v>
      </c>
      <c r="I1203" s="13" t="s">
        <v>233</v>
      </c>
      <c r="J1203" s="356" t="s">
        <v>312</v>
      </c>
      <c r="K1203" s="15">
        <v>8.06</v>
      </c>
      <c r="L1203" s="15" t="s">
        <v>312</v>
      </c>
      <c r="M1203" s="12">
        <v>606</v>
      </c>
      <c r="N1203" s="12">
        <v>769</v>
      </c>
      <c r="O1203" s="12">
        <v>163.5</v>
      </c>
      <c r="P1203" s="13"/>
      <c r="Q1203" s="111" t="s">
        <v>421</v>
      </c>
      <c r="R1203" s="111" t="s">
        <v>345</v>
      </c>
      <c r="S1203" s="13"/>
      <c r="T1203" s="13"/>
      <c r="U1203" s="18" t="s">
        <v>90</v>
      </c>
      <c r="V1203" s="330"/>
      <c r="W1203" s="330"/>
      <c r="X1203" s="330"/>
      <c r="Y1203" s="330"/>
      <c r="Z1203" s="330"/>
      <c r="AA1203" s="13"/>
      <c r="AB1203" s="13"/>
    </row>
    <row r="1204" spans="1:28" ht="15" x14ac:dyDescent="0.2">
      <c r="A1204" s="13" t="s">
        <v>624</v>
      </c>
      <c r="B1204" s="39">
        <v>42655</v>
      </c>
      <c r="C1204" s="16">
        <v>0.50069444444444444</v>
      </c>
      <c r="D1204" s="12">
        <v>579.4</v>
      </c>
      <c r="E1204" s="111">
        <v>2419.6</v>
      </c>
      <c r="F1204" s="14">
        <v>9.0500000000000007</v>
      </c>
      <c r="G1204" s="13">
        <v>100.1</v>
      </c>
      <c r="H1204" s="15">
        <v>11.48</v>
      </c>
      <c r="I1204" s="13" t="s">
        <v>233</v>
      </c>
      <c r="J1204" s="356" t="s">
        <v>312</v>
      </c>
      <c r="K1204" s="15">
        <v>7.91</v>
      </c>
      <c r="L1204" s="15" t="s">
        <v>312</v>
      </c>
      <c r="M1204" s="15">
        <v>607.6</v>
      </c>
      <c r="N1204" s="15">
        <v>817.4</v>
      </c>
      <c r="O1204" s="12">
        <v>179.4</v>
      </c>
      <c r="P1204" s="13"/>
      <c r="Q1204" s="111" t="s">
        <v>298</v>
      </c>
      <c r="R1204" s="111" t="s">
        <v>345</v>
      </c>
      <c r="S1204" s="13"/>
      <c r="T1204" s="13"/>
      <c r="U1204" s="18"/>
      <c r="V1204" s="330"/>
      <c r="W1204" s="330"/>
      <c r="X1204" s="330"/>
      <c r="Y1204" s="330"/>
      <c r="Z1204" s="330"/>
      <c r="AA1204" s="13"/>
      <c r="AB1204" s="13"/>
    </row>
    <row r="1205" spans="1:28" ht="15" x14ac:dyDescent="0.2">
      <c r="A1205" s="13" t="s">
        <v>624</v>
      </c>
      <c r="B1205" s="39">
        <v>42669</v>
      </c>
      <c r="C1205" s="16">
        <v>0.46527777777777773</v>
      </c>
      <c r="D1205" s="12">
        <v>547.5</v>
      </c>
      <c r="E1205" s="111" t="s">
        <v>296</v>
      </c>
      <c r="F1205" s="14">
        <v>8.89</v>
      </c>
      <c r="G1205" s="13">
        <v>97.7</v>
      </c>
      <c r="H1205" s="15">
        <v>11.61</v>
      </c>
      <c r="I1205" s="13" t="s">
        <v>312</v>
      </c>
      <c r="J1205" s="356" t="s">
        <v>312</v>
      </c>
      <c r="K1205" s="15">
        <v>8.1</v>
      </c>
      <c r="L1205" s="15" t="s">
        <v>312</v>
      </c>
      <c r="M1205" s="15" t="s">
        <v>629</v>
      </c>
      <c r="N1205" s="15">
        <v>888.8</v>
      </c>
      <c r="O1205" s="12">
        <v>128.1</v>
      </c>
      <c r="P1205" s="13"/>
      <c r="Q1205" s="111" t="s">
        <v>467</v>
      </c>
      <c r="R1205" s="111" t="s">
        <v>553</v>
      </c>
      <c r="S1205" s="13"/>
      <c r="T1205" s="13"/>
      <c r="U1205" s="18" t="s">
        <v>630</v>
      </c>
      <c r="V1205" s="330"/>
      <c r="W1205" s="330"/>
      <c r="X1205" s="330"/>
      <c r="Y1205" s="330"/>
      <c r="Z1205" s="330"/>
      <c r="AA1205" s="13"/>
      <c r="AB1205" s="13"/>
    </row>
    <row r="1206" spans="1:28" ht="15" x14ac:dyDescent="0.2">
      <c r="A1206" s="13" t="s">
        <v>624</v>
      </c>
      <c r="B1206" s="39">
        <v>42676</v>
      </c>
      <c r="C1206" s="16">
        <v>0.48541666666666666</v>
      </c>
      <c r="D1206" s="12">
        <v>172.2</v>
      </c>
      <c r="E1206" s="111" t="s">
        <v>296</v>
      </c>
      <c r="F1206" s="14">
        <v>9.44</v>
      </c>
      <c r="G1206" s="13">
        <v>102.8</v>
      </c>
      <c r="H1206" s="15">
        <v>10.94</v>
      </c>
      <c r="I1206" s="13" t="s">
        <v>230</v>
      </c>
      <c r="J1206" s="356" t="s">
        <v>312</v>
      </c>
      <c r="K1206" s="15">
        <v>8.23</v>
      </c>
      <c r="L1206" s="15" t="s">
        <v>312</v>
      </c>
      <c r="M1206" s="15" t="s">
        <v>312</v>
      </c>
      <c r="N1206" s="15">
        <v>878.4</v>
      </c>
      <c r="O1206" s="12">
        <v>146.9</v>
      </c>
      <c r="P1206" s="13"/>
      <c r="Q1206" s="111" t="s">
        <v>421</v>
      </c>
      <c r="R1206" s="111" t="s">
        <v>345</v>
      </c>
      <c r="S1206" s="13"/>
      <c r="T1206" s="13"/>
      <c r="U1206" s="18"/>
      <c r="V1206" s="330"/>
      <c r="W1206" s="330"/>
      <c r="X1206" s="330"/>
      <c r="Y1206" s="330"/>
      <c r="Z1206" s="330"/>
      <c r="AA1206" s="13"/>
      <c r="AB1206" s="13"/>
    </row>
    <row r="1207" spans="1:28" ht="15" x14ac:dyDescent="0.2">
      <c r="A1207" s="13" t="s">
        <v>624</v>
      </c>
      <c r="B1207" s="39">
        <v>42683</v>
      </c>
      <c r="C1207" s="16">
        <v>0.4680555555555555</v>
      </c>
      <c r="D1207" s="12">
        <v>193.5</v>
      </c>
      <c r="E1207" s="111" t="s">
        <v>296</v>
      </c>
      <c r="F1207" s="15">
        <v>10.199999999999999</v>
      </c>
      <c r="G1207" s="13">
        <v>104.6</v>
      </c>
      <c r="H1207" s="15">
        <v>8.42</v>
      </c>
      <c r="I1207" s="13" t="s">
        <v>233</v>
      </c>
      <c r="J1207" s="356" t="s">
        <v>312</v>
      </c>
      <c r="K1207" s="15">
        <v>8.2200000000000006</v>
      </c>
      <c r="L1207" s="15" t="s">
        <v>312</v>
      </c>
      <c r="M1207" s="15" t="s">
        <v>312</v>
      </c>
      <c r="N1207" s="15">
        <v>988.9</v>
      </c>
      <c r="O1207" s="12">
        <v>128.80000000000001</v>
      </c>
      <c r="P1207" s="13"/>
      <c r="Q1207" s="111" t="s">
        <v>421</v>
      </c>
      <c r="R1207" s="111" t="s">
        <v>345</v>
      </c>
      <c r="S1207" s="13"/>
      <c r="T1207" s="13"/>
      <c r="U1207" s="18" t="s">
        <v>586</v>
      </c>
      <c r="V1207" s="330"/>
      <c r="W1207" s="330"/>
      <c r="X1207" s="330"/>
      <c r="Y1207" s="330"/>
      <c r="Z1207" s="330"/>
      <c r="AA1207" s="13"/>
      <c r="AB1207" s="13"/>
    </row>
    <row r="1208" spans="1:28" ht="15" x14ac:dyDescent="0.2">
      <c r="A1208" s="13" t="s">
        <v>624</v>
      </c>
      <c r="B1208" s="39">
        <v>42690</v>
      </c>
      <c r="C1208" s="16">
        <v>0.4458333333333333</v>
      </c>
      <c r="D1208" s="12">
        <v>155.30000000000001</v>
      </c>
      <c r="E1208" s="111" t="s">
        <v>296</v>
      </c>
      <c r="F1208" s="15">
        <v>9.59</v>
      </c>
      <c r="G1208" s="13">
        <v>102.7</v>
      </c>
      <c r="H1208" s="15">
        <v>9.2899999999999991</v>
      </c>
      <c r="I1208" s="13" t="s">
        <v>233</v>
      </c>
      <c r="J1208" s="356" t="s">
        <v>312</v>
      </c>
      <c r="K1208" s="15">
        <v>8.17</v>
      </c>
      <c r="L1208" s="15" t="s">
        <v>312</v>
      </c>
      <c r="M1208" s="15" t="s">
        <v>312</v>
      </c>
      <c r="N1208" s="15">
        <v>988.7</v>
      </c>
      <c r="O1208" s="12">
        <v>136.5</v>
      </c>
      <c r="P1208" s="13"/>
      <c r="Q1208" s="111" t="s">
        <v>298</v>
      </c>
      <c r="R1208" s="111" t="s">
        <v>345</v>
      </c>
      <c r="S1208" s="13"/>
      <c r="T1208" s="13"/>
      <c r="U1208" s="18"/>
      <c r="V1208" s="330"/>
      <c r="W1208" s="330"/>
      <c r="X1208" s="330"/>
      <c r="Y1208" s="330"/>
      <c r="Z1208" s="330"/>
      <c r="AA1208" s="13"/>
      <c r="AB1208" s="13"/>
    </row>
    <row r="1209" spans="1:28" ht="15" x14ac:dyDescent="0.2">
      <c r="A1209" s="13" t="s">
        <v>624</v>
      </c>
      <c r="B1209" s="39">
        <v>42704</v>
      </c>
      <c r="C1209" s="16">
        <v>0.43055555555555558</v>
      </c>
      <c r="D1209" s="12" t="s">
        <v>312</v>
      </c>
      <c r="E1209" s="111" t="s">
        <v>312</v>
      </c>
      <c r="F1209" s="15">
        <v>11.03</v>
      </c>
      <c r="G1209" s="13">
        <v>96.7</v>
      </c>
      <c r="H1209" s="15">
        <v>1.7</v>
      </c>
      <c r="I1209" s="13" t="s">
        <v>233</v>
      </c>
      <c r="J1209" s="356" t="s">
        <v>312</v>
      </c>
      <c r="K1209" s="15">
        <v>7.98</v>
      </c>
      <c r="L1209" s="15" t="s">
        <v>312</v>
      </c>
      <c r="M1209" s="15" t="s">
        <v>312</v>
      </c>
      <c r="N1209" s="15">
        <v>1146.3</v>
      </c>
      <c r="O1209" s="12">
        <v>138.9</v>
      </c>
      <c r="P1209" s="13"/>
      <c r="Q1209" s="111" t="s">
        <v>537</v>
      </c>
      <c r="R1209" s="111" t="s">
        <v>537</v>
      </c>
      <c r="S1209" s="13"/>
      <c r="T1209" s="13"/>
      <c r="U1209" s="18" t="s">
        <v>485</v>
      </c>
      <c r="V1209" s="330"/>
      <c r="W1209" s="330"/>
      <c r="X1209" s="330"/>
      <c r="Y1209" s="330"/>
      <c r="Z1209" s="330"/>
      <c r="AA1209" s="13"/>
      <c r="AB1209" s="13"/>
    </row>
    <row r="1210" spans="1:28" ht="15" x14ac:dyDescent="0.2">
      <c r="A1210" s="13" t="s">
        <v>624</v>
      </c>
      <c r="B1210" s="39">
        <v>42711</v>
      </c>
      <c r="C1210" s="16">
        <v>0.4368055555555555</v>
      </c>
      <c r="D1210" s="12">
        <v>235.9</v>
      </c>
      <c r="E1210" s="111">
        <v>2419.6</v>
      </c>
      <c r="F1210" s="15">
        <v>11.81</v>
      </c>
      <c r="G1210" s="13">
        <v>98.1</v>
      </c>
      <c r="H1210" s="15">
        <v>0.11</v>
      </c>
      <c r="I1210" s="13" t="s">
        <v>312</v>
      </c>
      <c r="J1210" s="356" t="s">
        <v>312</v>
      </c>
      <c r="K1210" s="15">
        <v>8.2799999999999994</v>
      </c>
      <c r="L1210" s="15" t="s">
        <v>312</v>
      </c>
      <c r="M1210" s="15" t="s">
        <v>312</v>
      </c>
      <c r="N1210" s="15">
        <v>1047.5</v>
      </c>
      <c r="O1210" s="12">
        <v>145.69999999999999</v>
      </c>
      <c r="P1210" s="13"/>
      <c r="Q1210" s="111" t="s">
        <v>312</v>
      </c>
      <c r="R1210" s="111" t="s">
        <v>312</v>
      </c>
      <c r="S1210" s="13"/>
      <c r="T1210" s="13"/>
      <c r="U1210" s="18" t="s">
        <v>486</v>
      </c>
      <c r="V1210" s="330"/>
      <c r="W1210" s="330"/>
      <c r="X1210" s="330"/>
      <c r="Y1210" s="330"/>
      <c r="Z1210" s="330"/>
      <c r="AA1210" s="13"/>
      <c r="AB1210" s="13"/>
    </row>
    <row r="1211" spans="1:28" ht="15" x14ac:dyDescent="0.2">
      <c r="A1211" s="13" t="s">
        <v>624</v>
      </c>
      <c r="B1211" s="39">
        <v>42718</v>
      </c>
      <c r="C1211" s="16">
        <v>0.42777777777777781</v>
      </c>
      <c r="D1211" s="12">
        <v>290.89999999999998</v>
      </c>
      <c r="E1211" s="111" t="s">
        <v>296</v>
      </c>
      <c r="F1211" s="15">
        <v>11.63</v>
      </c>
      <c r="G1211" s="13">
        <v>99.2</v>
      </c>
      <c r="H1211" s="15">
        <v>1.17</v>
      </c>
      <c r="I1211" s="13" t="s">
        <v>312</v>
      </c>
      <c r="J1211" s="356" t="s">
        <v>312</v>
      </c>
      <c r="K1211" s="15">
        <v>7.92</v>
      </c>
      <c r="L1211" s="15" t="s">
        <v>312</v>
      </c>
      <c r="M1211" s="15" t="s">
        <v>312</v>
      </c>
      <c r="N1211" s="15">
        <v>1109.7</v>
      </c>
      <c r="O1211" s="12">
        <v>163.19999999999999</v>
      </c>
      <c r="P1211" s="13"/>
      <c r="Q1211" s="111" t="s">
        <v>312</v>
      </c>
      <c r="R1211" s="111" t="s">
        <v>312</v>
      </c>
      <c r="S1211" s="13"/>
      <c r="T1211" s="13"/>
      <c r="U1211" s="18" t="s">
        <v>485</v>
      </c>
      <c r="V1211" s="330"/>
      <c r="W1211" s="330"/>
      <c r="X1211" s="330"/>
      <c r="Y1211" s="330"/>
      <c r="Z1211" s="330"/>
      <c r="AA1211" s="13"/>
      <c r="AB1211" s="13"/>
    </row>
    <row r="1212" spans="1:28" ht="15" x14ac:dyDescent="0.2">
      <c r="A1212" s="13" t="s">
        <v>317</v>
      </c>
      <c r="B1212" s="39">
        <v>42726</v>
      </c>
      <c r="C1212" s="16">
        <v>0.47430555555555554</v>
      </c>
      <c r="D1212" s="12"/>
      <c r="E1212" s="111"/>
      <c r="F1212" s="15">
        <v>11.72</v>
      </c>
      <c r="G1212" s="13">
        <v>106.9</v>
      </c>
      <c r="H1212" s="15">
        <v>3.47</v>
      </c>
      <c r="I1212" s="13" t="s">
        <v>487</v>
      </c>
      <c r="J1212" s="356" t="s">
        <v>312</v>
      </c>
      <c r="K1212" s="15">
        <v>8.15</v>
      </c>
      <c r="L1212" s="15">
        <v>3.6</v>
      </c>
      <c r="M1212" s="15" t="s">
        <v>312</v>
      </c>
      <c r="N1212" s="15">
        <v>1120.3</v>
      </c>
      <c r="O1212" s="12">
        <v>146.5</v>
      </c>
      <c r="P1212" s="13"/>
      <c r="Q1212" s="111" t="s">
        <v>465</v>
      </c>
      <c r="R1212" s="111" t="s">
        <v>492</v>
      </c>
      <c r="S1212" s="13"/>
      <c r="T1212" s="13"/>
      <c r="U1212" s="18" t="s">
        <v>586</v>
      </c>
      <c r="V1212" s="330"/>
      <c r="W1212" s="330"/>
      <c r="X1212" s="330"/>
      <c r="Y1212" s="330"/>
      <c r="Z1212" s="330"/>
      <c r="AA1212" s="13"/>
      <c r="AB1212" s="13"/>
    </row>
    <row r="1213" spans="1:28" ht="15" x14ac:dyDescent="0.2">
      <c r="A1213" s="13" t="s">
        <v>624</v>
      </c>
      <c r="B1213" s="39">
        <v>42741</v>
      </c>
      <c r="C1213" s="16">
        <v>0.45</v>
      </c>
      <c r="D1213" s="12">
        <v>30.5</v>
      </c>
      <c r="E1213" s="111">
        <v>1413.6</v>
      </c>
      <c r="F1213" s="15">
        <v>11.89</v>
      </c>
      <c r="G1213" s="13">
        <v>98.8</v>
      </c>
      <c r="H1213" s="15">
        <v>-0.05</v>
      </c>
      <c r="I1213" s="13" t="s">
        <v>487</v>
      </c>
      <c r="J1213" s="356" t="s">
        <v>312</v>
      </c>
      <c r="K1213" s="15">
        <v>8.02</v>
      </c>
      <c r="L1213" s="15" t="s">
        <v>312</v>
      </c>
      <c r="M1213" s="15" t="s">
        <v>312</v>
      </c>
      <c r="N1213" s="15">
        <v>935.2</v>
      </c>
      <c r="O1213" s="12">
        <v>147.19999999999999</v>
      </c>
      <c r="P1213" s="13"/>
      <c r="Q1213" s="111" t="s">
        <v>421</v>
      </c>
      <c r="R1213" s="111" t="s">
        <v>492</v>
      </c>
      <c r="S1213" s="13"/>
      <c r="T1213" s="13"/>
      <c r="U1213" s="18" t="s">
        <v>586</v>
      </c>
      <c r="V1213" s="330"/>
      <c r="W1213" s="330"/>
      <c r="X1213" s="330"/>
      <c r="Y1213" s="330"/>
      <c r="Z1213" s="330"/>
      <c r="AA1213" s="13"/>
      <c r="AB1213" s="13"/>
    </row>
    <row r="1214" spans="1:28" ht="15" x14ac:dyDescent="0.2">
      <c r="A1214" s="13" t="s">
        <v>624</v>
      </c>
      <c r="B1214" s="39">
        <v>42765</v>
      </c>
      <c r="C1214" s="16">
        <v>0.61249999999999993</v>
      </c>
      <c r="D1214" s="12">
        <v>10.9</v>
      </c>
      <c r="E1214" s="111">
        <v>547.5</v>
      </c>
      <c r="F1214" s="15">
        <v>11.73</v>
      </c>
      <c r="G1214" s="13">
        <v>112.7</v>
      </c>
      <c r="H1214" s="15">
        <v>5.43</v>
      </c>
      <c r="I1214" s="13" t="s">
        <v>487</v>
      </c>
      <c r="J1214" s="356" t="s">
        <v>312</v>
      </c>
      <c r="K1214" s="15">
        <v>8.7200000000000006</v>
      </c>
      <c r="L1214" s="15">
        <v>4.0999999999999996</v>
      </c>
      <c r="M1214" s="15" t="s">
        <v>312</v>
      </c>
      <c r="N1214" s="15">
        <v>840.3</v>
      </c>
      <c r="O1214" s="12">
        <v>98.2</v>
      </c>
      <c r="P1214" s="13"/>
      <c r="Q1214" s="111" t="s">
        <v>421</v>
      </c>
      <c r="R1214" s="111" t="s">
        <v>492</v>
      </c>
      <c r="S1214" s="13"/>
      <c r="T1214" s="13"/>
      <c r="U1214" s="18" t="s">
        <v>491</v>
      </c>
      <c r="V1214" s="330"/>
      <c r="W1214" s="330"/>
      <c r="X1214" s="330"/>
      <c r="Y1214" s="330"/>
      <c r="Z1214" s="330"/>
      <c r="AA1214" s="13"/>
      <c r="AB1214" s="13"/>
    </row>
    <row r="1215" spans="1:28" ht="15" x14ac:dyDescent="0.2">
      <c r="A1215" s="73" t="s">
        <v>624</v>
      </c>
      <c r="B1215" s="325">
        <v>42779</v>
      </c>
      <c r="C1215" s="326">
        <v>0.62777777777777777</v>
      </c>
      <c r="D1215" s="159">
        <v>30.1</v>
      </c>
      <c r="E1215" s="160" t="s">
        <v>296</v>
      </c>
      <c r="F1215" s="171">
        <v>11.2</v>
      </c>
      <c r="G1215" s="73">
        <v>109.3</v>
      </c>
      <c r="H1215" s="171">
        <v>6.15</v>
      </c>
      <c r="I1215" s="73" t="s">
        <v>487</v>
      </c>
      <c r="J1215" s="368" t="s">
        <v>312</v>
      </c>
      <c r="K1215" s="171">
        <v>8.09</v>
      </c>
      <c r="L1215" s="171">
        <v>2.2999999999999998</v>
      </c>
      <c r="M1215" s="171" t="s">
        <v>312</v>
      </c>
      <c r="N1215" s="171">
        <v>852.2</v>
      </c>
      <c r="O1215" s="159">
        <v>131.5</v>
      </c>
      <c r="P1215" s="73"/>
      <c r="Q1215" s="160" t="s">
        <v>421</v>
      </c>
      <c r="R1215" s="160" t="s">
        <v>345</v>
      </c>
      <c r="S1215" s="73"/>
      <c r="T1215" s="73"/>
      <c r="U1215" s="327" t="s">
        <v>539</v>
      </c>
      <c r="V1215" s="362"/>
      <c r="W1215" s="362"/>
      <c r="X1215" s="362"/>
      <c r="Y1215" s="362"/>
      <c r="Z1215" s="362"/>
      <c r="AA1215" s="73"/>
      <c r="AB1215" s="73"/>
    </row>
    <row r="1216" spans="1:28" ht="15" x14ac:dyDescent="0.2">
      <c r="A1216" s="13" t="s">
        <v>317</v>
      </c>
      <c r="B1216" s="39">
        <v>42793</v>
      </c>
      <c r="C1216" s="16">
        <v>0.49861111111111112</v>
      </c>
      <c r="D1216" s="12" t="s">
        <v>312</v>
      </c>
      <c r="E1216" s="111" t="s">
        <v>312</v>
      </c>
      <c r="F1216" s="15">
        <v>10.79</v>
      </c>
      <c r="G1216" s="13">
        <v>102.3</v>
      </c>
      <c r="H1216" s="15">
        <v>4.41</v>
      </c>
      <c r="I1216" s="13" t="s">
        <v>487</v>
      </c>
      <c r="J1216" s="356" t="s">
        <v>312</v>
      </c>
      <c r="K1216" s="15">
        <v>7.66</v>
      </c>
      <c r="L1216" s="15">
        <v>2.2999999999999998</v>
      </c>
      <c r="M1216" s="15" t="s">
        <v>312</v>
      </c>
      <c r="N1216" s="15">
        <v>1068.7</v>
      </c>
      <c r="O1216" s="12">
        <v>99</v>
      </c>
      <c r="P1216" s="13"/>
      <c r="Q1216" s="111" t="s">
        <v>421</v>
      </c>
      <c r="R1216" s="111" t="s">
        <v>345</v>
      </c>
      <c r="S1216" s="13"/>
      <c r="T1216" s="13"/>
      <c r="U1216" s="18" t="s">
        <v>608</v>
      </c>
      <c r="V1216" s="330"/>
      <c r="W1216" s="330"/>
      <c r="X1216" s="330"/>
      <c r="Y1216" s="330"/>
      <c r="Z1216" s="330"/>
      <c r="AA1216" s="13"/>
      <c r="AB1216" s="13"/>
    </row>
    <row r="1217" spans="1:28" ht="15" x14ac:dyDescent="0.2">
      <c r="A1217" s="13" t="s">
        <v>317</v>
      </c>
      <c r="B1217" s="39">
        <v>42807</v>
      </c>
      <c r="C1217" s="16">
        <v>0.53611111111111109</v>
      </c>
      <c r="D1217" s="12">
        <v>25.6</v>
      </c>
      <c r="E1217" s="111">
        <v>2419.6</v>
      </c>
      <c r="F1217" s="15">
        <v>11.01</v>
      </c>
      <c r="G1217" s="13">
        <v>112.6</v>
      </c>
      <c r="H1217" s="15">
        <v>7.9</v>
      </c>
      <c r="I1217" s="13" t="s">
        <v>487</v>
      </c>
      <c r="J1217" s="356" t="s">
        <v>312</v>
      </c>
      <c r="K1217" s="15">
        <v>8.15</v>
      </c>
      <c r="L1217" s="15">
        <v>2.1</v>
      </c>
      <c r="M1217" s="15" t="s">
        <v>312</v>
      </c>
      <c r="N1217" s="15">
        <v>1088.3</v>
      </c>
      <c r="O1217" s="12">
        <v>72.2</v>
      </c>
      <c r="P1217" s="13"/>
      <c r="Q1217" s="111" t="s">
        <v>467</v>
      </c>
      <c r="R1217" s="111" t="s">
        <v>492</v>
      </c>
      <c r="S1217" s="13"/>
      <c r="T1217" s="13"/>
      <c r="U1217" s="18" t="s">
        <v>494</v>
      </c>
      <c r="V1217" s="330"/>
      <c r="W1217" s="330"/>
      <c r="X1217" s="330"/>
      <c r="Y1217" s="330"/>
      <c r="Z1217" s="330"/>
      <c r="AA1217" s="13"/>
      <c r="AB1217" s="13"/>
    </row>
    <row r="1218" spans="1:28" ht="15" x14ac:dyDescent="0.2">
      <c r="A1218" s="13" t="s">
        <v>317</v>
      </c>
      <c r="B1218" s="39">
        <v>42821</v>
      </c>
      <c r="C1218" s="16" t="s">
        <v>312</v>
      </c>
      <c r="D1218" s="12">
        <v>131.69999999999999</v>
      </c>
      <c r="E1218" s="111">
        <v>2419.6</v>
      </c>
      <c r="F1218" s="15">
        <v>10.130000000000001</v>
      </c>
      <c r="G1218" s="13">
        <v>110.7</v>
      </c>
      <c r="H1218" s="15">
        <v>10.3</v>
      </c>
      <c r="I1218" s="13" t="s">
        <v>487</v>
      </c>
      <c r="J1218" s="356" t="s">
        <v>312</v>
      </c>
      <c r="K1218" s="15">
        <v>8.2100000000000009</v>
      </c>
      <c r="L1218" s="15">
        <v>2.5</v>
      </c>
      <c r="M1218" s="15" t="s">
        <v>312</v>
      </c>
      <c r="N1218" s="15">
        <v>1069.8</v>
      </c>
      <c r="O1218" s="12">
        <v>106.9</v>
      </c>
      <c r="P1218" s="13"/>
      <c r="Q1218" s="111" t="s">
        <v>490</v>
      </c>
      <c r="R1218" s="111" t="s">
        <v>345</v>
      </c>
      <c r="S1218" s="13"/>
      <c r="T1218" s="13"/>
      <c r="U1218" s="18" t="s">
        <v>539</v>
      </c>
      <c r="V1218" s="330"/>
      <c r="W1218" s="330"/>
      <c r="X1218" s="330"/>
      <c r="Y1218" s="330"/>
      <c r="Z1218" s="330"/>
      <c r="AA1218" s="13"/>
      <c r="AB1218" s="13"/>
    </row>
    <row r="1219" spans="1:28" ht="15" x14ac:dyDescent="0.2">
      <c r="A1219" s="13" t="s">
        <v>317</v>
      </c>
      <c r="B1219" s="39">
        <v>42835</v>
      </c>
      <c r="C1219" s="16">
        <v>0.50902777777777775</v>
      </c>
      <c r="D1219" s="12">
        <v>32</v>
      </c>
      <c r="E1219" s="111">
        <v>2419.6</v>
      </c>
      <c r="F1219" s="15">
        <v>10.73</v>
      </c>
      <c r="G1219" s="13">
        <v>113.9</v>
      </c>
      <c r="H1219" s="15">
        <v>9.56</v>
      </c>
      <c r="I1219" s="13" t="s">
        <v>487</v>
      </c>
      <c r="J1219" s="356" t="s">
        <v>312</v>
      </c>
      <c r="K1219" s="15">
        <v>8.34</v>
      </c>
      <c r="L1219" s="15">
        <v>2.6</v>
      </c>
      <c r="M1219" s="15" t="s">
        <v>312</v>
      </c>
      <c r="N1219" s="15">
        <v>963.6</v>
      </c>
      <c r="O1219" s="12">
        <v>110.2</v>
      </c>
      <c r="P1219" s="13"/>
      <c r="Q1219" s="111" t="s">
        <v>465</v>
      </c>
      <c r="R1219" s="111" t="s">
        <v>345</v>
      </c>
      <c r="S1219" s="13"/>
      <c r="T1219" s="13"/>
      <c r="U1219" s="18"/>
      <c r="V1219" s="330"/>
      <c r="W1219" s="330"/>
      <c r="X1219" s="330"/>
      <c r="Y1219" s="330"/>
      <c r="Z1219" s="330"/>
      <c r="AA1219" s="13"/>
      <c r="AB1219" s="13"/>
    </row>
    <row r="1220" spans="1:28" ht="15" x14ac:dyDescent="0.2">
      <c r="A1220" s="13" t="s">
        <v>317</v>
      </c>
      <c r="B1220" s="39">
        <v>42849</v>
      </c>
      <c r="C1220" s="16">
        <v>0.5</v>
      </c>
      <c r="D1220" s="12">
        <v>145</v>
      </c>
      <c r="E1220" s="111" t="s">
        <v>296</v>
      </c>
      <c r="F1220" s="15">
        <v>9.0500000000000007</v>
      </c>
      <c r="G1220" s="13">
        <v>109.1</v>
      </c>
      <c r="H1220" s="15">
        <v>14.36</v>
      </c>
      <c r="I1220" s="13" t="s">
        <v>487</v>
      </c>
      <c r="J1220" s="356" t="s">
        <v>312</v>
      </c>
      <c r="K1220" s="15">
        <v>8.2100000000000009</v>
      </c>
      <c r="L1220" s="15">
        <v>2.2000000000000002</v>
      </c>
      <c r="M1220" s="15" t="s">
        <v>312</v>
      </c>
      <c r="N1220" s="15">
        <v>933.9</v>
      </c>
      <c r="O1220" s="12">
        <v>133.5</v>
      </c>
      <c r="P1220" s="13"/>
      <c r="Q1220" s="111" t="s">
        <v>465</v>
      </c>
      <c r="R1220" s="111" t="s">
        <v>345</v>
      </c>
      <c r="S1220" s="13"/>
      <c r="T1220" s="13"/>
      <c r="U1220" s="18"/>
      <c r="V1220" s="330"/>
      <c r="W1220" s="330"/>
      <c r="X1220" s="330"/>
      <c r="Y1220" s="330"/>
      <c r="Z1220" s="330"/>
      <c r="AA1220" s="13"/>
      <c r="AB1220" s="13"/>
    </row>
    <row r="1221" spans="1:28" ht="15" x14ac:dyDescent="0.2">
      <c r="A1221" s="13" t="s">
        <v>317</v>
      </c>
      <c r="B1221" s="39">
        <v>42858</v>
      </c>
      <c r="C1221" s="16">
        <v>0.54166666666666663</v>
      </c>
      <c r="D1221" s="12">
        <v>1046.2</v>
      </c>
      <c r="E1221" s="111" t="s">
        <v>296</v>
      </c>
      <c r="F1221" s="15">
        <v>9.09</v>
      </c>
      <c r="G1221" s="13">
        <v>97.1</v>
      </c>
      <c r="H1221" s="15">
        <v>9.99</v>
      </c>
      <c r="I1221" s="13" t="s">
        <v>230</v>
      </c>
      <c r="J1221" s="356" t="s">
        <v>312</v>
      </c>
      <c r="K1221" s="15">
        <v>8.02</v>
      </c>
      <c r="L1221" s="15">
        <v>11.7</v>
      </c>
      <c r="M1221" s="15" t="s">
        <v>312</v>
      </c>
      <c r="N1221" s="15">
        <v>868.5</v>
      </c>
      <c r="O1221" s="12">
        <v>97.4</v>
      </c>
      <c r="P1221" s="13"/>
      <c r="Q1221" s="111" t="s">
        <v>298</v>
      </c>
      <c r="R1221" s="111" t="s">
        <v>345</v>
      </c>
      <c r="S1221" s="13"/>
      <c r="T1221" s="13"/>
      <c r="U1221" s="18" t="s">
        <v>494</v>
      </c>
      <c r="V1221" s="330">
        <v>0.79</v>
      </c>
      <c r="W1221" s="330">
        <v>0</v>
      </c>
      <c r="X1221" s="330">
        <v>0.03</v>
      </c>
      <c r="Y1221" s="330">
        <v>0.28000000000000003</v>
      </c>
      <c r="Z1221" s="330">
        <f>V1221+W1221+X1221+Y1221</f>
        <v>1.1000000000000001</v>
      </c>
      <c r="AA1221" s="13"/>
      <c r="AB1221" s="13"/>
    </row>
    <row r="1222" spans="1:28" ht="15" x14ac:dyDescent="0.2">
      <c r="A1222" s="13" t="s">
        <v>317</v>
      </c>
      <c r="B1222" s="39">
        <v>42865</v>
      </c>
      <c r="C1222" s="16">
        <v>0.48125000000000001</v>
      </c>
      <c r="D1222" s="12"/>
      <c r="E1222" s="111"/>
      <c r="F1222" s="15">
        <v>8.91</v>
      </c>
      <c r="G1222" s="13">
        <v>98.1</v>
      </c>
      <c r="H1222" s="15">
        <v>12.25</v>
      </c>
      <c r="I1222" s="13" t="s">
        <v>230</v>
      </c>
      <c r="J1222" s="356" t="s">
        <v>312</v>
      </c>
      <c r="K1222" s="15">
        <v>7.97</v>
      </c>
      <c r="L1222" s="15">
        <v>12.5</v>
      </c>
      <c r="M1222" s="15" t="s">
        <v>312</v>
      </c>
      <c r="N1222" s="15">
        <v>878.4</v>
      </c>
      <c r="O1222" s="12">
        <v>113.9</v>
      </c>
      <c r="P1222" s="13"/>
      <c r="Q1222" s="111" t="s">
        <v>298</v>
      </c>
      <c r="R1222" s="111" t="s">
        <v>345</v>
      </c>
      <c r="S1222" s="13"/>
      <c r="T1222" s="13"/>
      <c r="U1222" s="18" t="s">
        <v>468</v>
      </c>
      <c r="V1222" s="330">
        <v>0.01</v>
      </c>
      <c r="W1222" s="330">
        <v>0.38</v>
      </c>
      <c r="X1222" s="330">
        <v>0.06</v>
      </c>
      <c r="Y1222" s="330">
        <v>0.39</v>
      </c>
      <c r="Z1222" s="330">
        <f>V1222+W1222+X1222+Y1222</f>
        <v>0.84000000000000008</v>
      </c>
      <c r="AA1222" s="13"/>
      <c r="AB1222" s="13"/>
    </row>
    <row r="1223" spans="1:28" ht="15" x14ac:dyDescent="0.2">
      <c r="A1223" s="13" t="s">
        <v>317</v>
      </c>
      <c r="B1223" s="39">
        <v>42872</v>
      </c>
      <c r="C1223" s="16">
        <v>0.47916666666666669</v>
      </c>
      <c r="D1223" s="12"/>
      <c r="E1223" s="111"/>
      <c r="F1223" s="15">
        <v>8.1</v>
      </c>
      <c r="G1223" s="13">
        <v>100.8</v>
      </c>
      <c r="H1223" s="15">
        <v>15.57</v>
      </c>
      <c r="I1223" s="13" t="s">
        <v>230</v>
      </c>
      <c r="J1223" s="356" t="s">
        <v>312</v>
      </c>
      <c r="K1223" s="15">
        <v>7.97</v>
      </c>
      <c r="L1223" s="15">
        <v>6</v>
      </c>
      <c r="M1223" s="15" t="s">
        <v>312</v>
      </c>
      <c r="N1223" s="15">
        <v>656.6</v>
      </c>
      <c r="O1223" s="12">
        <v>212.6</v>
      </c>
      <c r="P1223" s="13"/>
      <c r="Q1223" s="111" t="s">
        <v>467</v>
      </c>
      <c r="R1223" s="111" t="s">
        <v>345</v>
      </c>
      <c r="S1223" s="13"/>
      <c r="T1223" s="13"/>
      <c r="U1223" s="18" t="s">
        <v>610</v>
      </c>
      <c r="V1223" s="330">
        <v>0</v>
      </c>
      <c r="W1223" s="330">
        <v>0</v>
      </c>
      <c r="X1223" s="330">
        <v>0</v>
      </c>
      <c r="Y1223" s="330">
        <v>0.25</v>
      </c>
      <c r="Z1223" s="330">
        <f>V1223+W1223+X1223+Y1223</f>
        <v>0.25</v>
      </c>
      <c r="AA1223" s="13"/>
      <c r="AB1223" s="13"/>
    </row>
    <row r="1224" spans="1:28" ht="15" x14ac:dyDescent="0.2">
      <c r="A1224" s="13" t="s">
        <v>317</v>
      </c>
      <c r="B1224" s="39">
        <v>42879</v>
      </c>
      <c r="C1224" s="16">
        <v>0.49583333333333335</v>
      </c>
      <c r="D1224" s="12">
        <v>344.8</v>
      </c>
      <c r="E1224" s="111" t="s">
        <v>296</v>
      </c>
      <c r="F1224" s="15">
        <v>8.24</v>
      </c>
      <c r="G1224" s="13">
        <v>101.5</v>
      </c>
      <c r="H1224" s="15">
        <v>14.81</v>
      </c>
      <c r="I1224" s="13" t="s">
        <v>230</v>
      </c>
      <c r="J1224" s="356" t="s">
        <v>312</v>
      </c>
      <c r="K1224" s="15">
        <v>8.06</v>
      </c>
      <c r="L1224" s="15">
        <v>7.7</v>
      </c>
      <c r="M1224" s="15" t="s">
        <v>312</v>
      </c>
      <c r="N1224" s="15">
        <v>560.9</v>
      </c>
      <c r="O1224" s="12">
        <v>170.7</v>
      </c>
      <c r="P1224" s="13"/>
      <c r="Q1224" s="111" t="s">
        <v>421</v>
      </c>
      <c r="R1224" s="111" t="s">
        <v>345</v>
      </c>
      <c r="S1224" s="13"/>
      <c r="T1224" s="13"/>
      <c r="U1224" s="18" t="s">
        <v>470</v>
      </c>
      <c r="V1224" s="330">
        <v>0.11</v>
      </c>
      <c r="W1224" s="330">
        <v>0.24</v>
      </c>
      <c r="X1224" s="330">
        <v>0</v>
      </c>
      <c r="Y1224" s="330">
        <v>0</v>
      </c>
      <c r="Z1224" s="330">
        <f>V1224+W1224+X1224+Y1224</f>
        <v>0.35</v>
      </c>
      <c r="AA1224" s="13"/>
      <c r="AB1224" s="13"/>
    </row>
    <row r="1225" spans="1:28" ht="15" x14ac:dyDescent="0.2">
      <c r="A1225" s="13" t="s">
        <v>317</v>
      </c>
      <c r="B1225" s="39">
        <v>42886</v>
      </c>
      <c r="C1225" s="16">
        <v>0.47569444444444442</v>
      </c>
      <c r="D1225" s="12">
        <v>101.4</v>
      </c>
      <c r="E1225" s="111" t="s">
        <v>296</v>
      </c>
      <c r="F1225" s="15">
        <v>8.27</v>
      </c>
      <c r="G1225" s="13">
        <v>102.5</v>
      </c>
      <c r="H1225" s="15">
        <v>16.16</v>
      </c>
      <c r="I1225" s="13" t="s">
        <v>230</v>
      </c>
      <c r="J1225" s="356" t="s">
        <v>312</v>
      </c>
      <c r="K1225" s="15">
        <v>8.08</v>
      </c>
      <c r="L1225" s="15">
        <v>7.5</v>
      </c>
      <c r="M1225" s="15" t="s">
        <v>312</v>
      </c>
      <c r="N1225" s="15">
        <v>493.4</v>
      </c>
      <c r="O1225" s="12">
        <v>157.80000000000001</v>
      </c>
      <c r="P1225" s="13"/>
      <c r="Q1225" s="111" t="s">
        <v>421</v>
      </c>
      <c r="R1225" s="111" t="s">
        <v>492</v>
      </c>
      <c r="S1225" s="13"/>
      <c r="T1225" s="13"/>
      <c r="U1225" s="18" t="s">
        <v>579</v>
      </c>
      <c r="V1225" s="330"/>
      <c r="W1225" s="330"/>
      <c r="X1225" s="330"/>
      <c r="Y1225" s="330"/>
      <c r="Z1225" s="330"/>
      <c r="AA1225" s="13"/>
      <c r="AB1225" s="13"/>
    </row>
    <row r="1226" spans="1:28" ht="15" x14ac:dyDescent="0.2">
      <c r="A1226" s="13" t="s">
        <v>317</v>
      </c>
      <c r="B1226" s="39">
        <v>42893</v>
      </c>
      <c r="C1226" s="16">
        <v>0.48194444444444445</v>
      </c>
      <c r="D1226" s="12">
        <v>81.7</v>
      </c>
      <c r="E1226" s="111"/>
      <c r="F1226" s="15">
        <v>8.1999999999999993</v>
      </c>
      <c r="G1226" s="13">
        <v>105.1</v>
      </c>
      <c r="H1226" s="15">
        <v>18.14</v>
      </c>
      <c r="I1226" s="13" t="s">
        <v>230</v>
      </c>
      <c r="J1226" s="356" t="s">
        <v>312</v>
      </c>
      <c r="K1226" s="15">
        <v>7.96</v>
      </c>
      <c r="L1226" s="15">
        <v>4.9000000000000004</v>
      </c>
      <c r="M1226" s="15" t="s">
        <v>312</v>
      </c>
      <c r="N1226" s="15">
        <v>445.9</v>
      </c>
      <c r="O1226" s="12">
        <v>150.1</v>
      </c>
      <c r="P1226" s="13"/>
      <c r="Q1226" s="111" t="s">
        <v>421</v>
      </c>
      <c r="R1226" s="111" t="s">
        <v>492</v>
      </c>
      <c r="S1226" s="13"/>
      <c r="T1226" s="13"/>
      <c r="U1226" s="18" t="s">
        <v>472</v>
      </c>
      <c r="V1226" s="330"/>
      <c r="W1226" s="330"/>
      <c r="X1226" s="330"/>
      <c r="Y1226" s="330"/>
      <c r="Z1226" s="330"/>
      <c r="AA1226" s="13"/>
      <c r="AB1226" s="13"/>
    </row>
    <row r="1227" spans="1:28" ht="15" x14ac:dyDescent="0.2">
      <c r="A1227" s="13" t="s">
        <v>317</v>
      </c>
      <c r="B1227" s="39">
        <v>42900</v>
      </c>
      <c r="C1227" s="16">
        <v>0.48819444444444443</v>
      </c>
      <c r="D1227" s="12">
        <v>82</v>
      </c>
      <c r="E1227" s="111" t="s">
        <v>296</v>
      </c>
      <c r="F1227" s="15">
        <v>7.98</v>
      </c>
      <c r="G1227" s="13">
        <v>104.1</v>
      </c>
      <c r="H1227" s="15">
        <v>18.63</v>
      </c>
      <c r="I1227" s="13" t="s">
        <v>230</v>
      </c>
      <c r="J1227" s="356" t="s">
        <v>312</v>
      </c>
      <c r="K1227" s="15">
        <v>8.0299999999999994</v>
      </c>
      <c r="L1227" s="15">
        <v>3.8</v>
      </c>
      <c r="M1227" s="15" t="s">
        <v>312</v>
      </c>
      <c r="N1227" s="15">
        <v>443.9</v>
      </c>
      <c r="O1227" s="12">
        <v>159.30000000000001</v>
      </c>
      <c r="P1227" s="13"/>
      <c r="Q1227" s="111" t="s">
        <v>421</v>
      </c>
      <c r="R1227" s="111" t="s">
        <v>492</v>
      </c>
      <c r="S1227" s="13"/>
      <c r="T1227" s="13"/>
      <c r="U1227" s="18" t="s">
        <v>473</v>
      </c>
      <c r="V1227" s="330"/>
      <c r="W1227" s="330"/>
      <c r="X1227" s="330"/>
      <c r="Y1227" s="330"/>
      <c r="Z1227" s="330"/>
      <c r="AA1227" s="13"/>
      <c r="AB1227" s="13"/>
    </row>
    <row r="1228" spans="1:28" ht="15" x14ac:dyDescent="0.2">
      <c r="A1228" s="13" t="s">
        <v>317</v>
      </c>
      <c r="B1228" s="39">
        <v>42907</v>
      </c>
      <c r="C1228" s="16">
        <v>0.47500000000000003</v>
      </c>
      <c r="D1228" s="12">
        <v>61.6</v>
      </c>
      <c r="E1228" s="111"/>
      <c r="F1228" s="15">
        <v>7.35</v>
      </c>
      <c r="G1228" s="13">
        <v>102.9</v>
      </c>
      <c r="H1228" s="15">
        <v>21.46</v>
      </c>
      <c r="I1228" s="13" t="s">
        <v>230</v>
      </c>
      <c r="J1228" s="356" t="s">
        <v>312</v>
      </c>
      <c r="K1228" s="15">
        <v>7.5</v>
      </c>
      <c r="L1228" s="15">
        <v>4.5</v>
      </c>
      <c r="M1228" s="15" t="s">
        <v>312</v>
      </c>
      <c r="N1228" s="15">
        <v>415.1</v>
      </c>
      <c r="O1228" s="12">
        <v>242.3</v>
      </c>
      <c r="P1228" s="13"/>
      <c r="Q1228" s="111" t="s">
        <v>421</v>
      </c>
      <c r="R1228" s="111" t="s">
        <v>492</v>
      </c>
      <c r="S1228" s="13"/>
      <c r="T1228" s="13"/>
      <c r="U1228" s="18" t="s">
        <v>544</v>
      </c>
      <c r="V1228" s="330"/>
      <c r="W1228" s="330"/>
      <c r="X1228" s="330"/>
      <c r="Y1228" s="330"/>
      <c r="Z1228" s="330"/>
      <c r="AA1228" s="13"/>
      <c r="AB1228" s="13"/>
    </row>
    <row r="1229" spans="1:28" ht="15" x14ac:dyDescent="0.2">
      <c r="A1229" s="13" t="s">
        <v>317</v>
      </c>
      <c r="B1229" s="39">
        <v>42914</v>
      </c>
      <c r="C1229" s="16">
        <v>0.45416666666666666</v>
      </c>
      <c r="D1229" s="12">
        <v>178.5</v>
      </c>
      <c r="E1229" s="111" t="s">
        <v>296</v>
      </c>
      <c r="F1229" s="15">
        <v>8.2100000000000009</v>
      </c>
      <c r="G1229" s="13">
        <v>106.3</v>
      </c>
      <c r="H1229" s="15">
        <v>18.079999999999998</v>
      </c>
      <c r="I1229" s="13" t="s">
        <v>230</v>
      </c>
      <c r="J1229" s="356" t="s">
        <v>312</v>
      </c>
      <c r="K1229" s="15">
        <v>8.0299999999999994</v>
      </c>
      <c r="L1229" s="15">
        <v>3.4</v>
      </c>
      <c r="M1229" s="15" t="s">
        <v>312</v>
      </c>
      <c r="N1229" s="15">
        <v>466.9</v>
      </c>
      <c r="O1229" s="12">
        <v>141.6</v>
      </c>
      <c r="P1229" s="13"/>
      <c r="Q1229" s="111" t="s">
        <v>298</v>
      </c>
      <c r="R1229" s="111" t="s">
        <v>492</v>
      </c>
      <c r="S1229" s="13"/>
      <c r="T1229" s="13"/>
      <c r="U1229" s="18" t="s">
        <v>544</v>
      </c>
      <c r="V1229" s="330"/>
      <c r="W1229" s="330"/>
      <c r="X1229" s="330"/>
      <c r="Y1229" s="330"/>
      <c r="Z1229" s="330"/>
      <c r="AA1229" s="13"/>
      <c r="AB1229" s="13"/>
    </row>
    <row r="1230" spans="1:28" ht="15" x14ac:dyDescent="0.2">
      <c r="A1230" s="13" t="s">
        <v>317</v>
      </c>
      <c r="B1230" s="39">
        <v>42921</v>
      </c>
      <c r="C1230" s="16">
        <v>0.44166666666666665</v>
      </c>
      <c r="D1230" s="12">
        <v>206</v>
      </c>
      <c r="E1230" s="111"/>
      <c r="F1230" s="15">
        <v>7.98</v>
      </c>
      <c r="G1230" s="13">
        <v>105</v>
      </c>
      <c r="H1230" s="15">
        <v>18.45</v>
      </c>
      <c r="I1230" s="13" t="s">
        <v>230</v>
      </c>
      <c r="J1230" s="356" t="s">
        <v>312</v>
      </c>
      <c r="K1230" s="15">
        <v>7.7</v>
      </c>
      <c r="L1230" s="15">
        <v>2.1</v>
      </c>
      <c r="M1230" s="15" t="s">
        <v>312</v>
      </c>
      <c r="N1230" s="15">
        <v>552</v>
      </c>
      <c r="O1230" s="12">
        <v>197.7</v>
      </c>
      <c r="P1230" s="13"/>
      <c r="Q1230" s="111" t="s">
        <v>298</v>
      </c>
      <c r="R1230" s="111" t="s">
        <v>492</v>
      </c>
      <c r="S1230" s="13"/>
      <c r="T1230" s="13"/>
      <c r="U1230" s="18" t="s">
        <v>620</v>
      </c>
      <c r="V1230" s="330"/>
      <c r="W1230" s="330"/>
      <c r="X1230" s="330"/>
      <c r="Y1230" s="330"/>
      <c r="Z1230" s="330"/>
      <c r="AA1230" s="13"/>
      <c r="AB1230" s="13"/>
    </row>
    <row r="1231" spans="1:28" ht="15" x14ac:dyDescent="0.2">
      <c r="A1231" s="13" t="s">
        <v>317</v>
      </c>
      <c r="B1231" s="39">
        <v>42928</v>
      </c>
      <c r="C1231" s="16">
        <v>0.4548611111111111</v>
      </c>
      <c r="D1231" s="12">
        <v>191.8</v>
      </c>
      <c r="E1231" s="111" t="s">
        <v>296</v>
      </c>
      <c r="F1231" s="15">
        <v>8.39</v>
      </c>
      <c r="G1231" s="13">
        <v>111.5</v>
      </c>
      <c r="H1231" s="15">
        <v>19.86</v>
      </c>
      <c r="I1231" s="13" t="s">
        <v>230</v>
      </c>
      <c r="J1231" s="356" t="s">
        <v>312</v>
      </c>
      <c r="K1231" s="15">
        <v>8.0399999999999991</v>
      </c>
      <c r="L1231" s="15">
        <v>1.9</v>
      </c>
      <c r="M1231" s="15" t="s">
        <v>312</v>
      </c>
      <c r="N1231" s="15">
        <v>560</v>
      </c>
      <c r="O1231" s="12">
        <v>185.5</v>
      </c>
      <c r="P1231" s="13"/>
      <c r="Q1231" s="111" t="s">
        <v>298</v>
      </c>
      <c r="R1231" s="111" t="s">
        <v>492</v>
      </c>
      <c r="S1231" s="13"/>
      <c r="T1231" s="13"/>
      <c r="U1231" s="18" t="s">
        <v>631</v>
      </c>
      <c r="V1231" s="330"/>
      <c r="W1231" s="330"/>
      <c r="X1231" s="330"/>
      <c r="Y1231" s="330"/>
      <c r="Z1231" s="330"/>
      <c r="AA1231" s="13"/>
      <c r="AB1231" s="13"/>
    </row>
    <row r="1232" spans="1:28" ht="15" x14ac:dyDescent="0.2">
      <c r="A1232" s="13" t="s">
        <v>317</v>
      </c>
      <c r="B1232" s="39">
        <v>42935</v>
      </c>
      <c r="C1232" s="16">
        <v>0.45</v>
      </c>
      <c r="D1232" s="12">
        <v>517</v>
      </c>
      <c r="E1232" s="111"/>
      <c r="F1232" s="15">
        <v>8.1</v>
      </c>
      <c r="G1232" s="13">
        <v>111.6</v>
      </c>
      <c r="H1232" s="15">
        <v>21.11</v>
      </c>
      <c r="I1232" s="13" t="s">
        <v>230</v>
      </c>
      <c r="J1232" s="356" t="s">
        <v>312</v>
      </c>
      <c r="K1232" s="15">
        <v>7.89</v>
      </c>
      <c r="L1232" s="15">
        <v>1.4</v>
      </c>
      <c r="M1232" s="15" t="s">
        <v>312</v>
      </c>
      <c r="N1232" s="15">
        <v>626.70000000000005</v>
      </c>
      <c r="O1232" s="12">
        <v>181.2</v>
      </c>
      <c r="P1232" s="13"/>
      <c r="Q1232" s="111" t="s">
        <v>298</v>
      </c>
      <c r="R1232" s="111" t="s">
        <v>492</v>
      </c>
      <c r="S1232" s="13"/>
      <c r="T1232" s="13"/>
      <c r="U1232" s="18" t="s">
        <v>596</v>
      </c>
      <c r="V1232" s="330"/>
      <c r="W1232" s="330"/>
      <c r="X1232" s="330"/>
      <c r="Y1232" s="330"/>
      <c r="Z1232" s="330"/>
      <c r="AA1232" s="13"/>
      <c r="AB1232" s="13"/>
    </row>
    <row r="1233" spans="1:28" ht="15" x14ac:dyDescent="0.2">
      <c r="A1233" s="13" t="s">
        <v>317</v>
      </c>
      <c r="B1233" s="39">
        <v>42942</v>
      </c>
      <c r="C1233" s="16">
        <v>0.47222222222222227</v>
      </c>
      <c r="D1233" s="12">
        <v>613.1</v>
      </c>
      <c r="E1233" s="111" t="s">
        <v>296</v>
      </c>
      <c r="F1233" s="15">
        <v>8.39</v>
      </c>
      <c r="G1233" s="13">
        <v>113.6</v>
      </c>
      <c r="H1233" s="15">
        <v>20.88</v>
      </c>
      <c r="I1233" s="13" t="s">
        <v>230</v>
      </c>
      <c r="J1233" s="356" t="s">
        <v>312</v>
      </c>
      <c r="K1233" s="15">
        <v>8.06</v>
      </c>
      <c r="L1233" s="15">
        <v>2.1</v>
      </c>
      <c r="M1233" s="15" t="s">
        <v>312</v>
      </c>
      <c r="N1233" s="15">
        <v>541.4</v>
      </c>
      <c r="O1233" s="12">
        <v>157.9</v>
      </c>
      <c r="P1233" s="13"/>
      <c r="Q1233" s="111" t="s">
        <v>298</v>
      </c>
      <c r="R1233" s="111" t="s">
        <v>492</v>
      </c>
      <c r="S1233" s="13"/>
      <c r="T1233" s="13"/>
      <c r="U1233" s="18" t="s">
        <v>632</v>
      </c>
      <c r="V1233" s="330"/>
      <c r="W1233" s="330"/>
      <c r="X1233" s="330"/>
      <c r="Y1233" s="330"/>
      <c r="Z1233" s="330"/>
      <c r="AA1233" s="13"/>
      <c r="AB1233" s="13"/>
    </row>
    <row r="1234" spans="1:28" ht="15" x14ac:dyDescent="0.2">
      <c r="A1234" s="13" t="s">
        <v>317</v>
      </c>
      <c r="B1234" s="39">
        <v>42949</v>
      </c>
      <c r="C1234" s="16">
        <v>0.5541666666666667</v>
      </c>
      <c r="D1234" s="12">
        <v>326</v>
      </c>
      <c r="E1234" s="111"/>
      <c r="F1234" s="15">
        <v>8.07</v>
      </c>
      <c r="G1234" s="13">
        <v>111.6</v>
      </c>
      <c r="H1234" s="15">
        <v>21.77</v>
      </c>
      <c r="I1234" s="13" t="s">
        <v>230</v>
      </c>
      <c r="J1234" s="356" t="s">
        <v>312</v>
      </c>
      <c r="K1234" s="15">
        <v>8.27</v>
      </c>
      <c r="L1234" s="15">
        <v>3.2</v>
      </c>
      <c r="M1234" s="15" t="s">
        <v>312</v>
      </c>
      <c r="N1234" s="15">
        <v>502.5</v>
      </c>
      <c r="O1234" s="12">
        <v>132.69999999999999</v>
      </c>
      <c r="P1234" s="13"/>
      <c r="Q1234" s="111" t="s">
        <v>421</v>
      </c>
      <c r="R1234" s="111" t="s">
        <v>492</v>
      </c>
      <c r="S1234" s="13"/>
      <c r="T1234" s="13"/>
      <c r="U1234" s="18" t="s">
        <v>547</v>
      </c>
      <c r="V1234" s="330"/>
      <c r="W1234" s="330"/>
      <c r="X1234" s="330"/>
      <c r="Y1234" s="330"/>
      <c r="Z1234" s="330"/>
      <c r="AA1234" s="13"/>
      <c r="AB1234" s="13"/>
    </row>
    <row r="1235" spans="1:28" ht="15" x14ac:dyDescent="0.2">
      <c r="A1235" s="13" t="s">
        <v>317</v>
      </c>
      <c r="B1235" s="39">
        <v>42956</v>
      </c>
      <c r="C1235" s="16">
        <v>0.4513888888888889</v>
      </c>
      <c r="D1235" s="12">
        <v>148.30000000000001</v>
      </c>
      <c r="E1235" s="111" t="s">
        <v>296</v>
      </c>
      <c r="F1235" s="15">
        <v>8.0299999999999994</v>
      </c>
      <c r="G1235" s="13">
        <v>105.7</v>
      </c>
      <c r="H1235" s="15">
        <v>19.149999999999999</v>
      </c>
      <c r="I1235" s="13" t="s">
        <v>230</v>
      </c>
      <c r="J1235" s="356" t="s">
        <v>312</v>
      </c>
      <c r="K1235" s="15">
        <v>8.0399999999999991</v>
      </c>
      <c r="L1235" s="15">
        <v>7.1</v>
      </c>
      <c r="M1235" s="15" t="s">
        <v>312</v>
      </c>
      <c r="N1235" s="15">
        <v>468.2</v>
      </c>
      <c r="O1235" s="12">
        <v>153</v>
      </c>
      <c r="P1235" s="13"/>
      <c r="Q1235" s="111" t="s">
        <v>298</v>
      </c>
      <c r="R1235" s="111" t="s">
        <v>492</v>
      </c>
      <c r="S1235" s="13"/>
      <c r="T1235" s="13"/>
      <c r="U1235" s="18" t="s">
        <v>477</v>
      </c>
      <c r="V1235" s="330"/>
      <c r="W1235" s="330"/>
      <c r="X1235" s="330"/>
      <c r="Y1235" s="330"/>
      <c r="Z1235" s="330"/>
      <c r="AA1235" s="13"/>
      <c r="AB1235" s="13"/>
    </row>
    <row r="1236" spans="1:28" ht="15" x14ac:dyDescent="0.2">
      <c r="A1236" s="13" t="s">
        <v>317</v>
      </c>
      <c r="B1236" s="39">
        <v>42963</v>
      </c>
      <c r="C1236" s="16">
        <v>0.44166666666666665</v>
      </c>
      <c r="D1236" s="12"/>
      <c r="E1236" s="111"/>
      <c r="F1236" s="15" t="s">
        <v>312</v>
      </c>
      <c r="G1236" s="13" t="s">
        <v>312</v>
      </c>
      <c r="H1236" s="15">
        <v>18.690000000000001</v>
      </c>
      <c r="I1236" s="13" t="s">
        <v>230</v>
      </c>
      <c r="J1236" s="356" t="s">
        <v>312</v>
      </c>
      <c r="K1236" s="15">
        <v>8</v>
      </c>
      <c r="L1236" s="15">
        <v>5.6</v>
      </c>
      <c r="M1236" s="15" t="s">
        <v>312</v>
      </c>
      <c r="N1236" s="15">
        <v>482.1</v>
      </c>
      <c r="O1236" s="12">
        <v>150.19999999999999</v>
      </c>
      <c r="P1236" s="13"/>
      <c r="Q1236" s="111" t="s">
        <v>298</v>
      </c>
      <c r="R1236" s="111" t="s">
        <v>345</v>
      </c>
      <c r="S1236" s="13"/>
      <c r="T1236" s="13"/>
      <c r="U1236" s="18" t="s">
        <v>479</v>
      </c>
      <c r="V1236" s="330"/>
      <c r="W1236" s="330"/>
      <c r="X1236" s="330"/>
      <c r="Y1236" s="330"/>
      <c r="Z1236" s="330"/>
      <c r="AA1236" s="13"/>
      <c r="AB1236" s="13"/>
    </row>
    <row r="1237" spans="1:28" ht="15" x14ac:dyDescent="0.2">
      <c r="A1237" s="13" t="s">
        <v>317</v>
      </c>
      <c r="B1237" s="39">
        <v>42970</v>
      </c>
      <c r="C1237" s="16">
        <v>0.49583333333333335</v>
      </c>
      <c r="D1237" s="12">
        <v>137.4</v>
      </c>
      <c r="E1237" s="111" t="s">
        <v>296</v>
      </c>
      <c r="F1237" s="15">
        <v>8.2100000000000009</v>
      </c>
      <c r="G1237" s="13">
        <v>109.5</v>
      </c>
      <c r="H1237" s="15">
        <v>19.73</v>
      </c>
      <c r="I1237" s="13" t="s">
        <v>230</v>
      </c>
      <c r="J1237" s="356" t="s">
        <v>312</v>
      </c>
      <c r="K1237" s="15">
        <v>8.06</v>
      </c>
      <c r="L1237" s="15">
        <v>11</v>
      </c>
      <c r="M1237" s="15" t="s">
        <v>312</v>
      </c>
      <c r="N1237" s="15">
        <v>502</v>
      </c>
      <c r="O1237" s="12">
        <v>140.6</v>
      </c>
      <c r="P1237" s="13"/>
      <c r="Q1237" s="111" t="s">
        <v>298</v>
      </c>
      <c r="R1237" s="111" t="s">
        <v>345</v>
      </c>
      <c r="S1237" s="13"/>
      <c r="T1237" s="13"/>
      <c r="U1237" s="18" t="s">
        <v>633</v>
      </c>
      <c r="V1237" s="330"/>
      <c r="W1237" s="330"/>
      <c r="X1237" s="330"/>
      <c r="Y1237" s="330"/>
      <c r="Z1237" s="330"/>
      <c r="AA1237" s="13"/>
      <c r="AB1237" s="13"/>
    </row>
    <row r="1238" spans="1:28" ht="15" x14ac:dyDescent="0.2">
      <c r="A1238" s="57" t="s">
        <v>317</v>
      </c>
      <c r="B1238" s="383">
        <v>42977</v>
      </c>
      <c r="C1238" s="369">
        <v>0.49722222222222223</v>
      </c>
      <c r="D1238" s="81">
        <v>292.39999999999998</v>
      </c>
      <c r="E1238" s="155" t="s">
        <v>296</v>
      </c>
      <c r="F1238" s="345">
        <v>8.1199999999999992</v>
      </c>
      <c r="G1238" s="57">
        <v>106.4</v>
      </c>
      <c r="H1238" s="345">
        <v>19.010000000000002</v>
      </c>
      <c r="I1238" s="57" t="s">
        <v>233</v>
      </c>
      <c r="J1238" s="385" t="s">
        <v>312</v>
      </c>
      <c r="K1238" s="345">
        <v>7.92</v>
      </c>
      <c r="L1238" s="345">
        <v>2.86</v>
      </c>
      <c r="M1238" s="345" t="s">
        <v>312</v>
      </c>
      <c r="N1238" s="345">
        <v>531.9</v>
      </c>
      <c r="O1238" s="81">
        <v>154</v>
      </c>
      <c r="P1238" s="57"/>
      <c r="Q1238" s="155" t="s">
        <v>298</v>
      </c>
      <c r="R1238" s="155" t="s">
        <v>345</v>
      </c>
      <c r="S1238" s="57"/>
      <c r="T1238" s="57"/>
      <c r="U1238" s="158" t="s">
        <v>481</v>
      </c>
      <c r="V1238" s="357"/>
      <c r="W1238" s="357"/>
      <c r="X1238" s="357"/>
      <c r="Y1238" s="357"/>
      <c r="Z1238" s="357"/>
      <c r="AA1238" s="57"/>
      <c r="AB1238" s="57"/>
    </row>
    <row r="1239" spans="1:28" ht="15" x14ac:dyDescent="0.2">
      <c r="A1239" s="13" t="s">
        <v>317</v>
      </c>
      <c r="B1239" s="39">
        <v>42984</v>
      </c>
      <c r="C1239" s="16">
        <v>0.47222222222222227</v>
      </c>
      <c r="D1239" s="12"/>
      <c r="E1239" s="111"/>
      <c r="F1239" s="15">
        <v>8.32</v>
      </c>
      <c r="G1239" s="13">
        <v>103.6</v>
      </c>
      <c r="H1239" s="15">
        <v>16.75</v>
      </c>
      <c r="I1239" s="13" t="s">
        <v>233</v>
      </c>
      <c r="J1239" s="356" t="s">
        <v>312</v>
      </c>
      <c r="K1239" s="15">
        <v>8.0399999999999991</v>
      </c>
      <c r="L1239" s="15">
        <v>2</v>
      </c>
      <c r="M1239" s="15" t="s">
        <v>312</v>
      </c>
      <c r="N1239" s="15">
        <v>679.3</v>
      </c>
      <c r="O1239" s="12">
        <v>151.5</v>
      </c>
      <c r="P1239" s="13"/>
      <c r="Q1239" s="111" t="s">
        <v>298</v>
      </c>
      <c r="R1239" s="111" t="s">
        <v>345</v>
      </c>
      <c r="S1239" s="13"/>
      <c r="T1239" s="13"/>
      <c r="U1239" s="18" t="s">
        <v>482</v>
      </c>
      <c r="V1239" s="330"/>
      <c r="W1239" s="330"/>
      <c r="X1239" s="330"/>
      <c r="Y1239" s="330"/>
      <c r="Z1239" s="330"/>
      <c r="AA1239" s="13"/>
      <c r="AB1239" s="13"/>
    </row>
    <row r="1240" spans="1:28" ht="15" x14ac:dyDescent="0.2">
      <c r="A1240" s="13" t="s">
        <v>317</v>
      </c>
      <c r="B1240" s="39">
        <v>42991</v>
      </c>
      <c r="C1240" s="16">
        <v>0.46597222222222223</v>
      </c>
      <c r="D1240" s="12">
        <v>461.1</v>
      </c>
      <c r="E1240" s="111" t="s">
        <v>296</v>
      </c>
      <c r="F1240" s="15">
        <v>8.26</v>
      </c>
      <c r="G1240" s="13">
        <v>108.4</v>
      </c>
      <c r="H1240" s="15">
        <v>18.48</v>
      </c>
      <c r="I1240" s="13" t="s">
        <v>233</v>
      </c>
      <c r="J1240" s="356" t="s">
        <v>312</v>
      </c>
      <c r="K1240" s="15">
        <v>7.77</v>
      </c>
      <c r="L1240" s="15" t="s">
        <v>312</v>
      </c>
      <c r="M1240" s="15" t="s">
        <v>312</v>
      </c>
      <c r="N1240" s="15">
        <v>543.9</v>
      </c>
      <c r="O1240" s="12" t="s">
        <v>312</v>
      </c>
      <c r="P1240" s="13"/>
      <c r="Q1240" s="111" t="s">
        <v>298</v>
      </c>
      <c r="R1240" s="111" t="s">
        <v>345</v>
      </c>
      <c r="S1240" s="13"/>
      <c r="T1240" s="13"/>
      <c r="U1240" s="18" t="s">
        <v>477</v>
      </c>
      <c r="V1240" s="330"/>
      <c r="W1240" s="330"/>
      <c r="X1240" s="330"/>
      <c r="Y1240" s="330"/>
      <c r="Z1240" s="330"/>
      <c r="AA1240" s="13"/>
      <c r="AB1240" s="13"/>
    </row>
    <row r="1241" spans="1:28" ht="15" x14ac:dyDescent="0.2">
      <c r="A1241" s="13" t="s">
        <v>316</v>
      </c>
      <c r="B1241" s="39">
        <v>41395</v>
      </c>
      <c r="C1241" s="13" t="s">
        <v>281</v>
      </c>
      <c r="D1241" s="13">
        <v>980</v>
      </c>
      <c r="E1241" s="13"/>
      <c r="F1241" s="13" t="s">
        <v>281</v>
      </c>
      <c r="G1241" s="13" t="s">
        <v>281</v>
      </c>
      <c r="H1241" s="13" t="s">
        <v>281</v>
      </c>
      <c r="I1241" s="13" t="s">
        <v>281</v>
      </c>
      <c r="J1241" s="318" t="s">
        <v>312</v>
      </c>
      <c r="K1241" s="13" t="s">
        <v>281</v>
      </c>
      <c r="L1241" s="13" t="s">
        <v>281</v>
      </c>
      <c r="M1241" s="13" t="s">
        <v>281</v>
      </c>
      <c r="N1241" s="13" t="s">
        <v>281</v>
      </c>
      <c r="O1241" s="13" t="s">
        <v>281</v>
      </c>
      <c r="P1241" s="13" t="s">
        <v>281</v>
      </c>
      <c r="Q1241" s="13" t="s">
        <v>281</v>
      </c>
      <c r="R1241" s="13" t="s">
        <v>345</v>
      </c>
      <c r="S1241" s="13"/>
      <c r="T1241" s="13"/>
      <c r="U1241" s="18" t="s">
        <v>267</v>
      </c>
      <c r="V1241" s="330"/>
      <c r="W1241" s="330"/>
      <c r="X1241" s="330"/>
      <c r="Y1241" s="330"/>
      <c r="Z1241" s="330"/>
      <c r="AA1241" s="13"/>
      <c r="AB1241" s="13"/>
    </row>
    <row r="1242" spans="1:28" ht="15" x14ac:dyDescent="0.2">
      <c r="A1242" s="13" t="s">
        <v>316</v>
      </c>
      <c r="B1242" s="39">
        <v>41409</v>
      </c>
      <c r="C1242" s="13" t="s">
        <v>281</v>
      </c>
      <c r="D1242" s="13">
        <v>32.299999999999997</v>
      </c>
      <c r="E1242" s="13"/>
      <c r="F1242" s="13" t="s">
        <v>281</v>
      </c>
      <c r="G1242" s="13" t="s">
        <v>281</v>
      </c>
      <c r="H1242" s="13" t="s">
        <v>281</v>
      </c>
      <c r="I1242" s="13" t="s">
        <v>281</v>
      </c>
      <c r="J1242" s="318" t="s">
        <v>312</v>
      </c>
      <c r="K1242" s="13" t="s">
        <v>281</v>
      </c>
      <c r="L1242" s="13" t="s">
        <v>281</v>
      </c>
      <c r="M1242" s="13" t="s">
        <v>281</v>
      </c>
      <c r="N1242" s="13" t="s">
        <v>281</v>
      </c>
      <c r="O1242" s="13" t="s">
        <v>281</v>
      </c>
      <c r="P1242" s="13" t="s">
        <v>281</v>
      </c>
      <c r="Q1242" s="13" t="s">
        <v>281</v>
      </c>
      <c r="R1242" s="13" t="s">
        <v>345</v>
      </c>
      <c r="S1242" s="13"/>
      <c r="T1242" s="13"/>
      <c r="U1242" s="18" t="s">
        <v>267</v>
      </c>
      <c r="V1242" s="330"/>
      <c r="W1242" s="330"/>
      <c r="X1242" s="330"/>
      <c r="Y1242" s="330"/>
      <c r="Z1242" s="330"/>
      <c r="AA1242" s="13"/>
      <c r="AB1242" s="13"/>
    </row>
    <row r="1243" spans="1:28" ht="15" x14ac:dyDescent="0.2">
      <c r="A1243" s="13" t="s">
        <v>316</v>
      </c>
      <c r="B1243" s="39">
        <v>41465</v>
      </c>
      <c r="C1243" s="16">
        <v>0.43194444444444446</v>
      </c>
      <c r="D1243" s="13">
        <v>326</v>
      </c>
      <c r="E1243" s="13"/>
      <c r="F1243" s="13" t="s">
        <v>312</v>
      </c>
      <c r="G1243" s="13" t="s">
        <v>312</v>
      </c>
      <c r="H1243" s="13">
        <v>20.34</v>
      </c>
      <c r="I1243" s="13" t="s">
        <v>233</v>
      </c>
      <c r="J1243" s="318" t="s">
        <v>312</v>
      </c>
      <c r="K1243" s="13">
        <v>8.2899999999999991</v>
      </c>
      <c r="L1243" s="13" t="s">
        <v>312</v>
      </c>
      <c r="M1243" s="13" t="s">
        <v>312</v>
      </c>
      <c r="N1243" s="13">
        <v>714.1</v>
      </c>
      <c r="O1243" s="13" t="s">
        <v>312</v>
      </c>
      <c r="P1243" s="13"/>
      <c r="Q1243" s="13" t="s">
        <v>312</v>
      </c>
      <c r="R1243" s="13" t="s">
        <v>345</v>
      </c>
      <c r="S1243" s="13"/>
      <c r="T1243" s="13"/>
      <c r="U1243" s="18" t="s">
        <v>268</v>
      </c>
      <c r="V1243" s="330"/>
      <c r="W1243" s="330"/>
      <c r="X1243" s="330"/>
      <c r="Y1243" s="330"/>
      <c r="Z1243" s="330"/>
      <c r="AA1243" s="13"/>
      <c r="AB1243" s="13"/>
    </row>
    <row r="1244" spans="1:28" ht="15" x14ac:dyDescent="0.2">
      <c r="A1244" s="13" t="s">
        <v>316</v>
      </c>
      <c r="B1244" s="39">
        <v>41479</v>
      </c>
      <c r="C1244" s="16">
        <v>0.40277777777777773</v>
      </c>
      <c r="D1244" s="13">
        <v>613</v>
      </c>
      <c r="E1244" s="13"/>
      <c r="F1244" s="13" t="s">
        <v>312</v>
      </c>
      <c r="G1244" s="13" t="s">
        <v>312</v>
      </c>
      <c r="H1244" s="13">
        <v>20.79</v>
      </c>
      <c r="I1244" s="13" t="s">
        <v>230</v>
      </c>
      <c r="J1244" s="318" t="s">
        <v>312</v>
      </c>
      <c r="K1244" s="13">
        <v>8.26</v>
      </c>
      <c r="L1244" s="13" t="s">
        <v>312</v>
      </c>
      <c r="M1244" s="13" t="s">
        <v>312</v>
      </c>
      <c r="N1244" s="13">
        <v>589.5</v>
      </c>
      <c r="O1244" s="13" t="s">
        <v>312</v>
      </c>
      <c r="P1244" s="13"/>
      <c r="Q1244" s="13" t="s">
        <v>312</v>
      </c>
      <c r="R1244" s="13" t="s">
        <v>345</v>
      </c>
      <c r="S1244" s="13"/>
      <c r="T1244" s="13"/>
      <c r="U1244" s="18" t="s">
        <v>270</v>
      </c>
      <c r="V1244" s="330"/>
      <c r="W1244" s="330"/>
      <c r="X1244" s="330"/>
      <c r="Y1244" s="330"/>
      <c r="Z1244" s="330"/>
      <c r="AA1244" s="13"/>
      <c r="AB1244" s="13"/>
    </row>
    <row r="1245" spans="1:28" ht="15" x14ac:dyDescent="0.2">
      <c r="A1245" s="13" t="s">
        <v>316</v>
      </c>
      <c r="B1245" s="39">
        <v>41493</v>
      </c>
      <c r="C1245" s="16">
        <v>0.39930555555555558</v>
      </c>
      <c r="D1245" s="13">
        <v>687</v>
      </c>
      <c r="E1245" s="13"/>
      <c r="F1245" s="13" t="s">
        <v>312</v>
      </c>
      <c r="G1245" s="13" t="s">
        <v>312</v>
      </c>
      <c r="H1245" s="13">
        <v>18.809999999999999</v>
      </c>
      <c r="I1245" s="13" t="s">
        <v>230</v>
      </c>
      <c r="J1245" s="318" t="s">
        <v>312</v>
      </c>
      <c r="K1245" s="13">
        <v>7.98</v>
      </c>
      <c r="L1245" s="13" t="s">
        <v>312</v>
      </c>
      <c r="M1245" s="13" t="s">
        <v>312</v>
      </c>
      <c r="N1245" s="13">
        <v>577.5</v>
      </c>
      <c r="O1245" s="13" t="s">
        <v>312</v>
      </c>
      <c r="P1245" s="13"/>
      <c r="Q1245" s="13" t="s">
        <v>312</v>
      </c>
      <c r="R1245" s="13" t="s">
        <v>345</v>
      </c>
      <c r="S1245" s="13"/>
      <c r="T1245" s="13"/>
      <c r="U1245" s="18" t="s">
        <v>268</v>
      </c>
      <c r="V1245" s="330"/>
      <c r="W1245" s="330"/>
      <c r="X1245" s="330"/>
      <c r="Y1245" s="330"/>
      <c r="Z1245" s="330"/>
      <c r="AA1245" s="13"/>
      <c r="AB1245" s="13"/>
    </row>
    <row r="1246" spans="1:28" ht="15" x14ac:dyDescent="0.2">
      <c r="A1246" s="13" t="s">
        <v>316</v>
      </c>
      <c r="B1246" s="39">
        <v>41507</v>
      </c>
      <c r="C1246" s="16">
        <v>0.4152777777777778</v>
      </c>
      <c r="D1246" s="13" t="s">
        <v>296</v>
      </c>
      <c r="E1246" s="13"/>
      <c r="F1246" s="13" t="s">
        <v>312</v>
      </c>
      <c r="G1246" s="13" t="s">
        <v>312</v>
      </c>
      <c r="H1246" s="13">
        <v>19.71</v>
      </c>
      <c r="I1246" s="13" t="s">
        <v>230</v>
      </c>
      <c r="J1246" s="318" t="s">
        <v>312</v>
      </c>
      <c r="K1246" s="13">
        <v>8.27</v>
      </c>
      <c r="L1246" s="13" t="s">
        <v>312</v>
      </c>
      <c r="M1246" s="13" t="s">
        <v>312</v>
      </c>
      <c r="N1246" s="13">
        <v>594.79999999999995</v>
      </c>
      <c r="O1246" s="13" t="s">
        <v>312</v>
      </c>
      <c r="P1246" s="13"/>
      <c r="Q1246" s="13" t="s">
        <v>312</v>
      </c>
      <c r="R1246" s="13" t="s">
        <v>345</v>
      </c>
      <c r="S1246" s="13"/>
      <c r="T1246" s="13"/>
      <c r="U1246" s="18" t="s">
        <v>270</v>
      </c>
      <c r="V1246" s="330"/>
      <c r="W1246" s="330"/>
      <c r="X1246" s="330"/>
      <c r="Y1246" s="330"/>
      <c r="Z1246" s="330"/>
      <c r="AA1246" s="13"/>
      <c r="AB1246" s="13"/>
    </row>
    <row r="1247" spans="1:28" ht="15" x14ac:dyDescent="0.2">
      <c r="A1247" s="13" t="s">
        <v>316</v>
      </c>
      <c r="B1247" s="39">
        <v>41521</v>
      </c>
      <c r="C1247" s="16">
        <v>0.40972222222222227</v>
      </c>
      <c r="D1247" s="13">
        <v>184</v>
      </c>
      <c r="E1247" s="13"/>
      <c r="F1247" s="13" t="s">
        <v>312</v>
      </c>
      <c r="G1247" s="13" t="s">
        <v>312</v>
      </c>
      <c r="H1247" s="13">
        <v>20.329999999999998</v>
      </c>
      <c r="I1247" s="13" t="s">
        <v>230</v>
      </c>
      <c r="J1247" s="318" t="s">
        <v>312</v>
      </c>
      <c r="K1247" s="13">
        <v>8.07</v>
      </c>
      <c r="L1247" s="13" t="s">
        <v>312</v>
      </c>
      <c r="M1247" s="13" t="s">
        <v>312</v>
      </c>
      <c r="N1247" s="13">
        <v>403.4</v>
      </c>
      <c r="O1247" s="13" t="s">
        <v>312</v>
      </c>
      <c r="P1247" s="13"/>
      <c r="Q1247" s="13" t="s">
        <v>312</v>
      </c>
      <c r="R1247" s="13" t="s">
        <v>345</v>
      </c>
      <c r="S1247" s="13"/>
      <c r="T1247" s="13"/>
      <c r="U1247" s="18" t="s">
        <v>634</v>
      </c>
      <c r="V1247" s="330"/>
      <c r="W1247" s="330"/>
      <c r="X1247" s="330"/>
      <c r="Y1247" s="330"/>
      <c r="Z1247" s="330"/>
      <c r="AA1247" s="13"/>
      <c r="AB1247" s="13"/>
    </row>
    <row r="1248" spans="1:28" ht="15" x14ac:dyDescent="0.2">
      <c r="A1248" s="13" t="s">
        <v>316</v>
      </c>
      <c r="B1248" s="39">
        <v>41541</v>
      </c>
      <c r="C1248" s="16">
        <v>0.40972222222222227</v>
      </c>
      <c r="D1248" s="12">
        <v>96</v>
      </c>
      <c r="E1248" s="13"/>
      <c r="F1248" s="13" t="s">
        <v>312</v>
      </c>
      <c r="G1248" s="13" t="s">
        <v>312</v>
      </c>
      <c r="H1248" s="13">
        <v>12.21</v>
      </c>
      <c r="I1248" s="13" t="s">
        <v>371</v>
      </c>
      <c r="J1248" s="318" t="s">
        <v>312</v>
      </c>
      <c r="K1248" s="13">
        <v>7.66</v>
      </c>
      <c r="L1248" s="13" t="s">
        <v>312</v>
      </c>
      <c r="M1248" s="13" t="s">
        <v>312</v>
      </c>
      <c r="N1248" s="12">
        <v>172.1</v>
      </c>
      <c r="O1248" s="13" t="s">
        <v>312</v>
      </c>
      <c r="P1248" s="13"/>
      <c r="Q1248" s="13" t="s">
        <v>312</v>
      </c>
      <c r="R1248" s="13" t="s">
        <v>345</v>
      </c>
      <c r="S1248" s="13"/>
      <c r="T1248" s="13"/>
      <c r="U1248" s="18" t="s">
        <v>334</v>
      </c>
      <c r="V1248" s="330"/>
      <c r="W1248" s="330"/>
      <c r="X1248" s="330"/>
      <c r="Y1248" s="330"/>
      <c r="Z1248" s="330"/>
      <c r="AA1248" s="13"/>
      <c r="AB1248" s="13"/>
    </row>
    <row r="1249" spans="1:28" ht="15" x14ac:dyDescent="0.2">
      <c r="A1249" s="13" t="s">
        <v>316</v>
      </c>
      <c r="B1249" s="39">
        <v>41564</v>
      </c>
      <c r="C1249" s="16">
        <v>0.38194444444444442</v>
      </c>
      <c r="D1249" s="13">
        <v>70.3</v>
      </c>
      <c r="E1249" s="13">
        <v>727</v>
      </c>
      <c r="F1249" s="13">
        <v>8.5</v>
      </c>
      <c r="G1249" s="13"/>
      <c r="H1249" s="13">
        <v>8.5</v>
      </c>
      <c r="I1249" s="13"/>
      <c r="J1249" s="318" t="s">
        <v>312</v>
      </c>
      <c r="K1249" s="13">
        <v>6.71</v>
      </c>
      <c r="L1249" s="13">
        <v>15</v>
      </c>
      <c r="M1249" s="13" t="s">
        <v>312</v>
      </c>
      <c r="N1249" s="13"/>
      <c r="O1249" s="13" t="s">
        <v>312</v>
      </c>
      <c r="P1249" s="13"/>
      <c r="Q1249" s="13" t="s">
        <v>312</v>
      </c>
      <c r="R1249" s="13" t="s">
        <v>346</v>
      </c>
      <c r="S1249" s="13">
        <v>0</v>
      </c>
      <c r="T1249" s="13"/>
      <c r="U1249" s="18" t="s">
        <v>335</v>
      </c>
      <c r="V1249" s="18"/>
      <c r="W1249" s="18"/>
      <c r="X1249" s="18"/>
      <c r="Y1249" s="18"/>
      <c r="Z1249" s="18"/>
      <c r="AA1249" s="13"/>
      <c r="AB1249" s="13"/>
    </row>
    <row r="1250" spans="1:28" ht="15" x14ac:dyDescent="0.2">
      <c r="A1250" s="13" t="s">
        <v>316</v>
      </c>
      <c r="B1250" s="39">
        <v>41578</v>
      </c>
      <c r="C1250" s="16">
        <v>0.37013888888888885</v>
      </c>
      <c r="D1250" s="13">
        <v>70.599999999999994</v>
      </c>
      <c r="E1250" s="13">
        <v>365.4</v>
      </c>
      <c r="F1250" s="13">
        <v>8</v>
      </c>
      <c r="G1250" s="13"/>
      <c r="H1250" s="13">
        <v>6</v>
      </c>
      <c r="I1250" s="13"/>
      <c r="J1250" s="318" t="s">
        <v>312</v>
      </c>
      <c r="K1250" s="13">
        <v>7.33</v>
      </c>
      <c r="L1250" s="13">
        <v>4.5</v>
      </c>
      <c r="M1250" s="13" t="s">
        <v>312</v>
      </c>
      <c r="N1250" s="13"/>
      <c r="O1250" s="13" t="s">
        <v>312</v>
      </c>
      <c r="P1250" s="13"/>
      <c r="Q1250" s="13" t="s">
        <v>312</v>
      </c>
      <c r="R1250" s="13" t="s">
        <v>346</v>
      </c>
      <c r="S1250" s="13">
        <v>0.1</v>
      </c>
      <c r="T1250" s="13"/>
      <c r="U1250" s="18" t="s">
        <v>335</v>
      </c>
      <c r="V1250" s="18"/>
      <c r="W1250" s="18"/>
      <c r="X1250" s="18"/>
      <c r="Y1250" s="18"/>
      <c r="Z1250" s="18"/>
      <c r="AA1250" s="13"/>
      <c r="AB1250" s="13"/>
    </row>
    <row r="1251" spans="1:28" ht="15" x14ac:dyDescent="0.2">
      <c r="A1251" s="13" t="s">
        <v>316</v>
      </c>
      <c r="B1251" s="39">
        <v>41592</v>
      </c>
      <c r="C1251" s="16">
        <v>0.375</v>
      </c>
      <c r="D1251" s="13">
        <v>105</v>
      </c>
      <c r="E1251" s="13">
        <v>224.7</v>
      </c>
      <c r="F1251" s="13">
        <v>7.5</v>
      </c>
      <c r="G1251" s="13"/>
      <c r="H1251" s="13">
        <v>6.7</v>
      </c>
      <c r="I1251" s="13"/>
      <c r="J1251" s="318" t="s">
        <v>312</v>
      </c>
      <c r="K1251" s="13">
        <v>7.68</v>
      </c>
      <c r="L1251" s="13"/>
      <c r="M1251" s="13" t="s">
        <v>312</v>
      </c>
      <c r="N1251" s="13"/>
      <c r="O1251" s="13" t="s">
        <v>312</v>
      </c>
      <c r="P1251" s="13"/>
      <c r="Q1251" s="13" t="s">
        <v>312</v>
      </c>
      <c r="R1251" s="13" t="s">
        <v>346</v>
      </c>
      <c r="S1251" s="13">
        <v>0.1</v>
      </c>
      <c r="T1251" s="13"/>
      <c r="U1251" s="18" t="s">
        <v>335</v>
      </c>
      <c r="V1251" s="18"/>
      <c r="W1251" s="18"/>
      <c r="X1251" s="18"/>
      <c r="Y1251" s="18"/>
      <c r="Z1251" s="18"/>
      <c r="AA1251" s="13"/>
      <c r="AB1251" s="13"/>
    </row>
    <row r="1252" spans="1:28" ht="15" x14ac:dyDescent="0.2">
      <c r="A1252" s="13" t="s">
        <v>316</v>
      </c>
      <c r="B1252" s="39">
        <v>41613</v>
      </c>
      <c r="C1252" s="16" t="s">
        <v>312</v>
      </c>
      <c r="D1252" s="16" t="s">
        <v>312</v>
      </c>
      <c r="E1252" s="16" t="s">
        <v>312</v>
      </c>
      <c r="F1252" s="16" t="s">
        <v>312</v>
      </c>
      <c r="G1252" s="16" t="s">
        <v>312</v>
      </c>
      <c r="H1252" s="16" t="s">
        <v>312</v>
      </c>
      <c r="I1252" s="16" t="s">
        <v>312</v>
      </c>
      <c r="J1252" s="318" t="s">
        <v>312</v>
      </c>
      <c r="K1252" s="16" t="s">
        <v>312</v>
      </c>
      <c r="L1252" s="16" t="s">
        <v>312</v>
      </c>
      <c r="M1252" s="13" t="s">
        <v>312</v>
      </c>
      <c r="N1252" s="16" t="s">
        <v>312</v>
      </c>
      <c r="O1252" s="13" t="s">
        <v>312</v>
      </c>
      <c r="P1252" s="13"/>
      <c r="Q1252" s="13" t="s">
        <v>312</v>
      </c>
      <c r="R1252" s="16" t="s">
        <v>312</v>
      </c>
      <c r="S1252" s="16" t="s">
        <v>312</v>
      </c>
      <c r="T1252" s="16" t="s">
        <v>312</v>
      </c>
      <c r="U1252" s="18" t="s">
        <v>341</v>
      </c>
      <c r="V1252" s="18"/>
      <c r="W1252" s="18"/>
      <c r="X1252" s="18"/>
      <c r="Y1252" s="18"/>
      <c r="Z1252" s="18"/>
      <c r="AA1252" s="13"/>
      <c r="AB1252" s="13"/>
    </row>
    <row r="1253" spans="1:28" ht="15" x14ac:dyDescent="0.2">
      <c r="A1253" s="13" t="s">
        <v>316</v>
      </c>
      <c r="B1253" s="39">
        <v>41620</v>
      </c>
      <c r="C1253" s="16" t="s">
        <v>312</v>
      </c>
      <c r="D1253" s="13"/>
      <c r="E1253" s="13"/>
      <c r="F1253" s="13"/>
      <c r="G1253" s="13"/>
      <c r="H1253" s="13"/>
      <c r="I1253" s="13"/>
      <c r="J1253" s="318" t="s">
        <v>312</v>
      </c>
      <c r="K1253" s="13"/>
      <c r="L1253" s="13"/>
      <c r="M1253" s="13" t="s">
        <v>312</v>
      </c>
      <c r="N1253" s="13"/>
      <c r="O1253" s="13" t="s">
        <v>312</v>
      </c>
      <c r="P1253" s="13"/>
      <c r="Q1253" s="13" t="s">
        <v>312</v>
      </c>
      <c r="R1253" s="13"/>
      <c r="S1253" s="13"/>
      <c r="T1253" s="13"/>
      <c r="U1253" s="18" t="s">
        <v>257</v>
      </c>
      <c r="V1253" s="18"/>
      <c r="W1253" s="18"/>
      <c r="X1253" s="18"/>
      <c r="Y1253" s="18"/>
      <c r="Z1253" s="18"/>
      <c r="AA1253" s="13"/>
      <c r="AB1253" s="13"/>
    </row>
    <row r="1254" spans="1:28" ht="15" x14ac:dyDescent="0.2">
      <c r="A1254" s="13" t="s">
        <v>316</v>
      </c>
      <c r="B1254" s="39">
        <v>41671</v>
      </c>
      <c r="C1254" s="16">
        <v>0.39583333333333331</v>
      </c>
      <c r="D1254" s="13" t="s">
        <v>312</v>
      </c>
      <c r="E1254" s="13" t="s">
        <v>312</v>
      </c>
      <c r="F1254" s="13" t="s">
        <v>312</v>
      </c>
      <c r="G1254" s="13"/>
      <c r="H1254" s="13" t="s">
        <v>312</v>
      </c>
      <c r="I1254" s="13"/>
      <c r="J1254" s="318" t="s">
        <v>312</v>
      </c>
      <c r="K1254" s="13" t="s">
        <v>312</v>
      </c>
      <c r="L1254" s="13" t="s">
        <v>312</v>
      </c>
      <c r="M1254" s="13" t="s">
        <v>312</v>
      </c>
      <c r="N1254" s="13"/>
      <c r="O1254" s="13" t="s">
        <v>312</v>
      </c>
      <c r="P1254" s="13"/>
      <c r="Q1254" s="13" t="s">
        <v>312</v>
      </c>
      <c r="R1254" s="13" t="s">
        <v>312</v>
      </c>
      <c r="S1254" s="13" t="s">
        <v>312</v>
      </c>
      <c r="T1254" s="13"/>
      <c r="U1254" s="18" t="s">
        <v>194</v>
      </c>
      <c r="V1254" s="18"/>
      <c r="W1254" s="18"/>
      <c r="X1254" s="18"/>
      <c r="Y1254" s="18"/>
      <c r="Z1254" s="18"/>
      <c r="AA1254" s="13"/>
      <c r="AB1254" s="13"/>
    </row>
    <row r="1255" spans="1:28" ht="15" x14ac:dyDescent="0.2">
      <c r="A1255" s="13" t="s">
        <v>316</v>
      </c>
      <c r="B1255" s="39">
        <v>41684</v>
      </c>
      <c r="C1255" s="16">
        <v>0.375</v>
      </c>
      <c r="D1255" s="13">
        <v>35</v>
      </c>
      <c r="E1255" s="13">
        <v>67</v>
      </c>
      <c r="F1255" s="13">
        <v>8.4</v>
      </c>
      <c r="G1255" s="13"/>
      <c r="H1255" s="13">
        <v>2.2000000000000002</v>
      </c>
      <c r="I1255" s="13"/>
      <c r="J1255" s="318" t="s">
        <v>312</v>
      </c>
      <c r="K1255" s="13">
        <v>7.67</v>
      </c>
      <c r="L1255" s="13"/>
      <c r="M1255" s="13" t="s">
        <v>312</v>
      </c>
      <c r="N1255" s="13"/>
      <c r="O1255" s="13" t="s">
        <v>312</v>
      </c>
      <c r="P1255" s="13"/>
      <c r="Q1255" s="13" t="s">
        <v>312</v>
      </c>
      <c r="R1255" s="13" t="s">
        <v>346</v>
      </c>
      <c r="S1255" s="13">
        <v>2.6</v>
      </c>
      <c r="T1255" s="13">
        <v>1.002</v>
      </c>
      <c r="U1255" s="18" t="s">
        <v>341</v>
      </c>
      <c r="V1255" s="330"/>
      <c r="W1255" s="330"/>
      <c r="X1255" s="330"/>
      <c r="Y1255" s="330"/>
      <c r="Z1255" s="330"/>
      <c r="AA1255" s="13"/>
      <c r="AB1255" s="13"/>
    </row>
    <row r="1256" spans="1:28" ht="15" x14ac:dyDescent="0.2">
      <c r="A1256" s="13" t="s">
        <v>316</v>
      </c>
      <c r="B1256" s="39">
        <v>41698</v>
      </c>
      <c r="C1256" s="16">
        <v>0.35416666666666669</v>
      </c>
      <c r="D1256" s="13">
        <v>73.3</v>
      </c>
      <c r="E1256" s="13">
        <v>84.5</v>
      </c>
      <c r="F1256" s="13">
        <v>13</v>
      </c>
      <c r="G1256" s="13"/>
      <c r="H1256" s="13">
        <v>3.5</v>
      </c>
      <c r="I1256" s="13"/>
      <c r="J1256" s="318" t="s">
        <v>312</v>
      </c>
      <c r="K1256" s="13">
        <v>7.85</v>
      </c>
      <c r="L1256" s="13"/>
      <c r="M1256" s="13" t="s">
        <v>312</v>
      </c>
      <c r="N1256" s="13"/>
      <c r="O1256" s="13" t="s">
        <v>312</v>
      </c>
      <c r="P1256" s="13"/>
      <c r="Q1256" s="13" t="s">
        <v>312</v>
      </c>
      <c r="R1256" s="13" t="s">
        <v>346</v>
      </c>
      <c r="S1256" s="13">
        <v>5.3</v>
      </c>
      <c r="T1256" s="13">
        <v>1.004</v>
      </c>
      <c r="U1256" s="18" t="s">
        <v>335</v>
      </c>
      <c r="V1256" s="330"/>
      <c r="W1256" s="330"/>
      <c r="X1256" s="330"/>
      <c r="Y1256" s="330"/>
      <c r="Z1256" s="330"/>
      <c r="AA1256" s="13"/>
      <c r="AB1256" s="13"/>
    </row>
    <row r="1257" spans="1:28" ht="15" x14ac:dyDescent="0.2">
      <c r="A1257" s="13" t="s">
        <v>316</v>
      </c>
      <c r="B1257" s="39">
        <v>41712</v>
      </c>
      <c r="C1257" s="16">
        <v>0.375</v>
      </c>
      <c r="D1257" s="13">
        <v>19.899999999999999</v>
      </c>
      <c r="E1257" s="13">
        <v>387.7</v>
      </c>
      <c r="F1257" s="13">
        <v>9.1</v>
      </c>
      <c r="G1257" s="13"/>
      <c r="H1257" s="13">
        <v>4</v>
      </c>
      <c r="I1257" s="13"/>
      <c r="J1257" s="318" t="s">
        <v>312</v>
      </c>
      <c r="K1257" s="13">
        <v>8.08</v>
      </c>
      <c r="L1257" s="13"/>
      <c r="M1257" s="13" t="s">
        <v>312</v>
      </c>
      <c r="N1257" s="13"/>
      <c r="O1257" s="13" t="s">
        <v>312</v>
      </c>
      <c r="P1257" s="13"/>
      <c r="Q1257" s="13" t="s">
        <v>312</v>
      </c>
      <c r="R1257" s="13" t="s">
        <v>346</v>
      </c>
      <c r="S1257" s="13">
        <v>1.3</v>
      </c>
      <c r="T1257" s="13">
        <v>1.0009999999999999</v>
      </c>
      <c r="U1257" s="18" t="s">
        <v>335</v>
      </c>
      <c r="V1257" s="330"/>
      <c r="W1257" s="330"/>
      <c r="X1257" s="330"/>
      <c r="Y1257" s="330"/>
      <c r="Z1257" s="330"/>
      <c r="AA1257" s="13"/>
      <c r="AB1257" s="13"/>
    </row>
    <row r="1258" spans="1:28" ht="15" x14ac:dyDescent="0.2">
      <c r="A1258" s="13" t="s">
        <v>316</v>
      </c>
      <c r="B1258" s="39">
        <v>41766</v>
      </c>
      <c r="C1258" s="16">
        <v>0.46875</v>
      </c>
      <c r="D1258" s="13">
        <v>74.900000000000006</v>
      </c>
      <c r="E1258" s="13"/>
      <c r="F1258" s="13">
        <v>11.41</v>
      </c>
      <c r="G1258" s="13" t="s">
        <v>312</v>
      </c>
      <c r="H1258" s="13">
        <v>12.39</v>
      </c>
      <c r="I1258" s="13" t="s">
        <v>230</v>
      </c>
      <c r="J1258" s="318" t="s">
        <v>312</v>
      </c>
      <c r="K1258" s="13">
        <v>8.4600000000000009</v>
      </c>
      <c r="L1258" s="13">
        <v>1.93</v>
      </c>
      <c r="M1258" s="13" t="s">
        <v>312</v>
      </c>
      <c r="N1258" s="13">
        <v>581</v>
      </c>
      <c r="O1258" s="13" t="s">
        <v>312</v>
      </c>
      <c r="P1258" s="13"/>
      <c r="Q1258" s="13" t="s">
        <v>312</v>
      </c>
      <c r="R1258" s="13" t="s">
        <v>345</v>
      </c>
      <c r="S1258" s="13"/>
      <c r="T1258" s="13"/>
      <c r="U1258" s="18" t="s">
        <v>136</v>
      </c>
      <c r="V1258" s="330"/>
      <c r="W1258" s="330"/>
      <c r="X1258" s="330"/>
      <c r="Y1258" s="330"/>
      <c r="Z1258" s="330"/>
      <c r="AA1258" s="13"/>
      <c r="AB1258" s="13"/>
    </row>
    <row r="1259" spans="1:28" ht="15" x14ac:dyDescent="0.2">
      <c r="A1259" s="13" t="s">
        <v>316</v>
      </c>
      <c r="B1259" s="39">
        <v>41780</v>
      </c>
      <c r="C1259" s="16">
        <v>0.4513888888888889</v>
      </c>
      <c r="D1259" s="13">
        <v>121</v>
      </c>
      <c r="E1259" s="13"/>
      <c r="F1259" s="13">
        <v>8.89</v>
      </c>
      <c r="G1259" s="13" t="s">
        <v>312</v>
      </c>
      <c r="H1259" s="13">
        <v>14.25</v>
      </c>
      <c r="I1259" s="13" t="s">
        <v>371</v>
      </c>
      <c r="J1259" s="318" t="s">
        <v>312</v>
      </c>
      <c r="K1259" s="13">
        <v>8.02</v>
      </c>
      <c r="L1259" s="13">
        <v>21.3</v>
      </c>
      <c r="M1259" s="13" t="s">
        <v>312</v>
      </c>
      <c r="N1259" s="13">
        <v>458</v>
      </c>
      <c r="O1259" s="13" t="s">
        <v>312</v>
      </c>
      <c r="P1259" s="13"/>
      <c r="Q1259" s="13" t="s">
        <v>312</v>
      </c>
      <c r="R1259" s="13" t="s">
        <v>346</v>
      </c>
      <c r="S1259" s="13"/>
      <c r="T1259" s="13"/>
      <c r="U1259" s="18" t="s">
        <v>140</v>
      </c>
      <c r="V1259" s="330"/>
      <c r="W1259" s="330"/>
      <c r="X1259" s="330"/>
      <c r="Y1259" s="330"/>
      <c r="Z1259" s="330"/>
      <c r="AA1259" s="13"/>
      <c r="AB1259" s="13"/>
    </row>
    <row r="1260" spans="1:28" ht="15" x14ac:dyDescent="0.2">
      <c r="A1260" s="13" t="s">
        <v>316</v>
      </c>
      <c r="B1260" s="39">
        <v>41794</v>
      </c>
      <c r="C1260" s="16">
        <v>0.4368055555555555</v>
      </c>
      <c r="D1260" s="13">
        <v>37.299999999999997</v>
      </c>
      <c r="E1260" s="13"/>
      <c r="F1260" s="13">
        <v>8.7100000000000009</v>
      </c>
      <c r="G1260" s="13" t="s">
        <v>312</v>
      </c>
      <c r="H1260" s="13">
        <v>16.39</v>
      </c>
      <c r="I1260" s="13" t="s">
        <v>371</v>
      </c>
      <c r="J1260" s="318" t="s">
        <v>312</v>
      </c>
      <c r="K1260" s="13">
        <v>7.96</v>
      </c>
      <c r="L1260" s="13">
        <v>15.8</v>
      </c>
      <c r="M1260" s="13" t="s">
        <v>312</v>
      </c>
      <c r="N1260" s="13">
        <v>306</v>
      </c>
      <c r="O1260" s="13" t="s">
        <v>312</v>
      </c>
      <c r="P1260" s="13"/>
      <c r="Q1260" s="13" t="s">
        <v>312</v>
      </c>
      <c r="R1260" s="13" t="s">
        <v>345</v>
      </c>
      <c r="S1260" s="13"/>
      <c r="T1260" s="13"/>
      <c r="U1260" s="18" t="s">
        <v>99</v>
      </c>
      <c r="V1260" s="330"/>
      <c r="W1260" s="330"/>
      <c r="X1260" s="330"/>
      <c r="Y1260" s="330"/>
      <c r="Z1260" s="330"/>
      <c r="AA1260" s="13"/>
      <c r="AB1260" s="13"/>
    </row>
    <row r="1261" spans="1:28" ht="15" x14ac:dyDescent="0.2">
      <c r="A1261" s="13" t="s">
        <v>316</v>
      </c>
      <c r="B1261" s="39">
        <v>41808</v>
      </c>
      <c r="C1261" s="16">
        <v>0.42222222222222222</v>
      </c>
      <c r="D1261" s="13">
        <v>105</v>
      </c>
      <c r="E1261" s="13"/>
      <c r="F1261" s="13">
        <v>8.9</v>
      </c>
      <c r="G1261" s="13" t="s">
        <v>312</v>
      </c>
      <c r="H1261" s="13">
        <v>16.239999999999998</v>
      </c>
      <c r="I1261" s="13" t="s">
        <v>230</v>
      </c>
      <c r="J1261" s="318" t="s">
        <v>312</v>
      </c>
      <c r="K1261" s="13">
        <v>7.98</v>
      </c>
      <c r="L1261" s="13">
        <v>7.09</v>
      </c>
      <c r="M1261" s="13" t="s">
        <v>312</v>
      </c>
      <c r="N1261" s="13">
        <v>345</v>
      </c>
      <c r="O1261" s="13" t="s">
        <v>312</v>
      </c>
      <c r="P1261" s="13"/>
      <c r="Q1261" s="13" t="s">
        <v>312</v>
      </c>
      <c r="R1261" s="13" t="s">
        <v>345</v>
      </c>
      <c r="S1261" s="13"/>
      <c r="T1261" s="13"/>
      <c r="U1261" s="18" t="s">
        <v>100</v>
      </c>
      <c r="V1261" s="330"/>
      <c r="W1261" s="330"/>
      <c r="X1261" s="330"/>
      <c r="Y1261" s="330"/>
      <c r="Z1261" s="330"/>
      <c r="AA1261" s="13"/>
      <c r="AB1261" s="13"/>
    </row>
    <row r="1262" spans="1:28" ht="15" x14ac:dyDescent="0.2">
      <c r="A1262" s="13" t="s">
        <v>316</v>
      </c>
      <c r="B1262" s="39">
        <v>41829</v>
      </c>
      <c r="C1262" s="16">
        <v>0.41805555555555557</v>
      </c>
      <c r="D1262" s="13">
        <v>276</v>
      </c>
      <c r="E1262" s="13"/>
      <c r="F1262" s="13">
        <v>7.93</v>
      </c>
      <c r="G1262" s="13" t="s">
        <v>312</v>
      </c>
      <c r="H1262" s="13">
        <v>19.7</v>
      </c>
      <c r="I1262" s="13" t="s">
        <v>230</v>
      </c>
      <c r="J1262" s="318" t="s">
        <v>312</v>
      </c>
      <c r="K1262" s="13">
        <v>8.0299999999999994</v>
      </c>
      <c r="L1262" s="13">
        <v>21.8</v>
      </c>
      <c r="M1262" s="13" t="s">
        <v>312</v>
      </c>
      <c r="N1262" s="13">
        <v>395</v>
      </c>
      <c r="O1262" s="13" t="s">
        <v>312</v>
      </c>
      <c r="P1262" s="13"/>
      <c r="Q1262" s="13" t="s">
        <v>217</v>
      </c>
      <c r="R1262" s="13" t="s">
        <v>345</v>
      </c>
      <c r="S1262" s="13"/>
      <c r="T1262" s="13"/>
      <c r="U1262" s="18" t="s">
        <v>104</v>
      </c>
      <c r="V1262" s="330"/>
      <c r="W1262" s="330"/>
      <c r="X1262" s="330"/>
      <c r="Y1262" s="330"/>
      <c r="Z1262" s="330"/>
      <c r="AA1262" s="13"/>
      <c r="AB1262" s="13"/>
    </row>
    <row r="1263" spans="1:28" ht="15" x14ac:dyDescent="0.2">
      <c r="A1263" s="13" t="s">
        <v>316</v>
      </c>
      <c r="B1263" s="39">
        <v>41843</v>
      </c>
      <c r="C1263" s="16">
        <v>0.4375</v>
      </c>
      <c r="D1263" s="13">
        <v>260</v>
      </c>
      <c r="E1263" s="13"/>
      <c r="F1263" s="13">
        <v>8.41</v>
      </c>
      <c r="G1263" s="13" t="s">
        <v>312</v>
      </c>
      <c r="H1263" s="13">
        <v>20.16</v>
      </c>
      <c r="I1263" s="13" t="s">
        <v>230</v>
      </c>
      <c r="J1263" s="318" t="s">
        <v>312</v>
      </c>
      <c r="K1263" s="13">
        <v>8.19</v>
      </c>
      <c r="L1263" s="13">
        <v>13.8</v>
      </c>
      <c r="M1263" s="13" t="s">
        <v>312</v>
      </c>
      <c r="N1263" s="13">
        <v>382</v>
      </c>
      <c r="O1263" s="13" t="s">
        <v>312</v>
      </c>
      <c r="P1263" s="13"/>
      <c r="Q1263" s="13" t="s">
        <v>312</v>
      </c>
      <c r="R1263" s="13" t="s">
        <v>345</v>
      </c>
      <c r="S1263" s="13"/>
      <c r="T1263" s="13"/>
      <c r="U1263" s="18" t="s">
        <v>520</v>
      </c>
      <c r="V1263" s="330"/>
      <c r="W1263" s="330"/>
      <c r="X1263" s="330"/>
      <c r="Y1263" s="330"/>
      <c r="Z1263" s="330"/>
      <c r="AA1263" s="13"/>
      <c r="AB1263" s="13"/>
    </row>
    <row r="1264" spans="1:28" ht="15" x14ac:dyDescent="0.2">
      <c r="A1264" s="13" t="s">
        <v>316</v>
      </c>
      <c r="B1264" s="39">
        <v>41857</v>
      </c>
      <c r="C1264" s="16">
        <v>0.4597222222222222</v>
      </c>
      <c r="D1264" s="13">
        <v>326</v>
      </c>
      <c r="E1264" s="13"/>
      <c r="F1264" s="13">
        <v>7.74</v>
      </c>
      <c r="G1264" s="13" t="s">
        <v>312</v>
      </c>
      <c r="H1264" s="13">
        <v>19.489999999999998</v>
      </c>
      <c r="I1264" s="13" t="s">
        <v>230</v>
      </c>
      <c r="J1264" s="318" t="s">
        <v>312</v>
      </c>
      <c r="K1264" s="13">
        <v>8.11</v>
      </c>
      <c r="L1264" s="13">
        <v>12.7</v>
      </c>
      <c r="M1264" s="13" t="s">
        <v>312</v>
      </c>
      <c r="N1264" s="13">
        <v>368</v>
      </c>
      <c r="O1264" s="13" t="s">
        <v>312</v>
      </c>
      <c r="P1264" s="13"/>
      <c r="Q1264" s="13" t="s">
        <v>312</v>
      </c>
      <c r="R1264" s="13" t="s">
        <v>345</v>
      </c>
      <c r="S1264" s="13"/>
      <c r="T1264" s="13"/>
      <c r="U1264" s="18" t="s">
        <v>106</v>
      </c>
      <c r="V1264" s="330"/>
      <c r="W1264" s="330"/>
      <c r="X1264" s="330"/>
      <c r="Y1264" s="330"/>
      <c r="Z1264" s="330"/>
      <c r="AA1264" s="13"/>
      <c r="AB1264" s="13"/>
    </row>
    <row r="1265" spans="1:28" ht="15" x14ac:dyDescent="0.2">
      <c r="A1265" s="13" t="s">
        <v>316</v>
      </c>
      <c r="B1265" s="39">
        <v>41871</v>
      </c>
      <c r="C1265" s="16">
        <v>0.4236111111111111</v>
      </c>
      <c r="D1265" s="13">
        <v>228</v>
      </c>
      <c r="E1265" s="13"/>
      <c r="F1265" s="13">
        <v>8.34</v>
      </c>
      <c r="G1265" s="13" t="s">
        <v>312</v>
      </c>
      <c r="H1265" s="13">
        <v>18.829999999999998</v>
      </c>
      <c r="I1265" s="13" t="s">
        <v>230</v>
      </c>
      <c r="J1265" s="318" t="s">
        <v>312</v>
      </c>
      <c r="K1265" s="13">
        <v>8.08</v>
      </c>
      <c r="L1265" s="13">
        <v>11.2</v>
      </c>
      <c r="M1265" s="13" t="s">
        <v>312</v>
      </c>
      <c r="N1265" s="13">
        <v>394</v>
      </c>
      <c r="O1265" s="13" t="s">
        <v>312</v>
      </c>
      <c r="P1265" s="13"/>
      <c r="Q1265" s="13" t="s">
        <v>312</v>
      </c>
      <c r="R1265" s="13" t="s">
        <v>345</v>
      </c>
      <c r="S1265" s="13"/>
      <c r="T1265" s="13"/>
      <c r="U1265" s="18" t="s">
        <v>107</v>
      </c>
      <c r="V1265" s="330"/>
      <c r="W1265" s="330"/>
      <c r="X1265" s="330"/>
      <c r="Y1265" s="330"/>
      <c r="Z1265" s="330"/>
      <c r="AA1265" s="13"/>
      <c r="AB1265" s="13"/>
    </row>
    <row r="1266" spans="1:28" ht="15" x14ac:dyDescent="0.2">
      <c r="A1266" s="13" t="s">
        <v>316</v>
      </c>
      <c r="B1266" s="39">
        <v>41885</v>
      </c>
      <c r="C1266" s="16">
        <v>0.47222222222222227</v>
      </c>
      <c r="D1266" s="13">
        <v>236</v>
      </c>
      <c r="E1266" s="13"/>
      <c r="F1266" s="13">
        <v>9.17</v>
      </c>
      <c r="G1266" s="13" t="s">
        <v>312</v>
      </c>
      <c r="H1266" s="13">
        <v>17.760000000000002</v>
      </c>
      <c r="I1266" s="13" t="s">
        <v>233</v>
      </c>
      <c r="J1266" s="318" t="s">
        <v>312</v>
      </c>
      <c r="K1266" s="13">
        <v>8.14</v>
      </c>
      <c r="L1266" s="13">
        <v>5.7</v>
      </c>
      <c r="M1266" s="13" t="s">
        <v>312</v>
      </c>
      <c r="N1266" s="13">
        <v>474</v>
      </c>
      <c r="O1266" s="13" t="s">
        <v>312</v>
      </c>
      <c r="P1266" s="13"/>
      <c r="Q1266" s="13" t="s">
        <v>312</v>
      </c>
      <c r="R1266" s="13" t="s">
        <v>345</v>
      </c>
      <c r="S1266" s="13"/>
      <c r="T1266" s="13"/>
      <c r="U1266" s="18" t="s">
        <v>108</v>
      </c>
      <c r="V1266" s="330"/>
      <c r="W1266" s="330"/>
      <c r="X1266" s="330"/>
      <c r="Y1266" s="330"/>
      <c r="Z1266" s="330"/>
      <c r="AA1266" s="13"/>
      <c r="AB1266" s="13"/>
    </row>
    <row r="1267" spans="1:28" ht="15" x14ac:dyDescent="0.2">
      <c r="A1267" s="13" t="s">
        <v>316</v>
      </c>
      <c r="B1267" s="39">
        <v>41899</v>
      </c>
      <c r="C1267" s="16">
        <v>0.42638888888888887</v>
      </c>
      <c r="D1267" s="13">
        <v>260</v>
      </c>
      <c r="E1267" s="13"/>
      <c r="F1267" s="13">
        <v>8.98</v>
      </c>
      <c r="G1267" s="13" t="s">
        <v>312</v>
      </c>
      <c r="H1267" s="13">
        <v>15.29</v>
      </c>
      <c r="I1267" s="13" t="s">
        <v>230</v>
      </c>
      <c r="J1267" s="318" t="s">
        <v>312</v>
      </c>
      <c r="K1267" s="13">
        <v>8.0500000000000007</v>
      </c>
      <c r="L1267" s="13">
        <v>9.84</v>
      </c>
      <c r="M1267" s="13" t="s">
        <v>312</v>
      </c>
      <c r="N1267" s="13">
        <v>488</v>
      </c>
      <c r="O1267" s="13" t="s">
        <v>312</v>
      </c>
      <c r="P1267" s="13"/>
      <c r="Q1267" s="13" t="s">
        <v>312</v>
      </c>
      <c r="R1267" s="13" t="s">
        <v>345</v>
      </c>
      <c r="S1267" s="13"/>
      <c r="T1267" s="13"/>
      <c r="U1267" s="18" t="s">
        <v>113</v>
      </c>
      <c r="V1267" s="330"/>
      <c r="W1267" s="330"/>
      <c r="X1267" s="330"/>
      <c r="Y1267" s="330"/>
      <c r="Z1267" s="330"/>
      <c r="AA1267" s="13"/>
      <c r="AB1267" s="13"/>
    </row>
    <row r="1268" spans="1:28" ht="15" x14ac:dyDescent="0.2">
      <c r="A1268" s="13" t="s">
        <v>316</v>
      </c>
      <c r="B1268" s="39">
        <v>41916</v>
      </c>
      <c r="C1268" s="361">
        <v>0.41388888888888892</v>
      </c>
      <c r="D1268" s="13">
        <v>91</v>
      </c>
      <c r="E1268" s="13">
        <v>1413.6</v>
      </c>
      <c r="F1268" s="13" t="s">
        <v>312</v>
      </c>
      <c r="G1268" s="13" t="s">
        <v>312</v>
      </c>
      <c r="H1268" s="13">
        <v>12.4</v>
      </c>
      <c r="I1268" s="13" t="s">
        <v>230</v>
      </c>
      <c r="J1268" s="318" t="s">
        <v>312</v>
      </c>
      <c r="K1268" s="15">
        <v>8.02</v>
      </c>
      <c r="L1268" s="12">
        <v>6.8</v>
      </c>
      <c r="M1268" s="13" t="s">
        <v>312</v>
      </c>
      <c r="N1268" s="13"/>
      <c r="O1268" s="13" t="s">
        <v>312</v>
      </c>
      <c r="P1268" s="13"/>
      <c r="Q1268" s="13"/>
      <c r="R1268" s="13" t="s">
        <v>345</v>
      </c>
      <c r="S1268" s="13"/>
      <c r="T1268" s="13"/>
      <c r="U1268" s="18" t="s">
        <v>335</v>
      </c>
      <c r="V1268" s="330"/>
      <c r="W1268" s="330"/>
      <c r="X1268" s="330"/>
      <c r="Y1268" s="330"/>
      <c r="Z1268" s="330"/>
      <c r="AA1268" s="13"/>
      <c r="AB1268" s="13"/>
    </row>
    <row r="1269" spans="1:28" ht="15" x14ac:dyDescent="0.2">
      <c r="A1269" s="13" t="s">
        <v>316</v>
      </c>
      <c r="B1269" s="39">
        <v>41930</v>
      </c>
      <c r="C1269" s="16">
        <v>0.40486111111111112</v>
      </c>
      <c r="D1269" s="13">
        <v>59.8</v>
      </c>
      <c r="E1269" s="13" t="s">
        <v>296</v>
      </c>
      <c r="F1269" s="13">
        <v>9.49</v>
      </c>
      <c r="G1269" s="13">
        <v>102.2</v>
      </c>
      <c r="H1269" s="15">
        <v>10.25</v>
      </c>
      <c r="I1269" s="13" t="s">
        <v>230</v>
      </c>
      <c r="J1269" s="318" t="s">
        <v>312</v>
      </c>
      <c r="K1269" s="14">
        <v>8.1300000000000008</v>
      </c>
      <c r="L1269" s="13"/>
      <c r="M1269" s="13" t="s">
        <v>312</v>
      </c>
      <c r="N1269" s="13"/>
      <c r="O1269" s="13" t="s">
        <v>312</v>
      </c>
      <c r="P1269" s="13"/>
      <c r="Q1269" s="13"/>
      <c r="R1269" s="13" t="s">
        <v>345</v>
      </c>
      <c r="S1269" s="13"/>
      <c r="T1269" s="13"/>
      <c r="U1269" s="18" t="s">
        <v>275</v>
      </c>
      <c r="V1269" s="330"/>
      <c r="W1269" s="330"/>
      <c r="X1269" s="330"/>
      <c r="Y1269" s="330"/>
      <c r="Z1269" s="330"/>
      <c r="AA1269" s="13"/>
      <c r="AB1269" s="13"/>
    </row>
    <row r="1270" spans="1:28" ht="15" x14ac:dyDescent="0.2">
      <c r="A1270" s="13" t="s">
        <v>316</v>
      </c>
      <c r="B1270" s="39">
        <v>41951</v>
      </c>
      <c r="C1270" s="16">
        <v>0.40833333333333338</v>
      </c>
      <c r="D1270" s="13">
        <v>727</v>
      </c>
      <c r="E1270" s="13" t="s">
        <v>296</v>
      </c>
      <c r="F1270" s="13" t="s">
        <v>312</v>
      </c>
      <c r="G1270" s="13" t="s">
        <v>312</v>
      </c>
      <c r="H1270" s="13">
        <v>7.66</v>
      </c>
      <c r="I1270" s="13" t="s">
        <v>230</v>
      </c>
      <c r="J1270" s="318" t="s">
        <v>312</v>
      </c>
      <c r="K1270" s="13">
        <v>8.07</v>
      </c>
      <c r="L1270" s="13">
        <v>4.0999999999999996</v>
      </c>
      <c r="M1270" s="13" t="s">
        <v>312</v>
      </c>
      <c r="N1270" s="13"/>
      <c r="O1270" s="13" t="s">
        <v>312</v>
      </c>
      <c r="P1270" s="13"/>
      <c r="Q1270" s="13"/>
      <c r="R1270" s="13" t="s">
        <v>345</v>
      </c>
      <c r="S1270" s="13"/>
      <c r="T1270" s="13"/>
      <c r="U1270" s="18" t="s">
        <v>275</v>
      </c>
      <c r="V1270" s="330"/>
      <c r="W1270" s="330"/>
      <c r="X1270" s="330"/>
      <c r="Y1270" s="330"/>
      <c r="Z1270" s="330"/>
      <c r="AA1270" s="13"/>
      <c r="AB1270" s="13"/>
    </row>
    <row r="1271" spans="1:28" ht="15" x14ac:dyDescent="0.2">
      <c r="A1271" s="13" t="s">
        <v>316</v>
      </c>
      <c r="B1271" s="39">
        <v>41965</v>
      </c>
      <c r="C1271" s="16">
        <v>0.39999999999999997</v>
      </c>
      <c r="D1271" s="12">
        <v>79.8</v>
      </c>
      <c r="E1271" s="12">
        <v>1732.9</v>
      </c>
      <c r="F1271" s="13">
        <v>11.61</v>
      </c>
      <c r="G1271" s="13"/>
      <c r="H1271" s="15">
        <v>2.5</v>
      </c>
      <c r="I1271" s="13" t="s">
        <v>230</v>
      </c>
      <c r="J1271" s="318" t="s">
        <v>312</v>
      </c>
      <c r="K1271" s="13">
        <v>7.82</v>
      </c>
      <c r="L1271" s="12">
        <v>2.6</v>
      </c>
      <c r="M1271" s="13" t="s">
        <v>312</v>
      </c>
      <c r="N1271" s="13"/>
      <c r="O1271" s="13" t="s">
        <v>312</v>
      </c>
      <c r="P1271" s="13"/>
      <c r="Q1271" s="13"/>
      <c r="R1271" s="13" t="s">
        <v>345</v>
      </c>
      <c r="S1271" s="13"/>
      <c r="T1271" s="13"/>
      <c r="U1271" s="18" t="s">
        <v>280</v>
      </c>
      <c r="V1271" s="330"/>
      <c r="W1271" s="330"/>
      <c r="X1271" s="330"/>
      <c r="Y1271" s="330"/>
      <c r="Z1271" s="330"/>
      <c r="AA1271" s="13"/>
      <c r="AB1271" s="13"/>
    </row>
    <row r="1272" spans="1:28" ht="15" x14ac:dyDescent="0.2">
      <c r="A1272" s="13" t="s">
        <v>316</v>
      </c>
      <c r="B1272" s="39">
        <v>41986</v>
      </c>
      <c r="C1272" s="16">
        <v>0.42222222222222222</v>
      </c>
      <c r="D1272" s="12">
        <v>88.2</v>
      </c>
      <c r="E1272" s="12" t="s">
        <v>296</v>
      </c>
      <c r="F1272" s="13">
        <v>13.22</v>
      </c>
      <c r="G1272" s="13" t="s">
        <v>312</v>
      </c>
      <c r="H1272" s="15">
        <v>3.67</v>
      </c>
      <c r="I1272" s="13" t="s">
        <v>230</v>
      </c>
      <c r="J1272" s="318" t="s">
        <v>312</v>
      </c>
      <c r="K1272" s="13">
        <v>7.72</v>
      </c>
      <c r="L1272" s="12">
        <v>1.4</v>
      </c>
      <c r="M1272" s="13" t="s">
        <v>312</v>
      </c>
      <c r="N1272" s="13"/>
      <c r="O1272" s="13" t="s">
        <v>312</v>
      </c>
      <c r="P1272" s="13"/>
      <c r="Q1272" s="13"/>
      <c r="R1272" s="13" t="s">
        <v>345</v>
      </c>
      <c r="S1272" s="13"/>
      <c r="T1272" s="13"/>
      <c r="U1272" s="18" t="s">
        <v>275</v>
      </c>
      <c r="V1272" s="330"/>
      <c r="W1272" s="330"/>
      <c r="X1272" s="330"/>
      <c r="Y1272" s="330"/>
      <c r="Z1272" s="330"/>
      <c r="AA1272" s="13"/>
      <c r="AB1272" s="13"/>
    </row>
    <row r="1273" spans="1:28" ht="15" x14ac:dyDescent="0.2">
      <c r="A1273" s="13" t="s">
        <v>316</v>
      </c>
      <c r="B1273" s="39">
        <v>42028</v>
      </c>
      <c r="C1273" s="16">
        <v>0.41944444444444445</v>
      </c>
      <c r="D1273" s="13">
        <v>36.799999999999997</v>
      </c>
      <c r="E1273" s="13">
        <v>920.8</v>
      </c>
      <c r="F1273" s="15">
        <v>12.53</v>
      </c>
      <c r="G1273" s="13">
        <v>107.9</v>
      </c>
      <c r="H1273" s="15">
        <v>1.38</v>
      </c>
      <c r="I1273" s="13" t="s">
        <v>230</v>
      </c>
      <c r="J1273" s="318" t="s">
        <v>312</v>
      </c>
      <c r="K1273" s="15">
        <v>7.45</v>
      </c>
      <c r="L1273" s="12">
        <v>3.3</v>
      </c>
      <c r="M1273" s="13" t="s">
        <v>312</v>
      </c>
      <c r="N1273" s="15">
        <v>593</v>
      </c>
      <c r="O1273" s="13" t="s">
        <v>312</v>
      </c>
      <c r="P1273" s="13"/>
      <c r="Q1273" s="13" t="s">
        <v>421</v>
      </c>
      <c r="R1273" s="13" t="s">
        <v>345</v>
      </c>
      <c r="S1273" s="13"/>
      <c r="T1273" s="13"/>
      <c r="U1273" s="18" t="s">
        <v>278</v>
      </c>
      <c r="V1273" s="18" t="s">
        <v>385</v>
      </c>
      <c r="W1273" s="18"/>
      <c r="X1273" s="18"/>
      <c r="Y1273" s="18"/>
      <c r="Z1273" s="18"/>
      <c r="AA1273" s="13"/>
      <c r="AB1273" s="13"/>
    </row>
    <row r="1274" spans="1:28" ht="15" x14ac:dyDescent="0.2">
      <c r="A1274" s="13" t="s">
        <v>316</v>
      </c>
      <c r="B1274" s="39">
        <v>42049</v>
      </c>
      <c r="C1274" s="16">
        <v>0.44027777777777777</v>
      </c>
      <c r="D1274" s="13">
        <v>19.7</v>
      </c>
      <c r="E1274" s="13">
        <v>980.4</v>
      </c>
      <c r="F1274" s="14">
        <v>10.6</v>
      </c>
      <c r="G1274" s="13">
        <v>102.8</v>
      </c>
      <c r="H1274" s="15">
        <v>6.01</v>
      </c>
      <c r="I1274" s="13" t="s">
        <v>230</v>
      </c>
      <c r="J1274" s="318" t="s">
        <v>312</v>
      </c>
      <c r="K1274" s="15">
        <v>7.65</v>
      </c>
      <c r="L1274" s="15">
        <v>3.87</v>
      </c>
      <c r="M1274" s="13" t="s">
        <v>312</v>
      </c>
      <c r="N1274" s="15">
        <v>613.4</v>
      </c>
      <c r="O1274" s="13" t="s">
        <v>312</v>
      </c>
      <c r="P1274" s="13" t="s">
        <v>312</v>
      </c>
      <c r="Q1274" s="13" t="s">
        <v>312</v>
      </c>
      <c r="R1274" s="13" t="s">
        <v>345</v>
      </c>
      <c r="S1274" s="13"/>
      <c r="T1274" s="13"/>
      <c r="U1274" s="18" t="s">
        <v>278</v>
      </c>
      <c r="V1274" s="18" t="s">
        <v>375</v>
      </c>
      <c r="W1274" s="18"/>
      <c r="X1274" s="18"/>
      <c r="Y1274" s="18"/>
      <c r="Z1274" s="18"/>
      <c r="AA1274" s="13"/>
      <c r="AB1274" s="13"/>
    </row>
    <row r="1275" spans="1:28" ht="15" x14ac:dyDescent="0.2">
      <c r="A1275" s="13" t="s">
        <v>316</v>
      </c>
      <c r="B1275" s="39">
        <v>42063</v>
      </c>
      <c r="C1275" s="13" t="s">
        <v>312</v>
      </c>
      <c r="D1275" s="13" t="s">
        <v>312</v>
      </c>
      <c r="E1275" s="13" t="s">
        <v>312</v>
      </c>
      <c r="F1275" s="13" t="s">
        <v>312</v>
      </c>
      <c r="G1275" s="13" t="s">
        <v>312</v>
      </c>
      <c r="H1275" s="13" t="s">
        <v>312</v>
      </c>
      <c r="I1275" s="13" t="s">
        <v>312</v>
      </c>
      <c r="J1275" s="318" t="s">
        <v>312</v>
      </c>
      <c r="K1275" s="13" t="s">
        <v>312</v>
      </c>
      <c r="L1275" s="13" t="s">
        <v>312</v>
      </c>
      <c r="M1275" s="13" t="s">
        <v>312</v>
      </c>
      <c r="N1275" s="13" t="s">
        <v>312</v>
      </c>
      <c r="O1275" s="13" t="s">
        <v>312</v>
      </c>
      <c r="P1275" s="13" t="s">
        <v>312</v>
      </c>
      <c r="Q1275" s="13" t="s">
        <v>312</v>
      </c>
      <c r="R1275" s="13" t="s">
        <v>312</v>
      </c>
      <c r="S1275" s="13"/>
      <c r="T1275" s="13"/>
      <c r="U1275" s="18" t="s">
        <v>278</v>
      </c>
      <c r="V1275" s="18" t="s">
        <v>301</v>
      </c>
      <c r="W1275" s="18"/>
      <c r="X1275" s="18"/>
      <c r="Y1275" s="18"/>
      <c r="Z1275" s="18"/>
      <c r="AA1275" s="13"/>
      <c r="AB1275" s="13"/>
    </row>
    <row r="1276" spans="1:28" ht="15" x14ac:dyDescent="0.2">
      <c r="A1276" s="13" t="s">
        <v>316</v>
      </c>
      <c r="B1276" s="39">
        <v>42084</v>
      </c>
      <c r="C1276" s="16">
        <v>0.46249999999999997</v>
      </c>
      <c r="D1276" s="12">
        <v>16.899999999999999</v>
      </c>
      <c r="E1276" s="13" t="s">
        <v>296</v>
      </c>
      <c r="F1276" s="14">
        <v>10.14</v>
      </c>
      <c r="G1276" s="13">
        <v>104.4</v>
      </c>
      <c r="H1276" s="15">
        <v>8.4700000000000006</v>
      </c>
      <c r="I1276" s="13" t="s">
        <v>230</v>
      </c>
      <c r="J1276" s="318" t="s">
        <v>312</v>
      </c>
      <c r="K1276" s="15">
        <v>7.77</v>
      </c>
      <c r="L1276" s="15">
        <v>3.52</v>
      </c>
      <c r="M1276" s="15">
        <v>454.7</v>
      </c>
      <c r="N1276" s="15">
        <v>668.4</v>
      </c>
      <c r="O1276" s="12">
        <v>166.4</v>
      </c>
      <c r="P1276" s="13"/>
      <c r="Q1276" s="13" t="s">
        <v>421</v>
      </c>
      <c r="R1276" s="13" t="s">
        <v>345</v>
      </c>
      <c r="S1276" s="13"/>
      <c r="T1276" s="13"/>
      <c r="U1276" s="18" t="s">
        <v>278</v>
      </c>
      <c r="V1276" s="18" t="s">
        <v>302</v>
      </c>
      <c r="W1276" s="18"/>
      <c r="X1276" s="18"/>
      <c r="Y1276" s="18"/>
      <c r="Z1276" s="18"/>
      <c r="AA1276" s="13"/>
      <c r="AB1276" s="13"/>
    </row>
    <row r="1277" spans="1:28" ht="15" x14ac:dyDescent="0.2">
      <c r="A1277" s="13" t="s">
        <v>316</v>
      </c>
      <c r="B1277" s="39">
        <v>42091</v>
      </c>
      <c r="C1277" s="16">
        <v>0.45694444444444443</v>
      </c>
      <c r="D1277" s="12">
        <v>29.2</v>
      </c>
      <c r="E1277" s="13" t="s">
        <v>296</v>
      </c>
      <c r="F1277" s="14">
        <v>9.77</v>
      </c>
      <c r="G1277" s="12">
        <v>106</v>
      </c>
      <c r="H1277" s="15">
        <v>10.17</v>
      </c>
      <c r="I1277" s="13" t="s">
        <v>230</v>
      </c>
      <c r="J1277" s="318" t="s">
        <v>312</v>
      </c>
      <c r="K1277" s="15">
        <v>7.64</v>
      </c>
      <c r="L1277" s="15">
        <v>5.52</v>
      </c>
      <c r="M1277" s="15">
        <v>480.8</v>
      </c>
      <c r="N1277" s="15">
        <v>674.4</v>
      </c>
      <c r="O1277" s="12">
        <v>162.80000000000001</v>
      </c>
      <c r="P1277" s="13"/>
      <c r="Q1277" s="13" t="s">
        <v>421</v>
      </c>
      <c r="R1277" s="13" t="s">
        <v>345</v>
      </c>
      <c r="S1277" s="13"/>
      <c r="T1277" s="13"/>
      <c r="U1277" s="18" t="s">
        <v>278</v>
      </c>
      <c r="V1277" s="18" t="s">
        <v>303</v>
      </c>
      <c r="W1277" s="18"/>
      <c r="X1277" s="18"/>
      <c r="Y1277" s="18"/>
      <c r="Z1277" s="18"/>
      <c r="AA1277" s="13"/>
      <c r="AB1277" s="13"/>
    </row>
    <row r="1278" spans="1:28" ht="15" x14ac:dyDescent="0.25">
      <c r="A1278" s="13" t="s">
        <v>316</v>
      </c>
      <c r="B1278" s="39">
        <v>42111</v>
      </c>
      <c r="C1278" s="16">
        <v>0.48541666666666666</v>
      </c>
      <c r="D1278" s="12">
        <v>1986.3</v>
      </c>
      <c r="E1278" s="13" t="s">
        <v>296</v>
      </c>
      <c r="F1278" s="14">
        <v>10.02</v>
      </c>
      <c r="G1278" s="12">
        <v>100</v>
      </c>
      <c r="H1278" s="15">
        <v>7.05</v>
      </c>
      <c r="I1278" s="13" t="s">
        <v>371</v>
      </c>
      <c r="J1278" s="318" t="s">
        <v>312</v>
      </c>
      <c r="K1278" s="15">
        <v>7.71</v>
      </c>
      <c r="L1278" s="15" t="s">
        <v>312</v>
      </c>
      <c r="M1278" s="15">
        <v>337.6</v>
      </c>
      <c r="N1278" s="15">
        <v>513.20000000000005</v>
      </c>
      <c r="O1278" s="12">
        <v>142.30000000000001</v>
      </c>
      <c r="P1278" s="13" t="s">
        <v>312</v>
      </c>
      <c r="Q1278" s="13" t="s">
        <v>421</v>
      </c>
      <c r="R1278" s="13" t="s">
        <v>346</v>
      </c>
      <c r="S1278" s="13" t="s">
        <v>312</v>
      </c>
      <c r="T1278" s="13" t="s">
        <v>312</v>
      </c>
      <c r="U1278" s="350" t="s">
        <v>195</v>
      </c>
      <c r="V1278" s="18" t="s">
        <v>304</v>
      </c>
      <c r="W1278" s="18"/>
      <c r="X1278" s="18"/>
      <c r="Y1278" s="18"/>
      <c r="Z1278" s="18"/>
      <c r="AA1278" s="13"/>
      <c r="AB1278" s="13"/>
    </row>
    <row r="1279" spans="1:28" ht="15" x14ac:dyDescent="0.2">
      <c r="A1279" s="13" t="s">
        <v>316</v>
      </c>
      <c r="B1279" s="39">
        <v>42130</v>
      </c>
      <c r="C1279" s="16">
        <v>0.42569444444444443</v>
      </c>
      <c r="D1279" s="12">
        <v>179</v>
      </c>
      <c r="E1279" s="13"/>
      <c r="F1279" s="14">
        <v>9.02</v>
      </c>
      <c r="G1279" s="12">
        <v>98.7</v>
      </c>
      <c r="H1279" s="15">
        <v>10.41</v>
      </c>
      <c r="I1279" s="13" t="s">
        <v>371</v>
      </c>
      <c r="J1279" s="318" t="s">
        <v>312</v>
      </c>
      <c r="K1279" s="15">
        <v>7.76</v>
      </c>
      <c r="L1279" s="15" t="s">
        <v>312</v>
      </c>
      <c r="M1279" s="15">
        <v>339.8</v>
      </c>
      <c r="N1279" s="15">
        <v>244.2</v>
      </c>
      <c r="O1279" s="12">
        <v>92.9</v>
      </c>
      <c r="P1279" s="13"/>
      <c r="Q1279" s="13" t="s">
        <v>312</v>
      </c>
      <c r="R1279" s="13" t="s">
        <v>346</v>
      </c>
      <c r="S1279" s="13"/>
      <c r="T1279" s="13"/>
      <c r="U1279" s="18" t="s">
        <v>115</v>
      </c>
      <c r="V1279" s="18" t="s">
        <v>305</v>
      </c>
      <c r="W1279" s="18"/>
      <c r="X1279" s="18"/>
      <c r="Y1279" s="18"/>
      <c r="Z1279" s="18"/>
      <c r="AA1279" s="13">
        <v>0.68500000000000005</v>
      </c>
      <c r="AB1279" s="13">
        <v>7.3599999999999999E-2</v>
      </c>
    </row>
    <row r="1280" spans="1:28" ht="15" x14ac:dyDescent="0.2">
      <c r="A1280" s="13" t="s">
        <v>316</v>
      </c>
      <c r="B1280" s="39">
        <v>42144</v>
      </c>
      <c r="C1280" s="16">
        <v>0.43333333333333335</v>
      </c>
      <c r="D1280" s="318">
        <v>172</v>
      </c>
      <c r="E1280" s="13"/>
      <c r="F1280" s="14">
        <v>9.92</v>
      </c>
      <c r="G1280" s="12">
        <v>102.4</v>
      </c>
      <c r="H1280" s="15">
        <v>8.61</v>
      </c>
      <c r="I1280" s="13" t="s">
        <v>371</v>
      </c>
      <c r="J1280" s="318" t="s">
        <v>312</v>
      </c>
      <c r="K1280" s="15">
        <v>7.47</v>
      </c>
      <c r="L1280" s="15" t="s">
        <v>312</v>
      </c>
      <c r="M1280" s="15">
        <v>323.8</v>
      </c>
      <c r="N1280" s="15">
        <v>222.2</v>
      </c>
      <c r="O1280" s="12">
        <v>75.400000000000006</v>
      </c>
      <c r="P1280" s="13"/>
      <c r="Q1280" s="13" t="s">
        <v>312</v>
      </c>
      <c r="R1280" s="13" t="s">
        <v>346</v>
      </c>
      <c r="S1280" s="13"/>
      <c r="T1280" s="13"/>
      <c r="U1280" s="18" t="s">
        <v>115</v>
      </c>
      <c r="V1280" s="18" t="s">
        <v>306</v>
      </c>
      <c r="W1280" s="18"/>
      <c r="X1280" s="18"/>
      <c r="Y1280" s="18"/>
      <c r="Z1280" s="18"/>
      <c r="AA1280" s="64">
        <v>0.6</v>
      </c>
      <c r="AB1280" s="13">
        <v>3.8399999999999997E-2</v>
      </c>
    </row>
    <row r="1281" spans="1:28" ht="15" x14ac:dyDescent="0.2">
      <c r="A1281" s="13" t="s">
        <v>316</v>
      </c>
      <c r="B1281" s="39">
        <v>42158</v>
      </c>
      <c r="C1281" s="16">
        <v>0.3840277777777778</v>
      </c>
      <c r="D1281" s="12">
        <v>16.8</v>
      </c>
      <c r="E1281" s="13"/>
      <c r="F1281" s="14">
        <v>9.1999999999999993</v>
      </c>
      <c r="G1281" s="12">
        <v>101</v>
      </c>
      <c r="H1281" s="15">
        <v>10.99</v>
      </c>
      <c r="I1281" s="13" t="s">
        <v>371</v>
      </c>
      <c r="J1281" s="318" t="s">
        <v>312</v>
      </c>
      <c r="K1281" s="15">
        <v>7.57</v>
      </c>
      <c r="L1281" s="15" t="s">
        <v>312</v>
      </c>
      <c r="M1281" s="15">
        <v>263.7</v>
      </c>
      <c r="N1281" s="15">
        <v>360.7</v>
      </c>
      <c r="O1281" s="12">
        <v>60.4</v>
      </c>
      <c r="P1281" s="13" t="s">
        <v>312</v>
      </c>
      <c r="Q1281" s="13" t="s">
        <v>421</v>
      </c>
      <c r="R1281" s="13" t="s">
        <v>346</v>
      </c>
      <c r="S1281" s="13" t="s">
        <v>312</v>
      </c>
      <c r="T1281" s="13" t="s">
        <v>312</v>
      </c>
      <c r="U1281" s="18" t="s">
        <v>251</v>
      </c>
      <c r="V1281" s="18" t="s">
        <v>422</v>
      </c>
      <c r="W1281" s="18"/>
      <c r="X1281" s="18"/>
      <c r="Y1281" s="18"/>
      <c r="Z1281" s="18"/>
      <c r="AA1281" s="13">
        <v>0.53</v>
      </c>
      <c r="AB1281" s="13">
        <v>3.7400000000000003E-2</v>
      </c>
    </row>
    <row r="1282" spans="1:28" ht="15" x14ac:dyDescent="0.2">
      <c r="A1282" s="13" t="s">
        <v>316</v>
      </c>
      <c r="B1282" s="39">
        <v>42172</v>
      </c>
      <c r="C1282" s="16">
        <v>0.45416666666666666</v>
      </c>
      <c r="D1282" s="12">
        <v>131</v>
      </c>
      <c r="E1282" s="13"/>
      <c r="F1282" s="14">
        <v>8.27</v>
      </c>
      <c r="G1282" s="12">
        <v>100.3</v>
      </c>
      <c r="H1282" s="15">
        <v>16.11</v>
      </c>
      <c r="I1282" s="13" t="s">
        <v>371</v>
      </c>
      <c r="J1282" s="318" t="s">
        <v>312</v>
      </c>
      <c r="K1282" s="15">
        <v>7.58</v>
      </c>
      <c r="L1282" s="15" t="s">
        <v>312</v>
      </c>
      <c r="M1282" s="15">
        <v>191.2</v>
      </c>
      <c r="N1282" s="15">
        <v>236.4</v>
      </c>
      <c r="O1282" s="12">
        <v>92.6</v>
      </c>
      <c r="P1282" s="13" t="s">
        <v>312</v>
      </c>
      <c r="Q1282" s="13" t="s">
        <v>421</v>
      </c>
      <c r="R1282" s="13" t="s">
        <v>346</v>
      </c>
      <c r="S1282" s="13" t="s">
        <v>312</v>
      </c>
      <c r="T1282" s="13" t="s">
        <v>312</v>
      </c>
      <c r="U1282" s="18" t="s">
        <v>249</v>
      </c>
      <c r="V1282" s="18" t="s">
        <v>423</v>
      </c>
      <c r="W1282" s="18"/>
      <c r="X1282" s="18"/>
      <c r="Y1282" s="18"/>
      <c r="Z1282" s="18"/>
      <c r="AA1282" s="13">
        <v>0.51400000000000001</v>
      </c>
      <c r="AB1282" s="13">
        <v>3.5999999999999997E-2</v>
      </c>
    </row>
    <row r="1283" spans="1:28" ht="15" x14ac:dyDescent="0.2">
      <c r="A1283" s="13" t="s">
        <v>316</v>
      </c>
      <c r="B1283" s="39">
        <v>42181</v>
      </c>
      <c r="C1283" s="16">
        <v>0.44375000000000003</v>
      </c>
      <c r="D1283" s="12">
        <v>95.9</v>
      </c>
      <c r="E1283" s="13" t="s">
        <v>296</v>
      </c>
      <c r="F1283" s="14">
        <v>7.91</v>
      </c>
      <c r="G1283" s="12">
        <v>99.3</v>
      </c>
      <c r="H1283" s="15">
        <v>17.579999999999998</v>
      </c>
      <c r="I1283" s="13" t="s">
        <v>371</v>
      </c>
      <c r="J1283" s="318" t="s">
        <v>312</v>
      </c>
      <c r="K1283" s="15">
        <v>7.69</v>
      </c>
      <c r="L1283" s="15">
        <v>8.4</v>
      </c>
      <c r="M1283" s="15">
        <v>263.60000000000002</v>
      </c>
      <c r="N1283" s="15">
        <v>309.7</v>
      </c>
      <c r="O1283" s="12">
        <v>81.5</v>
      </c>
      <c r="P1283" s="13" t="s">
        <v>312</v>
      </c>
      <c r="Q1283" s="13" t="s">
        <v>421</v>
      </c>
      <c r="R1283" s="13" t="s">
        <v>346</v>
      </c>
      <c r="S1283" s="13" t="s">
        <v>312</v>
      </c>
      <c r="T1283" s="13" t="s">
        <v>312</v>
      </c>
      <c r="U1283" s="18" t="s">
        <v>207</v>
      </c>
      <c r="V1283" s="18" t="s">
        <v>147</v>
      </c>
      <c r="W1283" s="18"/>
      <c r="X1283" s="18"/>
      <c r="Y1283" s="18"/>
      <c r="Z1283" s="18"/>
      <c r="AA1283" s="13"/>
      <c r="AB1283" s="13"/>
    </row>
    <row r="1284" spans="1:28" ht="15" x14ac:dyDescent="0.2">
      <c r="A1284" s="13" t="s">
        <v>316</v>
      </c>
      <c r="B1284" s="39">
        <v>42186</v>
      </c>
      <c r="C1284" s="16">
        <v>0.38958333333333334</v>
      </c>
      <c r="D1284" s="12">
        <v>56.5</v>
      </c>
      <c r="E1284" s="13"/>
      <c r="F1284" s="14">
        <v>7.81</v>
      </c>
      <c r="G1284" s="12">
        <v>99.8</v>
      </c>
      <c r="H1284" s="15">
        <v>18.02</v>
      </c>
      <c r="I1284" s="13" t="s">
        <v>371</v>
      </c>
      <c r="J1284" s="318" t="s">
        <v>312</v>
      </c>
      <c r="K1284" s="15">
        <v>7.52</v>
      </c>
      <c r="L1284" s="15">
        <v>7.54</v>
      </c>
      <c r="M1284" s="15">
        <v>257.7</v>
      </c>
      <c r="N1284" s="15">
        <v>298.5</v>
      </c>
      <c r="O1284" s="12">
        <v>80.3</v>
      </c>
      <c r="P1284" s="13"/>
      <c r="Q1284" s="13" t="s">
        <v>312</v>
      </c>
      <c r="R1284" s="13" t="s">
        <v>346</v>
      </c>
      <c r="S1284" s="13"/>
      <c r="T1284" s="13"/>
      <c r="U1284" s="18" t="s">
        <v>127</v>
      </c>
      <c r="V1284" s="18" t="s">
        <v>148</v>
      </c>
      <c r="W1284" s="18"/>
      <c r="X1284" s="18"/>
      <c r="Y1284" s="18"/>
      <c r="Z1284" s="18"/>
      <c r="AA1284" s="13">
        <v>0.501</v>
      </c>
      <c r="AB1284" s="13">
        <v>3.4299999999999997E-2</v>
      </c>
    </row>
    <row r="1285" spans="1:28" ht="15" x14ac:dyDescent="0.2">
      <c r="A1285" s="13" t="s">
        <v>316</v>
      </c>
      <c r="B1285" s="39">
        <v>42195</v>
      </c>
      <c r="C1285" s="16">
        <v>0.4055555555555555</v>
      </c>
      <c r="D1285" s="12">
        <v>103.6</v>
      </c>
      <c r="E1285" s="13" t="s">
        <v>296</v>
      </c>
      <c r="F1285" s="14">
        <v>7.79</v>
      </c>
      <c r="G1285" s="12">
        <v>98.9</v>
      </c>
      <c r="H1285" s="15">
        <v>17.600000000000001</v>
      </c>
      <c r="I1285" s="13" t="s">
        <v>312</v>
      </c>
      <c r="J1285" s="318" t="s">
        <v>312</v>
      </c>
      <c r="K1285" s="15">
        <v>7.84</v>
      </c>
      <c r="L1285" s="15">
        <v>20.399999999999999</v>
      </c>
      <c r="M1285" s="15">
        <v>309.60000000000002</v>
      </c>
      <c r="N1285" s="15">
        <v>362.5</v>
      </c>
      <c r="O1285" s="12">
        <v>75.3</v>
      </c>
      <c r="P1285" s="13" t="s">
        <v>312</v>
      </c>
      <c r="Q1285" s="13" t="s">
        <v>421</v>
      </c>
      <c r="R1285" s="13" t="s">
        <v>346</v>
      </c>
      <c r="S1285" s="13" t="s">
        <v>312</v>
      </c>
      <c r="T1285" s="13" t="s">
        <v>312</v>
      </c>
      <c r="U1285" s="18" t="s">
        <v>207</v>
      </c>
      <c r="V1285" s="18" t="s">
        <v>149</v>
      </c>
      <c r="W1285" s="18"/>
      <c r="X1285" s="18"/>
      <c r="Y1285" s="18"/>
      <c r="Z1285" s="18"/>
      <c r="AA1285" s="13" t="s">
        <v>312</v>
      </c>
      <c r="AB1285" s="13" t="s">
        <v>312</v>
      </c>
    </row>
    <row r="1286" spans="1:28" ht="15" x14ac:dyDescent="0.2">
      <c r="A1286" s="13" t="s">
        <v>316</v>
      </c>
      <c r="B1286" s="39">
        <v>42200</v>
      </c>
      <c r="C1286" s="16">
        <v>0.3888888888888889</v>
      </c>
      <c r="D1286" s="318">
        <v>131</v>
      </c>
      <c r="E1286" s="13"/>
      <c r="F1286" s="14">
        <v>7.86</v>
      </c>
      <c r="G1286" s="12">
        <v>99.2</v>
      </c>
      <c r="H1286" s="15">
        <v>17.190000000000001</v>
      </c>
      <c r="I1286" s="13" t="s">
        <v>371</v>
      </c>
      <c r="J1286" s="318" t="s">
        <v>312</v>
      </c>
      <c r="K1286" s="15">
        <v>7.69</v>
      </c>
      <c r="L1286" s="15">
        <v>16.399999999999999</v>
      </c>
      <c r="M1286" s="15">
        <v>277.39999999999998</v>
      </c>
      <c r="N1286" s="15">
        <v>326.10000000000002</v>
      </c>
      <c r="O1286" s="12">
        <v>58.1</v>
      </c>
      <c r="P1286" s="13"/>
      <c r="Q1286" s="13" t="s">
        <v>421</v>
      </c>
      <c r="R1286" s="13" t="s">
        <v>346</v>
      </c>
      <c r="S1286" s="13"/>
      <c r="T1286" s="13"/>
      <c r="U1286" s="18" t="s">
        <v>163</v>
      </c>
      <c r="V1286" s="18" t="s">
        <v>150</v>
      </c>
      <c r="W1286" s="18"/>
      <c r="X1286" s="18"/>
      <c r="Y1286" s="18"/>
      <c r="Z1286" s="18"/>
      <c r="AA1286" s="13">
        <v>0.46300000000000002</v>
      </c>
      <c r="AB1286" s="13">
        <v>3.1099999999999999E-2</v>
      </c>
    </row>
    <row r="1287" spans="1:28" ht="15" x14ac:dyDescent="0.2">
      <c r="A1287" s="13" t="s">
        <v>316</v>
      </c>
      <c r="B1287" s="39">
        <v>42209</v>
      </c>
      <c r="C1287" s="16">
        <v>0.38819444444444445</v>
      </c>
      <c r="D1287" s="12">
        <v>43.1</v>
      </c>
      <c r="E1287" s="13" t="s">
        <v>296</v>
      </c>
      <c r="F1287" s="14">
        <v>7.64</v>
      </c>
      <c r="G1287" s="12">
        <v>99.2</v>
      </c>
      <c r="H1287" s="15">
        <v>18.850000000000001</v>
      </c>
      <c r="I1287" s="13" t="s">
        <v>371</v>
      </c>
      <c r="J1287" s="318" t="s">
        <v>312</v>
      </c>
      <c r="K1287" s="15">
        <v>7.69</v>
      </c>
      <c r="L1287" s="15" t="s">
        <v>312</v>
      </c>
      <c r="M1287" s="15">
        <v>285.60000000000002</v>
      </c>
      <c r="N1287" s="15">
        <v>324.60000000000002</v>
      </c>
      <c r="O1287" s="12">
        <v>68.5</v>
      </c>
      <c r="P1287" s="13" t="s">
        <v>312</v>
      </c>
      <c r="Q1287" s="13" t="s">
        <v>421</v>
      </c>
      <c r="R1287" s="13" t="s">
        <v>346</v>
      </c>
      <c r="S1287" s="13" t="s">
        <v>312</v>
      </c>
      <c r="T1287" s="13" t="s">
        <v>312</v>
      </c>
      <c r="U1287" s="18" t="s">
        <v>207</v>
      </c>
      <c r="V1287" s="18" t="s">
        <v>151</v>
      </c>
      <c r="W1287" s="18"/>
      <c r="X1287" s="18"/>
      <c r="Y1287" s="18"/>
      <c r="Z1287" s="18"/>
      <c r="AA1287" s="13"/>
      <c r="AB1287" s="13"/>
    </row>
    <row r="1288" spans="1:28" ht="15" x14ac:dyDescent="0.2">
      <c r="A1288" s="13" t="s">
        <v>316</v>
      </c>
      <c r="B1288" s="39">
        <v>42216</v>
      </c>
      <c r="C1288" s="16">
        <v>0.39930555555555558</v>
      </c>
      <c r="D1288" s="12">
        <v>79.400000000000006</v>
      </c>
      <c r="E1288" s="13" t="s">
        <v>296</v>
      </c>
      <c r="F1288" s="14">
        <v>7.66</v>
      </c>
      <c r="G1288" s="12">
        <v>100</v>
      </c>
      <c r="H1288" s="15">
        <v>19.28</v>
      </c>
      <c r="I1288" s="13" t="s">
        <v>312</v>
      </c>
      <c r="J1288" s="318" t="s">
        <v>312</v>
      </c>
      <c r="K1288" s="15">
        <v>7.81</v>
      </c>
      <c r="L1288" s="15" t="s">
        <v>312</v>
      </c>
      <c r="M1288" s="15">
        <v>373.2</v>
      </c>
      <c r="N1288" s="15">
        <v>421.5</v>
      </c>
      <c r="O1288" s="12">
        <v>65.400000000000006</v>
      </c>
      <c r="P1288" s="13" t="s">
        <v>312</v>
      </c>
      <c r="Q1288" s="13" t="s">
        <v>298</v>
      </c>
      <c r="R1288" s="13" t="s">
        <v>346</v>
      </c>
      <c r="S1288" s="13" t="s">
        <v>312</v>
      </c>
      <c r="T1288" s="13" t="s">
        <v>312</v>
      </c>
      <c r="U1288" s="18" t="s">
        <v>207</v>
      </c>
      <c r="V1288" s="18" t="s">
        <v>152</v>
      </c>
      <c r="W1288" s="18"/>
      <c r="X1288" s="18"/>
      <c r="Y1288" s="18"/>
      <c r="Z1288" s="18"/>
      <c r="AA1288" s="13"/>
      <c r="AB1288" s="13"/>
    </row>
    <row r="1289" spans="1:28" ht="15" x14ac:dyDescent="0.25">
      <c r="A1289" s="13" t="s">
        <v>316</v>
      </c>
      <c r="B1289" s="39">
        <v>42221</v>
      </c>
      <c r="C1289" s="16">
        <v>0.40833333333333338</v>
      </c>
      <c r="D1289" s="12">
        <v>161</v>
      </c>
      <c r="E1289" s="13"/>
      <c r="F1289" s="14">
        <v>7.84</v>
      </c>
      <c r="G1289" s="12">
        <v>101.6</v>
      </c>
      <c r="H1289" s="15">
        <v>18.61</v>
      </c>
      <c r="I1289" s="13" t="s">
        <v>312</v>
      </c>
      <c r="J1289" s="318" t="s">
        <v>312</v>
      </c>
      <c r="K1289" s="15">
        <v>7.59</v>
      </c>
      <c r="L1289" s="15" t="s">
        <v>312</v>
      </c>
      <c r="M1289" s="15">
        <v>393.2</v>
      </c>
      <c r="N1289" s="15">
        <v>449.6</v>
      </c>
      <c r="O1289" s="12" t="s">
        <v>312</v>
      </c>
      <c r="P1289" s="13" t="s">
        <v>312</v>
      </c>
      <c r="Q1289" s="13" t="s">
        <v>379</v>
      </c>
      <c r="R1289" s="13" t="s">
        <v>345</v>
      </c>
      <c r="S1289" s="13" t="s">
        <v>312</v>
      </c>
      <c r="T1289" s="13" t="s">
        <v>312</v>
      </c>
      <c r="U1289" s="340" t="s">
        <v>173</v>
      </c>
      <c r="V1289" s="18" t="s">
        <v>153</v>
      </c>
      <c r="W1289" s="18"/>
      <c r="X1289" s="18"/>
      <c r="Y1289" s="18"/>
      <c r="Z1289" s="18"/>
      <c r="AA1289" s="13">
        <v>0.67400000000000004</v>
      </c>
      <c r="AB1289" s="13">
        <v>1.7399999999999999E-2</v>
      </c>
    </row>
    <row r="1290" spans="1:28" ht="15" x14ac:dyDescent="0.2">
      <c r="A1290" s="13" t="s">
        <v>316</v>
      </c>
      <c r="B1290" s="39">
        <v>42235</v>
      </c>
      <c r="C1290" s="16">
        <v>0.41597222222222219</v>
      </c>
      <c r="D1290" s="318">
        <v>260</v>
      </c>
      <c r="E1290" s="13"/>
      <c r="F1290" s="14">
        <v>8.1199999999999992</v>
      </c>
      <c r="G1290" s="12">
        <v>103.5</v>
      </c>
      <c r="H1290" s="15">
        <v>17.88</v>
      </c>
      <c r="I1290" s="13" t="s">
        <v>230</v>
      </c>
      <c r="J1290" s="318" t="s">
        <v>312</v>
      </c>
      <c r="K1290" s="15">
        <v>7.76</v>
      </c>
      <c r="L1290" s="15" t="s">
        <v>312</v>
      </c>
      <c r="M1290" s="15">
        <v>434.7</v>
      </c>
      <c r="N1290" s="15">
        <v>502.4</v>
      </c>
      <c r="O1290" s="12">
        <v>65.900000000000006</v>
      </c>
      <c r="P1290" s="13" t="s">
        <v>312</v>
      </c>
      <c r="Q1290" s="13" t="s">
        <v>312</v>
      </c>
      <c r="R1290" s="13" t="s">
        <v>345</v>
      </c>
      <c r="S1290" s="13" t="s">
        <v>312</v>
      </c>
      <c r="T1290" s="13" t="s">
        <v>312</v>
      </c>
      <c r="U1290" s="18" t="s">
        <v>174</v>
      </c>
      <c r="V1290" s="18" t="s">
        <v>154</v>
      </c>
      <c r="W1290" s="18"/>
      <c r="X1290" s="18"/>
      <c r="Y1290" s="18"/>
      <c r="Z1290" s="18"/>
      <c r="AA1290" s="13">
        <v>0.60499999999999998</v>
      </c>
      <c r="AB1290" s="13">
        <v>4.6300000000000001E-2</v>
      </c>
    </row>
    <row r="1291" spans="1:28" ht="15" x14ac:dyDescent="0.2">
      <c r="A1291" s="13" t="s">
        <v>316</v>
      </c>
      <c r="B1291" s="39">
        <v>42249</v>
      </c>
      <c r="C1291" s="16">
        <v>0.41597222222222219</v>
      </c>
      <c r="D1291" s="318">
        <v>222</v>
      </c>
      <c r="E1291" s="13"/>
      <c r="F1291" s="14">
        <v>7.81</v>
      </c>
      <c r="G1291" s="13">
        <v>101.7</v>
      </c>
      <c r="H1291" s="15">
        <v>18.88</v>
      </c>
      <c r="I1291" s="13" t="s">
        <v>230</v>
      </c>
      <c r="J1291" s="318" t="s">
        <v>312</v>
      </c>
      <c r="K1291" s="15">
        <v>7.68</v>
      </c>
      <c r="L1291" s="12" t="s">
        <v>312</v>
      </c>
      <c r="M1291" s="15">
        <v>556.5</v>
      </c>
      <c r="N1291" s="15">
        <v>631.20000000000005</v>
      </c>
      <c r="O1291" s="12">
        <v>68.5</v>
      </c>
      <c r="P1291" s="13" t="s">
        <v>312</v>
      </c>
      <c r="Q1291" s="13" t="s">
        <v>421</v>
      </c>
      <c r="R1291" s="13" t="s">
        <v>345</v>
      </c>
      <c r="S1291" s="13" t="s">
        <v>312</v>
      </c>
      <c r="T1291" s="13" t="s">
        <v>312</v>
      </c>
      <c r="U1291" s="18" t="s">
        <v>174</v>
      </c>
      <c r="V1291" s="18" t="s">
        <v>155</v>
      </c>
      <c r="W1291" s="18"/>
      <c r="X1291" s="18"/>
      <c r="Y1291" s="18"/>
      <c r="Z1291" s="18"/>
      <c r="AA1291" s="13">
        <v>0.65900000000000003</v>
      </c>
      <c r="AB1291" s="13">
        <v>2.5100000000000001E-2</v>
      </c>
    </row>
    <row r="1292" spans="1:28" ht="15" x14ac:dyDescent="0.2">
      <c r="A1292" s="13" t="s">
        <v>316</v>
      </c>
      <c r="B1292" s="39">
        <v>42263</v>
      </c>
      <c r="C1292" s="16">
        <v>0.40972222222222227</v>
      </c>
      <c r="D1292" s="318">
        <v>1730</v>
      </c>
      <c r="E1292" s="13"/>
      <c r="F1292" s="14">
        <v>8.17</v>
      </c>
      <c r="G1292" s="13">
        <v>102.6</v>
      </c>
      <c r="H1292" s="15">
        <v>16.75</v>
      </c>
      <c r="I1292" s="111" t="s">
        <v>521</v>
      </c>
      <c r="J1292" s="356" t="s">
        <v>312</v>
      </c>
      <c r="K1292" s="15">
        <v>7.52</v>
      </c>
      <c r="L1292" s="15">
        <v>3.61</v>
      </c>
      <c r="M1292" s="15">
        <v>742</v>
      </c>
      <c r="N1292" s="15">
        <v>881</v>
      </c>
      <c r="O1292" s="12">
        <v>44.1</v>
      </c>
      <c r="P1292" s="111" t="s">
        <v>312</v>
      </c>
      <c r="Q1292" s="111" t="s">
        <v>298</v>
      </c>
      <c r="R1292" s="111" t="s">
        <v>345</v>
      </c>
      <c r="S1292" s="13" t="s">
        <v>312</v>
      </c>
      <c r="T1292" s="13" t="s">
        <v>312</v>
      </c>
      <c r="U1292" s="18" t="s">
        <v>246</v>
      </c>
      <c r="V1292" s="18" t="s">
        <v>156</v>
      </c>
      <c r="W1292" s="18"/>
      <c r="X1292" s="18"/>
      <c r="Y1292" s="18"/>
      <c r="Z1292" s="18"/>
      <c r="AA1292" s="13">
        <v>0.98899999999999999</v>
      </c>
      <c r="AB1292" s="13">
        <v>2.53E-2</v>
      </c>
    </row>
    <row r="1293" spans="1:28" ht="15" x14ac:dyDescent="0.2">
      <c r="A1293" s="13" t="s">
        <v>316</v>
      </c>
      <c r="B1293" s="39">
        <v>42272</v>
      </c>
      <c r="C1293" s="16">
        <v>0.47847222222222219</v>
      </c>
      <c r="D1293" s="12">
        <v>517.20000000000005</v>
      </c>
      <c r="E1293" s="13" t="s">
        <v>296</v>
      </c>
      <c r="F1293" s="14">
        <v>8.6300000000000008</v>
      </c>
      <c r="G1293" s="12">
        <v>106.6</v>
      </c>
      <c r="H1293" s="15">
        <v>16.559999999999999</v>
      </c>
      <c r="I1293" s="111" t="s">
        <v>521</v>
      </c>
      <c r="J1293" s="356" t="s">
        <v>312</v>
      </c>
      <c r="K1293" s="15">
        <v>7.67</v>
      </c>
      <c r="L1293" s="15">
        <v>1.37</v>
      </c>
      <c r="M1293" s="15">
        <v>769.2</v>
      </c>
      <c r="N1293" s="15">
        <v>917.7</v>
      </c>
      <c r="O1293" s="12">
        <v>41.9</v>
      </c>
      <c r="P1293" s="111" t="s">
        <v>312</v>
      </c>
      <c r="Q1293" s="111" t="s">
        <v>379</v>
      </c>
      <c r="R1293" s="111" t="s">
        <v>345</v>
      </c>
      <c r="S1293" s="13" t="s">
        <v>312</v>
      </c>
      <c r="T1293" s="13" t="s">
        <v>312</v>
      </c>
      <c r="U1293" s="18" t="s">
        <v>174</v>
      </c>
      <c r="V1293" s="18" t="s">
        <v>157</v>
      </c>
      <c r="W1293" s="18"/>
      <c r="X1293" s="18"/>
      <c r="Y1293" s="18"/>
      <c r="Z1293" s="18"/>
      <c r="AA1293" s="13"/>
      <c r="AB1293" s="13"/>
    </row>
    <row r="1294" spans="1:28" ht="15" x14ac:dyDescent="0.2">
      <c r="A1294" s="13" t="s">
        <v>316</v>
      </c>
      <c r="B1294" s="39">
        <v>42286</v>
      </c>
      <c r="C1294" s="16">
        <v>0.4284722222222222</v>
      </c>
      <c r="D1294" s="12">
        <v>275.5</v>
      </c>
      <c r="E1294" s="111" t="s">
        <v>522</v>
      </c>
      <c r="F1294" s="14">
        <v>8.4700000000000006</v>
      </c>
      <c r="G1294" s="12">
        <v>100.1</v>
      </c>
      <c r="H1294" s="15">
        <v>14.63</v>
      </c>
      <c r="I1294" s="13" t="s">
        <v>230</v>
      </c>
      <c r="J1294" s="356" t="s">
        <v>312</v>
      </c>
      <c r="K1294" s="15">
        <v>7.71</v>
      </c>
      <c r="L1294" s="15">
        <v>4.2699999999999996</v>
      </c>
      <c r="M1294" s="15">
        <v>632.1</v>
      </c>
      <c r="N1294" s="15">
        <v>788.6</v>
      </c>
      <c r="O1294" s="12">
        <v>23.5</v>
      </c>
      <c r="P1294" s="111" t="s">
        <v>312</v>
      </c>
      <c r="Q1294" s="13" t="s">
        <v>217</v>
      </c>
      <c r="R1294" s="111" t="s">
        <v>345</v>
      </c>
      <c r="S1294" s="13" t="s">
        <v>312</v>
      </c>
      <c r="T1294" s="13" t="s">
        <v>312</v>
      </c>
      <c r="U1294" s="18" t="s">
        <v>174</v>
      </c>
      <c r="V1294" s="18" t="s">
        <v>158</v>
      </c>
      <c r="W1294" s="18"/>
      <c r="X1294" s="18"/>
      <c r="Y1294" s="18"/>
      <c r="Z1294" s="18"/>
      <c r="AA1294" s="13"/>
      <c r="AB1294" s="13"/>
    </row>
    <row r="1295" spans="1:28" ht="15" x14ac:dyDescent="0.2">
      <c r="A1295" s="13" t="s">
        <v>316</v>
      </c>
      <c r="B1295" s="325">
        <v>42307</v>
      </c>
      <c r="C1295" s="326">
        <v>0.42083333333333334</v>
      </c>
      <c r="D1295" s="159">
        <v>290.89999999999998</v>
      </c>
      <c r="E1295" s="160" t="s">
        <v>523</v>
      </c>
      <c r="F1295" s="342">
        <v>9.14</v>
      </c>
      <c r="G1295" s="73">
        <v>97.7</v>
      </c>
      <c r="H1295" s="171">
        <v>9.61</v>
      </c>
      <c r="I1295" s="73" t="s">
        <v>230</v>
      </c>
      <c r="J1295" s="368" t="s">
        <v>312</v>
      </c>
      <c r="K1295" s="171">
        <v>7.46</v>
      </c>
      <c r="L1295" s="171">
        <v>4.33</v>
      </c>
      <c r="M1295" s="171">
        <v>633.70000000000005</v>
      </c>
      <c r="N1295" s="171">
        <v>896.4</v>
      </c>
      <c r="O1295" s="159">
        <v>15.4</v>
      </c>
      <c r="P1295" s="73"/>
      <c r="Q1295" s="160" t="s">
        <v>6</v>
      </c>
      <c r="R1295" s="160" t="s">
        <v>345</v>
      </c>
      <c r="S1295" s="57"/>
      <c r="T1295" s="57"/>
      <c r="U1295" s="343" t="s">
        <v>359</v>
      </c>
      <c r="V1295" s="158" t="s">
        <v>159</v>
      </c>
      <c r="W1295" s="158"/>
      <c r="X1295" s="158"/>
      <c r="Y1295" s="158"/>
      <c r="Z1295" s="158"/>
      <c r="AA1295" s="338"/>
      <c r="AB1295" s="338"/>
    </row>
    <row r="1296" spans="1:28" ht="15" x14ac:dyDescent="0.2">
      <c r="A1296" s="13" t="s">
        <v>316</v>
      </c>
      <c r="B1296" s="39">
        <v>42321</v>
      </c>
      <c r="C1296" s="16">
        <v>0.41944444444444445</v>
      </c>
      <c r="D1296" s="12">
        <v>307.60000000000002</v>
      </c>
      <c r="E1296" s="111" t="s">
        <v>296</v>
      </c>
      <c r="F1296" s="14">
        <v>10.72</v>
      </c>
      <c r="G1296" s="13">
        <v>101.4</v>
      </c>
      <c r="H1296" s="15">
        <v>5.01</v>
      </c>
      <c r="I1296" s="73" t="s">
        <v>230</v>
      </c>
      <c r="J1296" s="368" t="s">
        <v>312</v>
      </c>
      <c r="K1296" s="15">
        <v>7.48</v>
      </c>
      <c r="L1296" s="15">
        <v>2.0299999999999998</v>
      </c>
      <c r="M1296" s="15">
        <v>561.29999999999995</v>
      </c>
      <c r="N1296" s="15">
        <v>913.7</v>
      </c>
      <c r="O1296" s="12">
        <v>5.3</v>
      </c>
      <c r="P1296" s="13"/>
      <c r="Q1296" s="111" t="s">
        <v>217</v>
      </c>
      <c r="R1296" s="111" t="s">
        <v>345</v>
      </c>
      <c r="S1296" s="13"/>
      <c r="T1296" s="13"/>
      <c r="U1296" s="327" t="s">
        <v>187</v>
      </c>
      <c r="V1296" s="18" t="s">
        <v>160</v>
      </c>
      <c r="W1296" s="18"/>
      <c r="X1296" s="18"/>
      <c r="Y1296" s="18"/>
      <c r="Z1296" s="18"/>
      <c r="AA1296" s="13"/>
      <c r="AB1296" s="13"/>
    </row>
    <row r="1297" spans="1:28" ht="15" x14ac:dyDescent="0.2">
      <c r="A1297" s="13" t="s">
        <v>316</v>
      </c>
      <c r="B1297" s="39">
        <v>42342</v>
      </c>
      <c r="C1297" s="16">
        <v>0.43611111111111112</v>
      </c>
      <c r="D1297" s="12">
        <v>71.7</v>
      </c>
      <c r="E1297" s="111">
        <v>1413.6</v>
      </c>
      <c r="F1297" s="14">
        <v>11.62</v>
      </c>
      <c r="G1297" s="12">
        <v>106</v>
      </c>
      <c r="H1297" s="15">
        <v>3.4</v>
      </c>
      <c r="I1297" s="13" t="s">
        <v>230</v>
      </c>
      <c r="J1297" s="356" t="s">
        <v>312</v>
      </c>
      <c r="K1297" s="15">
        <v>7.41</v>
      </c>
      <c r="L1297" s="15">
        <v>1.1399999999999999</v>
      </c>
      <c r="M1297" s="15"/>
      <c r="N1297" s="15">
        <v>895.8</v>
      </c>
      <c r="O1297" s="12">
        <v>16</v>
      </c>
      <c r="P1297" s="13"/>
      <c r="Q1297" s="111" t="s">
        <v>217</v>
      </c>
      <c r="R1297" s="111" t="s">
        <v>345</v>
      </c>
      <c r="S1297" s="13"/>
      <c r="T1297" s="13"/>
      <c r="U1297" s="18" t="s">
        <v>191</v>
      </c>
      <c r="V1297" s="18" t="s">
        <v>161</v>
      </c>
      <c r="W1297" s="18"/>
      <c r="X1297" s="18"/>
      <c r="Y1297" s="18"/>
      <c r="Z1297" s="18"/>
      <c r="AA1297" s="13"/>
      <c r="AB1297" s="13"/>
    </row>
    <row r="1298" spans="1:28" ht="15" x14ac:dyDescent="0.2">
      <c r="A1298" s="13" t="s">
        <v>316</v>
      </c>
      <c r="B1298" s="39">
        <v>42356</v>
      </c>
      <c r="C1298" s="16">
        <v>0.4548611111111111</v>
      </c>
      <c r="D1298" s="12">
        <v>81.3</v>
      </c>
      <c r="E1298" s="111">
        <v>1553.1</v>
      </c>
      <c r="F1298" s="14">
        <v>12.86</v>
      </c>
      <c r="G1298" s="13">
        <v>109.2</v>
      </c>
      <c r="H1298" s="15">
        <v>0.71</v>
      </c>
      <c r="I1298" s="13" t="s">
        <v>230</v>
      </c>
      <c r="J1298" s="356" t="s">
        <v>312</v>
      </c>
      <c r="K1298" s="15">
        <v>7.27</v>
      </c>
      <c r="L1298" s="15">
        <v>1.47</v>
      </c>
      <c r="M1298" s="15">
        <v>400.1</v>
      </c>
      <c r="N1298" s="15">
        <v>747.9</v>
      </c>
      <c r="O1298" s="12">
        <v>11.4</v>
      </c>
      <c r="P1298" s="13"/>
      <c r="Q1298" s="111" t="s">
        <v>217</v>
      </c>
      <c r="R1298" s="111" t="s">
        <v>345</v>
      </c>
      <c r="S1298" s="13"/>
      <c r="T1298" s="13"/>
      <c r="U1298" s="18" t="s">
        <v>164</v>
      </c>
      <c r="V1298" s="330"/>
      <c r="W1298" s="330"/>
      <c r="X1298" s="330"/>
      <c r="Y1298" s="330"/>
      <c r="Z1298" s="330"/>
      <c r="AA1298" s="13"/>
      <c r="AB1298" s="13"/>
    </row>
    <row r="1299" spans="1:28" ht="15" x14ac:dyDescent="0.2">
      <c r="A1299" s="13" t="s">
        <v>316</v>
      </c>
      <c r="B1299" s="39">
        <v>42384</v>
      </c>
      <c r="C1299" s="16" t="s">
        <v>253</v>
      </c>
      <c r="D1299" s="16" t="s">
        <v>253</v>
      </c>
      <c r="E1299" s="16" t="s">
        <v>253</v>
      </c>
      <c r="F1299" s="16" t="s">
        <v>253</v>
      </c>
      <c r="G1299" s="16" t="s">
        <v>253</v>
      </c>
      <c r="H1299" s="16" t="s">
        <v>253</v>
      </c>
      <c r="I1299" s="16" t="s">
        <v>253</v>
      </c>
      <c r="J1299" s="318" t="s">
        <v>253</v>
      </c>
      <c r="K1299" s="16" t="s">
        <v>253</v>
      </c>
      <c r="L1299" s="16" t="s">
        <v>253</v>
      </c>
      <c r="M1299" s="16" t="s">
        <v>253</v>
      </c>
      <c r="N1299" s="16" t="s">
        <v>253</v>
      </c>
      <c r="O1299" s="16" t="s">
        <v>253</v>
      </c>
      <c r="P1299" s="16" t="s">
        <v>253</v>
      </c>
      <c r="Q1299" s="16" t="s">
        <v>253</v>
      </c>
      <c r="R1299" s="16" t="s">
        <v>253</v>
      </c>
      <c r="S1299" s="13"/>
      <c r="T1299" s="13"/>
      <c r="U1299" s="18" t="s">
        <v>174</v>
      </c>
      <c r="V1299" s="330"/>
      <c r="W1299" s="330"/>
      <c r="X1299" s="330"/>
      <c r="Y1299" s="330"/>
      <c r="Z1299" s="330"/>
      <c r="AA1299" s="13"/>
      <c r="AB1299" s="13"/>
    </row>
    <row r="1300" spans="1:28" ht="15" x14ac:dyDescent="0.2">
      <c r="A1300" s="13" t="s">
        <v>316</v>
      </c>
      <c r="B1300" s="39">
        <v>42405</v>
      </c>
      <c r="C1300" s="16" t="s">
        <v>253</v>
      </c>
      <c r="D1300" s="16" t="s">
        <v>253</v>
      </c>
      <c r="E1300" s="16" t="s">
        <v>253</v>
      </c>
      <c r="F1300" s="16" t="s">
        <v>253</v>
      </c>
      <c r="G1300" s="16" t="s">
        <v>253</v>
      </c>
      <c r="H1300" s="16" t="s">
        <v>253</v>
      </c>
      <c r="I1300" s="16" t="s">
        <v>253</v>
      </c>
      <c r="J1300" s="318" t="s">
        <v>253</v>
      </c>
      <c r="K1300" s="16" t="s">
        <v>253</v>
      </c>
      <c r="L1300" s="16" t="s">
        <v>253</v>
      </c>
      <c r="M1300" s="16" t="s">
        <v>253</v>
      </c>
      <c r="N1300" s="16" t="s">
        <v>253</v>
      </c>
      <c r="O1300" s="16" t="s">
        <v>253</v>
      </c>
      <c r="P1300" s="16" t="s">
        <v>253</v>
      </c>
      <c r="Q1300" s="16" t="s">
        <v>253</v>
      </c>
      <c r="R1300" s="16" t="s">
        <v>253</v>
      </c>
      <c r="S1300" s="13"/>
      <c r="T1300" s="13"/>
      <c r="U1300" s="18" t="s">
        <v>131</v>
      </c>
      <c r="V1300" s="330"/>
      <c r="W1300" s="330"/>
      <c r="X1300" s="330"/>
      <c r="Y1300" s="330"/>
      <c r="Z1300" s="330"/>
      <c r="AA1300" s="13"/>
      <c r="AB1300" s="13"/>
    </row>
    <row r="1301" spans="1:28" ht="15" x14ac:dyDescent="0.2">
      <c r="A1301" s="13" t="s">
        <v>316</v>
      </c>
      <c r="B1301" s="39">
        <v>42448</v>
      </c>
      <c r="C1301" s="16" t="s">
        <v>253</v>
      </c>
      <c r="D1301" s="16" t="s">
        <v>253</v>
      </c>
      <c r="E1301" s="16" t="s">
        <v>253</v>
      </c>
      <c r="F1301" s="16" t="s">
        <v>253</v>
      </c>
      <c r="G1301" s="16" t="s">
        <v>253</v>
      </c>
      <c r="H1301" s="16" t="s">
        <v>253</v>
      </c>
      <c r="I1301" s="16" t="s">
        <v>253</v>
      </c>
      <c r="J1301" s="318" t="s">
        <v>253</v>
      </c>
      <c r="K1301" s="16" t="s">
        <v>253</v>
      </c>
      <c r="L1301" s="16" t="s">
        <v>253</v>
      </c>
      <c r="M1301" s="16" t="s">
        <v>253</v>
      </c>
      <c r="N1301" s="16" t="s">
        <v>253</v>
      </c>
      <c r="O1301" s="16" t="s">
        <v>253</v>
      </c>
      <c r="P1301" s="16" t="s">
        <v>253</v>
      </c>
      <c r="Q1301" s="16" t="s">
        <v>253</v>
      </c>
      <c r="R1301" s="16" t="s">
        <v>253</v>
      </c>
      <c r="S1301" s="16" t="s">
        <v>253</v>
      </c>
      <c r="T1301" s="16" t="s">
        <v>253</v>
      </c>
      <c r="U1301" s="16" t="s">
        <v>253</v>
      </c>
      <c r="V1301" s="330"/>
      <c r="W1301" s="330"/>
      <c r="X1301" s="330"/>
      <c r="Y1301" s="330"/>
      <c r="Z1301" s="330"/>
      <c r="AA1301" s="13"/>
      <c r="AB1301" s="13"/>
    </row>
    <row r="1302" spans="1:28" ht="15" x14ac:dyDescent="0.2">
      <c r="A1302" s="13" t="s">
        <v>316</v>
      </c>
      <c r="B1302" s="39">
        <v>42468</v>
      </c>
      <c r="C1302" s="16">
        <v>0.43402777777777773</v>
      </c>
      <c r="D1302" s="14">
        <v>27.5</v>
      </c>
      <c r="E1302" s="16" t="s">
        <v>296</v>
      </c>
      <c r="F1302" s="14">
        <v>9.6199999999999992</v>
      </c>
      <c r="G1302" s="14">
        <v>105.6</v>
      </c>
      <c r="H1302" s="14">
        <v>10.25</v>
      </c>
      <c r="I1302" s="349" t="s">
        <v>25</v>
      </c>
      <c r="J1302" s="356" t="s">
        <v>7</v>
      </c>
      <c r="K1302" s="14">
        <v>8.25</v>
      </c>
      <c r="L1302" s="14">
        <v>4.58</v>
      </c>
      <c r="M1302" s="12">
        <v>505</v>
      </c>
      <c r="N1302" s="14">
        <v>696.6</v>
      </c>
      <c r="O1302" s="14">
        <v>122.6</v>
      </c>
      <c r="P1302" s="16"/>
      <c r="Q1302" s="355" t="s">
        <v>7</v>
      </c>
      <c r="R1302" s="355" t="s">
        <v>7</v>
      </c>
      <c r="S1302" s="16"/>
      <c r="T1302" s="16"/>
      <c r="U1302" s="18" t="s">
        <v>174</v>
      </c>
      <c r="V1302" s="330"/>
      <c r="W1302" s="330"/>
      <c r="X1302" s="330"/>
      <c r="Y1302" s="330"/>
      <c r="Z1302" s="330"/>
      <c r="AA1302" s="13"/>
      <c r="AB1302" s="13"/>
    </row>
    <row r="1303" spans="1:28" ht="15" x14ac:dyDescent="0.25">
      <c r="A1303" s="13" t="s">
        <v>316</v>
      </c>
      <c r="B1303" s="39">
        <v>42474</v>
      </c>
      <c r="C1303" s="16">
        <v>0.55277777777777781</v>
      </c>
      <c r="D1303" s="14">
        <v>28.8</v>
      </c>
      <c r="E1303" s="16" t="s">
        <v>296</v>
      </c>
      <c r="F1303" s="381">
        <v>10.38</v>
      </c>
      <c r="G1303" s="14">
        <v>124.7</v>
      </c>
      <c r="H1303" s="14">
        <v>14.58</v>
      </c>
      <c r="I1303" s="355" t="s">
        <v>509</v>
      </c>
      <c r="J1303" s="318" t="s">
        <v>312</v>
      </c>
      <c r="K1303" s="14">
        <v>8.9700000000000006</v>
      </c>
      <c r="L1303" s="14">
        <v>5.09</v>
      </c>
      <c r="M1303" s="14">
        <v>488.1</v>
      </c>
      <c r="N1303" s="12">
        <v>614</v>
      </c>
      <c r="O1303" s="14">
        <v>92.3</v>
      </c>
      <c r="P1303" s="16"/>
      <c r="Q1303" s="355" t="s">
        <v>5</v>
      </c>
      <c r="R1303" s="355" t="s">
        <v>7</v>
      </c>
      <c r="S1303" s="16"/>
      <c r="T1303" s="16"/>
      <c r="U1303" s="344" t="s">
        <v>506</v>
      </c>
      <c r="V1303" s="330"/>
      <c r="W1303" s="330"/>
      <c r="X1303" s="330"/>
      <c r="Y1303" s="330"/>
      <c r="Z1303" s="330"/>
      <c r="AA1303" s="13"/>
      <c r="AB1303" s="13"/>
    </row>
    <row r="1304" spans="1:28" ht="15" x14ac:dyDescent="0.2">
      <c r="A1304" s="13" t="s">
        <v>316</v>
      </c>
      <c r="B1304" s="39">
        <v>42489</v>
      </c>
      <c r="C1304" s="16">
        <v>0.44444444444444442</v>
      </c>
      <c r="D1304" s="14">
        <v>328.2</v>
      </c>
      <c r="E1304" s="355" t="s">
        <v>41</v>
      </c>
      <c r="F1304" s="355" t="s">
        <v>7</v>
      </c>
      <c r="G1304" s="355" t="s">
        <v>7</v>
      </c>
      <c r="H1304" s="14">
        <v>6.49</v>
      </c>
      <c r="I1304" s="355" t="s">
        <v>25</v>
      </c>
      <c r="J1304" s="356" t="s">
        <v>7</v>
      </c>
      <c r="K1304" s="14">
        <v>7.86</v>
      </c>
      <c r="L1304" s="14">
        <v>16.5</v>
      </c>
      <c r="M1304" s="14">
        <v>248.6</v>
      </c>
      <c r="N1304" s="14">
        <v>386.6</v>
      </c>
      <c r="O1304" s="12">
        <v>194</v>
      </c>
      <c r="P1304" s="16"/>
      <c r="Q1304" s="355" t="s">
        <v>7</v>
      </c>
      <c r="R1304" s="355" t="s">
        <v>7</v>
      </c>
      <c r="S1304" s="16"/>
      <c r="T1304" s="16"/>
      <c r="U1304" s="18" t="s">
        <v>88</v>
      </c>
      <c r="V1304" s="330"/>
      <c r="W1304" s="330"/>
      <c r="X1304" s="330"/>
      <c r="Y1304" s="330"/>
      <c r="Z1304" s="330"/>
      <c r="AA1304" s="13"/>
      <c r="AB1304" s="13"/>
    </row>
    <row r="1305" spans="1:28" ht="15" x14ac:dyDescent="0.2">
      <c r="A1305" s="13" t="s">
        <v>316</v>
      </c>
      <c r="B1305" s="39">
        <v>42494</v>
      </c>
      <c r="C1305" s="16">
        <v>0.44166666666666665</v>
      </c>
      <c r="D1305" s="14">
        <v>22.3</v>
      </c>
      <c r="E1305" s="16"/>
      <c r="F1305" s="355" t="s">
        <v>7</v>
      </c>
      <c r="G1305" s="355" t="s">
        <v>7</v>
      </c>
      <c r="H1305" s="15">
        <v>10.4</v>
      </c>
      <c r="I1305" s="355" t="s">
        <v>25</v>
      </c>
      <c r="J1305" s="318" t="s">
        <v>312</v>
      </c>
      <c r="K1305" s="14">
        <v>7.9</v>
      </c>
      <c r="L1305" s="14">
        <v>14.9</v>
      </c>
      <c r="M1305" s="349" t="s">
        <v>7</v>
      </c>
      <c r="N1305" s="14">
        <v>436.2</v>
      </c>
      <c r="O1305" s="14">
        <v>136.80000000000001</v>
      </c>
      <c r="P1305" s="16"/>
      <c r="Q1305" s="355" t="s">
        <v>530</v>
      </c>
      <c r="R1305" s="355" t="s">
        <v>7</v>
      </c>
      <c r="S1305" s="16"/>
      <c r="T1305" s="16"/>
      <c r="U1305" s="18" t="s">
        <v>88</v>
      </c>
      <c r="V1305" s="330"/>
      <c r="W1305" s="330"/>
      <c r="X1305" s="330"/>
      <c r="Y1305" s="330"/>
      <c r="Z1305" s="330"/>
      <c r="AA1305" s="13"/>
      <c r="AB1305" s="13"/>
    </row>
    <row r="1306" spans="1:28" ht="15" x14ac:dyDescent="0.25">
      <c r="A1306" s="13" t="s">
        <v>316</v>
      </c>
      <c r="B1306" s="39" t="s">
        <v>58</v>
      </c>
      <c r="C1306" s="16">
        <v>0.47569444444444442</v>
      </c>
      <c r="D1306" s="14">
        <v>23.3</v>
      </c>
      <c r="E1306" s="14">
        <v>435.2</v>
      </c>
      <c r="F1306" s="349" t="s">
        <v>7</v>
      </c>
      <c r="G1306" s="349" t="s">
        <v>7</v>
      </c>
      <c r="H1306" s="14">
        <v>12.07</v>
      </c>
      <c r="I1306" s="349" t="s">
        <v>25</v>
      </c>
      <c r="J1306" s="318" t="s">
        <v>312</v>
      </c>
      <c r="K1306" s="14">
        <v>7.83</v>
      </c>
      <c r="L1306" s="12">
        <v>16</v>
      </c>
      <c r="M1306" s="349" t="s">
        <v>7</v>
      </c>
      <c r="N1306" s="14">
        <v>361.9</v>
      </c>
      <c r="O1306" s="14">
        <v>143.4</v>
      </c>
      <c r="P1306" s="14"/>
      <c r="Q1306" s="349" t="s">
        <v>635</v>
      </c>
      <c r="R1306" s="349" t="s">
        <v>7</v>
      </c>
      <c r="S1306" s="14"/>
      <c r="T1306" s="14"/>
      <c r="U1306" s="350" t="s">
        <v>125</v>
      </c>
      <c r="V1306" s="386"/>
      <c r="W1306" s="386"/>
      <c r="X1306" s="386"/>
      <c r="Y1306" s="386"/>
      <c r="Z1306" s="386"/>
      <c r="AA1306" s="14"/>
      <c r="AB1306" s="14"/>
    </row>
    <row r="1307" spans="1:28" ht="15" x14ac:dyDescent="0.2">
      <c r="A1307" s="13" t="s">
        <v>316</v>
      </c>
      <c r="B1307" s="39">
        <v>42504</v>
      </c>
      <c r="C1307" s="16">
        <v>0.43958333333333338</v>
      </c>
      <c r="D1307" s="14">
        <v>60.5</v>
      </c>
      <c r="E1307" s="14"/>
      <c r="F1307" s="14">
        <v>9.09</v>
      </c>
      <c r="G1307" s="14">
        <v>99.7</v>
      </c>
      <c r="H1307" s="14">
        <v>11.16</v>
      </c>
      <c r="I1307" s="349" t="s">
        <v>526</v>
      </c>
      <c r="J1307" s="318" t="s">
        <v>312</v>
      </c>
      <c r="K1307" s="14">
        <v>7.83</v>
      </c>
      <c r="L1307" s="14">
        <v>11.5</v>
      </c>
      <c r="M1307" s="349" t="s">
        <v>7</v>
      </c>
      <c r="N1307" s="14">
        <v>390.6</v>
      </c>
      <c r="O1307" s="14">
        <v>133.69999999999999</v>
      </c>
      <c r="P1307" s="14"/>
      <c r="Q1307" s="349" t="s">
        <v>529</v>
      </c>
      <c r="R1307" s="349" t="s">
        <v>7</v>
      </c>
      <c r="S1307" s="14"/>
      <c r="T1307" s="14"/>
      <c r="U1307" s="18" t="s">
        <v>88</v>
      </c>
      <c r="V1307" s="386"/>
      <c r="W1307" s="386"/>
      <c r="X1307" s="386"/>
      <c r="Y1307" s="386"/>
      <c r="Z1307" s="386"/>
      <c r="AA1307" s="14"/>
      <c r="AB1307" s="14"/>
    </row>
    <row r="1308" spans="1:28" ht="15" x14ac:dyDescent="0.2">
      <c r="A1308" s="13" t="s">
        <v>316</v>
      </c>
      <c r="B1308" s="39">
        <v>42517</v>
      </c>
      <c r="C1308" s="16">
        <v>0.48402777777777778</v>
      </c>
      <c r="D1308" s="14">
        <v>123.4</v>
      </c>
      <c r="E1308" s="14" t="s">
        <v>296</v>
      </c>
      <c r="F1308" s="14">
        <v>8.7100000000000009</v>
      </c>
      <c r="G1308" s="14">
        <v>101.4</v>
      </c>
      <c r="H1308" s="14">
        <v>13.31</v>
      </c>
      <c r="I1308" s="349" t="s">
        <v>2</v>
      </c>
      <c r="J1308" s="318" t="s">
        <v>312</v>
      </c>
      <c r="K1308" s="14">
        <v>7.99</v>
      </c>
      <c r="L1308" s="14">
        <v>11.1</v>
      </c>
      <c r="M1308" s="14">
        <v>301.89999999999998</v>
      </c>
      <c r="N1308" s="14">
        <v>389.5</v>
      </c>
      <c r="O1308" s="14">
        <v>135.80000000000001</v>
      </c>
      <c r="P1308" s="14"/>
      <c r="Q1308" s="349" t="s">
        <v>530</v>
      </c>
      <c r="R1308" s="349" t="s">
        <v>7</v>
      </c>
      <c r="S1308" s="14"/>
      <c r="T1308" s="14"/>
      <c r="U1308" s="344" t="s">
        <v>506</v>
      </c>
      <c r="V1308" s="386"/>
      <c r="W1308" s="386"/>
      <c r="X1308" s="386"/>
      <c r="Y1308" s="386"/>
      <c r="Z1308" s="386"/>
      <c r="AA1308" s="14"/>
      <c r="AB1308" s="14"/>
    </row>
    <row r="1309" spans="1:28" ht="15" x14ac:dyDescent="0.2">
      <c r="A1309" s="13" t="s">
        <v>316</v>
      </c>
      <c r="B1309" s="39">
        <v>42522</v>
      </c>
      <c r="C1309" s="16">
        <v>0.52916666666666667</v>
      </c>
      <c r="D1309" s="14">
        <v>236</v>
      </c>
      <c r="E1309" s="14"/>
      <c r="F1309" s="14">
        <v>7.89</v>
      </c>
      <c r="G1309" s="14">
        <v>99.5</v>
      </c>
      <c r="H1309" s="14">
        <v>16.98</v>
      </c>
      <c r="I1309" s="349" t="s">
        <v>7</v>
      </c>
      <c r="J1309" s="318" t="s">
        <v>312</v>
      </c>
      <c r="K1309" s="14">
        <v>8.0399999999999991</v>
      </c>
      <c r="L1309" s="14">
        <v>11.5</v>
      </c>
      <c r="M1309" s="349" t="s">
        <v>410</v>
      </c>
      <c r="N1309" s="12">
        <v>395</v>
      </c>
      <c r="O1309" s="14">
        <v>141.19999999999999</v>
      </c>
      <c r="P1309" s="14"/>
      <c r="Q1309" s="349" t="s">
        <v>7</v>
      </c>
      <c r="R1309" s="349" t="s">
        <v>7</v>
      </c>
      <c r="S1309" s="14"/>
      <c r="T1309" s="14"/>
      <c r="U1309" s="18" t="s">
        <v>88</v>
      </c>
      <c r="V1309" s="386"/>
      <c r="W1309" s="386"/>
      <c r="X1309" s="386"/>
      <c r="Y1309" s="386"/>
      <c r="Z1309" s="386"/>
      <c r="AA1309" s="14"/>
      <c r="AB1309" s="14"/>
    </row>
    <row r="1310" spans="1:28" ht="15" x14ac:dyDescent="0.2">
      <c r="A1310" s="13" t="s">
        <v>316</v>
      </c>
      <c r="B1310" s="39">
        <v>42530</v>
      </c>
      <c r="C1310" s="16">
        <v>0.47152777777777777</v>
      </c>
      <c r="D1310" s="14">
        <v>83.3</v>
      </c>
      <c r="E1310" s="14">
        <v>2419.6</v>
      </c>
      <c r="F1310" s="14">
        <v>7.51</v>
      </c>
      <c r="G1310" s="14">
        <v>98.5</v>
      </c>
      <c r="H1310" s="14">
        <v>19.010000000000002</v>
      </c>
      <c r="I1310" s="349" t="s">
        <v>2</v>
      </c>
      <c r="J1310" s="318" t="s">
        <v>312</v>
      </c>
      <c r="K1310" s="14">
        <v>8.06</v>
      </c>
      <c r="L1310" s="14">
        <v>4.9000000000000004</v>
      </c>
      <c r="M1310" s="14">
        <v>328.8</v>
      </c>
      <c r="N1310" s="12">
        <v>373</v>
      </c>
      <c r="O1310" s="14">
        <v>134.5</v>
      </c>
      <c r="P1310" s="14"/>
      <c r="Q1310" s="349" t="s">
        <v>7</v>
      </c>
      <c r="R1310" s="349" t="s">
        <v>7</v>
      </c>
      <c r="S1310" s="14"/>
      <c r="T1310" s="14"/>
      <c r="U1310" s="344" t="s">
        <v>15</v>
      </c>
      <c r="V1310" s="386"/>
      <c r="W1310" s="386"/>
      <c r="X1310" s="386"/>
      <c r="Y1310" s="386"/>
      <c r="Z1310" s="386"/>
      <c r="AA1310" s="14"/>
      <c r="AB1310" s="14"/>
    </row>
    <row r="1311" spans="1:28" ht="15" x14ac:dyDescent="0.2">
      <c r="A1311" s="13" t="s">
        <v>316</v>
      </c>
      <c r="B1311" s="39">
        <v>42536</v>
      </c>
      <c r="C1311" s="16">
        <v>0.4694444444444445</v>
      </c>
      <c r="D1311" s="14">
        <v>548</v>
      </c>
      <c r="E1311" s="14"/>
      <c r="F1311" s="14">
        <v>7.54</v>
      </c>
      <c r="G1311" s="14">
        <v>100.8</v>
      </c>
      <c r="H1311" s="14">
        <v>19.86</v>
      </c>
      <c r="I1311" s="349" t="s">
        <v>2</v>
      </c>
      <c r="J1311" s="318" t="s">
        <v>312</v>
      </c>
      <c r="K1311" s="14">
        <v>8.0299999999999994</v>
      </c>
      <c r="L1311" s="14">
        <v>26.4</v>
      </c>
      <c r="M1311" s="14">
        <v>332.2</v>
      </c>
      <c r="N1311" s="14">
        <v>371.2</v>
      </c>
      <c r="O1311" s="12">
        <v>143</v>
      </c>
      <c r="P1311" s="14"/>
      <c r="Q1311" s="349" t="s">
        <v>530</v>
      </c>
      <c r="R1311" s="349" t="s">
        <v>7</v>
      </c>
      <c r="S1311" s="14"/>
      <c r="T1311" s="14"/>
      <c r="U1311" s="344" t="s">
        <v>508</v>
      </c>
      <c r="V1311" s="386"/>
      <c r="W1311" s="386"/>
      <c r="X1311" s="386"/>
      <c r="Y1311" s="386"/>
      <c r="Z1311" s="386"/>
      <c r="AA1311" s="14"/>
      <c r="AB1311" s="14"/>
    </row>
    <row r="1312" spans="1:28" ht="15" x14ac:dyDescent="0.2">
      <c r="A1312" s="13" t="s">
        <v>316</v>
      </c>
      <c r="B1312" s="39">
        <v>42544</v>
      </c>
      <c r="C1312" s="16">
        <v>0.44166666666666665</v>
      </c>
      <c r="D1312" s="14">
        <v>130.1</v>
      </c>
      <c r="E1312" s="14" t="s">
        <v>296</v>
      </c>
      <c r="F1312" s="14">
        <v>7.66</v>
      </c>
      <c r="G1312" s="14">
        <v>102.1</v>
      </c>
      <c r="H1312" s="14">
        <v>19.170000000000002</v>
      </c>
      <c r="I1312" s="349" t="s">
        <v>2</v>
      </c>
      <c r="J1312" s="318" t="s">
        <v>312</v>
      </c>
      <c r="K1312" s="14">
        <v>7.9</v>
      </c>
      <c r="L1312" s="14">
        <v>7.7</v>
      </c>
      <c r="M1312" s="14">
        <v>325.8</v>
      </c>
      <c r="N1312" s="14">
        <v>362.5</v>
      </c>
      <c r="O1312" s="14">
        <v>168.7</v>
      </c>
      <c r="P1312" s="14"/>
      <c r="Q1312" s="349" t="s">
        <v>0</v>
      </c>
      <c r="R1312" s="349" t="s">
        <v>7</v>
      </c>
      <c r="S1312" s="14"/>
      <c r="T1312" s="14"/>
      <c r="U1312" s="344" t="s">
        <v>94</v>
      </c>
      <c r="V1312" s="386"/>
      <c r="W1312" s="386"/>
      <c r="X1312" s="386"/>
      <c r="Y1312" s="386"/>
      <c r="Z1312" s="386"/>
      <c r="AA1312" s="14"/>
      <c r="AB1312" s="14"/>
    </row>
    <row r="1313" spans="1:28" ht="15" x14ac:dyDescent="0.2">
      <c r="A1313" s="13" t="s">
        <v>316</v>
      </c>
      <c r="B1313" s="39">
        <v>42551</v>
      </c>
      <c r="C1313" s="16">
        <v>0.4513888888888889</v>
      </c>
      <c r="D1313" s="14">
        <v>123.4</v>
      </c>
      <c r="E1313" s="14" t="s">
        <v>296</v>
      </c>
      <c r="F1313" s="14">
        <v>7.87</v>
      </c>
      <c r="G1313" s="14">
        <v>102.9</v>
      </c>
      <c r="H1313" s="14">
        <v>19.190000000000001</v>
      </c>
      <c r="I1313" s="349" t="s">
        <v>511</v>
      </c>
      <c r="J1313" s="318" t="s">
        <v>312</v>
      </c>
      <c r="K1313" s="14">
        <v>7.98</v>
      </c>
      <c r="L1313" s="14">
        <v>6.7</v>
      </c>
      <c r="M1313" s="12">
        <v>394</v>
      </c>
      <c r="N1313" s="14">
        <v>443.7</v>
      </c>
      <c r="O1313" s="14">
        <v>119.6</v>
      </c>
      <c r="P1313" s="14"/>
      <c r="Q1313" s="349" t="s">
        <v>602</v>
      </c>
      <c r="R1313" s="349" t="s">
        <v>7</v>
      </c>
      <c r="S1313" s="14"/>
      <c r="T1313" s="14"/>
      <c r="U1313" s="344" t="s">
        <v>508</v>
      </c>
      <c r="V1313" s="386"/>
      <c r="W1313" s="386"/>
      <c r="X1313" s="386"/>
      <c r="Y1313" s="386"/>
      <c r="Z1313" s="386"/>
      <c r="AA1313" s="14"/>
      <c r="AB1313" s="14"/>
    </row>
    <row r="1314" spans="1:28" ht="15" x14ac:dyDescent="0.2">
      <c r="A1314" s="13" t="s">
        <v>316</v>
      </c>
      <c r="B1314" s="39">
        <v>42557</v>
      </c>
      <c r="C1314" s="16">
        <v>0.4548611111111111</v>
      </c>
      <c r="D1314" s="14">
        <v>186</v>
      </c>
      <c r="E1314" s="14"/>
      <c r="F1314" s="14">
        <v>7.76</v>
      </c>
      <c r="G1314" s="14">
        <v>103.9</v>
      </c>
      <c r="H1314" s="14">
        <v>19.86</v>
      </c>
      <c r="I1314" s="349" t="s">
        <v>511</v>
      </c>
      <c r="J1314" s="318" t="s">
        <v>312</v>
      </c>
      <c r="K1314" s="14">
        <v>8.01</v>
      </c>
      <c r="L1314" s="14">
        <v>8.1999999999999993</v>
      </c>
      <c r="M1314" s="14">
        <v>349.7</v>
      </c>
      <c r="N1314" s="14">
        <v>388.6</v>
      </c>
      <c r="O1314" s="14">
        <v>130.69999999999999</v>
      </c>
      <c r="P1314" s="14"/>
      <c r="Q1314" s="111" t="s">
        <v>312</v>
      </c>
      <c r="R1314" s="111" t="s">
        <v>312</v>
      </c>
      <c r="S1314" s="14"/>
      <c r="T1314" s="14"/>
      <c r="U1314" s="344" t="s">
        <v>512</v>
      </c>
      <c r="V1314" s="386"/>
      <c r="W1314" s="386"/>
      <c r="X1314" s="386"/>
      <c r="Y1314" s="386"/>
      <c r="Z1314" s="386"/>
      <c r="AA1314" s="14"/>
      <c r="AB1314" s="14"/>
    </row>
    <row r="1315" spans="1:28" ht="15" x14ac:dyDescent="0.2">
      <c r="A1315" s="13" t="s">
        <v>316</v>
      </c>
      <c r="B1315" s="39">
        <v>42565</v>
      </c>
      <c r="C1315" s="16">
        <v>0.45208333333333334</v>
      </c>
      <c r="D1315" s="14">
        <v>117.8</v>
      </c>
      <c r="E1315" s="14" t="s">
        <v>296</v>
      </c>
      <c r="F1315" s="14">
        <v>8.31</v>
      </c>
      <c r="G1315" s="14">
        <v>109.2</v>
      </c>
      <c r="H1315" s="14">
        <v>19.32</v>
      </c>
      <c r="I1315" s="349" t="s">
        <v>233</v>
      </c>
      <c r="J1315" s="318" t="s">
        <v>312</v>
      </c>
      <c r="K1315" s="14">
        <v>8.08</v>
      </c>
      <c r="L1315" s="14">
        <v>8.3000000000000007</v>
      </c>
      <c r="M1315" s="14">
        <v>416.8</v>
      </c>
      <c r="N1315" s="14">
        <v>469.3</v>
      </c>
      <c r="O1315" s="14">
        <v>200.4</v>
      </c>
      <c r="P1315" s="14"/>
      <c r="Q1315" s="349" t="s">
        <v>400</v>
      </c>
      <c r="R1315" s="349" t="s">
        <v>7</v>
      </c>
      <c r="S1315" s="14"/>
      <c r="T1315" s="14"/>
      <c r="U1315" s="344" t="s">
        <v>438</v>
      </c>
      <c r="V1315" s="386"/>
      <c r="W1315" s="386"/>
      <c r="X1315" s="386"/>
      <c r="Y1315" s="386"/>
      <c r="Z1315" s="386"/>
      <c r="AA1315" s="14"/>
      <c r="AB1315" s="14"/>
    </row>
    <row r="1316" spans="1:28" ht="15" x14ac:dyDescent="0.2">
      <c r="A1316" s="13" t="s">
        <v>316</v>
      </c>
      <c r="B1316" s="39">
        <v>42571</v>
      </c>
      <c r="C1316" s="16">
        <v>0.46249999999999997</v>
      </c>
      <c r="D1316" s="14" t="s">
        <v>296</v>
      </c>
      <c r="E1316" s="14"/>
      <c r="F1316" s="14">
        <v>7.46</v>
      </c>
      <c r="G1316" s="14">
        <v>102.6</v>
      </c>
      <c r="H1316" s="14">
        <v>21.52</v>
      </c>
      <c r="I1316" s="349" t="s">
        <v>233</v>
      </c>
      <c r="J1316" s="318" t="s">
        <v>312</v>
      </c>
      <c r="K1316" s="14">
        <v>7.88</v>
      </c>
      <c r="L1316" s="14">
        <v>13.1</v>
      </c>
      <c r="M1316" s="12">
        <v>467</v>
      </c>
      <c r="N1316" s="14">
        <v>498.6</v>
      </c>
      <c r="O1316" s="14">
        <v>161.4</v>
      </c>
      <c r="P1316" s="14"/>
      <c r="Q1316" s="349" t="s">
        <v>7</v>
      </c>
      <c r="R1316" s="349" t="s">
        <v>7</v>
      </c>
      <c r="S1316" s="14"/>
      <c r="T1316" s="14"/>
      <c r="U1316" s="344" t="s">
        <v>438</v>
      </c>
      <c r="V1316" s="386"/>
      <c r="W1316" s="386"/>
      <c r="X1316" s="386"/>
      <c r="Y1316" s="386"/>
      <c r="Z1316" s="386"/>
      <c r="AA1316" s="14"/>
      <c r="AB1316" s="14">
        <v>4.3900000000000002E-2</v>
      </c>
    </row>
    <row r="1317" spans="1:28" ht="15" x14ac:dyDescent="0.2">
      <c r="A1317" s="13" t="s">
        <v>316</v>
      </c>
      <c r="B1317" s="39">
        <v>42579</v>
      </c>
      <c r="C1317" s="16">
        <v>0.45277777777777778</v>
      </c>
      <c r="D1317" s="14">
        <v>344.8</v>
      </c>
      <c r="E1317" s="14" t="s">
        <v>296</v>
      </c>
      <c r="F1317" s="14">
        <v>7.08</v>
      </c>
      <c r="G1317" s="14">
        <v>114.7</v>
      </c>
      <c r="H1317" s="14">
        <v>21.23</v>
      </c>
      <c r="I1317" s="349" t="s">
        <v>233</v>
      </c>
      <c r="J1317" s="318" t="s">
        <v>312</v>
      </c>
      <c r="K1317" s="14">
        <v>8.2200000000000006</v>
      </c>
      <c r="L1317" s="12">
        <v>10</v>
      </c>
      <c r="M1317" s="14">
        <v>607.79999999999995</v>
      </c>
      <c r="N1317" s="14">
        <v>658.9</v>
      </c>
      <c r="O1317" s="14">
        <v>162.1</v>
      </c>
      <c r="P1317" s="14"/>
      <c r="Q1317" s="349" t="s">
        <v>14</v>
      </c>
      <c r="R1317" s="349" t="s">
        <v>120</v>
      </c>
      <c r="S1317" s="14"/>
      <c r="T1317" s="14"/>
      <c r="U1317" s="344" t="s">
        <v>508</v>
      </c>
      <c r="V1317" s="386"/>
      <c r="W1317" s="386"/>
      <c r="X1317" s="386"/>
      <c r="Y1317" s="386"/>
      <c r="Z1317" s="386"/>
      <c r="AA1317" s="14"/>
      <c r="AB1317" s="14"/>
    </row>
    <row r="1318" spans="1:28" ht="15" x14ac:dyDescent="0.2">
      <c r="A1318" s="13" t="s">
        <v>316</v>
      </c>
      <c r="B1318" s="39">
        <v>42586</v>
      </c>
      <c r="C1318" s="16">
        <v>0.42430555555555555</v>
      </c>
      <c r="D1318" s="14">
        <v>687</v>
      </c>
      <c r="E1318" s="14"/>
      <c r="F1318" s="14">
        <v>8.7200000000000006</v>
      </c>
      <c r="G1318" s="14">
        <v>114.4</v>
      </c>
      <c r="H1318" s="14">
        <v>19.309999999999999</v>
      </c>
      <c r="I1318" s="349" t="s">
        <v>233</v>
      </c>
      <c r="J1318" s="318" t="s">
        <v>312</v>
      </c>
      <c r="K1318" s="14">
        <v>8.14</v>
      </c>
      <c r="L1318" s="14">
        <v>5.8</v>
      </c>
      <c r="M1318" s="12">
        <v>614</v>
      </c>
      <c r="N1318" s="14">
        <v>687.3</v>
      </c>
      <c r="O1318" s="14">
        <v>179.3</v>
      </c>
      <c r="P1318" s="14"/>
      <c r="Q1318" s="349" t="s">
        <v>400</v>
      </c>
      <c r="R1318" s="349" t="s">
        <v>120</v>
      </c>
      <c r="S1318" s="14"/>
      <c r="T1318" s="14"/>
      <c r="U1318" s="18" t="s">
        <v>98</v>
      </c>
      <c r="V1318" s="386"/>
      <c r="W1318" s="386"/>
      <c r="X1318" s="386"/>
      <c r="Y1318" s="386"/>
      <c r="Z1318" s="386"/>
      <c r="AA1318" s="14"/>
      <c r="AB1318" s="14">
        <v>2.3599999999999999E-2</v>
      </c>
    </row>
    <row r="1319" spans="1:28" ht="15" x14ac:dyDescent="0.2">
      <c r="A1319" s="13" t="s">
        <v>316</v>
      </c>
      <c r="B1319" s="39">
        <v>42594</v>
      </c>
      <c r="C1319" s="16">
        <v>0.50277777777777777</v>
      </c>
      <c r="D1319" s="14">
        <v>184.2</v>
      </c>
      <c r="E1319" s="14" t="s">
        <v>296</v>
      </c>
      <c r="F1319" s="14">
        <v>8.7100000000000009</v>
      </c>
      <c r="G1319" s="14">
        <v>118.7</v>
      </c>
      <c r="H1319" s="14">
        <v>21.33</v>
      </c>
      <c r="I1319" s="14" t="s">
        <v>233</v>
      </c>
      <c r="J1319" s="318" t="s">
        <v>312</v>
      </c>
      <c r="K1319" s="14">
        <v>8.26</v>
      </c>
      <c r="L1319" s="14">
        <v>1.3</v>
      </c>
      <c r="M1319" s="14">
        <v>677.6</v>
      </c>
      <c r="N1319" s="12">
        <v>734</v>
      </c>
      <c r="O1319" s="14">
        <v>115.5</v>
      </c>
      <c r="P1319" s="14"/>
      <c r="Q1319" s="14" t="s">
        <v>217</v>
      </c>
      <c r="R1319" s="14" t="s">
        <v>345</v>
      </c>
      <c r="S1319" s="14"/>
      <c r="T1319" s="14"/>
      <c r="U1319" s="18" t="s">
        <v>97</v>
      </c>
      <c r="V1319" s="386"/>
      <c r="W1319" s="386"/>
      <c r="X1319" s="386"/>
      <c r="Y1319" s="386"/>
      <c r="Z1319" s="386"/>
      <c r="AA1319" s="14"/>
      <c r="AB1319" s="14"/>
    </row>
    <row r="1320" spans="1:28" ht="15" x14ac:dyDescent="0.2">
      <c r="A1320" s="13" t="s">
        <v>316</v>
      </c>
      <c r="B1320" s="39">
        <v>42599</v>
      </c>
      <c r="C1320" s="16">
        <v>0.49861111111111112</v>
      </c>
      <c r="D1320" s="14"/>
      <c r="E1320" s="14"/>
      <c r="F1320" s="14">
        <v>8.33</v>
      </c>
      <c r="G1320" s="12">
        <v>113</v>
      </c>
      <c r="H1320" s="14">
        <v>20.75</v>
      </c>
      <c r="I1320" s="14" t="s">
        <v>233</v>
      </c>
      <c r="J1320" s="318" t="s">
        <v>312</v>
      </c>
      <c r="K1320" s="14">
        <v>8.11</v>
      </c>
      <c r="L1320" s="14" t="s">
        <v>312</v>
      </c>
      <c r="M1320" s="14">
        <v>695.8</v>
      </c>
      <c r="N1320" s="12">
        <v>763</v>
      </c>
      <c r="O1320" s="14">
        <v>88.1</v>
      </c>
      <c r="P1320" s="14"/>
      <c r="Q1320" s="14" t="s">
        <v>217</v>
      </c>
      <c r="R1320" s="14" t="s">
        <v>345</v>
      </c>
      <c r="S1320" s="14"/>
      <c r="T1320" s="14"/>
      <c r="U1320" s="18" t="s">
        <v>84</v>
      </c>
      <c r="V1320" s="386"/>
      <c r="W1320" s="386"/>
      <c r="X1320" s="386"/>
      <c r="Y1320" s="386"/>
      <c r="Z1320" s="386"/>
      <c r="AA1320" s="14"/>
      <c r="AB1320" s="14"/>
    </row>
    <row r="1321" spans="1:28" ht="15" x14ac:dyDescent="0.2">
      <c r="A1321" s="13" t="s">
        <v>316</v>
      </c>
      <c r="B1321" s="39">
        <v>42607</v>
      </c>
      <c r="C1321" s="16">
        <v>0.67291666666666661</v>
      </c>
      <c r="D1321" s="14">
        <v>488.4</v>
      </c>
      <c r="E1321" s="14" t="s">
        <v>296</v>
      </c>
      <c r="F1321" s="15">
        <v>7.4</v>
      </c>
      <c r="G1321" s="12">
        <v>94</v>
      </c>
      <c r="H1321" s="14">
        <v>17.850000000000001</v>
      </c>
      <c r="I1321" s="14" t="s">
        <v>233</v>
      </c>
      <c r="J1321" s="318" t="s">
        <v>312</v>
      </c>
      <c r="K1321" s="14">
        <v>8.08</v>
      </c>
      <c r="L1321" s="14" t="s">
        <v>312</v>
      </c>
      <c r="M1321" s="14">
        <v>521.6</v>
      </c>
      <c r="N1321" s="14">
        <v>603.5</v>
      </c>
      <c r="O1321" s="14">
        <v>138.9</v>
      </c>
      <c r="P1321" s="14"/>
      <c r="Q1321" s="14" t="s">
        <v>298</v>
      </c>
      <c r="R1321" s="14" t="s">
        <v>312</v>
      </c>
      <c r="S1321" s="14"/>
      <c r="T1321" s="14"/>
      <c r="U1321" s="18" t="s">
        <v>84</v>
      </c>
      <c r="V1321" s="386"/>
      <c r="W1321" s="386"/>
      <c r="X1321" s="386"/>
      <c r="Y1321" s="386"/>
      <c r="Z1321" s="386"/>
      <c r="AA1321" s="14"/>
      <c r="AB1321" s="14"/>
    </row>
    <row r="1322" spans="1:28" ht="15" x14ac:dyDescent="0.2">
      <c r="A1322" s="13" t="s">
        <v>316</v>
      </c>
      <c r="B1322" s="39">
        <v>42620</v>
      </c>
      <c r="C1322" s="16">
        <v>0.38055555555555554</v>
      </c>
      <c r="D1322" s="14"/>
      <c r="E1322" s="14"/>
      <c r="F1322" s="14">
        <v>7.55</v>
      </c>
      <c r="G1322" s="14">
        <v>96.2</v>
      </c>
      <c r="H1322" s="14">
        <v>17.66</v>
      </c>
      <c r="I1322" s="14" t="s">
        <v>233</v>
      </c>
      <c r="J1322" s="318" t="s">
        <v>312</v>
      </c>
      <c r="K1322" s="14">
        <v>7.97</v>
      </c>
      <c r="L1322" s="338" t="s">
        <v>312</v>
      </c>
      <c r="M1322" s="338">
        <v>578.1</v>
      </c>
      <c r="N1322" s="338">
        <v>673.8</v>
      </c>
      <c r="O1322" s="57">
        <v>166.6</v>
      </c>
      <c r="P1322" s="317"/>
      <c r="Q1322" s="338" t="s">
        <v>298</v>
      </c>
      <c r="R1322" s="338" t="s">
        <v>345</v>
      </c>
      <c r="S1322" s="14"/>
      <c r="T1322" s="14"/>
      <c r="U1322" s="18" t="s">
        <v>142</v>
      </c>
      <c r="V1322" s="386"/>
      <c r="W1322" s="386"/>
      <c r="X1322" s="386"/>
      <c r="Y1322" s="386"/>
      <c r="Z1322" s="386"/>
      <c r="AA1322" s="14"/>
      <c r="AB1322" s="14"/>
    </row>
    <row r="1323" spans="1:28" ht="15" x14ac:dyDescent="0.2">
      <c r="A1323" s="13" t="s">
        <v>316</v>
      </c>
      <c r="B1323" s="39">
        <v>42629</v>
      </c>
      <c r="C1323" s="16">
        <v>0.43958333333333338</v>
      </c>
      <c r="D1323" s="14">
        <v>866.4</v>
      </c>
      <c r="E1323" s="14" t="s">
        <v>296</v>
      </c>
      <c r="F1323" s="14">
        <v>8.7200000000000006</v>
      </c>
      <c r="G1323" s="14">
        <v>103</v>
      </c>
      <c r="H1323" s="14">
        <v>14.3</v>
      </c>
      <c r="I1323" s="14" t="s">
        <v>312</v>
      </c>
      <c r="J1323" s="318" t="s">
        <v>312</v>
      </c>
      <c r="K1323" s="14">
        <v>8.1199999999999992</v>
      </c>
      <c r="L1323" s="338" t="s">
        <v>312</v>
      </c>
      <c r="M1323" s="338">
        <v>581.70000000000005</v>
      </c>
      <c r="N1323" s="338">
        <v>731.4</v>
      </c>
      <c r="O1323" s="57">
        <v>183.1</v>
      </c>
      <c r="P1323" s="317"/>
      <c r="Q1323" s="338" t="s">
        <v>465</v>
      </c>
      <c r="R1323" s="338" t="s">
        <v>345</v>
      </c>
      <c r="S1323" s="14"/>
      <c r="T1323" s="14"/>
      <c r="U1323" s="18" t="s">
        <v>84</v>
      </c>
      <c r="V1323" s="386"/>
      <c r="W1323" s="386"/>
      <c r="X1323" s="386"/>
      <c r="Y1323" s="386"/>
      <c r="Z1323" s="386"/>
      <c r="AA1323" s="14"/>
      <c r="AB1323" s="14"/>
    </row>
    <row r="1324" spans="1:28" ht="15" x14ac:dyDescent="0.2">
      <c r="A1324" s="13" t="s">
        <v>316</v>
      </c>
      <c r="B1324" s="39">
        <v>42634</v>
      </c>
      <c r="C1324" s="16">
        <v>0.4770833333333333</v>
      </c>
      <c r="D1324" s="14"/>
      <c r="E1324" s="14"/>
      <c r="F1324" s="14">
        <v>8.5500000000000007</v>
      </c>
      <c r="G1324" s="14">
        <v>109.8</v>
      </c>
      <c r="H1324" s="14">
        <v>17.899999999999999</v>
      </c>
      <c r="I1324" s="14" t="s">
        <v>233</v>
      </c>
      <c r="J1324" s="318" t="s">
        <v>312</v>
      </c>
      <c r="K1324" s="14">
        <v>8.19</v>
      </c>
      <c r="L1324" s="14" t="s">
        <v>312</v>
      </c>
      <c r="M1324" s="14">
        <v>673.3</v>
      </c>
      <c r="N1324" s="14">
        <v>779.7</v>
      </c>
      <c r="O1324" s="14">
        <v>134.69999999999999</v>
      </c>
      <c r="P1324" s="14"/>
      <c r="Q1324" s="14" t="s">
        <v>89</v>
      </c>
      <c r="R1324" s="14" t="s">
        <v>345</v>
      </c>
      <c r="S1324" s="14"/>
      <c r="T1324" s="14"/>
      <c r="U1324" s="18" t="s">
        <v>141</v>
      </c>
      <c r="V1324" s="386"/>
      <c r="W1324" s="386"/>
      <c r="X1324" s="386"/>
      <c r="Y1324" s="386"/>
      <c r="Z1324" s="386"/>
      <c r="AA1324" s="14"/>
      <c r="AB1324" s="14"/>
    </row>
    <row r="1325" spans="1:28" ht="15" x14ac:dyDescent="0.2">
      <c r="A1325" s="13" t="s">
        <v>316</v>
      </c>
      <c r="B1325" s="39">
        <v>42641</v>
      </c>
      <c r="C1325" s="16">
        <v>0.44444444444444442</v>
      </c>
      <c r="D1325" s="14">
        <v>365.4</v>
      </c>
      <c r="E1325" s="14" t="s">
        <v>296</v>
      </c>
      <c r="F1325" s="14">
        <v>8.64</v>
      </c>
      <c r="G1325" s="14">
        <v>101.7</v>
      </c>
      <c r="H1325" s="14">
        <v>14.27</v>
      </c>
      <c r="I1325" s="14" t="s">
        <v>233</v>
      </c>
      <c r="J1325" s="318" t="s">
        <v>312</v>
      </c>
      <c r="K1325" s="14">
        <v>8.15</v>
      </c>
      <c r="L1325" s="14" t="s">
        <v>312</v>
      </c>
      <c r="M1325" s="14">
        <v>603.70000000000005</v>
      </c>
      <c r="N1325" s="14">
        <v>761.9</v>
      </c>
      <c r="O1325" s="14">
        <v>151.5</v>
      </c>
      <c r="P1325" s="14"/>
      <c r="Q1325" s="14" t="s">
        <v>217</v>
      </c>
      <c r="R1325" s="14" t="s">
        <v>345</v>
      </c>
      <c r="S1325" s="14"/>
      <c r="T1325" s="14"/>
      <c r="U1325" s="18" t="s">
        <v>90</v>
      </c>
      <c r="V1325" s="386"/>
      <c r="W1325" s="386"/>
      <c r="X1325" s="386"/>
      <c r="Y1325" s="386"/>
      <c r="Z1325" s="386"/>
      <c r="AA1325" s="14"/>
      <c r="AB1325" s="14"/>
    </row>
    <row r="1326" spans="1:28" ht="15" x14ac:dyDescent="0.2">
      <c r="A1326" s="13" t="s">
        <v>316</v>
      </c>
      <c r="B1326" s="39">
        <v>42655</v>
      </c>
      <c r="C1326" s="16">
        <v>0.49513888888888885</v>
      </c>
      <c r="D1326" s="14">
        <v>686.7</v>
      </c>
      <c r="E1326" s="14" t="s">
        <v>296</v>
      </c>
      <c r="F1326" s="14">
        <v>9.25</v>
      </c>
      <c r="G1326" s="14">
        <v>100.9</v>
      </c>
      <c r="H1326" s="14">
        <v>10.45</v>
      </c>
      <c r="I1326" s="14" t="s">
        <v>233</v>
      </c>
      <c r="J1326" s="318" t="s">
        <v>312</v>
      </c>
      <c r="K1326" s="14">
        <v>7.71</v>
      </c>
      <c r="L1326" s="14" t="s">
        <v>312</v>
      </c>
      <c r="M1326" s="14">
        <v>609.1</v>
      </c>
      <c r="N1326" s="14">
        <v>827.2</v>
      </c>
      <c r="O1326" s="14">
        <v>196.7</v>
      </c>
      <c r="P1326" s="14"/>
      <c r="Q1326" s="14" t="s">
        <v>217</v>
      </c>
      <c r="R1326" s="14" t="s">
        <v>345</v>
      </c>
      <c r="S1326" s="14"/>
      <c r="T1326" s="14"/>
      <c r="U1326" s="14"/>
      <c r="V1326" s="386"/>
      <c r="W1326" s="386"/>
      <c r="X1326" s="386"/>
      <c r="Y1326" s="386"/>
      <c r="Z1326" s="386"/>
      <c r="AA1326" s="14"/>
      <c r="AB1326" s="14"/>
    </row>
    <row r="1327" spans="1:28" ht="15" x14ac:dyDescent="0.2">
      <c r="A1327" s="13" t="s">
        <v>316</v>
      </c>
      <c r="B1327" s="39">
        <v>42669</v>
      </c>
      <c r="C1327" s="16">
        <v>0.45902777777777781</v>
      </c>
      <c r="D1327" s="14">
        <v>579.4</v>
      </c>
      <c r="E1327" s="14" t="s">
        <v>296</v>
      </c>
      <c r="F1327" s="14">
        <v>8.64</v>
      </c>
      <c r="G1327" s="14">
        <v>97.6</v>
      </c>
      <c r="H1327" s="14">
        <v>12.63</v>
      </c>
      <c r="I1327" s="14" t="s">
        <v>233</v>
      </c>
      <c r="J1327" s="318" t="s">
        <v>312</v>
      </c>
      <c r="K1327" s="14">
        <v>7.99</v>
      </c>
      <c r="L1327" s="14" t="s">
        <v>312</v>
      </c>
      <c r="M1327" s="14" t="s">
        <v>71</v>
      </c>
      <c r="N1327" s="14">
        <v>869.9</v>
      </c>
      <c r="O1327" s="14">
        <v>128.1</v>
      </c>
      <c r="P1327" s="14"/>
      <c r="Q1327" s="14" t="s">
        <v>467</v>
      </c>
      <c r="R1327" s="14" t="s">
        <v>636</v>
      </c>
      <c r="S1327" s="14"/>
      <c r="T1327" s="14"/>
      <c r="U1327" s="18" t="s">
        <v>586</v>
      </c>
      <c r="V1327" s="386"/>
      <c r="W1327" s="386"/>
      <c r="X1327" s="386"/>
      <c r="Y1327" s="386"/>
      <c r="Z1327" s="386"/>
      <c r="AA1327" s="14"/>
      <c r="AB1327" s="14"/>
    </row>
    <row r="1328" spans="1:28" ht="15" x14ac:dyDescent="0.2">
      <c r="A1328" s="13" t="s">
        <v>316</v>
      </c>
      <c r="B1328" s="39">
        <v>42676</v>
      </c>
      <c r="C1328" s="16">
        <v>0.4777777777777778</v>
      </c>
      <c r="D1328" s="14">
        <v>172.3</v>
      </c>
      <c r="E1328" s="14" t="s">
        <v>296</v>
      </c>
      <c r="F1328" s="14">
        <v>9.2799999999999994</v>
      </c>
      <c r="G1328" s="14">
        <v>101.8</v>
      </c>
      <c r="H1328" s="14">
        <v>11.28</v>
      </c>
      <c r="I1328" s="14" t="s">
        <v>233</v>
      </c>
      <c r="J1328" s="318" t="s">
        <v>312</v>
      </c>
      <c r="K1328" s="14">
        <v>8.23</v>
      </c>
      <c r="L1328" s="14" t="s">
        <v>312</v>
      </c>
      <c r="M1328" s="14" t="s">
        <v>312</v>
      </c>
      <c r="N1328" s="14">
        <v>870.7</v>
      </c>
      <c r="O1328" s="14">
        <v>170.6</v>
      </c>
      <c r="P1328" s="14"/>
      <c r="Q1328" s="14" t="s">
        <v>217</v>
      </c>
      <c r="R1328" s="14" t="s">
        <v>345</v>
      </c>
      <c r="S1328" s="14"/>
      <c r="T1328" s="14"/>
      <c r="U1328" s="18" t="s">
        <v>586</v>
      </c>
      <c r="V1328" s="386"/>
      <c r="W1328" s="386"/>
      <c r="X1328" s="386"/>
      <c r="Y1328" s="386"/>
      <c r="Z1328" s="386"/>
      <c r="AA1328" s="14"/>
      <c r="AB1328" s="14"/>
    </row>
    <row r="1329" spans="1:28" ht="15" x14ac:dyDescent="0.2">
      <c r="A1329" s="13" t="s">
        <v>316</v>
      </c>
      <c r="B1329" s="39">
        <v>42683</v>
      </c>
      <c r="C1329" s="16">
        <v>0.45902777777777781</v>
      </c>
      <c r="D1329" s="14">
        <v>344.8</v>
      </c>
      <c r="E1329" s="14" t="s">
        <v>296</v>
      </c>
      <c r="F1329" s="14">
        <v>9.8699999999999992</v>
      </c>
      <c r="G1329" s="14">
        <v>103.1</v>
      </c>
      <c r="H1329" s="14">
        <v>9.0399999999999991</v>
      </c>
      <c r="I1329" s="14" t="s">
        <v>233</v>
      </c>
      <c r="J1329" s="318" t="s">
        <v>312</v>
      </c>
      <c r="K1329" s="14">
        <v>8.31</v>
      </c>
      <c r="L1329" s="14" t="s">
        <v>312</v>
      </c>
      <c r="M1329" s="14" t="s">
        <v>312</v>
      </c>
      <c r="N1329" s="14">
        <v>989.1</v>
      </c>
      <c r="O1329" s="14">
        <v>130.6</v>
      </c>
      <c r="P1329" s="14"/>
      <c r="Q1329" s="14" t="s">
        <v>217</v>
      </c>
      <c r="R1329" s="14" t="s">
        <v>345</v>
      </c>
      <c r="S1329" s="14"/>
      <c r="T1329" s="14"/>
      <c r="U1329" s="14"/>
      <c r="V1329" s="386"/>
      <c r="W1329" s="386"/>
      <c r="X1329" s="386"/>
      <c r="Y1329" s="386"/>
      <c r="Z1329" s="386"/>
      <c r="AA1329" s="14"/>
      <c r="AB1329" s="14"/>
    </row>
    <row r="1330" spans="1:28" ht="15" x14ac:dyDescent="0.2">
      <c r="A1330" s="13" t="s">
        <v>316</v>
      </c>
      <c r="B1330" s="39">
        <v>42690</v>
      </c>
      <c r="C1330" s="16">
        <v>0.44097222222222227</v>
      </c>
      <c r="D1330" s="14">
        <v>172.5</v>
      </c>
      <c r="E1330" s="14" t="s">
        <v>296</v>
      </c>
      <c r="F1330" s="14">
        <v>9.44</v>
      </c>
      <c r="G1330" s="14">
        <v>102.2</v>
      </c>
      <c r="H1330" s="14">
        <v>9.75</v>
      </c>
      <c r="I1330" s="14" t="s">
        <v>233</v>
      </c>
      <c r="J1330" s="318" t="s">
        <v>312</v>
      </c>
      <c r="K1330" s="14">
        <v>8.17</v>
      </c>
      <c r="L1330" s="14" t="s">
        <v>312</v>
      </c>
      <c r="M1330" s="14" t="s">
        <v>312</v>
      </c>
      <c r="N1330" s="14">
        <v>982.7</v>
      </c>
      <c r="O1330" s="14">
        <v>163.30000000000001</v>
      </c>
      <c r="P1330" s="14"/>
      <c r="Q1330" s="14" t="s">
        <v>298</v>
      </c>
      <c r="R1330" s="14" t="s">
        <v>345</v>
      </c>
      <c r="S1330" s="14"/>
      <c r="T1330" s="14"/>
      <c r="U1330" s="14"/>
      <c r="V1330" s="386"/>
      <c r="W1330" s="386"/>
      <c r="X1330" s="386"/>
      <c r="Y1330" s="386"/>
      <c r="Z1330" s="386"/>
      <c r="AA1330" s="14"/>
      <c r="AB1330" s="14"/>
    </row>
    <row r="1331" spans="1:28" ht="15" x14ac:dyDescent="0.2">
      <c r="A1331" s="13" t="s">
        <v>316</v>
      </c>
      <c r="B1331" s="39">
        <v>42704</v>
      </c>
      <c r="C1331" s="16">
        <v>0.42569444444444443</v>
      </c>
      <c r="D1331" s="14">
        <v>206.4</v>
      </c>
      <c r="E1331" s="14">
        <v>2419.6</v>
      </c>
      <c r="F1331" s="14">
        <v>11.06</v>
      </c>
      <c r="G1331" s="14">
        <v>96.8</v>
      </c>
      <c r="H1331" s="14">
        <v>1.69</v>
      </c>
      <c r="I1331" s="14" t="s">
        <v>233</v>
      </c>
      <c r="J1331" s="318" t="s">
        <v>312</v>
      </c>
      <c r="K1331" s="14">
        <v>7.97</v>
      </c>
      <c r="L1331" s="14" t="s">
        <v>312</v>
      </c>
      <c r="M1331" s="14" t="s">
        <v>312</v>
      </c>
      <c r="N1331" s="14">
        <v>1147.5</v>
      </c>
      <c r="O1331" s="14">
        <v>177.1</v>
      </c>
      <c r="P1331" s="14"/>
      <c r="Q1331" s="14" t="s">
        <v>298</v>
      </c>
      <c r="R1331" s="14" t="s">
        <v>345</v>
      </c>
      <c r="S1331" s="14"/>
      <c r="T1331" s="14"/>
      <c r="U1331" s="18" t="s">
        <v>485</v>
      </c>
      <c r="V1331" s="386"/>
      <c r="W1331" s="386"/>
      <c r="X1331" s="386"/>
      <c r="Y1331" s="386"/>
      <c r="Z1331" s="386"/>
      <c r="AA1331" s="14"/>
      <c r="AB1331" s="14"/>
    </row>
    <row r="1332" spans="1:28" ht="15" x14ac:dyDescent="0.2">
      <c r="A1332" s="13" t="s">
        <v>316</v>
      </c>
      <c r="B1332" s="39">
        <v>42711</v>
      </c>
      <c r="C1332" s="337" t="s">
        <v>589</v>
      </c>
      <c r="D1332" s="337" t="s">
        <v>589</v>
      </c>
      <c r="E1332" s="337" t="s">
        <v>589</v>
      </c>
      <c r="F1332" s="337" t="s">
        <v>589</v>
      </c>
      <c r="G1332" s="337" t="s">
        <v>589</v>
      </c>
      <c r="H1332" s="337" t="s">
        <v>589</v>
      </c>
      <c r="I1332" s="337" t="s">
        <v>589</v>
      </c>
      <c r="J1332" s="318" t="s">
        <v>312</v>
      </c>
      <c r="K1332" s="337" t="s">
        <v>589</v>
      </c>
      <c r="L1332" s="14" t="s">
        <v>312</v>
      </c>
      <c r="M1332" s="14" t="s">
        <v>312</v>
      </c>
      <c r="N1332" s="337" t="s">
        <v>589</v>
      </c>
      <c r="O1332" s="337" t="s">
        <v>589</v>
      </c>
      <c r="P1332" s="337" t="s">
        <v>589</v>
      </c>
      <c r="Q1332" s="337" t="s">
        <v>589</v>
      </c>
      <c r="R1332" s="337" t="s">
        <v>589</v>
      </c>
      <c r="S1332" s="337" t="s">
        <v>589</v>
      </c>
      <c r="T1332" s="337" t="s">
        <v>589</v>
      </c>
      <c r="U1332" s="337" t="s">
        <v>589</v>
      </c>
      <c r="V1332" s="386"/>
      <c r="W1332" s="386"/>
      <c r="X1332" s="386"/>
      <c r="Y1332" s="386"/>
      <c r="Z1332" s="386"/>
      <c r="AA1332" s="14"/>
      <c r="AB1332" s="14"/>
    </row>
    <row r="1333" spans="1:28" ht="15" x14ac:dyDescent="0.2">
      <c r="A1333" s="13" t="s">
        <v>316</v>
      </c>
      <c r="B1333" s="39">
        <v>42718</v>
      </c>
      <c r="C1333" s="16" t="s">
        <v>537</v>
      </c>
      <c r="D1333" s="16" t="s">
        <v>537</v>
      </c>
      <c r="E1333" s="16" t="s">
        <v>537</v>
      </c>
      <c r="F1333" s="16" t="s">
        <v>537</v>
      </c>
      <c r="G1333" s="16" t="s">
        <v>537</v>
      </c>
      <c r="H1333" s="16" t="s">
        <v>537</v>
      </c>
      <c r="I1333" s="16" t="s">
        <v>537</v>
      </c>
      <c r="J1333" s="318" t="s">
        <v>312</v>
      </c>
      <c r="K1333" s="16" t="s">
        <v>537</v>
      </c>
      <c r="L1333" s="14" t="s">
        <v>312</v>
      </c>
      <c r="M1333" s="14" t="s">
        <v>312</v>
      </c>
      <c r="N1333" s="16" t="s">
        <v>537</v>
      </c>
      <c r="O1333" s="16" t="s">
        <v>537</v>
      </c>
      <c r="P1333" s="16" t="s">
        <v>537</v>
      </c>
      <c r="Q1333" s="16" t="s">
        <v>537</v>
      </c>
      <c r="R1333" s="16" t="s">
        <v>537</v>
      </c>
      <c r="S1333" s="16" t="s">
        <v>537</v>
      </c>
      <c r="T1333" s="16" t="s">
        <v>537</v>
      </c>
      <c r="U1333" s="337" t="s">
        <v>537</v>
      </c>
      <c r="V1333" s="386"/>
      <c r="W1333" s="386"/>
      <c r="X1333" s="386"/>
      <c r="Y1333" s="386"/>
      <c r="Z1333" s="386"/>
      <c r="AA1333" s="14"/>
      <c r="AB1333" s="14"/>
    </row>
    <row r="1334" spans="1:28" ht="15" x14ac:dyDescent="0.2">
      <c r="A1334" s="13" t="s">
        <v>316</v>
      </c>
      <c r="B1334" s="39">
        <v>42726</v>
      </c>
      <c r="C1334" s="16" t="s">
        <v>253</v>
      </c>
      <c r="D1334" s="16" t="s">
        <v>253</v>
      </c>
      <c r="E1334" s="16" t="s">
        <v>253</v>
      </c>
      <c r="F1334" s="16" t="s">
        <v>253</v>
      </c>
      <c r="G1334" s="16" t="s">
        <v>253</v>
      </c>
      <c r="H1334" s="16" t="s">
        <v>253</v>
      </c>
      <c r="I1334" s="16" t="s">
        <v>253</v>
      </c>
      <c r="J1334" s="318" t="s">
        <v>253</v>
      </c>
      <c r="K1334" s="16" t="s">
        <v>253</v>
      </c>
      <c r="L1334" s="16" t="s">
        <v>253</v>
      </c>
      <c r="M1334" s="16" t="s">
        <v>253</v>
      </c>
      <c r="N1334" s="16" t="s">
        <v>253</v>
      </c>
      <c r="O1334" s="16" t="s">
        <v>253</v>
      </c>
      <c r="P1334" s="16" t="s">
        <v>253</v>
      </c>
      <c r="Q1334" s="16" t="s">
        <v>253</v>
      </c>
      <c r="R1334" s="16" t="s">
        <v>253</v>
      </c>
      <c r="S1334" s="16" t="s">
        <v>253</v>
      </c>
      <c r="T1334" s="16" t="s">
        <v>253</v>
      </c>
      <c r="U1334" s="337" t="s">
        <v>253</v>
      </c>
      <c r="V1334" s="386"/>
      <c r="W1334" s="386"/>
      <c r="X1334" s="386"/>
      <c r="Y1334" s="386"/>
      <c r="Z1334" s="386"/>
      <c r="AA1334" s="14"/>
      <c r="AB1334" s="14"/>
    </row>
    <row r="1335" spans="1:28" ht="15" x14ac:dyDescent="0.2">
      <c r="A1335" s="13" t="s">
        <v>316</v>
      </c>
      <c r="B1335" s="39">
        <v>42741</v>
      </c>
      <c r="C1335" s="337" t="s">
        <v>589</v>
      </c>
      <c r="D1335" s="14" t="s">
        <v>312</v>
      </c>
      <c r="E1335" s="14" t="s">
        <v>312</v>
      </c>
      <c r="F1335" s="14" t="s">
        <v>312</v>
      </c>
      <c r="G1335" s="14" t="s">
        <v>312</v>
      </c>
      <c r="H1335" s="14" t="s">
        <v>312</v>
      </c>
      <c r="I1335" s="14" t="s">
        <v>312</v>
      </c>
      <c r="J1335" s="318" t="s">
        <v>312</v>
      </c>
      <c r="K1335" s="14" t="s">
        <v>312</v>
      </c>
      <c r="L1335" s="14" t="s">
        <v>312</v>
      </c>
      <c r="M1335" s="14" t="s">
        <v>312</v>
      </c>
      <c r="N1335" s="14" t="s">
        <v>312</v>
      </c>
      <c r="O1335" s="14" t="s">
        <v>312</v>
      </c>
      <c r="P1335" s="14" t="s">
        <v>312</v>
      </c>
      <c r="Q1335" s="14" t="s">
        <v>312</v>
      </c>
      <c r="R1335" s="14" t="s">
        <v>312</v>
      </c>
      <c r="S1335" s="14" t="s">
        <v>312</v>
      </c>
      <c r="T1335" s="14" t="s">
        <v>312</v>
      </c>
      <c r="U1335" s="387" t="s">
        <v>312</v>
      </c>
      <c r="V1335" s="386"/>
      <c r="W1335" s="386"/>
      <c r="X1335" s="386"/>
      <c r="Y1335" s="386"/>
      <c r="Z1335" s="386"/>
      <c r="AA1335" s="14"/>
      <c r="AB1335" s="14"/>
    </row>
    <row r="1336" spans="1:28" ht="15" x14ac:dyDescent="0.2">
      <c r="A1336" s="13" t="s">
        <v>316</v>
      </c>
      <c r="B1336" s="39">
        <v>42765</v>
      </c>
      <c r="C1336" s="16" t="s">
        <v>312</v>
      </c>
      <c r="D1336" s="14" t="s">
        <v>312</v>
      </c>
      <c r="E1336" s="14" t="s">
        <v>312</v>
      </c>
      <c r="F1336" s="14"/>
      <c r="G1336" s="14"/>
      <c r="H1336" s="14"/>
      <c r="I1336" s="14"/>
      <c r="J1336" s="318" t="s">
        <v>312</v>
      </c>
      <c r="K1336" s="14"/>
      <c r="L1336" s="14" t="s">
        <v>312</v>
      </c>
      <c r="M1336" s="14" t="s">
        <v>312</v>
      </c>
      <c r="N1336" s="14"/>
      <c r="O1336" s="14"/>
      <c r="P1336" s="14"/>
      <c r="Q1336" s="14"/>
      <c r="R1336" s="14"/>
      <c r="S1336" s="14"/>
      <c r="T1336" s="14"/>
      <c r="U1336" s="14"/>
      <c r="V1336" s="386"/>
      <c r="W1336" s="386"/>
      <c r="X1336" s="386"/>
      <c r="Y1336" s="386"/>
      <c r="Z1336" s="386"/>
      <c r="AA1336" s="14"/>
      <c r="AB1336" s="14"/>
    </row>
    <row r="1337" spans="1:28" ht="15" x14ac:dyDescent="0.2">
      <c r="A1337" s="73" t="s">
        <v>316</v>
      </c>
      <c r="B1337" s="325">
        <v>42779</v>
      </c>
      <c r="C1337" s="326">
        <v>0.62222222222222223</v>
      </c>
      <c r="D1337" s="342">
        <v>86.7</v>
      </c>
      <c r="E1337" s="342">
        <v>2419.6</v>
      </c>
      <c r="F1337" s="342">
        <v>10.95</v>
      </c>
      <c r="G1337" s="342">
        <v>109.2</v>
      </c>
      <c r="H1337" s="342">
        <v>6.46</v>
      </c>
      <c r="I1337" s="342" t="s">
        <v>487</v>
      </c>
      <c r="J1337" s="332" t="s">
        <v>312</v>
      </c>
      <c r="K1337" s="342">
        <v>7.94</v>
      </c>
      <c r="L1337" s="342">
        <v>2.2000000000000002</v>
      </c>
      <c r="M1337" s="342" t="s">
        <v>312</v>
      </c>
      <c r="N1337" s="342">
        <v>846.2</v>
      </c>
      <c r="O1337" s="342">
        <v>146.6</v>
      </c>
      <c r="P1337" s="342"/>
      <c r="Q1337" s="342" t="s">
        <v>467</v>
      </c>
      <c r="R1337" s="342" t="s">
        <v>553</v>
      </c>
      <c r="S1337" s="342"/>
      <c r="T1337" s="342"/>
      <c r="U1337" s="327" t="s">
        <v>539</v>
      </c>
      <c r="V1337" s="388"/>
      <c r="W1337" s="388"/>
      <c r="X1337" s="388"/>
      <c r="Y1337" s="388"/>
      <c r="Z1337" s="388"/>
      <c r="AA1337" s="384"/>
      <c r="AB1337" s="384"/>
    </row>
    <row r="1338" spans="1:28" ht="15" x14ac:dyDescent="0.2">
      <c r="A1338" s="13" t="s">
        <v>316</v>
      </c>
      <c r="B1338" s="39">
        <v>42793</v>
      </c>
      <c r="C1338" s="16">
        <v>0.4909722222222222</v>
      </c>
      <c r="D1338" s="14">
        <v>46.2</v>
      </c>
      <c r="E1338" s="14" t="s">
        <v>296</v>
      </c>
      <c r="F1338" s="14">
        <v>10.67</v>
      </c>
      <c r="G1338" s="14">
        <v>103.4</v>
      </c>
      <c r="H1338" s="14">
        <v>4.68</v>
      </c>
      <c r="I1338" s="14" t="s">
        <v>487</v>
      </c>
      <c r="J1338" s="318" t="s">
        <v>312</v>
      </c>
      <c r="K1338" s="14">
        <v>8.11</v>
      </c>
      <c r="L1338" s="14">
        <v>1.7</v>
      </c>
      <c r="M1338" s="14" t="s">
        <v>312</v>
      </c>
      <c r="N1338" s="14">
        <v>1063.2</v>
      </c>
      <c r="O1338" s="14">
        <v>83.2</v>
      </c>
      <c r="P1338" s="14"/>
      <c r="Q1338" s="14" t="s">
        <v>465</v>
      </c>
      <c r="R1338" s="14" t="s">
        <v>553</v>
      </c>
      <c r="S1338" s="14"/>
      <c r="T1338" s="14"/>
      <c r="U1338" s="18" t="s">
        <v>637</v>
      </c>
      <c r="V1338" s="386"/>
      <c r="W1338" s="386"/>
      <c r="X1338" s="386"/>
      <c r="Y1338" s="386"/>
      <c r="Z1338" s="386"/>
      <c r="AA1338" s="14"/>
      <c r="AB1338" s="14"/>
    </row>
    <row r="1339" spans="1:28" ht="15" x14ac:dyDescent="0.2">
      <c r="A1339" s="13" t="s">
        <v>316</v>
      </c>
      <c r="B1339" s="39">
        <v>42807</v>
      </c>
      <c r="C1339" s="16">
        <v>0.52847222222222223</v>
      </c>
      <c r="D1339" s="14">
        <v>28.8</v>
      </c>
      <c r="E1339" s="14">
        <v>2419.6</v>
      </c>
      <c r="F1339" s="14">
        <v>10.54</v>
      </c>
      <c r="G1339" s="14">
        <v>109.8</v>
      </c>
      <c r="H1339" s="14">
        <v>8.67</v>
      </c>
      <c r="I1339" s="14" t="s">
        <v>487</v>
      </c>
      <c r="J1339" s="318" t="s">
        <v>312</v>
      </c>
      <c r="K1339" s="14">
        <v>8.1199999999999992</v>
      </c>
      <c r="L1339" s="14">
        <v>2.2000000000000002</v>
      </c>
      <c r="M1339" s="14" t="s">
        <v>312</v>
      </c>
      <c r="N1339" s="14">
        <v>1069.7</v>
      </c>
      <c r="O1339" s="14">
        <v>39.1</v>
      </c>
      <c r="P1339" s="14"/>
      <c r="Q1339" s="14" t="s">
        <v>490</v>
      </c>
      <c r="R1339" s="14" t="s">
        <v>492</v>
      </c>
      <c r="S1339" s="14"/>
      <c r="T1339" s="14"/>
      <c r="U1339" s="18" t="s">
        <v>494</v>
      </c>
      <c r="V1339" s="386"/>
      <c r="W1339" s="386"/>
      <c r="X1339" s="386"/>
      <c r="Y1339" s="386"/>
      <c r="Z1339" s="386"/>
      <c r="AA1339" s="14"/>
      <c r="AB1339" s="14"/>
    </row>
    <row r="1340" spans="1:28" ht="15" x14ac:dyDescent="0.2">
      <c r="A1340" s="73" t="s">
        <v>316</v>
      </c>
      <c r="B1340" s="325">
        <v>42821</v>
      </c>
      <c r="C1340" s="326">
        <v>0.48541666666666666</v>
      </c>
      <c r="D1340" s="342">
        <v>139.6</v>
      </c>
      <c r="E1340" s="342" t="s">
        <v>296</v>
      </c>
      <c r="F1340" s="342">
        <v>10.31</v>
      </c>
      <c r="G1340" s="342">
        <v>111.7</v>
      </c>
      <c r="H1340" s="342">
        <v>10.039999999999999</v>
      </c>
      <c r="I1340" s="342" t="s">
        <v>487</v>
      </c>
      <c r="J1340" s="332" t="s">
        <v>312</v>
      </c>
      <c r="K1340" s="342">
        <v>8.16</v>
      </c>
      <c r="L1340" s="342">
        <v>1.4</v>
      </c>
      <c r="M1340" s="342" t="s">
        <v>312</v>
      </c>
      <c r="N1340" s="342">
        <v>1080</v>
      </c>
      <c r="O1340" s="342">
        <v>47.9</v>
      </c>
      <c r="P1340" s="342"/>
      <c r="Q1340" s="342" t="s">
        <v>55</v>
      </c>
      <c r="R1340" s="342" t="s">
        <v>638</v>
      </c>
      <c r="S1340" s="342"/>
      <c r="T1340" s="342"/>
      <c r="U1340" s="327" t="s">
        <v>578</v>
      </c>
      <c r="V1340" s="389"/>
      <c r="W1340" s="389"/>
      <c r="X1340" s="389"/>
      <c r="Y1340" s="389"/>
      <c r="Z1340" s="389"/>
      <c r="AA1340" s="342"/>
      <c r="AB1340" s="342"/>
    </row>
    <row r="1341" spans="1:28" ht="15" x14ac:dyDescent="0.2">
      <c r="A1341" s="13" t="s">
        <v>316</v>
      </c>
      <c r="B1341" s="39">
        <v>42835</v>
      </c>
      <c r="C1341" s="16">
        <v>0.50208333333333333</v>
      </c>
      <c r="D1341" s="14">
        <v>45.5</v>
      </c>
      <c r="E1341" s="14" t="s">
        <v>296</v>
      </c>
      <c r="F1341" s="14">
        <v>10.5</v>
      </c>
      <c r="G1341" s="14">
        <v>112.4</v>
      </c>
      <c r="H1341" s="14">
        <v>9.84</v>
      </c>
      <c r="I1341" s="14" t="s">
        <v>233</v>
      </c>
      <c r="J1341" s="318" t="s">
        <v>312</v>
      </c>
      <c r="K1341" s="14">
        <v>8.2200000000000006</v>
      </c>
      <c r="L1341" s="14">
        <v>2.2999999999999998</v>
      </c>
      <c r="M1341" s="14" t="s">
        <v>312</v>
      </c>
      <c r="N1341" s="14">
        <v>955.2</v>
      </c>
      <c r="O1341" s="14">
        <v>128.30000000000001</v>
      </c>
      <c r="P1341" s="14"/>
      <c r="Q1341" s="14" t="s">
        <v>217</v>
      </c>
      <c r="R1341" s="14" t="s">
        <v>553</v>
      </c>
      <c r="S1341" s="14"/>
      <c r="T1341" s="14"/>
      <c r="U1341" s="18"/>
      <c r="V1341" s="386"/>
      <c r="W1341" s="386"/>
      <c r="X1341" s="386"/>
      <c r="Y1341" s="386"/>
      <c r="Z1341" s="386"/>
      <c r="AA1341" s="14"/>
      <c r="AB1341" s="14"/>
    </row>
    <row r="1342" spans="1:28" ht="15" x14ac:dyDescent="0.2">
      <c r="A1342" s="13" t="s">
        <v>316</v>
      </c>
      <c r="B1342" s="39">
        <v>42849</v>
      </c>
      <c r="C1342" s="16">
        <v>0.49374999999999997</v>
      </c>
      <c r="D1342" s="14">
        <v>106.3</v>
      </c>
      <c r="E1342" s="14" t="s">
        <v>296</v>
      </c>
      <c r="F1342" s="14">
        <v>8.89</v>
      </c>
      <c r="G1342" s="14">
        <v>109</v>
      </c>
      <c r="H1342" s="14">
        <v>15.3</v>
      </c>
      <c r="I1342" s="14" t="s">
        <v>230</v>
      </c>
      <c r="J1342" s="318" t="s">
        <v>312</v>
      </c>
      <c r="K1342" s="14">
        <v>8.19</v>
      </c>
      <c r="L1342" s="14">
        <v>1.9</v>
      </c>
      <c r="M1342" s="14" t="s">
        <v>312</v>
      </c>
      <c r="N1342" s="14">
        <v>917.9</v>
      </c>
      <c r="O1342" s="14">
        <v>133.80000000000001</v>
      </c>
      <c r="P1342" s="14"/>
      <c r="Q1342" s="14" t="s">
        <v>217</v>
      </c>
      <c r="R1342" s="14" t="s">
        <v>553</v>
      </c>
      <c r="S1342" s="14"/>
      <c r="T1342" s="14"/>
      <c r="U1342" s="18"/>
      <c r="V1342" s="386"/>
      <c r="W1342" s="386"/>
      <c r="X1342" s="386"/>
      <c r="Y1342" s="386"/>
      <c r="Z1342" s="386"/>
      <c r="AA1342" s="14"/>
      <c r="AB1342" s="14"/>
    </row>
    <row r="1343" spans="1:28" ht="15" x14ac:dyDescent="0.2">
      <c r="A1343" s="13" t="s">
        <v>316</v>
      </c>
      <c r="B1343" s="39">
        <v>42858</v>
      </c>
      <c r="C1343" s="16">
        <v>0.53055555555555556</v>
      </c>
      <c r="D1343" s="14">
        <v>866.4</v>
      </c>
      <c r="E1343" s="14" t="s">
        <v>296</v>
      </c>
      <c r="F1343" s="14">
        <v>9.0500000000000007</v>
      </c>
      <c r="G1343" s="14">
        <v>96</v>
      </c>
      <c r="H1343" s="14">
        <v>9.7100000000000009</v>
      </c>
      <c r="I1343" s="14" t="s">
        <v>230</v>
      </c>
      <c r="J1343" s="318" t="s">
        <v>312</v>
      </c>
      <c r="K1343" s="14">
        <v>8.06</v>
      </c>
      <c r="L1343" s="14">
        <v>13.7</v>
      </c>
      <c r="M1343" s="14" t="s">
        <v>312</v>
      </c>
      <c r="N1343" s="14">
        <v>846.8</v>
      </c>
      <c r="O1343" s="14">
        <v>92.4</v>
      </c>
      <c r="P1343" s="14"/>
      <c r="Q1343" s="14" t="s">
        <v>465</v>
      </c>
      <c r="R1343" s="14" t="s">
        <v>553</v>
      </c>
      <c r="S1343" s="14"/>
      <c r="T1343" s="14"/>
      <c r="U1343" s="18" t="s">
        <v>639</v>
      </c>
      <c r="V1343" s="330">
        <v>0.79</v>
      </c>
      <c r="W1343" s="330">
        <v>0</v>
      </c>
      <c r="X1343" s="330">
        <v>0.03</v>
      </c>
      <c r="Y1343" s="330">
        <v>0.28000000000000003</v>
      </c>
      <c r="Z1343" s="330">
        <f>V1343+W1343+X1343+Y1343</f>
        <v>1.1000000000000001</v>
      </c>
      <c r="AA1343" s="14"/>
      <c r="AB1343" s="14"/>
    </row>
    <row r="1344" spans="1:28" ht="15" x14ac:dyDescent="0.2">
      <c r="A1344" s="13" t="s">
        <v>316</v>
      </c>
      <c r="B1344" s="39">
        <v>42865</v>
      </c>
      <c r="C1344" s="16">
        <v>0.46666666666666662</v>
      </c>
      <c r="D1344" s="14"/>
      <c r="E1344" s="14"/>
      <c r="F1344" s="14">
        <v>8.42</v>
      </c>
      <c r="G1344" s="14">
        <v>97.3</v>
      </c>
      <c r="H1344" s="14">
        <v>12.99</v>
      </c>
      <c r="I1344" s="14" t="s">
        <v>230</v>
      </c>
      <c r="J1344" s="318" t="s">
        <v>312</v>
      </c>
      <c r="K1344" s="14">
        <v>7.94</v>
      </c>
      <c r="L1344" s="14">
        <v>16.100000000000001</v>
      </c>
      <c r="M1344" s="14" t="s">
        <v>312</v>
      </c>
      <c r="N1344" s="14">
        <v>880</v>
      </c>
      <c r="O1344" s="14">
        <v>157.69999999999999</v>
      </c>
      <c r="P1344" s="14"/>
      <c r="Q1344" s="14" t="s">
        <v>467</v>
      </c>
      <c r="R1344" s="14" t="s">
        <v>553</v>
      </c>
      <c r="S1344" s="14"/>
      <c r="T1344" s="14"/>
      <c r="U1344" s="18" t="s">
        <v>468</v>
      </c>
      <c r="V1344" s="330">
        <v>0.01</v>
      </c>
      <c r="W1344" s="330">
        <v>0.38</v>
      </c>
      <c r="X1344" s="330">
        <v>0.06</v>
      </c>
      <c r="Y1344" s="330">
        <v>0.39</v>
      </c>
      <c r="Z1344" s="330">
        <f>V1344+W1344+X1344+Y1344</f>
        <v>0.84000000000000008</v>
      </c>
      <c r="AA1344" s="14"/>
      <c r="AB1344" s="14"/>
    </row>
    <row r="1345" spans="1:28" ht="15" x14ac:dyDescent="0.2">
      <c r="A1345" s="13" t="s">
        <v>316</v>
      </c>
      <c r="B1345" s="39">
        <v>42872</v>
      </c>
      <c r="C1345" s="16">
        <v>0.47291666666666665</v>
      </c>
      <c r="D1345" s="14"/>
      <c r="E1345" s="14"/>
      <c r="F1345" s="14">
        <v>8.1199999999999992</v>
      </c>
      <c r="G1345" s="14">
        <v>100.7</v>
      </c>
      <c r="H1345" s="14">
        <v>15.57</v>
      </c>
      <c r="I1345" s="14" t="s">
        <v>230</v>
      </c>
      <c r="J1345" s="318" t="s">
        <v>312</v>
      </c>
      <c r="K1345" s="14">
        <v>7.99</v>
      </c>
      <c r="L1345" s="14">
        <v>6.1</v>
      </c>
      <c r="M1345" s="14" t="s">
        <v>312</v>
      </c>
      <c r="N1345" s="14">
        <v>656.3</v>
      </c>
      <c r="O1345" s="14">
        <v>203.2</v>
      </c>
      <c r="P1345" s="14"/>
      <c r="Q1345" s="14" t="s">
        <v>490</v>
      </c>
      <c r="R1345" s="14" t="s">
        <v>553</v>
      </c>
      <c r="S1345" s="14"/>
      <c r="T1345" s="14"/>
      <c r="U1345" s="18" t="s">
        <v>610</v>
      </c>
      <c r="V1345" s="330">
        <v>0</v>
      </c>
      <c r="W1345" s="330">
        <v>0</v>
      </c>
      <c r="X1345" s="330">
        <v>0</v>
      </c>
      <c r="Y1345" s="330">
        <v>0.25</v>
      </c>
      <c r="Z1345" s="330">
        <f>V1345+W1345+X1345+Y1345</f>
        <v>0.25</v>
      </c>
      <c r="AA1345" s="14"/>
      <c r="AB1345" s="14"/>
    </row>
    <row r="1346" spans="1:28" ht="15" x14ac:dyDescent="0.2">
      <c r="A1346" s="13" t="s">
        <v>316</v>
      </c>
      <c r="B1346" s="39">
        <v>42879</v>
      </c>
      <c r="C1346" s="16">
        <v>0.48958333333333331</v>
      </c>
      <c r="D1346" s="14">
        <v>488.4</v>
      </c>
      <c r="E1346" s="14" t="s">
        <v>296</v>
      </c>
      <c r="F1346" s="14">
        <v>8.2100000000000009</v>
      </c>
      <c r="G1346" s="14">
        <v>100.8</v>
      </c>
      <c r="H1346" s="14">
        <v>15.33</v>
      </c>
      <c r="I1346" s="14" t="s">
        <v>230</v>
      </c>
      <c r="J1346" s="318" t="s">
        <v>312</v>
      </c>
      <c r="K1346" s="14">
        <v>7.95</v>
      </c>
      <c r="L1346" s="14">
        <v>9.1999999999999993</v>
      </c>
      <c r="M1346" s="14" t="s">
        <v>312</v>
      </c>
      <c r="N1346" s="14">
        <v>554.20000000000005</v>
      </c>
      <c r="O1346" s="14">
        <v>188.8</v>
      </c>
      <c r="P1346" s="14"/>
      <c r="Q1346" s="14" t="s">
        <v>465</v>
      </c>
      <c r="R1346" s="14" t="s">
        <v>553</v>
      </c>
      <c r="S1346" s="14"/>
      <c r="T1346" s="14"/>
      <c r="U1346" s="18" t="s">
        <v>470</v>
      </c>
      <c r="V1346" s="330">
        <v>0.11</v>
      </c>
      <c r="W1346" s="330">
        <v>0.24</v>
      </c>
      <c r="X1346" s="330">
        <v>0</v>
      </c>
      <c r="Y1346" s="330">
        <v>0</v>
      </c>
      <c r="Z1346" s="330">
        <f>V1346+W1346+X1346+Y1346</f>
        <v>0.35</v>
      </c>
      <c r="AA1346" s="14"/>
      <c r="AB1346" s="14"/>
    </row>
    <row r="1347" spans="1:28" ht="15" x14ac:dyDescent="0.2">
      <c r="A1347" s="13" t="s">
        <v>316</v>
      </c>
      <c r="B1347" s="39">
        <v>42886</v>
      </c>
      <c r="C1347" s="16">
        <v>0.4694444444444445</v>
      </c>
      <c r="D1347" s="14">
        <v>105.5</v>
      </c>
      <c r="E1347" s="111" t="s">
        <v>296</v>
      </c>
      <c r="F1347" s="14">
        <v>8.27</v>
      </c>
      <c r="G1347" s="14">
        <v>102.2</v>
      </c>
      <c r="H1347" s="14">
        <v>16.239999999999998</v>
      </c>
      <c r="I1347" s="14" t="s">
        <v>230</v>
      </c>
      <c r="J1347" s="318" t="s">
        <v>312</v>
      </c>
      <c r="K1347" s="14">
        <v>8.0500000000000007</v>
      </c>
      <c r="L1347" s="14">
        <v>6.4</v>
      </c>
      <c r="M1347" s="14" t="s">
        <v>312</v>
      </c>
      <c r="N1347" s="14">
        <v>493.2</v>
      </c>
      <c r="O1347" s="14">
        <v>149.1</v>
      </c>
      <c r="P1347" s="14"/>
      <c r="Q1347" s="14" t="s">
        <v>465</v>
      </c>
      <c r="R1347" s="14" t="s">
        <v>492</v>
      </c>
      <c r="S1347" s="14"/>
      <c r="T1347" s="14"/>
      <c r="U1347" s="18" t="s">
        <v>579</v>
      </c>
      <c r="V1347" s="330"/>
      <c r="W1347" s="330"/>
      <c r="X1347" s="330"/>
      <c r="Y1347" s="330"/>
      <c r="Z1347" s="330"/>
      <c r="AA1347" s="14"/>
      <c r="AB1347" s="14"/>
    </row>
    <row r="1348" spans="1:28" ht="15" x14ac:dyDescent="0.2">
      <c r="A1348" s="13" t="s">
        <v>316</v>
      </c>
      <c r="B1348" s="39">
        <v>42893</v>
      </c>
      <c r="C1348" s="16">
        <v>0.47430555555555554</v>
      </c>
      <c r="D1348" s="14">
        <v>82</v>
      </c>
      <c r="E1348" s="111"/>
      <c r="F1348" s="14">
        <v>8.0500000000000007</v>
      </c>
      <c r="G1348" s="14">
        <v>104.2</v>
      </c>
      <c r="H1348" s="14">
        <v>18.64</v>
      </c>
      <c r="I1348" s="14" t="s">
        <v>230</v>
      </c>
      <c r="J1348" s="318" t="s">
        <v>312</v>
      </c>
      <c r="K1348" s="14">
        <v>8.0500000000000007</v>
      </c>
      <c r="L1348" s="14">
        <v>4</v>
      </c>
      <c r="M1348" s="14" t="s">
        <v>312</v>
      </c>
      <c r="N1348" s="14">
        <v>447.3</v>
      </c>
      <c r="O1348" s="14">
        <v>176.7</v>
      </c>
      <c r="P1348" s="14"/>
      <c r="Q1348" s="14" t="s">
        <v>217</v>
      </c>
      <c r="R1348" s="14" t="s">
        <v>492</v>
      </c>
      <c r="S1348" s="14"/>
      <c r="T1348" s="14"/>
      <c r="U1348" s="18" t="s">
        <v>472</v>
      </c>
      <c r="V1348" s="330"/>
      <c r="W1348" s="330"/>
      <c r="X1348" s="330"/>
      <c r="Y1348" s="330"/>
      <c r="Z1348" s="330"/>
      <c r="AA1348" s="14"/>
      <c r="AB1348" s="14"/>
    </row>
    <row r="1349" spans="1:28" ht="15" x14ac:dyDescent="0.2">
      <c r="A1349" s="13" t="s">
        <v>316</v>
      </c>
      <c r="B1349" s="39">
        <v>42900</v>
      </c>
      <c r="C1349" s="16">
        <v>0.48194444444444445</v>
      </c>
      <c r="D1349" s="14">
        <v>50.4</v>
      </c>
      <c r="E1349" s="111" t="s">
        <v>296</v>
      </c>
      <c r="F1349" s="14">
        <v>7.94</v>
      </c>
      <c r="G1349" s="14">
        <v>103.7</v>
      </c>
      <c r="H1349" s="14">
        <v>18.600000000000001</v>
      </c>
      <c r="I1349" s="14" t="s">
        <v>230</v>
      </c>
      <c r="J1349" s="318" t="s">
        <v>312</v>
      </c>
      <c r="K1349" s="14">
        <v>7.98</v>
      </c>
      <c r="L1349" s="14">
        <v>3.7</v>
      </c>
      <c r="M1349" s="14" t="s">
        <v>312</v>
      </c>
      <c r="N1349" s="14">
        <v>440.9</v>
      </c>
      <c r="O1349" s="14">
        <v>186.9</v>
      </c>
      <c r="P1349" s="14"/>
      <c r="Q1349" s="14" t="s">
        <v>217</v>
      </c>
      <c r="R1349" s="14" t="s">
        <v>492</v>
      </c>
      <c r="S1349" s="14"/>
      <c r="T1349" s="14"/>
      <c r="U1349" s="18" t="s">
        <v>473</v>
      </c>
      <c r="V1349" s="330"/>
      <c r="W1349" s="330"/>
      <c r="X1349" s="330"/>
      <c r="Y1349" s="330"/>
      <c r="Z1349" s="330"/>
      <c r="AA1349" s="14"/>
      <c r="AB1349" s="14"/>
    </row>
    <row r="1350" spans="1:28" ht="15" x14ac:dyDescent="0.2">
      <c r="A1350" s="13" t="s">
        <v>316</v>
      </c>
      <c r="B1350" s="39">
        <v>42907</v>
      </c>
      <c r="C1350" s="16">
        <v>0.46527777777777773</v>
      </c>
      <c r="D1350" s="14">
        <v>78.8</v>
      </c>
      <c r="E1350" s="111"/>
      <c r="F1350" s="14">
        <v>7.6</v>
      </c>
      <c r="G1350" s="14">
        <v>104.3</v>
      </c>
      <c r="H1350" s="14">
        <v>21.06</v>
      </c>
      <c r="I1350" s="14" t="s">
        <v>230</v>
      </c>
      <c r="J1350" s="318" t="s">
        <v>312</v>
      </c>
      <c r="K1350" s="14">
        <v>7.58</v>
      </c>
      <c r="L1350" s="14">
        <v>2.6</v>
      </c>
      <c r="M1350" s="14" t="s">
        <v>312</v>
      </c>
      <c r="N1350" s="14">
        <v>425.1</v>
      </c>
      <c r="O1350" s="14">
        <v>187.1</v>
      </c>
      <c r="P1350" s="14"/>
      <c r="Q1350" s="14" t="s">
        <v>217</v>
      </c>
      <c r="R1350" s="14" t="s">
        <v>492</v>
      </c>
      <c r="S1350" s="14"/>
      <c r="T1350" s="14"/>
      <c r="U1350" s="18" t="s">
        <v>544</v>
      </c>
      <c r="V1350" s="330"/>
      <c r="W1350" s="330"/>
      <c r="X1350" s="330"/>
      <c r="Y1350" s="330"/>
      <c r="Z1350" s="330"/>
      <c r="AA1350" s="14"/>
      <c r="AB1350" s="14"/>
    </row>
    <row r="1351" spans="1:28" ht="15" x14ac:dyDescent="0.2">
      <c r="A1351" s="13" t="s">
        <v>316</v>
      </c>
      <c r="B1351" s="39">
        <v>42914</v>
      </c>
      <c r="C1351" s="16">
        <v>0.44791666666666669</v>
      </c>
      <c r="D1351" s="14">
        <v>83.6</v>
      </c>
      <c r="E1351" s="111" t="s">
        <v>296</v>
      </c>
      <c r="F1351" s="14">
        <v>8.14</v>
      </c>
      <c r="G1351" s="14">
        <v>105.8</v>
      </c>
      <c r="H1351" s="14">
        <v>18.02</v>
      </c>
      <c r="I1351" s="14" t="s">
        <v>230</v>
      </c>
      <c r="J1351" s="318" t="s">
        <v>312</v>
      </c>
      <c r="K1351" s="14">
        <v>8.02</v>
      </c>
      <c r="L1351" s="14">
        <v>3.3</v>
      </c>
      <c r="M1351" s="14" t="s">
        <v>312</v>
      </c>
      <c r="N1351" s="14">
        <v>465.4</v>
      </c>
      <c r="O1351" s="14">
        <v>139.19999999999999</v>
      </c>
      <c r="P1351" s="14"/>
      <c r="Q1351" s="14" t="s">
        <v>217</v>
      </c>
      <c r="R1351" s="14" t="s">
        <v>492</v>
      </c>
      <c r="S1351" s="14"/>
      <c r="T1351" s="14"/>
      <c r="U1351" s="18" t="s">
        <v>544</v>
      </c>
      <c r="V1351" s="330"/>
      <c r="W1351" s="330"/>
      <c r="X1351" s="330"/>
      <c r="Y1351" s="330"/>
      <c r="Z1351" s="330"/>
      <c r="AA1351" s="14"/>
      <c r="AB1351" s="14"/>
    </row>
    <row r="1352" spans="1:28" ht="15" x14ac:dyDescent="0.2">
      <c r="A1352" s="13" t="s">
        <v>316</v>
      </c>
      <c r="B1352" s="39">
        <v>42921</v>
      </c>
      <c r="C1352" s="16">
        <v>0.51666666666666672</v>
      </c>
      <c r="D1352" s="14">
        <v>435</v>
      </c>
      <c r="E1352" s="111"/>
      <c r="F1352" s="14">
        <v>8.1300000000000008</v>
      </c>
      <c r="G1352" s="14">
        <v>104.4</v>
      </c>
      <c r="H1352" s="14">
        <v>18.09</v>
      </c>
      <c r="I1352" s="14" t="s">
        <v>230</v>
      </c>
      <c r="J1352" s="318" t="s">
        <v>312</v>
      </c>
      <c r="K1352" s="14">
        <v>7.66</v>
      </c>
      <c r="L1352" s="14">
        <v>2.7</v>
      </c>
      <c r="M1352" s="14" t="s">
        <v>312</v>
      </c>
      <c r="N1352" s="14">
        <v>564.1</v>
      </c>
      <c r="O1352" s="14">
        <v>187.5</v>
      </c>
      <c r="P1352" s="14"/>
      <c r="Q1352" s="14" t="s">
        <v>465</v>
      </c>
      <c r="R1352" s="14" t="s">
        <v>492</v>
      </c>
      <c r="S1352" s="14"/>
      <c r="T1352" s="14"/>
      <c r="U1352" s="18" t="s">
        <v>640</v>
      </c>
      <c r="V1352" s="330"/>
      <c r="W1352" s="330"/>
      <c r="X1352" s="330"/>
      <c r="Y1352" s="330"/>
      <c r="Z1352" s="330"/>
      <c r="AA1352" s="14"/>
      <c r="AB1352" s="14"/>
    </row>
    <row r="1353" spans="1:28" ht="15" x14ac:dyDescent="0.2">
      <c r="A1353" s="13" t="s">
        <v>316</v>
      </c>
      <c r="B1353" s="39">
        <v>42928</v>
      </c>
      <c r="C1353" s="16">
        <v>0.44791666666666669</v>
      </c>
      <c r="D1353" s="14">
        <v>129.6</v>
      </c>
      <c r="E1353" s="111" t="s">
        <v>296</v>
      </c>
      <c r="F1353" s="14">
        <v>8.24</v>
      </c>
      <c r="G1353" s="14">
        <v>111.5</v>
      </c>
      <c r="H1353" s="14">
        <v>19.97</v>
      </c>
      <c r="I1353" s="14" t="s">
        <v>230</v>
      </c>
      <c r="J1353" s="318" t="s">
        <v>312</v>
      </c>
      <c r="K1353" s="14">
        <v>7.97</v>
      </c>
      <c r="L1353" s="14">
        <v>2.2999999999999998</v>
      </c>
      <c r="M1353" s="14" t="s">
        <v>312</v>
      </c>
      <c r="N1353" s="14">
        <v>556</v>
      </c>
      <c r="O1353" s="14">
        <v>166.2</v>
      </c>
      <c r="P1353" s="14"/>
      <c r="Q1353" s="14" t="s">
        <v>467</v>
      </c>
      <c r="R1353" s="14" t="s">
        <v>492</v>
      </c>
      <c r="S1353" s="14"/>
      <c r="T1353" s="14"/>
      <c r="U1353" s="18" t="s">
        <v>621</v>
      </c>
      <c r="V1353" s="330"/>
      <c r="W1353" s="330"/>
      <c r="X1353" s="330"/>
      <c r="Y1353" s="330"/>
      <c r="Z1353" s="330"/>
      <c r="AA1353" s="14"/>
      <c r="AB1353" s="14"/>
    </row>
    <row r="1354" spans="1:28" ht="15" x14ac:dyDescent="0.2">
      <c r="A1354" s="13" t="s">
        <v>316</v>
      </c>
      <c r="B1354" s="39">
        <v>42935</v>
      </c>
      <c r="C1354" s="16">
        <v>0.44236111111111115</v>
      </c>
      <c r="D1354" s="14">
        <v>921</v>
      </c>
      <c r="E1354" s="111"/>
      <c r="F1354" s="14">
        <v>8.08</v>
      </c>
      <c r="G1354" s="14">
        <v>110.7</v>
      </c>
      <c r="H1354" s="14">
        <v>20.93</v>
      </c>
      <c r="I1354" s="14" t="s">
        <v>230</v>
      </c>
      <c r="J1354" s="318" t="s">
        <v>312</v>
      </c>
      <c r="K1354" s="14">
        <v>7.83</v>
      </c>
      <c r="L1354" s="14">
        <v>0.7</v>
      </c>
      <c r="M1354" s="14" t="s">
        <v>312</v>
      </c>
      <c r="N1354" s="14">
        <v>628.20000000000005</v>
      </c>
      <c r="O1354" s="14">
        <v>132.9</v>
      </c>
      <c r="P1354" s="14"/>
      <c r="Q1354" s="14" t="s">
        <v>217</v>
      </c>
      <c r="R1354" s="14" t="s">
        <v>492</v>
      </c>
      <c r="S1354" s="14"/>
      <c r="T1354" s="14"/>
      <c r="U1354" s="18" t="s">
        <v>596</v>
      </c>
      <c r="V1354" s="330"/>
      <c r="W1354" s="330"/>
      <c r="X1354" s="330"/>
      <c r="Y1354" s="330"/>
      <c r="Z1354" s="330"/>
      <c r="AA1354" s="14"/>
      <c r="AB1354" s="14"/>
    </row>
    <row r="1355" spans="1:28" ht="15" x14ac:dyDescent="0.2">
      <c r="A1355" s="13" t="s">
        <v>316</v>
      </c>
      <c r="B1355" s="39">
        <v>42942</v>
      </c>
      <c r="C1355" s="16">
        <v>0.46458333333333335</v>
      </c>
      <c r="D1355" s="14">
        <v>456.9</v>
      </c>
      <c r="E1355" s="111" t="s">
        <v>296</v>
      </c>
      <c r="F1355" s="14">
        <v>8.3800000000000008</v>
      </c>
      <c r="G1355" s="14">
        <v>113.6</v>
      </c>
      <c r="H1355" s="14">
        <v>20.84</v>
      </c>
      <c r="I1355" s="14" t="s">
        <v>230</v>
      </c>
      <c r="J1355" s="318" t="s">
        <v>312</v>
      </c>
      <c r="K1355" s="14">
        <v>8.0399999999999991</v>
      </c>
      <c r="L1355" s="14">
        <v>2.6</v>
      </c>
      <c r="M1355" s="14" t="s">
        <v>312</v>
      </c>
      <c r="N1355" s="14">
        <v>541.6</v>
      </c>
      <c r="O1355" s="14">
        <v>106.5</v>
      </c>
      <c r="P1355" s="14"/>
      <c r="Q1355" s="14" t="s">
        <v>467</v>
      </c>
      <c r="R1355" s="14" t="s">
        <v>492</v>
      </c>
      <c r="S1355" s="14"/>
      <c r="T1355" s="14"/>
      <c r="U1355" s="18" t="s">
        <v>641</v>
      </c>
      <c r="V1355" s="330"/>
      <c r="W1355" s="330"/>
      <c r="X1355" s="330"/>
      <c r="Y1355" s="330"/>
      <c r="Z1355" s="330"/>
      <c r="AA1355" s="14"/>
      <c r="AB1355" s="14"/>
    </row>
    <row r="1356" spans="1:28" ht="15" x14ac:dyDescent="0.25">
      <c r="A1356" s="13" t="s">
        <v>316</v>
      </c>
      <c r="B1356" s="39">
        <v>42949</v>
      </c>
      <c r="C1356" s="16">
        <v>0.54652777777777783</v>
      </c>
      <c r="D1356" s="14">
        <v>192</v>
      </c>
      <c r="E1356" s="111"/>
      <c r="F1356" s="14">
        <v>7.87</v>
      </c>
      <c r="G1356" s="14">
        <v>110.8</v>
      </c>
      <c r="H1356" s="14">
        <v>21.95</v>
      </c>
      <c r="I1356" s="14" t="s">
        <v>230</v>
      </c>
      <c r="J1356" s="318" t="s">
        <v>312</v>
      </c>
      <c r="K1356" s="14">
        <v>8.17</v>
      </c>
      <c r="L1356" s="14">
        <v>4.2</v>
      </c>
      <c r="M1356" s="14" t="s">
        <v>312</v>
      </c>
      <c r="N1356" s="14">
        <v>500.6</v>
      </c>
      <c r="O1356" s="14">
        <v>131.19999999999999</v>
      </c>
      <c r="P1356" s="14"/>
      <c r="Q1356" s="14" t="s">
        <v>490</v>
      </c>
      <c r="R1356" s="14" t="s">
        <v>492</v>
      </c>
      <c r="S1356" s="14"/>
      <c r="T1356" s="14"/>
      <c r="U1356" s="363" t="s">
        <v>564</v>
      </c>
      <c r="V1356" s="330"/>
      <c r="W1356" s="330"/>
      <c r="X1356" s="330"/>
      <c r="Y1356" s="330"/>
      <c r="Z1356" s="330"/>
      <c r="AA1356" s="14"/>
      <c r="AB1356" s="14"/>
    </row>
    <row r="1357" spans="1:28" ht="15" x14ac:dyDescent="0.25">
      <c r="A1357" s="13" t="s">
        <v>316</v>
      </c>
      <c r="B1357" s="39">
        <v>42956</v>
      </c>
      <c r="C1357" s="16">
        <v>0.44513888888888892</v>
      </c>
      <c r="D1357" s="14">
        <v>166.4</v>
      </c>
      <c r="E1357" s="111" t="s">
        <v>296</v>
      </c>
      <c r="F1357" s="14">
        <v>7.87</v>
      </c>
      <c r="G1357" s="14">
        <v>104.5</v>
      </c>
      <c r="H1357" s="14">
        <v>19.260000000000002</v>
      </c>
      <c r="I1357" s="14" t="s">
        <v>230</v>
      </c>
      <c r="J1357" s="318" t="s">
        <v>312</v>
      </c>
      <c r="K1357" s="14">
        <v>8.0299999999999994</v>
      </c>
      <c r="L1357" s="14">
        <v>6.4</v>
      </c>
      <c r="M1357" s="14" t="s">
        <v>312</v>
      </c>
      <c r="N1357" s="14">
        <v>464.1</v>
      </c>
      <c r="O1357" s="14">
        <v>138.80000000000001</v>
      </c>
      <c r="P1357" s="14"/>
      <c r="Q1357" s="14" t="s">
        <v>465</v>
      </c>
      <c r="R1357" s="14" t="s">
        <v>492</v>
      </c>
      <c r="S1357" s="14"/>
      <c r="T1357" s="14"/>
      <c r="U1357" s="363" t="s">
        <v>477</v>
      </c>
      <c r="V1357" s="330"/>
      <c r="W1357" s="330"/>
      <c r="X1357" s="330"/>
      <c r="Y1357" s="330"/>
      <c r="Z1357" s="330"/>
      <c r="AA1357" s="14"/>
      <c r="AB1357" s="14"/>
    </row>
    <row r="1358" spans="1:28" ht="15" x14ac:dyDescent="0.25">
      <c r="A1358" s="13" t="s">
        <v>316</v>
      </c>
      <c r="B1358" s="39">
        <v>42963</v>
      </c>
      <c r="C1358" s="16">
        <v>0.43541666666666662</v>
      </c>
      <c r="D1358" s="14"/>
      <c r="E1358" s="111"/>
      <c r="F1358" s="14" t="s">
        <v>55</v>
      </c>
      <c r="G1358" s="14" t="s">
        <v>537</v>
      </c>
      <c r="H1358" s="14">
        <v>18.61</v>
      </c>
      <c r="I1358" s="14" t="s">
        <v>230</v>
      </c>
      <c r="J1358" s="318" t="s">
        <v>312</v>
      </c>
      <c r="K1358" s="14">
        <v>7.97</v>
      </c>
      <c r="L1358" s="14">
        <v>8.5</v>
      </c>
      <c r="M1358" s="14" t="s">
        <v>312</v>
      </c>
      <c r="N1358" s="14">
        <v>483.2</v>
      </c>
      <c r="O1358" s="14">
        <v>151.19999999999999</v>
      </c>
      <c r="P1358" s="14"/>
      <c r="Q1358" s="14" t="s">
        <v>465</v>
      </c>
      <c r="R1358" s="14" t="s">
        <v>553</v>
      </c>
      <c r="S1358" s="14"/>
      <c r="T1358" s="14"/>
      <c r="U1358" s="363" t="s">
        <v>479</v>
      </c>
      <c r="V1358" s="330"/>
      <c r="W1358" s="330"/>
      <c r="X1358" s="330"/>
      <c r="Y1358" s="330"/>
      <c r="Z1358" s="330"/>
      <c r="AA1358" s="14"/>
      <c r="AB1358" s="14"/>
    </row>
    <row r="1359" spans="1:28" ht="15" x14ac:dyDescent="0.25">
      <c r="A1359" s="73" t="s">
        <v>316</v>
      </c>
      <c r="B1359" s="325">
        <v>42970</v>
      </c>
      <c r="C1359" s="326">
        <v>0.49027777777777781</v>
      </c>
      <c r="D1359" s="342">
        <v>141.4</v>
      </c>
      <c r="E1359" s="160" t="s">
        <v>296</v>
      </c>
      <c r="F1359" s="342">
        <v>8.0399999999999991</v>
      </c>
      <c r="G1359" s="342">
        <v>108.6</v>
      </c>
      <c r="H1359" s="342">
        <v>20.04</v>
      </c>
      <c r="I1359" s="342" t="s">
        <v>230</v>
      </c>
      <c r="J1359" s="332" t="s">
        <v>312</v>
      </c>
      <c r="K1359" s="342">
        <v>7.79</v>
      </c>
      <c r="L1359" s="342">
        <v>10.1</v>
      </c>
      <c r="M1359" s="342" t="s">
        <v>312</v>
      </c>
      <c r="N1359" s="342">
        <v>494.1</v>
      </c>
      <c r="O1359" s="342">
        <v>132.80000000000001</v>
      </c>
      <c r="P1359" s="342"/>
      <c r="Q1359" s="342" t="s">
        <v>465</v>
      </c>
      <c r="R1359" s="342" t="s">
        <v>553</v>
      </c>
      <c r="S1359" s="342"/>
      <c r="T1359" s="342"/>
      <c r="U1359" s="358" t="s">
        <v>633</v>
      </c>
      <c r="V1359" s="362"/>
      <c r="W1359" s="362"/>
      <c r="X1359" s="362"/>
      <c r="Y1359" s="362"/>
      <c r="Z1359" s="362"/>
      <c r="AA1359" s="342"/>
      <c r="AB1359" s="342"/>
    </row>
    <row r="1360" spans="1:28" ht="15" x14ac:dyDescent="0.25">
      <c r="A1360" s="73" t="s">
        <v>316</v>
      </c>
      <c r="B1360" s="325">
        <v>42977</v>
      </c>
      <c r="C1360" s="326">
        <v>0.4916666666666667</v>
      </c>
      <c r="D1360" s="342">
        <v>285.10000000000002</v>
      </c>
      <c r="E1360" s="160" t="s">
        <v>296</v>
      </c>
      <c r="F1360" s="342">
        <v>8.01</v>
      </c>
      <c r="G1360" s="342">
        <v>106.1</v>
      </c>
      <c r="H1360" s="342">
        <v>19.23</v>
      </c>
      <c r="I1360" s="342" t="s">
        <v>233</v>
      </c>
      <c r="J1360" s="332" t="s">
        <v>312</v>
      </c>
      <c r="K1360" s="342">
        <v>7.78</v>
      </c>
      <c r="L1360" s="342">
        <v>3.05</v>
      </c>
      <c r="M1360" s="342" t="s">
        <v>312</v>
      </c>
      <c r="N1360" s="342">
        <v>526.79999999999995</v>
      </c>
      <c r="O1360" s="342">
        <v>174.1</v>
      </c>
      <c r="P1360" s="342"/>
      <c r="Q1360" s="342" t="s">
        <v>465</v>
      </c>
      <c r="R1360" s="342" t="s">
        <v>553</v>
      </c>
      <c r="S1360" s="342"/>
      <c r="T1360" s="342"/>
      <c r="U1360" s="358" t="s">
        <v>481</v>
      </c>
      <c r="V1360" s="362"/>
      <c r="W1360" s="362"/>
      <c r="X1360" s="362"/>
      <c r="Y1360" s="362"/>
      <c r="Z1360" s="362"/>
      <c r="AA1360" s="342"/>
      <c r="AB1360" s="342"/>
    </row>
    <row r="1361" spans="1:28" ht="15" x14ac:dyDescent="0.25">
      <c r="A1361" s="73" t="s">
        <v>316</v>
      </c>
      <c r="B1361" s="325">
        <v>42984</v>
      </c>
      <c r="C1361" s="326">
        <v>0.46666666666666662</v>
      </c>
      <c r="D1361" s="342"/>
      <c r="E1361" s="160"/>
      <c r="F1361" s="342">
        <v>8.11</v>
      </c>
      <c r="G1361" s="342">
        <v>103.3</v>
      </c>
      <c r="H1361" s="342">
        <v>17.36</v>
      </c>
      <c r="I1361" s="342" t="s">
        <v>233</v>
      </c>
      <c r="J1361" s="332" t="s">
        <v>312</v>
      </c>
      <c r="K1361" s="342">
        <v>8.02</v>
      </c>
      <c r="L1361" s="342">
        <v>1.84</v>
      </c>
      <c r="M1361" s="342" t="s">
        <v>312</v>
      </c>
      <c r="N1361" s="342">
        <v>670.1</v>
      </c>
      <c r="O1361" s="342">
        <v>129.6</v>
      </c>
      <c r="P1361" s="342"/>
      <c r="Q1361" s="342" t="s">
        <v>465</v>
      </c>
      <c r="R1361" s="342" t="s">
        <v>553</v>
      </c>
      <c r="S1361" s="342"/>
      <c r="T1361" s="342"/>
      <c r="U1361" s="358" t="s">
        <v>503</v>
      </c>
      <c r="V1361" s="362"/>
      <c r="W1361" s="362"/>
      <c r="X1361" s="362"/>
      <c r="Y1361" s="362"/>
      <c r="Z1361" s="362"/>
      <c r="AA1361" s="342"/>
      <c r="AB1361" s="342"/>
    </row>
    <row r="1362" spans="1:28" ht="15" x14ac:dyDescent="0.25">
      <c r="A1362" s="73" t="s">
        <v>316</v>
      </c>
      <c r="B1362" s="325">
        <v>42991</v>
      </c>
      <c r="C1362" s="326">
        <v>0.4604166666666667</v>
      </c>
      <c r="D1362" s="342">
        <v>365.4</v>
      </c>
      <c r="E1362" s="160" t="s">
        <v>296</v>
      </c>
      <c r="F1362" s="342">
        <v>8.1999999999999993</v>
      </c>
      <c r="G1362" s="342">
        <v>107.7</v>
      </c>
      <c r="H1362" s="342">
        <v>18.48</v>
      </c>
      <c r="I1362" s="342" t="s">
        <v>230</v>
      </c>
      <c r="J1362" s="332" t="s">
        <v>312</v>
      </c>
      <c r="K1362" s="342">
        <v>7.61</v>
      </c>
      <c r="L1362" s="342" t="s">
        <v>312</v>
      </c>
      <c r="M1362" s="342" t="s">
        <v>312</v>
      </c>
      <c r="N1362" s="342">
        <v>617.9</v>
      </c>
      <c r="O1362" s="342" t="s">
        <v>312</v>
      </c>
      <c r="P1362" s="342"/>
      <c r="Q1362" s="342" t="s">
        <v>465</v>
      </c>
      <c r="R1362" s="342" t="s">
        <v>553</v>
      </c>
      <c r="S1362" s="342"/>
      <c r="T1362" s="342"/>
      <c r="U1362" s="358" t="s">
        <v>642</v>
      </c>
      <c r="V1362" s="362"/>
      <c r="W1362" s="362"/>
      <c r="X1362" s="362"/>
      <c r="Y1362" s="362"/>
      <c r="Z1362" s="362"/>
      <c r="AA1362" s="342"/>
      <c r="AB1362" s="342"/>
    </row>
    <row r="1363" spans="1:28" ht="15" x14ac:dyDescent="0.25">
      <c r="A1363" s="187" t="s">
        <v>315</v>
      </c>
      <c r="B1363" s="39">
        <v>41395</v>
      </c>
      <c r="C1363" s="13" t="s">
        <v>281</v>
      </c>
      <c r="D1363" s="13">
        <v>488</v>
      </c>
      <c r="E1363" s="13"/>
      <c r="F1363" s="13" t="s">
        <v>281</v>
      </c>
      <c r="G1363" s="13" t="s">
        <v>281</v>
      </c>
      <c r="H1363" s="13" t="s">
        <v>281</v>
      </c>
      <c r="I1363" s="13" t="s">
        <v>281</v>
      </c>
      <c r="J1363" s="318" t="s">
        <v>312</v>
      </c>
      <c r="K1363" s="13" t="s">
        <v>281</v>
      </c>
      <c r="L1363" s="13" t="s">
        <v>281</v>
      </c>
      <c r="M1363" s="13" t="s">
        <v>281</v>
      </c>
      <c r="N1363" s="13" t="s">
        <v>281</v>
      </c>
      <c r="O1363" s="13" t="s">
        <v>281</v>
      </c>
      <c r="P1363" s="13" t="s">
        <v>281</v>
      </c>
      <c r="Q1363" s="13" t="s">
        <v>281</v>
      </c>
      <c r="R1363" s="13" t="s">
        <v>345</v>
      </c>
      <c r="S1363" s="13"/>
      <c r="T1363" s="13"/>
      <c r="U1363" s="18" t="s">
        <v>267</v>
      </c>
      <c r="V1363" s="330"/>
      <c r="W1363" s="357"/>
      <c r="X1363" s="357"/>
      <c r="Y1363" s="357"/>
      <c r="Z1363" s="357"/>
      <c r="AA1363" s="338"/>
      <c r="AB1363" s="338"/>
    </row>
    <row r="1364" spans="1:28" ht="15" x14ac:dyDescent="0.25">
      <c r="A1364" s="187" t="s">
        <v>315</v>
      </c>
      <c r="B1364" s="39">
        <v>41409</v>
      </c>
      <c r="C1364" s="13" t="s">
        <v>281</v>
      </c>
      <c r="D1364" s="13">
        <v>29.2</v>
      </c>
      <c r="E1364" s="13"/>
      <c r="F1364" s="13" t="s">
        <v>281</v>
      </c>
      <c r="G1364" s="13" t="s">
        <v>281</v>
      </c>
      <c r="H1364" s="13" t="s">
        <v>281</v>
      </c>
      <c r="I1364" s="13" t="s">
        <v>281</v>
      </c>
      <c r="J1364" s="318" t="s">
        <v>312</v>
      </c>
      <c r="K1364" s="13" t="s">
        <v>281</v>
      </c>
      <c r="L1364" s="13" t="s">
        <v>281</v>
      </c>
      <c r="M1364" s="13" t="s">
        <v>281</v>
      </c>
      <c r="N1364" s="13" t="s">
        <v>281</v>
      </c>
      <c r="O1364" s="13" t="s">
        <v>281</v>
      </c>
      <c r="P1364" s="13" t="s">
        <v>281</v>
      </c>
      <c r="Q1364" s="13" t="s">
        <v>281</v>
      </c>
      <c r="R1364" s="13" t="s">
        <v>345</v>
      </c>
      <c r="S1364" s="13"/>
      <c r="T1364" s="13"/>
      <c r="U1364" s="18" t="s">
        <v>267</v>
      </c>
      <c r="V1364" s="330"/>
      <c r="W1364" s="357"/>
      <c r="X1364" s="357"/>
      <c r="Y1364" s="357"/>
      <c r="Z1364" s="357"/>
      <c r="AA1364" s="338"/>
      <c r="AB1364" s="338"/>
    </row>
    <row r="1365" spans="1:28" ht="15" x14ac:dyDescent="0.25">
      <c r="A1365" s="187" t="s">
        <v>315</v>
      </c>
      <c r="B1365" s="39">
        <v>41465</v>
      </c>
      <c r="C1365" s="16">
        <v>0.40416666666666662</v>
      </c>
      <c r="D1365" s="13">
        <v>140</v>
      </c>
      <c r="E1365" s="13"/>
      <c r="F1365" s="13" t="s">
        <v>312</v>
      </c>
      <c r="G1365" s="13" t="s">
        <v>312</v>
      </c>
      <c r="H1365" s="13">
        <v>19.989999999999998</v>
      </c>
      <c r="I1365" s="13" t="s">
        <v>233</v>
      </c>
      <c r="J1365" s="318" t="s">
        <v>312</v>
      </c>
      <c r="K1365" s="13">
        <v>8.1</v>
      </c>
      <c r="L1365" s="13" t="s">
        <v>312</v>
      </c>
      <c r="M1365" s="13" t="s">
        <v>312</v>
      </c>
      <c r="N1365" s="13">
        <v>714.9</v>
      </c>
      <c r="O1365" s="13" t="s">
        <v>312</v>
      </c>
      <c r="P1365" s="13"/>
      <c r="Q1365" s="13" t="s">
        <v>312</v>
      </c>
      <c r="R1365" s="13" t="s">
        <v>345</v>
      </c>
      <c r="S1365" s="13"/>
      <c r="T1365" s="13"/>
      <c r="U1365" s="18" t="s">
        <v>268</v>
      </c>
      <c r="V1365" s="330"/>
      <c r="W1365" s="357"/>
      <c r="X1365" s="357"/>
      <c r="Y1365" s="357"/>
      <c r="Z1365" s="357"/>
      <c r="AA1365" s="338"/>
      <c r="AB1365" s="338"/>
    </row>
    <row r="1366" spans="1:28" ht="15" x14ac:dyDescent="0.25">
      <c r="A1366" s="187" t="s">
        <v>315</v>
      </c>
      <c r="B1366" s="39">
        <v>41479</v>
      </c>
      <c r="C1366" s="16">
        <v>0.38541666666666669</v>
      </c>
      <c r="D1366" s="13">
        <v>172</v>
      </c>
      <c r="E1366" s="13"/>
      <c r="F1366" s="13" t="s">
        <v>312</v>
      </c>
      <c r="G1366" s="13" t="s">
        <v>312</v>
      </c>
      <c r="H1366" s="13">
        <v>20.74</v>
      </c>
      <c r="I1366" s="13" t="s">
        <v>230</v>
      </c>
      <c r="J1366" s="318" t="s">
        <v>312</v>
      </c>
      <c r="K1366" s="15">
        <v>8</v>
      </c>
      <c r="L1366" s="13" t="s">
        <v>312</v>
      </c>
      <c r="M1366" s="13" t="s">
        <v>312</v>
      </c>
      <c r="N1366" s="13">
        <v>590.70000000000005</v>
      </c>
      <c r="O1366" s="13" t="s">
        <v>312</v>
      </c>
      <c r="P1366" s="13"/>
      <c r="Q1366" s="13" t="s">
        <v>312</v>
      </c>
      <c r="R1366" s="13" t="s">
        <v>345</v>
      </c>
      <c r="S1366" s="13"/>
      <c r="T1366" s="13"/>
      <c r="U1366" s="18" t="s">
        <v>270</v>
      </c>
      <c r="V1366" s="330"/>
      <c r="W1366" s="357"/>
      <c r="X1366" s="357"/>
      <c r="Y1366" s="357"/>
      <c r="Z1366" s="357"/>
      <c r="AA1366" s="338"/>
      <c r="AB1366" s="338"/>
    </row>
    <row r="1367" spans="1:28" ht="15" x14ac:dyDescent="0.25">
      <c r="A1367" s="187" t="s">
        <v>315</v>
      </c>
      <c r="B1367" s="39">
        <v>41493</v>
      </c>
      <c r="C1367" s="16">
        <v>0.38541666666666669</v>
      </c>
      <c r="D1367" s="13">
        <v>579</v>
      </c>
      <c r="E1367" s="13"/>
      <c r="F1367" s="13" t="s">
        <v>312</v>
      </c>
      <c r="G1367" s="13" t="s">
        <v>312</v>
      </c>
      <c r="H1367" s="13">
        <v>18.86</v>
      </c>
      <c r="I1367" s="13" t="s">
        <v>230</v>
      </c>
      <c r="J1367" s="318" t="s">
        <v>312</v>
      </c>
      <c r="K1367" s="13">
        <v>8.02</v>
      </c>
      <c r="L1367" s="13" t="s">
        <v>312</v>
      </c>
      <c r="M1367" s="13" t="s">
        <v>312</v>
      </c>
      <c r="N1367" s="13">
        <v>578.70000000000005</v>
      </c>
      <c r="O1367" s="13" t="s">
        <v>312</v>
      </c>
      <c r="P1367" s="13"/>
      <c r="Q1367" s="13" t="s">
        <v>312</v>
      </c>
      <c r="R1367" s="13" t="s">
        <v>345</v>
      </c>
      <c r="S1367" s="13"/>
      <c r="T1367" s="13"/>
      <c r="U1367" s="18" t="s">
        <v>268</v>
      </c>
      <c r="V1367" s="330"/>
      <c r="W1367" s="357"/>
      <c r="X1367" s="357"/>
      <c r="Y1367" s="357"/>
      <c r="Z1367" s="357"/>
      <c r="AA1367" s="338"/>
      <c r="AB1367" s="338"/>
    </row>
    <row r="1368" spans="1:28" ht="15" x14ac:dyDescent="0.25">
      <c r="A1368" s="187" t="s">
        <v>315</v>
      </c>
      <c r="B1368" s="39">
        <v>41507</v>
      </c>
      <c r="C1368" s="16">
        <v>0.39166666666666666</v>
      </c>
      <c r="D1368" s="13">
        <v>345</v>
      </c>
      <c r="E1368" s="13"/>
      <c r="F1368" s="13" t="s">
        <v>312</v>
      </c>
      <c r="G1368" s="13" t="s">
        <v>312</v>
      </c>
      <c r="H1368" s="13">
        <v>19.61</v>
      </c>
      <c r="I1368" s="13" t="s">
        <v>230</v>
      </c>
      <c r="J1368" s="318" t="s">
        <v>312</v>
      </c>
      <c r="K1368" s="13">
        <v>8.16</v>
      </c>
      <c r="L1368" s="13" t="s">
        <v>312</v>
      </c>
      <c r="M1368" s="13" t="s">
        <v>312</v>
      </c>
      <c r="N1368" s="13">
        <v>589.5</v>
      </c>
      <c r="O1368" s="13" t="s">
        <v>312</v>
      </c>
      <c r="P1368" s="13"/>
      <c r="Q1368" s="13" t="s">
        <v>312</v>
      </c>
      <c r="R1368" s="13" t="s">
        <v>345</v>
      </c>
      <c r="S1368" s="13"/>
      <c r="T1368" s="13"/>
      <c r="U1368" s="18" t="s">
        <v>270</v>
      </c>
      <c r="V1368" s="330"/>
      <c r="W1368" s="357"/>
      <c r="X1368" s="357"/>
      <c r="Y1368" s="357"/>
      <c r="Z1368" s="357"/>
      <c r="AA1368" s="338"/>
      <c r="AB1368" s="338"/>
    </row>
    <row r="1369" spans="1:28" ht="15" x14ac:dyDescent="0.25">
      <c r="A1369" s="187" t="s">
        <v>315</v>
      </c>
      <c r="B1369" s="39">
        <v>41521</v>
      </c>
      <c r="C1369" s="16">
        <v>0.39166666666666666</v>
      </c>
      <c r="D1369" s="13">
        <v>461</v>
      </c>
      <c r="E1369" s="13"/>
      <c r="F1369" s="13" t="s">
        <v>312</v>
      </c>
      <c r="G1369" s="13" t="s">
        <v>312</v>
      </c>
      <c r="H1369" s="13">
        <v>20.18</v>
      </c>
      <c r="I1369" s="13" t="s">
        <v>230</v>
      </c>
      <c r="J1369" s="318" t="s">
        <v>312</v>
      </c>
      <c r="K1369" s="13">
        <v>8.0399999999999991</v>
      </c>
      <c r="L1369" s="13" t="s">
        <v>312</v>
      </c>
      <c r="M1369" s="13" t="s">
        <v>312</v>
      </c>
      <c r="N1369" s="13">
        <v>402.9</v>
      </c>
      <c r="O1369" s="13" t="s">
        <v>312</v>
      </c>
      <c r="P1369" s="13"/>
      <c r="Q1369" s="13" t="s">
        <v>312</v>
      </c>
      <c r="R1369" s="13" t="s">
        <v>345</v>
      </c>
      <c r="S1369" s="13"/>
      <c r="T1369" s="13"/>
      <c r="U1369" s="18" t="s">
        <v>643</v>
      </c>
      <c r="V1369" s="330"/>
      <c r="W1369" s="357"/>
      <c r="X1369" s="357"/>
      <c r="Y1369" s="357"/>
      <c r="Z1369" s="357"/>
      <c r="AA1369" s="338"/>
      <c r="AB1369" s="338"/>
    </row>
    <row r="1370" spans="1:28" ht="15" x14ac:dyDescent="0.25">
      <c r="A1370" s="187" t="s">
        <v>315</v>
      </c>
      <c r="B1370" s="39">
        <v>41541</v>
      </c>
      <c r="C1370" s="16">
        <v>0.3923611111111111</v>
      </c>
      <c r="D1370" s="13">
        <v>120</v>
      </c>
      <c r="E1370" s="13"/>
      <c r="F1370" s="13" t="s">
        <v>312</v>
      </c>
      <c r="G1370" s="13" t="s">
        <v>312</v>
      </c>
      <c r="H1370" s="13">
        <v>12.04</v>
      </c>
      <c r="I1370" s="13" t="s">
        <v>371</v>
      </c>
      <c r="J1370" s="318" t="s">
        <v>312</v>
      </c>
      <c r="K1370" s="13">
        <v>7.66</v>
      </c>
      <c r="L1370" s="13" t="s">
        <v>312</v>
      </c>
      <c r="M1370" s="13" t="s">
        <v>312</v>
      </c>
      <c r="N1370" s="12">
        <v>173</v>
      </c>
      <c r="O1370" s="13" t="s">
        <v>312</v>
      </c>
      <c r="P1370" s="13"/>
      <c r="Q1370" s="13" t="s">
        <v>312</v>
      </c>
      <c r="R1370" s="13" t="s">
        <v>345</v>
      </c>
      <c r="S1370" s="13"/>
      <c r="T1370" s="13"/>
      <c r="U1370" s="18" t="s">
        <v>334</v>
      </c>
      <c r="V1370" s="330"/>
      <c r="W1370" s="357"/>
      <c r="X1370" s="357"/>
      <c r="Y1370" s="357"/>
      <c r="Z1370" s="357"/>
      <c r="AA1370" s="338"/>
      <c r="AB1370" s="338"/>
    </row>
    <row r="1371" spans="1:28" ht="15" x14ac:dyDescent="0.2">
      <c r="A1371" s="13" t="s">
        <v>315</v>
      </c>
      <c r="B1371" s="39">
        <v>41564</v>
      </c>
      <c r="C1371" s="16">
        <v>0.35069444444444442</v>
      </c>
      <c r="D1371" s="13">
        <v>101.9</v>
      </c>
      <c r="E1371" s="13">
        <v>770.1</v>
      </c>
      <c r="F1371" s="13">
        <v>10.1</v>
      </c>
      <c r="G1371" s="13"/>
      <c r="H1371" s="13">
        <v>9.1</v>
      </c>
      <c r="I1371" s="13"/>
      <c r="J1371" s="318" t="s">
        <v>312</v>
      </c>
      <c r="K1371" s="13">
        <v>6.76</v>
      </c>
      <c r="L1371" s="13">
        <v>5.5</v>
      </c>
      <c r="M1371" s="13" t="s">
        <v>312</v>
      </c>
      <c r="N1371" s="13"/>
      <c r="O1371" s="13" t="s">
        <v>312</v>
      </c>
      <c r="P1371" s="13"/>
      <c r="Q1371" s="13" t="s">
        <v>312</v>
      </c>
      <c r="R1371" s="13" t="s">
        <v>346</v>
      </c>
      <c r="S1371" s="13">
        <v>0</v>
      </c>
      <c r="T1371" s="13"/>
      <c r="U1371" s="18" t="s">
        <v>335</v>
      </c>
      <c r="V1371" s="18"/>
      <c r="W1371" s="158"/>
      <c r="X1371" s="158"/>
      <c r="Y1371" s="158"/>
      <c r="Z1371" s="158"/>
      <c r="AA1371" s="338"/>
      <c r="AB1371" s="338"/>
    </row>
    <row r="1372" spans="1:28" ht="15" x14ac:dyDescent="0.2">
      <c r="A1372" s="13" t="s">
        <v>315</v>
      </c>
      <c r="B1372" s="39">
        <v>41578</v>
      </c>
      <c r="C1372" s="16">
        <v>0.35000000000000003</v>
      </c>
      <c r="D1372" s="13">
        <v>62.2</v>
      </c>
      <c r="E1372" s="13">
        <v>686.7</v>
      </c>
      <c r="F1372" s="13">
        <v>8</v>
      </c>
      <c r="G1372" s="13"/>
      <c r="H1372" s="13">
        <v>6.2</v>
      </c>
      <c r="I1372" s="13"/>
      <c r="J1372" s="318" t="s">
        <v>312</v>
      </c>
      <c r="K1372" s="13">
        <v>7.4</v>
      </c>
      <c r="L1372" s="13">
        <v>5.3360000000000003</v>
      </c>
      <c r="M1372" s="13" t="s">
        <v>312</v>
      </c>
      <c r="N1372" s="13"/>
      <c r="O1372" s="13" t="s">
        <v>312</v>
      </c>
      <c r="P1372" s="13"/>
      <c r="Q1372" s="13" t="s">
        <v>312</v>
      </c>
      <c r="R1372" s="13" t="s">
        <v>346</v>
      </c>
      <c r="S1372" s="13">
        <v>0.1</v>
      </c>
      <c r="T1372" s="13"/>
      <c r="U1372" s="18" t="s">
        <v>335</v>
      </c>
      <c r="V1372" s="18"/>
      <c r="W1372" s="158"/>
      <c r="X1372" s="158"/>
      <c r="Y1372" s="158"/>
      <c r="Z1372" s="158"/>
      <c r="AA1372" s="338"/>
      <c r="AB1372" s="338"/>
    </row>
    <row r="1373" spans="1:28" ht="15" x14ac:dyDescent="0.2">
      <c r="A1373" s="13" t="s">
        <v>315</v>
      </c>
      <c r="B1373" s="39">
        <v>41592</v>
      </c>
      <c r="C1373" s="16">
        <v>0.35416666666666669</v>
      </c>
      <c r="D1373" s="13">
        <v>99</v>
      </c>
      <c r="E1373" s="13">
        <v>204.6</v>
      </c>
      <c r="F1373" s="13">
        <v>7.3</v>
      </c>
      <c r="G1373" s="13"/>
      <c r="H1373" s="13">
        <v>6.9</v>
      </c>
      <c r="I1373" s="13"/>
      <c r="J1373" s="318" t="s">
        <v>312</v>
      </c>
      <c r="K1373" s="13">
        <v>7.7</v>
      </c>
      <c r="L1373" s="13"/>
      <c r="M1373" s="13" t="s">
        <v>312</v>
      </c>
      <c r="N1373" s="13"/>
      <c r="O1373" s="13" t="s">
        <v>312</v>
      </c>
      <c r="P1373" s="13"/>
      <c r="Q1373" s="13" t="s">
        <v>312</v>
      </c>
      <c r="R1373" s="13" t="s">
        <v>294</v>
      </c>
      <c r="S1373" s="13">
        <v>0.1</v>
      </c>
      <c r="T1373" s="13"/>
      <c r="U1373" s="18" t="s">
        <v>335</v>
      </c>
      <c r="V1373" s="18"/>
      <c r="W1373" s="158"/>
      <c r="X1373" s="158"/>
      <c r="Y1373" s="158"/>
      <c r="Z1373" s="158"/>
      <c r="AA1373" s="338"/>
      <c r="AB1373" s="338"/>
    </row>
    <row r="1374" spans="1:28" ht="15" x14ac:dyDescent="0.2">
      <c r="A1374" s="13" t="s">
        <v>315</v>
      </c>
      <c r="B1374" s="39">
        <v>41613</v>
      </c>
      <c r="C1374" s="16">
        <v>0.35416666666666669</v>
      </c>
      <c r="D1374" s="13">
        <v>13.1</v>
      </c>
      <c r="E1374" s="13">
        <v>141.1</v>
      </c>
      <c r="F1374" s="13" t="s">
        <v>312</v>
      </c>
      <c r="G1374" s="13"/>
      <c r="H1374" s="13">
        <v>0</v>
      </c>
      <c r="I1374" s="13"/>
      <c r="J1374" s="318" t="s">
        <v>312</v>
      </c>
      <c r="K1374" s="13">
        <v>7.65</v>
      </c>
      <c r="L1374" s="13" t="s">
        <v>312</v>
      </c>
      <c r="M1374" s="13" t="s">
        <v>312</v>
      </c>
      <c r="N1374" s="13"/>
      <c r="O1374" s="13" t="s">
        <v>312</v>
      </c>
      <c r="P1374" s="13"/>
      <c r="Q1374" s="13" t="s">
        <v>312</v>
      </c>
      <c r="R1374" s="13" t="s">
        <v>346</v>
      </c>
      <c r="S1374" s="13" t="s">
        <v>312</v>
      </c>
      <c r="T1374" s="13"/>
      <c r="U1374" s="18" t="s">
        <v>517</v>
      </c>
      <c r="V1374" s="18"/>
      <c r="W1374" s="158"/>
      <c r="X1374" s="158"/>
      <c r="Y1374" s="158"/>
      <c r="Z1374" s="158"/>
      <c r="AA1374" s="338"/>
      <c r="AB1374" s="338"/>
    </row>
    <row r="1375" spans="1:28" ht="15" x14ac:dyDescent="0.2">
      <c r="A1375" s="13" t="s">
        <v>315</v>
      </c>
      <c r="B1375" s="39">
        <v>41620</v>
      </c>
      <c r="C1375" s="16">
        <v>0.34375</v>
      </c>
      <c r="D1375" s="13">
        <v>21.1</v>
      </c>
      <c r="E1375" s="13">
        <v>214</v>
      </c>
      <c r="F1375" s="13">
        <v>8.8000000000000007</v>
      </c>
      <c r="G1375" s="13"/>
      <c r="H1375" s="13">
        <v>-0.3</v>
      </c>
      <c r="I1375" s="13"/>
      <c r="J1375" s="318" t="s">
        <v>312</v>
      </c>
      <c r="K1375" s="13">
        <v>7.54</v>
      </c>
      <c r="L1375" s="13" t="s">
        <v>312</v>
      </c>
      <c r="M1375" s="13" t="s">
        <v>312</v>
      </c>
      <c r="N1375" s="13"/>
      <c r="O1375" s="13" t="s">
        <v>312</v>
      </c>
      <c r="P1375" s="13"/>
      <c r="Q1375" s="13" t="s">
        <v>312</v>
      </c>
      <c r="R1375" s="13" t="s">
        <v>346</v>
      </c>
      <c r="S1375" s="13" t="s">
        <v>312</v>
      </c>
      <c r="T1375" s="13"/>
      <c r="U1375" s="18" t="s">
        <v>644</v>
      </c>
      <c r="V1375" s="18"/>
      <c r="W1375" s="158"/>
      <c r="X1375" s="158"/>
      <c r="Y1375" s="158"/>
      <c r="Z1375" s="158"/>
      <c r="AA1375" s="338"/>
      <c r="AB1375" s="338"/>
    </row>
    <row r="1376" spans="1:28" ht="15" x14ac:dyDescent="0.2">
      <c r="A1376" s="13" t="s">
        <v>315</v>
      </c>
      <c r="B1376" s="39">
        <v>41671</v>
      </c>
      <c r="C1376" s="16">
        <v>0.37847222222222227</v>
      </c>
      <c r="D1376" s="13">
        <v>104.3</v>
      </c>
      <c r="E1376" s="13">
        <v>218.7</v>
      </c>
      <c r="F1376" s="13">
        <v>8.6</v>
      </c>
      <c r="G1376" s="13"/>
      <c r="H1376" s="13">
        <v>1.5</v>
      </c>
      <c r="I1376" s="13"/>
      <c r="J1376" s="318" t="s">
        <v>312</v>
      </c>
      <c r="K1376" s="13">
        <v>7.64</v>
      </c>
      <c r="L1376" s="13" t="s">
        <v>312</v>
      </c>
      <c r="M1376" s="13" t="s">
        <v>312</v>
      </c>
      <c r="N1376" s="13"/>
      <c r="O1376" s="13" t="s">
        <v>312</v>
      </c>
      <c r="P1376" s="13"/>
      <c r="Q1376" s="13" t="s">
        <v>312</v>
      </c>
      <c r="R1376" s="13" t="s">
        <v>346</v>
      </c>
      <c r="S1376" s="13" t="s">
        <v>312</v>
      </c>
      <c r="T1376" s="13"/>
      <c r="U1376" s="18" t="s">
        <v>335</v>
      </c>
      <c r="V1376" s="18"/>
      <c r="W1376" s="158"/>
      <c r="X1376" s="158"/>
      <c r="Y1376" s="158"/>
      <c r="Z1376" s="158"/>
      <c r="AA1376" s="338"/>
      <c r="AB1376" s="338"/>
    </row>
    <row r="1377" spans="1:28" ht="15" x14ac:dyDescent="0.2">
      <c r="A1377" s="13" t="s">
        <v>315</v>
      </c>
      <c r="B1377" s="39">
        <v>41684</v>
      </c>
      <c r="C1377" s="16">
        <v>0.35416666666666669</v>
      </c>
      <c r="D1377" s="13">
        <v>114.5</v>
      </c>
      <c r="E1377" s="13">
        <v>150</v>
      </c>
      <c r="F1377" s="13">
        <v>8.1999999999999993</v>
      </c>
      <c r="G1377" s="13"/>
      <c r="H1377" s="13">
        <v>2.1</v>
      </c>
      <c r="I1377" s="13"/>
      <c r="J1377" s="318" t="s">
        <v>312</v>
      </c>
      <c r="K1377" s="13">
        <v>7.72</v>
      </c>
      <c r="L1377" s="13"/>
      <c r="M1377" s="13" t="s">
        <v>312</v>
      </c>
      <c r="N1377" s="13"/>
      <c r="O1377" s="13" t="s">
        <v>312</v>
      </c>
      <c r="P1377" s="13"/>
      <c r="Q1377" s="13" t="s">
        <v>312</v>
      </c>
      <c r="R1377" s="13" t="s">
        <v>346</v>
      </c>
      <c r="S1377" s="13">
        <v>2.6</v>
      </c>
      <c r="T1377" s="13">
        <v>1.002</v>
      </c>
      <c r="U1377" s="18" t="s">
        <v>335</v>
      </c>
      <c r="V1377" s="330"/>
      <c r="W1377" s="357"/>
      <c r="X1377" s="357"/>
      <c r="Y1377" s="357"/>
      <c r="Z1377" s="357"/>
      <c r="AA1377" s="338"/>
      <c r="AB1377" s="338"/>
    </row>
    <row r="1378" spans="1:28" ht="15" x14ac:dyDescent="0.2">
      <c r="A1378" s="13" t="s">
        <v>315</v>
      </c>
      <c r="B1378" s="39">
        <v>41698</v>
      </c>
      <c r="C1378" s="16">
        <v>0.33333333333333331</v>
      </c>
      <c r="D1378" s="13">
        <v>81.599999999999994</v>
      </c>
      <c r="E1378" s="13">
        <v>114.5</v>
      </c>
      <c r="F1378" s="13" t="s">
        <v>312</v>
      </c>
      <c r="G1378" s="13"/>
      <c r="H1378" s="13">
        <v>4</v>
      </c>
      <c r="I1378" s="13"/>
      <c r="J1378" s="318" t="s">
        <v>312</v>
      </c>
      <c r="K1378" s="13">
        <v>7.88</v>
      </c>
      <c r="L1378" s="13"/>
      <c r="M1378" s="13" t="s">
        <v>312</v>
      </c>
      <c r="N1378" s="13"/>
      <c r="O1378" s="13" t="s">
        <v>312</v>
      </c>
      <c r="P1378" s="13"/>
      <c r="Q1378" s="13" t="s">
        <v>312</v>
      </c>
      <c r="R1378" s="13" t="s">
        <v>346</v>
      </c>
      <c r="S1378" s="13">
        <v>5.3</v>
      </c>
      <c r="T1378" s="13">
        <v>1.004</v>
      </c>
      <c r="U1378" s="18" t="s">
        <v>243</v>
      </c>
      <c r="V1378" s="330"/>
      <c r="W1378" s="357"/>
      <c r="X1378" s="357"/>
      <c r="Y1378" s="357"/>
      <c r="Z1378" s="357"/>
      <c r="AA1378" s="338"/>
      <c r="AB1378" s="338"/>
    </row>
    <row r="1379" spans="1:28" ht="15" x14ac:dyDescent="0.2">
      <c r="A1379" s="13" t="s">
        <v>315</v>
      </c>
      <c r="B1379" s="39">
        <v>41766</v>
      </c>
      <c r="C1379" s="16">
        <v>0.49027777777777781</v>
      </c>
      <c r="D1379" s="13">
        <v>84.2</v>
      </c>
      <c r="E1379" s="13"/>
      <c r="F1379" s="13">
        <v>11.45</v>
      </c>
      <c r="G1379" s="13" t="s">
        <v>312</v>
      </c>
      <c r="H1379" s="15">
        <v>11.7</v>
      </c>
      <c r="I1379" s="13" t="s">
        <v>230</v>
      </c>
      <c r="J1379" s="318" t="s">
        <v>312</v>
      </c>
      <c r="K1379" s="13">
        <v>8.43</v>
      </c>
      <c r="L1379" s="13">
        <v>1.19</v>
      </c>
      <c r="M1379" s="13" t="s">
        <v>312</v>
      </c>
      <c r="N1379" s="13">
        <v>580</v>
      </c>
      <c r="O1379" s="13" t="s">
        <v>312</v>
      </c>
      <c r="P1379" s="13"/>
      <c r="Q1379" s="13" t="s">
        <v>312</v>
      </c>
      <c r="R1379" s="13" t="s">
        <v>345</v>
      </c>
      <c r="S1379" s="13"/>
      <c r="T1379" s="13"/>
      <c r="U1379" s="18" t="s">
        <v>136</v>
      </c>
      <c r="V1379" s="330"/>
      <c r="W1379" s="357"/>
      <c r="X1379" s="357"/>
      <c r="Y1379" s="357"/>
      <c r="Z1379" s="357"/>
      <c r="AA1379" s="338"/>
      <c r="AB1379" s="338"/>
    </row>
    <row r="1380" spans="1:28" ht="15" x14ac:dyDescent="0.2">
      <c r="A1380" s="13" t="s">
        <v>315</v>
      </c>
      <c r="B1380" s="39">
        <v>41780</v>
      </c>
      <c r="C1380" s="16">
        <v>0.40347222222222223</v>
      </c>
      <c r="D1380" s="13">
        <v>90.8</v>
      </c>
      <c r="E1380" s="13"/>
      <c r="F1380" s="13">
        <v>9.02</v>
      </c>
      <c r="G1380" s="13" t="s">
        <v>312</v>
      </c>
      <c r="H1380" s="13">
        <v>13.74</v>
      </c>
      <c r="I1380" s="13" t="s">
        <v>371</v>
      </c>
      <c r="J1380" s="318" t="s">
        <v>312</v>
      </c>
      <c r="K1380" s="13">
        <v>7.96</v>
      </c>
      <c r="L1380" s="13">
        <v>11.3</v>
      </c>
      <c r="M1380" s="13" t="s">
        <v>312</v>
      </c>
      <c r="N1380" s="13">
        <v>458</v>
      </c>
      <c r="O1380" s="13" t="s">
        <v>312</v>
      </c>
      <c r="P1380" s="13"/>
      <c r="Q1380" s="13" t="s">
        <v>312</v>
      </c>
      <c r="R1380" s="13" t="s">
        <v>346</v>
      </c>
      <c r="S1380" s="13"/>
      <c r="T1380" s="13"/>
      <c r="U1380" s="18" t="s">
        <v>139</v>
      </c>
      <c r="V1380" s="330"/>
      <c r="W1380" s="357"/>
      <c r="X1380" s="357"/>
      <c r="Y1380" s="357"/>
      <c r="Z1380" s="357"/>
      <c r="AA1380" s="338"/>
      <c r="AB1380" s="338"/>
    </row>
    <row r="1381" spans="1:28" ht="15" x14ac:dyDescent="0.2">
      <c r="A1381" s="13" t="s">
        <v>315</v>
      </c>
      <c r="B1381" s="39">
        <v>41794</v>
      </c>
      <c r="C1381" s="16">
        <v>0.41944444444444445</v>
      </c>
      <c r="D1381" s="13">
        <v>135</v>
      </c>
      <c r="E1381" s="13"/>
      <c r="F1381" s="13">
        <v>8.6199999999999992</v>
      </c>
      <c r="G1381" s="13" t="s">
        <v>312</v>
      </c>
      <c r="H1381" s="13">
        <v>16.04</v>
      </c>
      <c r="I1381" s="13" t="s">
        <v>371</v>
      </c>
      <c r="J1381" s="318" t="s">
        <v>312</v>
      </c>
      <c r="K1381" s="13">
        <v>7.89</v>
      </c>
      <c r="L1381" s="12">
        <v>10</v>
      </c>
      <c r="M1381" s="13" t="s">
        <v>312</v>
      </c>
      <c r="N1381" s="13">
        <v>308</v>
      </c>
      <c r="O1381" s="13" t="s">
        <v>312</v>
      </c>
      <c r="P1381" s="13"/>
      <c r="Q1381" s="13" t="s">
        <v>312</v>
      </c>
      <c r="R1381" s="13" t="s">
        <v>345</v>
      </c>
      <c r="S1381" s="13"/>
      <c r="T1381" s="13"/>
      <c r="U1381" s="18" t="s">
        <v>99</v>
      </c>
      <c r="V1381" s="330"/>
      <c r="W1381" s="357"/>
      <c r="X1381" s="357"/>
      <c r="Y1381" s="357"/>
      <c r="Z1381" s="357"/>
      <c r="AA1381" s="338"/>
      <c r="AB1381" s="338"/>
    </row>
    <row r="1382" spans="1:28" ht="15" x14ac:dyDescent="0.2">
      <c r="A1382" s="13" t="s">
        <v>315</v>
      </c>
      <c r="B1382" s="39">
        <v>41808</v>
      </c>
      <c r="C1382" s="16">
        <v>0.4055555555555555</v>
      </c>
      <c r="D1382" s="13">
        <v>140</v>
      </c>
      <c r="E1382" s="13"/>
      <c r="F1382" s="13">
        <v>8.98</v>
      </c>
      <c r="G1382" s="13" t="s">
        <v>312</v>
      </c>
      <c r="H1382" s="13">
        <v>15.94</v>
      </c>
      <c r="I1382" s="13" t="s">
        <v>230</v>
      </c>
      <c r="J1382" s="318" t="s">
        <v>312</v>
      </c>
      <c r="K1382" s="13">
        <v>7.83</v>
      </c>
      <c r="L1382" s="13">
        <v>6.76</v>
      </c>
      <c r="M1382" s="13" t="s">
        <v>312</v>
      </c>
      <c r="N1382" s="13">
        <v>348</v>
      </c>
      <c r="O1382" s="13" t="s">
        <v>312</v>
      </c>
      <c r="P1382" s="13"/>
      <c r="Q1382" s="13" t="s">
        <v>312</v>
      </c>
      <c r="R1382" s="13" t="s">
        <v>345</v>
      </c>
      <c r="S1382" s="13"/>
      <c r="T1382" s="13"/>
      <c r="U1382" s="18" t="s">
        <v>100</v>
      </c>
      <c r="V1382" s="330"/>
      <c r="W1382" s="357"/>
      <c r="X1382" s="357"/>
      <c r="Y1382" s="357"/>
      <c r="Z1382" s="357"/>
      <c r="AA1382" s="338"/>
      <c r="AB1382" s="338"/>
    </row>
    <row r="1383" spans="1:28" ht="15" x14ac:dyDescent="0.2">
      <c r="A1383" s="13" t="s">
        <v>315</v>
      </c>
      <c r="B1383" s="39">
        <v>41829</v>
      </c>
      <c r="C1383" s="16">
        <v>0.39999999999999997</v>
      </c>
      <c r="D1383" s="13">
        <v>435</v>
      </c>
      <c r="E1383" s="13"/>
      <c r="F1383" s="15">
        <v>7.8</v>
      </c>
      <c r="G1383" s="13" t="s">
        <v>312</v>
      </c>
      <c r="H1383" s="13">
        <v>19.34</v>
      </c>
      <c r="I1383" s="13" t="s">
        <v>230</v>
      </c>
      <c r="J1383" s="318" t="s">
        <v>312</v>
      </c>
      <c r="K1383" s="13">
        <v>8.01</v>
      </c>
      <c r="L1383" s="13">
        <v>23.7</v>
      </c>
      <c r="M1383" s="13" t="s">
        <v>312</v>
      </c>
      <c r="N1383" s="13">
        <v>394</v>
      </c>
      <c r="O1383" s="13" t="s">
        <v>312</v>
      </c>
      <c r="P1383" s="13"/>
      <c r="Q1383" s="13" t="s">
        <v>312</v>
      </c>
      <c r="R1383" s="13" t="s">
        <v>345</v>
      </c>
      <c r="S1383" s="13"/>
      <c r="T1383" s="13"/>
      <c r="U1383" s="18" t="s">
        <v>104</v>
      </c>
      <c r="V1383" s="330"/>
      <c r="W1383" s="357"/>
      <c r="X1383" s="357"/>
      <c r="Y1383" s="357"/>
      <c r="Z1383" s="357"/>
      <c r="AA1383" s="338"/>
      <c r="AB1383" s="338"/>
    </row>
    <row r="1384" spans="1:28" ht="15" x14ac:dyDescent="0.2">
      <c r="A1384" s="13" t="s">
        <v>315</v>
      </c>
      <c r="B1384" s="39">
        <v>41843</v>
      </c>
      <c r="C1384" s="16">
        <v>0.4152777777777778</v>
      </c>
      <c r="D1384" s="13">
        <v>152</v>
      </c>
      <c r="E1384" s="13"/>
      <c r="F1384" s="13">
        <v>8.39</v>
      </c>
      <c r="G1384" s="13" t="s">
        <v>312</v>
      </c>
      <c r="H1384" s="13">
        <v>19.739999999999998</v>
      </c>
      <c r="I1384" s="13" t="s">
        <v>230</v>
      </c>
      <c r="J1384" s="318" t="s">
        <v>312</v>
      </c>
      <c r="K1384" s="13">
        <v>8.14</v>
      </c>
      <c r="L1384" s="13">
        <v>13.8</v>
      </c>
      <c r="M1384" s="13" t="s">
        <v>312</v>
      </c>
      <c r="N1384" s="13">
        <v>380</v>
      </c>
      <c r="O1384" s="13" t="s">
        <v>312</v>
      </c>
      <c r="P1384" s="13"/>
      <c r="Q1384" s="13" t="s">
        <v>312</v>
      </c>
      <c r="R1384" s="13" t="s">
        <v>345</v>
      </c>
      <c r="S1384" s="13"/>
      <c r="T1384" s="13"/>
      <c r="U1384" s="18" t="s">
        <v>520</v>
      </c>
      <c r="V1384" s="330"/>
      <c r="W1384" s="357"/>
      <c r="X1384" s="357"/>
      <c r="Y1384" s="357"/>
      <c r="Z1384" s="357"/>
      <c r="AA1384" s="338"/>
      <c r="AB1384" s="338"/>
    </row>
    <row r="1385" spans="1:28" ht="15" x14ac:dyDescent="0.2">
      <c r="A1385" s="13" t="s">
        <v>315</v>
      </c>
      <c r="B1385" s="39">
        <v>41857</v>
      </c>
      <c r="C1385" s="16">
        <v>0.4381944444444445</v>
      </c>
      <c r="D1385" s="13">
        <v>579</v>
      </c>
      <c r="E1385" s="13"/>
      <c r="F1385" s="13">
        <v>7.61</v>
      </c>
      <c r="G1385" s="13" t="s">
        <v>312</v>
      </c>
      <c r="H1385" s="13">
        <v>19.03</v>
      </c>
      <c r="I1385" s="13" t="s">
        <v>312</v>
      </c>
      <c r="J1385" s="318" t="s">
        <v>312</v>
      </c>
      <c r="K1385" s="13">
        <v>7.98</v>
      </c>
      <c r="L1385" s="13">
        <v>14.1</v>
      </c>
      <c r="M1385" s="13" t="s">
        <v>312</v>
      </c>
      <c r="N1385" s="13">
        <v>364</v>
      </c>
      <c r="O1385" s="13" t="s">
        <v>312</v>
      </c>
      <c r="P1385" s="13"/>
      <c r="Q1385" s="13" t="s">
        <v>312</v>
      </c>
      <c r="R1385" s="13" t="s">
        <v>345</v>
      </c>
      <c r="S1385" s="13"/>
      <c r="T1385" s="13"/>
      <c r="U1385" s="18" t="s">
        <v>106</v>
      </c>
      <c r="V1385" s="330"/>
      <c r="W1385" s="357"/>
      <c r="X1385" s="357"/>
      <c r="Y1385" s="357"/>
      <c r="Z1385" s="357"/>
      <c r="AA1385" s="338"/>
      <c r="AB1385" s="338"/>
    </row>
    <row r="1386" spans="1:28" ht="15" x14ac:dyDescent="0.2">
      <c r="A1386" s="13" t="s">
        <v>315</v>
      </c>
      <c r="B1386" s="39">
        <v>41871</v>
      </c>
      <c r="C1386" s="16">
        <v>0.40625</v>
      </c>
      <c r="D1386" s="13">
        <v>345</v>
      </c>
      <c r="E1386" s="13"/>
      <c r="F1386" s="13">
        <v>8.0500000000000007</v>
      </c>
      <c r="G1386" s="13" t="s">
        <v>312</v>
      </c>
      <c r="H1386" s="13">
        <v>18.54</v>
      </c>
      <c r="I1386" s="13" t="s">
        <v>230</v>
      </c>
      <c r="J1386" s="318" t="s">
        <v>312</v>
      </c>
      <c r="K1386" s="13">
        <v>8.0500000000000007</v>
      </c>
      <c r="L1386" s="13">
        <v>11.8</v>
      </c>
      <c r="M1386" s="13" t="s">
        <v>312</v>
      </c>
      <c r="N1386" s="13">
        <v>395</v>
      </c>
      <c r="O1386" s="13" t="s">
        <v>312</v>
      </c>
      <c r="P1386" s="13"/>
      <c r="Q1386" s="13" t="s">
        <v>312</v>
      </c>
      <c r="R1386" s="13" t="s">
        <v>345</v>
      </c>
      <c r="S1386" s="13"/>
      <c r="T1386" s="13"/>
      <c r="U1386" s="18" t="s">
        <v>107</v>
      </c>
      <c r="V1386" s="330"/>
      <c r="W1386" s="357"/>
      <c r="X1386" s="357"/>
      <c r="Y1386" s="357"/>
      <c r="Z1386" s="357"/>
      <c r="AA1386" s="338"/>
      <c r="AB1386" s="338"/>
    </row>
    <row r="1387" spans="1:28" ht="15" x14ac:dyDescent="0.2">
      <c r="A1387" s="13" t="s">
        <v>315</v>
      </c>
      <c r="B1387" s="39">
        <v>41885</v>
      </c>
      <c r="C1387" s="16">
        <v>0.44791666666666669</v>
      </c>
      <c r="D1387" s="13">
        <v>219</v>
      </c>
      <c r="E1387" s="13"/>
      <c r="F1387" s="13">
        <v>9.06</v>
      </c>
      <c r="G1387" s="13" t="s">
        <v>312</v>
      </c>
      <c r="H1387" s="13">
        <v>17.190000000000001</v>
      </c>
      <c r="I1387" s="13" t="s">
        <v>230</v>
      </c>
      <c r="J1387" s="318" t="s">
        <v>312</v>
      </c>
      <c r="K1387" s="13">
        <v>8.17</v>
      </c>
      <c r="L1387" s="13">
        <v>6.84</v>
      </c>
      <c r="M1387" s="13" t="s">
        <v>312</v>
      </c>
      <c r="N1387" s="13">
        <v>473</v>
      </c>
      <c r="O1387" s="13" t="s">
        <v>312</v>
      </c>
      <c r="P1387" s="13"/>
      <c r="Q1387" s="13" t="s">
        <v>312</v>
      </c>
      <c r="R1387" s="13" t="s">
        <v>345</v>
      </c>
      <c r="S1387" s="13"/>
      <c r="T1387" s="13"/>
      <c r="U1387" s="18" t="s">
        <v>108</v>
      </c>
      <c r="V1387" s="330"/>
      <c r="W1387" s="357"/>
      <c r="X1387" s="357"/>
      <c r="Y1387" s="357"/>
      <c r="Z1387" s="357"/>
      <c r="AA1387" s="338"/>
      <c r="AB1387" s="338"/>
    </row>
    <row r="1388" spans="1:28" ht="15" x14ac:dyDescent="0.2">
      <c r="A1388" s="13" t="s">
        <v>315</v>
      </c>
      <c r="B1388" s="39">
        <v>41899</v>
      </c>
      <c r="C1388" s="16">
        <v>0.40833333333333338</v>
      </c>
      <c r="D1388" s="13">
        <v>236</v>
      </c>
      <c r="E1388" s="13"/>
      <c r="F1388" s="13">
        <v>8.93</v>
      </c>
      <c r="G1388" s="13" t="s">
        <v>312</v>
      </c>
      <c r="H1388" s="13">
        <v>15.04</v>
      </c>
      <c r="I1388" s="13" t="s">
        <v>230</v>
      </c>
      <c r="J1388" s="318" t="s">
        <v>312</v>
      </c>
      <c r="K1388" s="13">
        <v>8.0299999999999994</v>
      </c>
      <c r="L1388" s="13">
        <v>8.7899999999999991</v>
      </c>
      <c r="M1388" s="13" t="s">
        <v>312</v>
      </c>
      <c r="N1388" s="13">
        <v>484</v>
      </c>
      <c r="O1388" s="13" t="s">
        <v>312</v>
      </c>
      <c r="P1388" s="13"/>
      <c r="Q1388" s="13" t="s">
        <v>312</v>
      </c>
      <c r="R1388" s="13" t="s">
        <v>345</v>
      </c>
      <c r="S1388" s="13"/>
      <c r="T1388" s="13"/>
      <c r="U1388" s="18" t="s">
        <v>113</v>
      </c>
      <c r="V1388" s="330"/>
      <c r="W1388" s="357"/>
      <c r="X1388" s="357"/>
      <c r="Y1388" s="357"/>
      <c r="Z1388" s="357"/>
      <c r="AA1388" s="338"/>
      <c r="AB1388" s="338"/>
    </row>
    <row r="1389" spans="1:28" ht="15" x14ac:dyDescent="0.2">
      <c r="A1389" s="13" t="s">
        <v>315</v>
      </c>
      <c r="B1389" s="39">
        <v>41712</v>
      </c>
      <c r="C1389" s="16">
        <v>0.35416666666666669</v>
      </c>
      <c r="D1389" s="13">
        <v>17.3</v>
      </c>
      <c r="E1389" s="13">
        <v>549.29999999999995</v>
      </c>
      <c r="F1389" s="13">
        <v>9.4</v>
      </c>
      <c r="G1389" s="13"/>
      <c r="H1389" s="13">
        <v>3.9</v>
      </c>
      <c r="I1389" s="13"/>
      <c r="J1389" s="318" t="s">
        <v>312</v>
      </c>
      <c r="K1389" s="13">
        <v>8.0299999999999994</v>
      </c>
      <c r="L1389" s="13"/>
      <c r="M1389" s="13" t="s">
        <v>312</v>
      </c>
      <c r="N1389" s="13"/>
      <c r="O1389" s="13" t="s">
        <v>312</v>
      </c>
      <c r="P1389" s="13">
        <v>1.2999999999999999E-2</v>
      </c>
      <c r="Q1389" s="13" t="s">
        <v>421</v>
      </c>
      <c r="R1389" s="13" t="s">
        <v>346</v>
      </c>
      <c r="S1389" s="13">
        <v>2.6</v>
      </c>
      <c r="T1389" s="13">
        <v>1.002</v>
      </c>
      <c r="U1389" s="18" t="s">
        <v>335</v>
      </c>
      <c r="V1389" s="330"/>
      <c r="W1389" s="357"/>
      <c r="X1389" s="357"/>
      <c r="Y1389" s="357"/>
      <c r="Z1389" s="357"/>
      <c r="AA1389" s="338"/>
      <c r="AB1389" s="338"/>
    </row>
    <row r="1390" spans="1:28" ht="15" x14ac:dyDescent="0.2">
      <c r="A1390" s="13" t="s">
        <v>315</v>
      </c>
      <c r="B1390" s="39">
        <v>41916</v>
      </c>
      <c r="C1390" s="361">
        <v>0.39374999999999999</v>
      </c>
      <c r="D1390" s="13">
        <v>104.6</v>
      </c>
      <c r="E1390" s="13">
        <v>1732.9</v>
      </c>
      <c r="F1390" s="13" t="s">
        <v>312</v>
      </c>
      <c r="G1390" s="13" t="s">
        <v>312</v>
      </c>
      <c r="H1390" s="13">
        <v>12.1</v>
      </c>
      <c r="I1390" s="13" t="s">
        <v>230</v>
      </c>
      <c r="J1390" s="318" t="s">
        <v>312</v>
      </c>
      <c r="K1390" s="15">
        <v>8.0399999999999991</v>
      </c>
      <c r="L1390" s="12">
        <v>8.5</v>
      </c>
      <c r="M1390" s="13" t="s">
        <v>312</v>
      </c>
      <c r="N1390" s="13"/>
      <c r="O1390" s="13" t="s">
        <v>312</v>
      </c>
      <c r="P1390" s="13"/>
      <c r="Q1390" s="13"/>
      <c r="R1390" s="13" t="s">
        <v>345</v>
      </c>
      <c r="S1390" s="13"/>
      <c r="T1390" s="13"/>
      <c r="U1390" s="18" t="s">
        <v>335</v>
      </c>
      <c r="V1390" s="330"/>
      <c r="W1390" s="357"/>
      <c r="X1390" s="357"/>
      <c r="Y1390" s="357"/>
      <c r="Z1390" s="357"/>
      <c r="AA1390" s="338"/>
      <c r="AB1390" s="338"/>
    </row>
    <row r="1391" spans="1:28" ht="15" x14ac:dyDescent="0.25">
      <c r="A1391" s="187" t="s">
        <v>315</v>
      </c>
      <c r="B1391" s="39">
        <v>41930</v>
      </c>
      <c r="C1391" s="16">
        <v>0.38194444444444442</v>
      </c>
      <c r="D1391" s="13">
        <v>79.400000000000006</v>
      </c>
      <c r="E1391" s="13">
        <v>1986.3</v>
      </c>
      <c r="F1391" s="13">
        <v>9.41</v>
      </c>
      <c r="G1391" s="13">
        <v>100.9</v>
      </c>
      <c r="H1391" s="15">
        <v>10.07</v>
      </c>
      <c r="I1391" s="13" t="s">
        <v>230</v>
      </c>
      <c r="J1391" s="318" t="s">
        <v>312</v>
      </c>
      <c r="K1391" s="13">
        <v>8.15</v>
      </c>
      <c r="L1391" s="187"/>
      <c r="M1391" s="13" t="s">
        <v>312</v>
      </c>
      <c r="N1391" s="187"/>
      <c r="O1391" s="13" t="s">
        <v>312</v>
      </c>
      <c r="P1391" s="187"/>
      <c r="Q1391" s="187"/>
      <c r="R1391" s="13" t="s">
        <v>345</v>
      </c>
      <c r="S1391" s="187"/>
      <c r="T1391" s="187"/>
      <c r="U1391" s="18" t="s">
        <v>275</v>
      </c>
      <c r="V1391" s="330"/>
      <c r="W1391" s="357"/>
      <c r="X1391" s="357"/>
      <c r="Y1391" s="357"/>
      <c r="Z1391" s="357"/>
      <c r="AA1391" s="338"/>
      <c r="AB1391" s="338"/>
    </row>
    <row r="1392" spans="1:28" ht="15" x14ac:dyDescent="0.25">
      <c r="A1392" s="187" t="s">
        <v>315</v>
      </c>
      <c r="B1392" s="39">
        <v>41951</v>
      </c>
      <c r="C1392" s="16">
        <v>0.39166666666666666</v>
      </c>
      <c r="D1392" s="13">
        <v>727</v>
      </c>
      <c r="E1392" s="13" t="s">
        <v>296</v>
      </c>
      <c r="F1392" s="13">
        <v>9.66</v>
      </c>
      <c r="G1392" s="13" t="s">
        <v>312</v>
      </c>
      <c r="H1392" s="13">
        <v>7.52</v>
      </c>
      <c r="I1392" s="13" t="s">
        <v>230</v>
      </c>
      <c r="J1392" s="318" t="s">
        <v>312</v>
      </c>
      <c r="K1392" s="13">
        <v>8.02</v>
      </c>
      <c r="L1392" s="13">
        <v>3.7</v>
      </c>
      <c r="M1392" s="13" t="s">
        <v>312</v>
      </c>
      <c r="N1392" s="187"/>
      <c r="O1392" s="13" t="s">
        <v>312</v>
      </c>
      <c r="P1392" s="187"/>
      <c r="Q1392" s="187"/>
      <c r="R1392" s="13" t="s">
        <v>345</v>
      </c>
      <c r="S1392" s="187"/>
      <c r="T1392" s="187"/>
      <c r="U1392" s="18" t="s">
        <v>275</v>
      </c>
      <c r="V1392" s="330"/>
      <c r="W1392" s="357"/>
      <c r="X1392" s="357"/>
      <c r="Y1392" s="357"/>
      <c r="Z1392" s="357"/>
      <c r="AA1392" s="338"/>
      <c r="AB1392" s="338"/>
    </row>
    <row r="1393" spans="1:28" ht="15" x14ac:dyDescent="0.25">
      <c r="A1393" s="187" t="s">
        <v>315</v>
      </c>
      <c r="B1393" s="39">
        <v>41965</v>
      </c>
      <c r="C1393" s="16">
        <v>0.38125000000000003</v>
      </c>
      <c r="D1393" s="12">
        <v>96</v>
      </c>
      <c r="E1393" s="12" t="s">
        <v>296</v>
      </c>
      <c r="F1393" s="13">
        <v>11.19</v>
      </c>
      <c r="G1393" s="187"/>
      <c r="H1393" s="15">
        <v>2.33</v>
      </c>
      <c r="I1393" s="13" t="s">
        <v>230</v>
      </c>
      <c r="J1393" s="318" t="s">
        <v>312</v>
      </c>
      <c r="K1393" s="13">
        <v>7.78</v>
      </c>
      <c r="L1393" s="12">
        <v>3.2</v>
      </c>
      <c r="M1393" s="13" t="s">
        <v>312</v>
      </c>
      <c r="N1393" s="187"/>
      <c r="O1393" s="13" t="s">
        <v>312</v>
      </c>
      <c r="P1393" s="187"/>
      <c r="Q1393" s="187"/>
      <c r="R1393" s="13" t="s">
        <v>345</v>
      </c>
      <c r="S1393" s="187"/>
      <c r="T1393" s="187"/>
      <c r="U1393" s="18" t="s">
        <v>280</v>
      </c>
      <c r="V1393" s="330"/>
      <c r="W1393" s="357"/>
      <c r="X1393" s="357"/>
      <c r="Y1393" s="357"/>
      <c r="Z1393" s="357"/>
      <c r="AA1393" s="338"/>
      <c r="AB1393" s="338"/>
    </row>
    <row r="1394" spans="1:28" ht="15" x14ac:dyDescent="0.25">
      <c r="A1394" s="187" t="s">
        <v>315</v>
      </c>
      <c r="B1394" s="39">
        <v>41986</v>
      </c>
      <c r="C1394" s="16">
        <v>0.40347222222222223</v>
      </c>
      <c r="D1394" s="12">
        <v>98.5</v>
      </c>
      <c r="E1394" s="12">
        <v>1413.6</v>
      </c>
      <c r="F1394" s="13" t="s">
        <v>312</v>
      </c>
      <c r="G1394" s="13" t="s">
        <v>312</v>
      </c>
      <c r="H1394" s="15">
        <v>3.44</v>
      </c>
      <c r="I1394" s="13" t="s">
        <v>230</v>
      </c>
      <c r="J1394" s="318" t="s">
        <v>312</v>
      </c>
      <c r="K1394" s="13">
        <v>7.56</v>
      </c>
      <c r="L1394" s="12">
        <v>1.6</v>
      </c>
      <c r="M1394" s="13" t="s">
        <v>312</v>
      </c>
      <c r="N1394" s="187"/>
      <c r="O1394" s="13" t="s">
        <v>312</v>
      </c>
      <c r="P1394" s="187"/>
      <c r="Q1394" s="187"/>
      <c r="R1394" s="13" t="s">
        <v>345</v>
      </c>
      <c r="S1394" s="187"/>
      <c r="T1394" s="187"/>
      <c r="U1394" s="18" t="s">
        <v>275</v>
      </c>
      <c r="V1394" s="354"/>
      <c r="W1394" s="354"/>
      <c r="X1394" s="354"/>
      <c r="Y1394" s="354"/>
      <c r="Z1394" s="354"/>
      <c r="AA1394" s="338"/>
      <c r="AB1394" s="338"/>
    </row>
    <row r="1395" spans="1:28" ht="15" x14ac:dyDescent="0.25">
      <c r="A1395" s="187" t="s">
        <v>315</v>
      </c>
      <c r="B1395" s="39">
        <v>42028</v>
      </c>
      <c r="C1395" s="16">
        <v>0.38611111111111113</v>
      </c>
      <c r="D1395" s="13">
        <v>49.6</v>
      </c>
      <c r="E1395" s="13">
        <v>866.4</v>
      </c>
      <c r="F1395" s="15">
        <v>12.53</v>
      </c>
      <c r="G1395" s="13">
        <v>106.6</v>
      </c>
      <c r="H1395" s="15">
        <v>0.95</v>
      </c>
      <c r="I1395" s="13" t="s">
        <v>230</v>
      </c>
      <c r="J1395" s="318" t="s">
        <v>312</v>
      </c>
      <c r="K1395" s="15">
        <v>7.49</v>
      </c>
      <c r="L1395" s="12">
        <v>5.7</v>
      </c>
      <c r="M1395" s="13" t="s">
        <v>312</v>
      </c>
      <c r="N1395" s="15">
        <v>607</v>
      </c>
      <c r="O1395" s="13" t="s">
        <v>312</v>
      </c>
      <c r="P1395" s="187"/>
      <c r="Q1395" s="13" t="s">
        <v>421</v>
      </c>
      <c r="R1395" s="13" t="s">
        <v>345</v>
      </c>
      <c r="S1395" s="187"/>
      <c r="T1395" s="187"/>
      <c r="U1395" s="18" t="s">
        <v>278</v>
      </c>
      <c r="V1395" s="18" t="s">
        <v>385</v>
      </c>
      <c r="W1395" s="158"/>
      <c r="X1395" s="158"/>
      <c r="Y1395" s="158"/>
      <c r="Z1395" s="158"/>
      <c r="AA1395" s="338"/>
      <c r="AB1395" s="338"/>
    </row>
    <row r="1396" spans="1:28" ht="15" x14ac:dyDescent="0.25">
      <c r="A1396" s="187" t="s">
        <v>315</v>
      </c>
      <c r="B1396" s="39">
        <v>42049</v>
      </c>
      <c r="C1396" s="16">
        <v>0.4145833333333333</v>
      </c>
      <c r="D1396" s="13">
        <v>18.100000000000001</v>
      </c>
      <c r="E1396" s="13">
        <v>920.8</v>
      </c>
      <c r="F1396" s="14">
        <v>11.14</v>
      </c>
      <c r="G1396" s="13">
        <v>104.5</v>
      </c>
      <c r="H1396" s="15">
        <v>4.6100000000000003</v>
      </c>
      <c r="I1396" s="187" t="s">
        <v>230</v>
      </c>
      <c r="J1396" s="318" t="s">
        <v>312</v>
      </c>
      <c r="K1396" s="15">
        <v>7.83</v>
      </c>
      <c r="L1396" s="15">
        <v>3.76</v>
      </c>
      <c r="M1396" s="13" t="s">
        <v>312</v>
      </c>
      <c r="N1396" s="15">
        <v>635.1</v>
      </c>
      <c r="O1396" s="13" t="s">
        <v>312</v>
      </c>
      <c r="P1396" s="13" t="s">
        <v>312</v>
      </c>
      <c r="Q1396" s="13" t="s">
        <v>312</v>
      </c>
      <c r="R1396" s="187" t="s">
        <v>345</v>
      </c>
      <c r="S1396" s="187"/>
      <c r="T1396" s="187"/>
      <c r="U1396" s="18" t="s">
        <v>278</v>
      </c>
      <c r="V1396" s="18" t="s">
        <v>375</v>
      </c>
      <c r="W1396" s="158"/>
      <c r="X1396" s="158"/>
      <c r="Y1396" s="158"/>
      <c r="Z1396" s="158"/>
      <c r="AA1396" s="338"/>
      <c r="AB1396" s="338"/>
    </row>
    <row r="1397" spans="1:28" ht="15" x14ac:dyDescent="0.25">
      <c r="A1397" s="187" t="s">
        <v>315</v>
      </c>
      <c r="B1397" s="39">
        <v>42063</v>
      </c>
      <c r="C1397" s="13" t="s">
        <v>312</v>
      </c>
      <c r="D1397" s="13" t="s">
        <v>312</v>
      </c>
      <c r="E1397" s="13" t="s">
        <v>312</v>
      </c>
      <c r="F1397" s="13" t="s">
        <v>312</v>
      </c>
      <c r="G1397" s="13" t="s">
        <v>312</v>
      </c>
      <c r="H1397" s="13" t="s">
        <v>312</v>
      </c>
      <c r="I1397" s="13" t="s">
        <v>312</v>
      </c>
      <c r="J1397" s="318" t="s">
        <v>312</v>
      </c>
      <c r="K1397" s="13" t="s">
        <v>312</v>
      </c>
      <c r="L1397" s="13" t="s">
        <v>312</v>
      </c>
      <c r="M1397" s="13" t="s">
        <v>312</v>
      </c>
      <c r="N1397" s="13" t="s">
        <v>312</v>
      </c>
      <c r="O1397" s="13" t="s">
        <v>312</v>
      </c>
      <c r="P1397" s="13" t="s">
        <v>312</v>
      </c>
      <c r="Q1397" s="13" t="s">
        <v>312</v>
      </c>
      <c r="R1397" s="13" t="s">
        <v>312</v>
      </c>
      <c r="S1397" s="187"/>
      <c r="T1397" s="187"/>
      <c r="U1397" s="18" t="s">
        <v>278</v>
      </c>
      <c r="V1397" s="18" t="s">
        <v>301</v>
      </c>
      <c r="W1397" s="158"/>
      <c r="X1397" s="158"/>
      <c r="Y1397" s="158"/>
      <c r="Z1397" s="158"/>
      <c r="AA1397" s="338"/>
      <c r="AB1397" s="338"/>
    </row>
    <row r="1398" spans="1:28" ht="15" x14ac:dyDescent="0.25">
      <c r="A1398" s="187" t="s">
        <v>315</v>
      </c>
      <c r="B1398" s="39">
        <v>42084</v>
      </c>
      <c r="C1398" s="16">
        <v>0.42222222222222222</v>
      </c>
      <c r="D1398" s="12">
        <v>61.3</v>
      </c>
      <c r="E1398" s="13" t="s">
        <v>296</v>
      </c>
      <c r="F1398" s="14">
        <v>10.53</v>
      </c>
      <c r="G1398" s="13">
        <v>104.1</v>
      </c>
      <c r="H1398" s="15">
        <v>6.61</v>
      </c>
      <c r="I1398" s="187" t="s">
        <v>230</v>
      </c>
      <c r="J1398" s="318" t="s">
        <v>312</v>
      </c>
      <c r="K1398" s="15">
        <v>7.6</v>
      </c>
      <c r="L1398" s="15">
        <v>4.3099999999999996</v>
      </c>
      <c r="M1398" s="15">
        <v>493.7</v>
      </c>
      <c r="N1398" s="15">
        <v>761.4</v>
      </c>
      <c r="O1398" s="12">
        <v>170.6</v>
      </c>
      <c r="P1398" s="187"/>
      <c r="Q1398" s="187" t="s">
        <v>421</v>
      </c>
      <c r="R1398" s="187" t="s">
        <v>345</v>
      </c>
      <c r="S1398" s="187"/>
      <c r="T1398" s="187"/>
      <c r="U1398" s="18" t="s">
        <v>278</v>
      </c>
      <c r="V1398" s="18" t="s">
        <v>302</v>
      </c>
      <c r="W1398" s="158"/>
      <c r="X1398" s="158"/>
      <c r="Y1398" s="158"/>
      <c r="Z1398" s="158"/>
      <c r="AA1398" s="338"/>
      <c r="AB1398" s="338"/>
    </row>
    <row r="1399" spans="1:28" ht="15" x14ac:dyDescent="0.2">
      <c r="A1399" s="13" t="s">
        <v>315</v>
      </c>
      <c r="B1399" s="39">
        <v>42091</v>
      </c>
      <c r="C1399" s="16">
        <v>0.43888888888888888</v>
      </c>
      <c r="D1399" s="12">
        <v>38.799999999999997</v>
      </c>
      <c r="E1399" s="13" t="s">
        <v>296</v>
      </c>
      <c r="F1399" s="14">
        <v>10.15</v>
      </c>
      <c r="G1399" s="13">
        <v>106.6</v>
      </c>
      <c r="H1399" s="15">
        <v>9</v>
      </c>
      <c r="I1399" s="13" t="s">
        <v>230</v>
      </c>
      <c r="J1399" s="318" t="s">
        <v>312</v>
      </c>
      <c r="K1399" s="15">
        <v>7.77</v>
      </c>
      <c r="L1399" s="15">
        <v>6.47</v>
      </c>
      <c r="M1399" s="15">
        <v>476.9</v>
      </c>
      <c r="N1399" s="15">
        <v>687.3</v>
      </c>
      <c r="O1399" s="12">
        <v>176.5</v>
      </c>
      <c r="P1399" s="13"/>
      <c r="Q1399" s="13" t="s">
        <v>421</v>
      </c>
      <c r="R1399" s="13" t="s">
        <v>345</v>
      </c>
      <c r="S1399" s="13"/>
      <c r="T1399" s="13"/>
      <c r="U1399" s="18" t="s">
        <v>278</v>
      </c>
      <c r="V1399" s="18" t="s">
        <v>303</v>
      </c>
      <c r="W1399" s="158"/>
      <c r="X1399" s="158"/>
      <c r="Y1399" s="158"/>
      <c r="Z1399" s="158"/>
      <c r="AA1399" s="338"/>
      <c r="AB1399" s="338"/>
    </row>
    <row r="1400" spans="1:28" ht="15" x14ac:dyDescent="0.2">
      <c r="A1400" s="13" t="s">
        <v>315</v>
      </c>
      <c r="B1400" s="39">
        <v>42111</v>
      </c>
      <c r="C1400" s="16">
        <v>0.43333333333333335</v>
      </c>
      <c r="D1400" s="13" t="s">
        <v>296</v>
      </c>
      <c r="E1400" s="13" t="s">
        <v>296</v>
      </c>
      <c r="F1400" s="14">
        <v>10.08</v>
      </c>
      <c r="G1400" s="13">
        <v>99.4</v>
      </c>
      <c r="H1400" s="15">
        <v>6.39</v>
      </c>
      <c r="I1400" s="13" t="s">
        <v>371</v>
      </c>
      <c r="J1400" s="318" t="s">
        <v>312</v>
      </c>
      <c r="K1400" s="15">
        <v>7.76</v>
      </c>
      <c r="L1400" s="15" t="s">
        <v>199</v>
      </c>
      <c r="M1400" s="15">
        <v>303.7</v>
      </c>
      <c r="N1400" s="15">
        <v>472</v>
      </c>
      <c r="O1400" s="12">
        <v>151.4</v>
      </c>
      <c r="P1400" s="13" t="s">
        <v>312</v>
      </c>
      <c r="Q1400" s="13" t="s">
        <v>421</v>
      </c>
      <c r="R1400" s="13" t="s">
        <v>346</v>
      </c>
      <c r="S1400" s="13" t="s">
        <v>312</v>
      </c>
      <c r="T1400" s="13" t="s">
        <v>312</v>
      </c>
      <c r="U1400" s="387" t="s">
        <v>195</v>
      </c>
      <c r="V1400" s="18" t="s">
        <v>304</v>
      </c>
      <c r="W1400" s="158"/>
      <c r="X1400" s="158"/>
      <c r="Y1400" s="158"/>
      <c r="Z1400" s="158"/>
      <c r="AA1400" s="338"/>
      <c r="AB1400" s="338"/>
    </row>
    <row r="1401" spans="1:28" ht="15" x14ac:dyDescent="0.2">
      <c r="A1401" s="13" t="s">
        <v>315</v>
      </c>
      <c r="B1401" s="39">
        <v>42130</v>
      </c>
      <c r="C1401" s="16">
        <v>0.40625</v>
      </c>
      <c r="D1401" s="13">
        <v>194</v>
      </c>
      <c r="E1401" s="13"/>
      <c r="F1401" s="14">
        <v>9.1199999999999992</v>
      </c>
      <c r="G1401" s="12">
        <v>99</v>
      </c>
      <c r="H1401" s="15">
        <v>9.9600000000000009</v>
      </c>
      <c r="I1401" s="13" t="s">
        <v>371</v>
      </c>
      <c r="J1401" s="318" t="s">
        <v>312</v>
      </c>
      <c r="K1401" s="15">
        <v>7.59</v>
      </c>
      <c r="L1401" s="15" t="s">
        <v>312</v>
      </c>
      <c r="M1401" s="15">
        <v>343</v>
      </c>
      <c r="N1401" s="15">
        <v>244.3</v>
      </c>
      <c r="O1401" s="12">
        <v>96.4</v>
      </c>
      <c r="P1401" s="13"/>
      <c r="Q1401" s="13" t="s">
        <v>312</v>
      </c>
      <c r="R1401" s="13" t="s">
        <v>346</v>
      </c>
      <c r="S1401" s="13"/>
      <c r="T1401" s="13"/>
      <c r="U1401" s="18" t="s">
        <v>115</v>
      </c>
      <c r="V1401" s="18" t="s">
        <v>305</v>
      </c>
      <c r="W1401" s="158"/>
      <c r="X1401" s="158"/>
      <c r="Y1401" s="158"/>
      <c r="Z1401" s="158"/>
      <c r="AA1401" s="338"/>
      <c r="AB1401" s="338"/>
    </row>
    <row r="1402" spans="1:28" ht="15" x14ac:dyDescent="0.2">
      <c r="A1402" s="13" t="s">
        <v>315</v>
      </c>
      <c r="B1402" s="39">
        <v>42144</v>
      </c>
      <c r="C1402" s="16">
        <v>0.41875000000000001</v>
      </c>
      <c r="D1402" s="13">
        <v>178</v>
      </c>
      <c r="E1402" s="13"/>
      <c r="F1402" s="14">
        <v>9.89</v>
      </c>
      <c r="G1402" s="13">
        <v>101.9</v>
      </c>
      <c r="H1402" s="15">
        <v>8.52</v>
      </c>
      <c r="I1402" s="13" t="s">
        <v>371</v>
      </c>
      <c r="J1402" s="318" t="s">
        <v>312</v>
      </c>
      <c r="K1402" s="15">
        <v>7.55</v>
      </c>
      <c r="L1402" s="15" t="s">
        <v>312</v>
      </c>
      <c r="M1402" s="15">
        <v>326.2</v>
      </c>
      <c r="N1402" s="15">
        <v>223.5</v>
      </c>
      <c r="O1402" s="12">
        <v>75.099999999999994</v>
      </c>
      <c r="P1402" s="13"/>
      <c r="Q1402" s="13" t="s">
        <v>312</v>
      </c>
      <c r="R1402" s="13" t="s">
        <v>346</v>
      </c>
      <c r="S1402" s="13"/>
      <c r="T1402" s="13"/>
      <c r="U1402" s="18" t="s">
        <v>115</v>
      </c>
      <c r="V1402" s="18" t="s">
        <v>306</v>
      </c>
      <c r="W1402" s="158"/>
      <c r="X1402" s="158"/>
      <c r="Y1402" s="158"/>
      <c r="Z1402" s="158"/>
      <c r="AA1402" s="338"/>
      <c r="AB1402" s="338"/>
    </row>
    <row r="1403" spans="1:28" ht="15" x14ac:dyDescent="0.2">
      <c r="A1403" s="13" t="s">
        <v>315</v>
      </c>
      <c r="B1403" s="39">
        <v>42158</v>
      </c>
      <c r="C1403" s="16">
        <v>0.35625000000000001</v>
      </c>
      <c r="D1403" s="13">
        <v>22.6</v>
      </c>
      <c r="E1403" s="13"/>
      <c r="F1403" s="14">
        <v>9.16</v>
      </c>
      <c r="G1403" s="13">
        <v>100.3</v>
      </c>
      <c r="H1403" s="15">
        <v>10.9</v>
      </c>
      <c r="I1403" s="13" t="s">
        <v>371</v>
      </c>
      <c r="J1403" s="318" t="s">
        <v>312</v>
      </c>
      <c r="K1403" s="15">
        <v>7.56</v>
      </c>
      <c r="L1403" s="15" t="s">
        <v>312</v>
      </c>
      <c r="M1403" s="15">
        <v>208.1</v>
      </c>
      <c r="N1403" s="15">
        <v>285.3</v>
      </c>
      <c r="O1403" s="12">
        <v>75.3</v>
      </c>
      <c r="P1403" s="13" t="s">
        <v>312</v>
      </c>
      <c r="Q1403" s="13" t="s">
        <v>298</v>
      </c>
      <c r="R1403" s="13" t="s">
        <v>346</v>
      </c>
      <c r="S1403" s="13" t="s">
        <v>312</v>
      </c>
      <c r="T1403" s="13" t="s">
        <v>312</v>
      </c>
      <c r="U1403" s="18" t="s">
        <v>251</v>
      </c>
      <c r="V1403" s="18" t="s">
        <v>422</v>
      </c>
      <c r="W1403" s="158"/>
      <c r="X1403" s="158"/>
      <c r="Y1403" s="158"/>
      <c r="Z1403" s="158"/>
      <c r="AA1403" s="338"/>
      <c r="AB1403" s="338"/>
    </row>
    <row r="1404" spans="1:28" ht="15" x14ac:dyDescent="0.2">
      <c r="A1404" s="13" t="s">
        <v>315</v>
      </c>
      <c r="B1404" s="39">
        <v>42172</v>
      </c>
      <c r="C1404" s="16">
        <v>0.43263888888888885</v>
      </c>
      <c r="D1404" s="13">
        <v>57.6</v>
      </c>
      <c r="E1404" s="13"/>
      <c r="F1404" s="14">
        <v>8.56</v>
      </c>
      <c r="G1404" s="13">
        <v>100.7</v>
      </c>
      <c r="H1404" s="15">
        <v>14.13</v>
      </c>
      <c r="I1404" s="13" t="s">
        <v>371</v>
      </c>
      <c r="J1404" s="318" t="s">
        <v>312</v>
      </c>
      <c r="K1404" s="15">
        <v>7.53</v>
      </c>
      <c r="L1404" s="15" t="s">
        <v>312</v>
      </c>
      <c r="M1404" s="15">
        <v>186.5</v>
      </c>
      <c r="N1404" s="15">
        <v>235.7</v>
      </c>
      <c r="O1404" s="12">
        <v>92.8</v>
      </c>
      <c r="P1404" s="13" t="s">
        <v>312</v>
      </c>
      <c r="Q1404" s="13" t="s">
        <v>298</v>
      </c>
      <c r="R1404" s="13" t="s">
        <v>346</v>
      </c>
      <c r="S1404" s="13" t="s">
        <v>312</v>
      </c>
      <c r="T1404" s="13" t="s">
        <v>312</v>
      </c>
      <c r="U1404" s="18" t="s">
        <v>249</v>
      </c>
      <c r="V1404" s="18" t="s">
        <v>423</v>
      </c>
      <c r="W1404" s="158"/>
      <c r="X1404" s="158"/>
      <c r="Y1404" s="158"/>
      <c r="Z1404" s="158"/>
      <c r="AA1404" s="338"/>
      <c r="AB1404" s="338"/>
    </row>
    <row r="1405" spans="1:28" ht="15" x14ac:dyDescent="0.2">
      <c r="A1405" s="13" t="s">
        <v>315</v>
      </c>
      <c r="B1405" s="39">
        <v>42181</v>
      </c>
      <c r="C1405" s="16">
        <v>0.42430555555555555</v>
      </c>
      <c r="D1405" s="13">
        <v>78</v>
      </c>
      <c r="E1405" s="13" t="s">
        <v>296</v>
      </c>
      <c r="F1405" s="14">
        <v>8.1300000000000008</v>
      </c>
      <c r="G1405" s="12">
        <v>100</v>
      </c>
      <c r="H1405" s="15">
        <v>16.41</v>
      </c>
      <c r="I1405" s="13" t="s">
        <v>371</v>
      </c>
      <c r="J1405" s="318" t="s">
        <v>312</v>
      </c>
      <c r="K1405" s="15">
        <v>7.6</v>
      </c>
      <c r="L1405" s="15">
        <v>6.98</v>
      </c>
      <c r="M1405" s="15">
        <v>265</v>
      </c>
      <c r="N1405" s="15">
        <v>317</v>
      </c>
      <c r="O1405" s="12">
        <v>74.400000000000006</v>
      </c>
      <c r="P1405" s="13" t="s">
        <v>312</v>
      </c>
      <c r="Q1405" s="13" t="s">
        <v>298</v>
      </c>
      <c r="R1405" s="13" t="s">
        <v>346</v>
      </c>
      <c r="S1405" s="13" t="s">
        <v>312</v>
      </c>
      <c r="T1405" s="13" t="s">
        <v>312</v>
      </c>
      <c r="U1405" s="18" t="s">
        <v>207</v>
      </c>
      <c r="V1405" s="18" t="s">
        <v>147</v>
      </c>
      <c r="W1405" s="158"/>
      <c r="X1405" s="158"/>
      <c r="Y1405" s="158"/>
      <c r="Z1405" s="158"/>
      <c r="AA1405" s="338"/>
      <c r="AB1405" s="338"/>
    </row>
    <row r="1406" spans="1:28" ht="15" x14ac:dyDescent="0.2">
      <c r="A1406" s="13" t="s">
        <v>315</v>
      </c>
      <c r="B1406" s="39">
        <v>42186</v>
      </c>
      <c r="C1406" s="16">
        <v>0.37222222222222223</v>
      </c>
      <c r="D1406" s="13">
        <v>61.3</v>
      </c>
      <c r="E1406" s="13"/>
      <c r="F1406" s="14">
        <v>7.87</v>
      </c>
      <c r="G1406" s="13">
        <v>99.8</v>
      </c>
      <c r="H1406" s="15">
        <v>17.59</v>
      </c>
      <c r="I1406" s="13" t="s">
        <v>371</v>
      </c>
      <c r="J1406" s="318" t="s">
        <v>312</v>
      </c>
      <c r="K1406" s="15">
        <v>7.38</v>
      </c>
      <c r="L1406" s="15">
        <v>6.64</v>
      </c>
      <c r="M1406" s="15">
        <v>257.5</v>
      </c>
      <c r="N1406" s="15">
        <v>300.60000000000002</v>
      </c>
      <c r="O1406" s="12">
        <v>78.400000000000006</v>
      </c>
      <c r="P1406" s="13"/>
      <c r="Q1406" s="13" t="s">
        <v>312</v>
      </c>
      <c r="R1406" s="13" t="s">
        <v>346</v>
      </c>
      <c r="S1406" s="13"/>
      <c r="T1406" s="13"/>
      <c r="U1406" s="18" t="s">
        <v>127</v>
      </c>
      <c r="V1406" s="18" t="s">
        <v>148</v>
      </c>
      <c r="W1406" s="158"/>
      <c r="X1406" s="158"/>
      <c r="Y1406" s="158"/>
      <c r="Z1406" s="158"/>
      <c r="AA1406" s="338"/>
      <c r="AB1406" s="338"/>
    </row>
    <row r="1407" spans="1:28" ht="15" x14ac:dyDescent="0.2">
      <c r="A1407" s="13" t="s">
        <v>315</v>
      </c>
      <c r="B1407" s="39">
        <v>42195</v>
      </c>
      <c r="C1407" s="16">
        <v>0.38680555555555557</v>
      </c>
      <c r="D1407" s="13">
        <v>186</v>
      </c>
      <c r="E1407" s="13" t="s">
        <v>296</v>
      </c>
      <c r="F1407" s="14">
        <v>7.78</v>
      </c>
      <c r="G1407" s="13">
        <v>98.2</v>
      </c>
      <c r="H1407" s="15">
        <v>17.2</v>
      </c>
      <c r="I1407" s="13" t="s">
        <v>312</v>
      </c>
      <c r="J1407" s="318" t="s">
        <v>312</v>
      </c>
      <c r="K1407" s="15">
        <v>7.86</v>
      </c>
      <c r="L1407" s="15">
        <v>15.1</v>
      </c>
      <c r="M1407" s="15">
        <v>306.3</v>
      </c>
      <c r="N1407" s="15">
        <v>360.9</v>
      </c>
      <c r="O1407" s="12">
        <v>63.1</v>
      </c>
      <c r="P1407" s="13" t="s">
        <v>312</v>
      </c>
      <c r="Q1407" s="13" t="s">
        <v>298</v>
      </c>
      <c r="R1407" s="13" t="s">
        <v>346</v>
      </c>
      <c r="S1407" s="13" t="s">
        <v>312</v>
      </c>
      <c r="T1407" s="13" t="s">
        <v>312</v>
      </c>
      <c r="U1407" s="18" t="s">
        <v>207</v>
      </c>
      <c r="V1407" s="18" t="s">
        <v>149</v>
      </c>
      <c r="W1407" s="336"/>
      <c r="X1407" s="336"/>
      <c r="Y1407" s="336"/>
      <c r="Z1407" s="336"/>
      <c r="AA1407" s="90" t="s">
        <v>312</v>
      </c>
      <c r="AB1407" s="90" t="s">
        <v>312</v>
      </c>
    </row>
    <row r="1408" spans="1:28" ht="15" x14ac:dyDescent="0.2">
      <c r="A1408" s="13" t="s">
        <v>315</v>
      </c>
      <c r="B1408" s="39">
        <v>42200</v>
      </c>
      <c r="C1408" s="16">
        <v>0.37222222222222223</v>
      </c>
      <c r="D1408" s="13">
        <v>119</v>
      </c>
      <c r="E1408" s="13"/>
      <c r="F1408" s="14">
        <v>7.85</v>
      </c>
      <c r="G1408" s="13">
        <v>98.5</v>
      </c>
      <c r="H1408" s="15">
        <v>16.97</v>
      </c>
      <c r="I1408" s="13" t="s">
        <v>371</v>
      </c>
      <c r="J1408" s="318" t="s">
        <v>312</v>
      </c>
      <c r="K1408" s="15">
        <v>7.67</v>
      </c>
      <c r="L1408" s="15">
        <v>17.2</v>
      </c>
      <c r="M1408" s="15">
        <v>279.8</v>
      </c>
      <c r="N1408" s="15">
        <v>330.5</v>
      </c>
      <c r="O1408" s="12">
        <v>59.6</v>
      </c>
      <c r="P1408" s="13"/>
      <c r="Q1408" s="13" t="s">
        <v>298</v>
      </c>
      <c r="R1408" s="13" t="s">
        <v>346</v>
      </c>
      <c r="S1408" s="13"/>
      <c r="T1408" s="13"/>
      <c r="U1408" s="18" t="s">
        <v>163</v>
      </c>
      <c r="V1408" s="18" t="s">
        <v>150</v>
      </c>
      <c r="W1408" s="158"/>
      <c r="X1408" s="158"/>
      <c r="Y1408" s="158"/>
      <c r="Z1408" s="158"/>
      <c r="AA1408" s="338"/>
      <c r="AB1408" s="338"/>
    </row>
    <row r="1409" spans="1:28" ht="15" x14ac:dyDescent="0.2">
      <c r="A1409" s="13" t="s">
        <v>315</v>
      </c>
      <c r="B1409" s="39">
        <v>42209</v>
      </c>
      <c r="C1409" s="16" t="s">
        <v>312</v>
      </c>
      <c r="D1409" s="13">
        <v>39.299999999999997</v>
      </c>
      <c r="E1409" s="13" t="s">
        <v>296</v>
      </c>
      <c r="F1409" s="14">
        <v>7.67</v>
      </c>
      <c r="G1409" s="13">
        <v>98.5</v>
      </c>
      <c r="H1409" s="15">
        <v>18.34</v>
      </c>
      <c r="I1409" s="13" t="s">
        <v>371</v>
      </c>
      <c r="J1409" s="318" t="s">
        <v>312</v>
      </c>
      <c r="K1409" s="15">
        <v>7.68</v>
      </c>
      <c r="L1409" s="15" t="s">
        <v>312</v>
      </c>
      <c r="M1409" s="15">
        <v>281.7</v>
      </c>
      <c r="N1409" s="15">
        <v>323.2</v>
      </c>
      <c r="O1409" s="12">
        <v>65.7</v>
      </c>
      <c r="P1409" s="13" t="s">
        <v>312</v>
      </c>
      <c r="Q1409" s="13" t="s">
        <v>298</v>
      </c>
      <c r="R1409" s="13" t="s">
        <v>346</v>
      </c>
      <c r="S1409" s="13" t="s">
        <v>312</v>
      </c>
      <c r="T1409" s="13" t="s">
        <v>312</v>
      </c>
      <c r="U1409" s="18" t="s">
        <v>207</v>
      </c>
      <c r="V1409" s="18" t="s">
        <v>151</v>
      </c>
      <c r="W1409" s="336"/>
      <c r="X1409" s="336"/>
      <c r="Y1409" s="336"/>
      <c r="Z1409" s="336"/>
      <c r="AA1409" s="90" t="s">
        <v>312</v>
      </c>
      <c r="AB1409" s="90" t="s">
        <v>312</v>
      </c>
    </row>
    <row r="1410" spans="1:28" ht="15" x14ac:dyDescent="0.2">
      <c r="A1410" s="13" t="s">
        <v>315</v>
      </c>
      <c r="B1410" s="39">
        <v>42216</v>
      </c>
      <c r="C1410" s="16">
        <v>0.38263888888888892</v>
      </c>
      <c r="D1410" s="13">
        <v>39.5</v>
      </c>
      <c r="E1410" s="13" t="s">
        <v>296</v>
      </c>
      <c r="F1410" s="14">
        <v>7.78</v>
      </c>
      <c r="G1410" s="13">
        <v>99.7</v>
      </c>
      <c r="H1410" s="15">
        <v>18.440000000000001</v>
      </c>
      <c r="I1410" s="13" t="s">
        <v>312</v>
      </c>
      <c r="J1410" s="318" t="s">
        <v>312</v>
      </c>
      <c r="K1410" s="15">
        <v>7.73</v>
      </c>
      <c r="L1410" s="15" t="s">
        <v>312</v>
      </c>
      <c r="M1410" s="15">
        <v>370.4</v>
      </c>
      <c r="N1410" s="15">
        <v>423.5</v>
      </c>
      <c r="O1410" s="12">
        <v>73.2</v>
      </c>
      <c r="P1410" s="13" t="s">
        <v>312</v>
      </c>
      <c r="Q1410" s="13" t="s">
        <v>298</v>
      </c>
      <c r="R1410" s="13" t="s">
        <v>346</v>
      </c>
      <c r="S1410" s="13" t="s">
        <v>312</v>
      </c>
      <c r="T1410" s="13" t="s">
        <v>312</v>
      </c>
      <c r="U1410" s="18" t="s">
        <v>207</v>
      </c>
      <c r="V1410" s="18" t="s">
        <v>152</v>
      </c>
      <c r="W1410" s="158"/>
      <c r="X1410" s="158"/>
      <c r="Y1410" s="158"/>
      <c r="Z1410" s="158"/>
      <c r="AA1410" s="338"/>
      <c r="AB1410" s="338"/>
    </row>
    <row r="1411" spans="1:28" ht="15" x14ac:dyDescent="0.25">
      <c r="A1411" s="13" t="s">
        <v>315</v>
      </c>
      <c r="B1411" s="39">
        <v>42221</v>
      </c>
      <c r="C1411" s="16">
        <v>0.38819444444444445</v>
      </c>
      <c r="D1411" s="13">
        <v>228</v>
      </c>
      <c r="E1411" s="13"/>
      <c r="F1411" s="14">
        <v>7.92</v>
      </c>
      <c r="G1411" s="12">
        <v>101</v>
      </c>
      <c r="H1411" s="15">
        <v>17.850000000000001</v>
      </c>
      <c r="I1411" s="13" t="s">
        <v>312</v>
      </c>
      <c r="J1411" s="318" t="s">
        <v>312</v>
      </c>
      <c r="K1411" s="15">
        <v>7.53</v>
      </c>
      <c r="L1411" s="15" t="s">
        <v>312</v>
      </c>
      <c r="M1411" s="15">
        <v>383.2</v>
      </c>
      <c r="N1411" s="15">
        <v>443.8</v>
      </c>
      <c r="O1411" s="12" t="s">
        <v>312</v>
      </c>
      <c r="P1411" s="13" t="s">
        <v>312</v>
      </c>
      <c r="Q1411" s="13" t="s">
        <v>298</v>
      </c>
      <c r="R1411" s="13" t="s">
        <v>345</v>
      </c>
      <c r="S1411" s="13" t="s">
        <v>312</v>
      </c>
      <c r="T1411" s="13" t="s">
        <v>312</v>
      </c>
      <c r="U1411" s="340" t="s">
        <v>172</v>
      </c>
      <c r="V1411" s="18" t="s">
        <v>153</v>
      </c>
      <c r="W1411" s="158"/>
      <c r="X1411" s="158"/>
      <c r="Y1411" s="158"/>
      <c r="Z1411" s="158"/>
      <c r="AA1411" s="338"/>
      <c r="AB1411" s="338"/>
    </row>
    <row r="1412" spans="1:28" ht="15" x14ac:dyDescent="0.2">
      <c r="A1412" s="13" t="s">
        <v>315</v>
      </c>
      <c r="B1412" s="39">
        <v>42235</v>
      </c>
      <c r="C1412" s="16">
        <v>0.38680555555555557</v>
      </c>
      <c r="D1412" s="13">
        <v>249</v>
      </c>
      <c r="E1412" s="13"/>
      <c r="F1412" s="14">
        <v>8.0399999999999991</v>
      </c>
      <c r="G1412" s="13">
        <v>101.4</v>
      </c>
      <c r="H1412" s="15">
        <v>17.440000000000001</v>
      </c>
      <c r="I1412" s="13" t="s">
        <v>230</v>
      </c>
      <c r="J1412" s="318" t="s">
        <v>312</v>
      </c>
      <c r="K1412" s="15">
        <v>7.73</v>
      </c>
      <c r="L1412" s="15">
        <v>18</v>
      </c>
      <c r="M1412" s="15">
        <v>428.8</v>
      </c>
      <c r="N1412" s="15">
        <v>501</v>
      </c>
      <c r="O1412" s="12">
        <v>69.099999999999994</v>
      </c>
      <c r="P1412" s="13" t="s">
        <v>312</v>
      </c>
      <c r="Q1412" s="13" t="s">
        <v>312</v>
      </c>
      <c r="R1412" s="13" t="s">
        <v>345</v>
      </c>
      <c r="S1412" s="13" t="s">
        <v>312</v>
      </c>
      <c r="T1412" s="13" t="s">
        <v>312</v>
      </c>
      <c r="U1412" s="18" t="s">
        <v>174</v>
      </c>
      <c r="V1412" s="18" t="s">
        <v>154</v>
      </c>
      <c r="W1412" s="158"/>
      <c r="X1412" s="158"/>
      <c r="Y1412" s="158"/>
      <c r="Z1412" s="158"/>
      <c r="AA1412" s="338"/>
      <c r="AB1412" s="338"/>
    </row>
    <row r="1413" spans="1:28" ht="15" x14ac:dyDescent="0.2">
      <c r="A1413" s="13" t="s">
        <v>315</v>
      </c>
      <c r="B1413" s="39">
        <v>42249</v>
      </c>
      <c r="C1413" s="16">
        <v>0.39444444444444443</v>
      </c>
      <c r="D1413" s="318">
        <v>219</v>
      </c>
      <c r="E1413" s="13"/>
      <c r="F1413" s="14">
        <v>7.85</v>
      </c>
      <c r="G1413" s="13">
        <v>100.6</v>
      </c>
      <c r="H1413" s="15">
        <v>18.03</v>
      </c>
      <c r="I1413" s="13" t="s">
        <v>230</v>
      </c>
      <c r="J1413" s="318" t="s">
        <v>312</v>
      </c>
      <c r="K1413" s="15">
        <v>7.57</v>
      </c>
      <c r="L1413" s="12" t="s">
        <v>312</v>
      </c>
      <c r="M1413" s="15">
        <v>555.9</v>
      </c>
      <c r="N1413" s="15">
        <v>641.5</v>
      </c>
      <c r="O1413" s="12">
        <v>67.2</v>
      </c>
      <c r="P1413" s="13" t="s">
        <v>312</v>
      </c>
      <c r="Q1413" s="13" t="s">
        <v>298</v>
      </c>
      <c r="R1413" s="13" t="s">
        <v>345</v>
      </c>
      <c r="S1413" s="13" t="s">
        <v>312</v>
      </c>
      <c r="T1413" s="13" t="s">
        <v>312</v>
      </c>
      <c r="U1413" s="18" t="s">
        <v>174</v>
      </c>
      <c r="V1413" s="18" t="s">
        <v>155</v>
      </c>
      <c r="W1413" s="158"/>
      <c r="X1413" s="158"/>
      <c r="Y1413" s="158"/>
      <c r="Z1413" s="158"/>
      <c r="AA1413" s="338"/>
      <c r="AB1413" s="338"/>
    </row>
    <row r="1414" spans="1:28" ht="15" x14ac:dyDescent="0.2">
      <c r="A1414" s="13" t="s">
        <v>315</v>
      </c>
      <c r="B1414" s="39">
        <v>42263</v>
      </c>
      <c r="C1414" s="16">
        <v>0.38819444444444445</v>
      </c>
      <c r="D1414" s="318">
        <v>727</v>
      </c>
      <c r="E1414" s="13"/>
      <c r="F1414" s="14">
        <v>7.96</v>
      </c>
      <c r="G1414" s="13">
        <v>99.2</v>
      </c>
      <c r="H1414" s="15">
        <v>16.43</v>
      </c>
      <c r="I1414" s="111" t="s">
        <v>521</v>
      </c>
      <c r="J1414" s="356" t="s">
        <v>312</v>
      </c>
      <c r="K1414" s="15">
        <v>7.47</v>
      </c>
      <c r="L1414" s="15">
        <v>3.52</v>
      </c>
      <c r="M1414" s="15">
        <v>733.4</v>
      </c>
      <c r="N1414" s="15">
        <v>877.2</v>
      </c>
      <c r="O1414" s="12">
        <v>43</v>
      </c>
      <c r="P1414" s="111" t="s">
        <v>312</v>
      </c>
      <c r="Q1414" s="111" t="s">
        <v>298</v>
      </c>
      <c r="R1414" s="111" t="s">
        <v>345</v>
      </c>
      <c r="S1414" s="13" t="s">
        <v>312</v>
      </c>
      <c r="T1414" s="13" t="s">
        <v>312</v>
      </c>
      <c r="U1414" s="18" t="s">
        <v>246</v>
      </c>
      <c r="V1414" s="18" t="s">
        <v>156</v>
      </c>
      <c r="W1414" s="158"/>
      <c r="X1414" s="158"/>
      <c r="Y1414" s="158"/>
      <c r="Z1414" s="158"/>
      <c r="AA1414" s="338"/>
      <c r="AB1414" s="338"/>
    </row>
    <row r="1415" spans="1:28" ht="15" x14ac:dyDescent="0.2">
      <c r="A1415" s="13" t="s">
        <v>315</v>
      </c>
      <c r="B1415" s="39">
        <v>42272</v>
      </c>
      <c r="C1415" s="16">
        <v>0.45416666666666666</v>
      </c>
      <c r="D1415" s="13">
        <v>613.1</v>
      </c>
      <c r="E1415" s="13" t="s">
        <v>296</v>
      </c>
      <c r="F1415" s="14">
        <v>8.64</v>
      </c>
      <c r="G1415" s="12">
        <v>105</v>
      </c>
      <c r="H1415" s="15">
        <v>15.87</v>
      </c>
      <c r="I1415" s="111" t="s">
        <v>521</v>
      </c>
      <c r="J1415" s="356" t="s">
        <v>312</v>
      </c>
      <c r="K1415" s="15">
        <v>7.58</v>
      </c>
      <c r="L1415" s="15">
        <v>1.63</v>
      </c>
      <c r="M1415" s="15">
        <v>757</v>
      </c>
      <c r="N1415" s="15">
        <v>919.3</v>
      </c>
      <c r="O1415" s="12">
        <v>30.2</v>
      </c>
      <c r="P1415" s="111" t="s">
        <v>312</v>
      </c>
      <c r="Q1415" s="111" t="s">
        <v>421</v>
      </c>
      <c r="R1415" s="111" t="s">
        <v>345</v>
      </c>
      <c r="S1415" s="13" t="s">
        <v>312</v>
      </c>
      <c r="T1415" s="13" t="s">
        <v>312</v>
      </c>
      <c r="U1415" s="18" t="s">
        <v>174</v>
      </c>
      <c r="V1415" s="18" t="s">
        <v>157</v>
      </c>
      <c r="W1415" s="158"/>
      <c r="X1415" s="158"/>
      <c r="Y1415" s="158"/>
      <c r="Z1415" s="158"/>
      <c r="AA1415" s="338"/>
      <c r="AB1415" s="338"/>
    </row>
    <row r="1416" spans="1:28" ht="15" x14ac:dyDescent="0.2">
      <c r="A1416" s="13" t="s">
        <v>315</v>
      </c>
      <c r="B1416" s="39">
        <v>42286</v>
      </c>
      <c r="C1416" s="16">
        <v>0.40833333333333338</v>
      </c>
      <c r="D1416" s="13">
        <v>547.5</v>
      </c>
      <c r="E1416" s="111" t="s">
        <v>522</v>
      </c>
      <c r="F1416" s="14">
        <v>8.34</v>
      </c>
      <c r="G1416" s="13">
        <v>98.2</v>
      </c>
      <c r="H1416" s="15">
        <v>14.52</v>
      </c>
      <c r="I1416" s="13" t="s">
        <v>230</v>
      </c>
      <c r="J1416" s="318" t="s">
        <v>312</v>
      </c>
      <c r="K1416" s="15">
        <v>7.71</v>
      </c>
      <c r="L1416" s="15">
        <v>5.39</v>
      </c>
      <c r="M1416" s="15">
        <v>624.29999999999995</v>
      </c>
      <c r="N1416" s="15">
        <v>781.1</v>
      </c>
      <c r="O1416" s="12">
        <v>24.4</v>
      </c>
      <c r="P1416" s="111" t="s">
        <v>312</v>
      </c>
      <c r="Q1416" s="13" t="s">
        <v>298</v>
      </c>
      <c r="R1416" s="13" t="s">
        <v>345</v>
      </c>
      <c r="S1416" s="13" t="s">
        <v>312</v>
      </c>
      <c r="T1416" s="13" t="s">
        <v>312</v>
      </c>
      <c r="U1416" s="18" t="s">
        <v>174</v>
      </c>
      <c r="V1416" s="18" t="s">
        <v>158</v>
      </c>
      <c r="W1416" s="158"/>
      <c r="X1416" s="158"/>
      <c r="Y1416" s="158"/>
      <c r="Z1416" s="158"/>
      <c r="AA1416" s="338"/>
      <c r="AB1416" s="338"/>
    </row>
    <row r="1417" spans="1:28" ht="15" x14ac:dyDescent="0.2">
      <c r="A1417" s="13" t="s">
        <v>315</v>
      </c>
      <c r="B1417" s="325">
        <v>42307</v>
      </c>
      <c r="C1417" s="326">
        <v>0.38750000000000001</v>
      </c>
      <c r="D1417" s="73">
        <v>290.89999999999998</v>
      </c>
      <c r="E1417" s="160" t="s">
        <v>523</v>
      </c>
      <c r="F1417" s="171">
        <v>8.9</v>
      </c>
      <c r="G1417" s="73">
        <v>95.8</v>
      </c>
      <c r="H1417" s="171">
        <v>9.7899999999999991</v>
      </c>
      <c r="I1417" s="73" t="s">
        <v>230</v>
      </c>
      <c r="J1417" s="332" t="s">
        <v>312</v>
      </c>
      <c r="K1417" s="171">
        <v>7.48</v>
      </c>
      <c r="L1417" s="171">
        <v>4.66</v>
      </c>
      <c r="M1417" s="171">
        <v>641.20000000000005</v>
      </c>
      <c r="N1417" s="171">
        <v>903.9</v>
      </c>
      <c r="O1417" s="159">
        <v>13.6</v>
      </c>
      <c r="P1417" s="73"/>
      <c r="Q1417" s="160" t="s">
        <v>0</v>
      </c>
      <c r="R1417" s="160" t="s">
        <v>120</v>
      </c>
      <c r="S1417" s="73" t="s">
        <v>312</v>
      </c>
      <c r="T1417" s="73" t="s">
        <v>312</v>
      </c>
      <c r="U1417" s="343" t="s">
        <v>359</v>
      </c>
      <c r="V1417" s="158" t="s">
        <v>159</v>
      </c>
      <c r="W1417" s="158"/>
      <c r="X1417" s="158"/>
      <c r="Y1417" s="158"/>
      <c r="Z1417" s="158"/>
      <c r="AA1417" s="338"/>
      <c r="AB1417" s="338"/>
    </row>
    <row r="1418" spans="1:28" ht="15" x14ac:dyDescent="0.2">
      <c r="A1418" s="13" t="s">
        <v>315</v>
      </c>
      <c r="B1418" s="39">
        <v>42321</v>
      </c>
      <c r="C1418" s="16">
        <v>0.39999999999999997</v>
      </c>
      <c r="D1418" s="13">
        <v>325.5</v>
      </c>
      <c r="E1418" s="111" t="s">
        <v>296</v>
      </c>
      <c r="F1418" s="15">
        <v>10.74</v>
      </c>
      <c r="G1418" s="13">
        <v>100.3</v>
      </c>
      <c r="H1418" s="15">
        <v>4.51</v>
      </c>
      <c r="I1418" s="73" t="s">
        <v>230</v>
      </c>
      <c r="J1418" s="332" t="s">
        <v>312</v>
      </c>
      <c r="K1418" s="15">
        <v>7.3</v>
      </c>
      <c r="L1418" s="15">
        <v>1.9</v>
      </c>
      <c r="M1418" s="15">
        <v>563.20000000000005</v>
      </c>
      <c r="N1418" s="15">
        <v>925.3</v>
      </c>
      <c r="O1418" s="12">
        <v>5.8</v>
      </c>
      <c r="P1418" s="13"/>
      <c r="Q1418" s="111" t="s">
        <v>379</v>
      </c>
      <c r="R1418" s="111" t="s">
        <v>345</v>
      </c>
      <c r="S1418" s="13"/>
      <c r="T1418" s="13"/>
      <c r="U1418" s="327" t="s">
        <v>187</v>
      </c>
      <c r="V1418" s="18" t="s">
        <v>160</v>
      </c>
      <c r="W1418" s="18"/>
      <c r="X1418" s="18"/>
      <c r="Y1418" s="18"/>
      <c r="Z1418" s="18"/>
      <c r="AA1418" s="13"/>
      <c r="AB1418" s="13"/>
    </row>
    <row r="1419" spans="1:28" ht="15" x14ac:dyDescent="0.2">
      <c r="A1419" s="13" t="s">
        <v>315</v>
      </c>
      <c r="B1419" s="39">
        <v>42342</v>
      </c>
      <c r="C1419" s="16">
        <v>0.41736111111111113</v>
      </c>
      <c r="D1419" s="13">
        <v>60.2</v>
      </c>
      <c r="E1419" s="111">
        <v>1203.3</v>
      </c>
      <c r="F1419" s="15">
        <v>11.52</v>
      </c>
      <c r="G1419" s="13">
        <v>103.4</v>
      </c>
      <c r="H1419" s="15">
        <v>2.83</v>
      </c>
      <c r="I1419" s="13" t="s">
        <v>230</v>
      </c>
      <c r="J1419" s="318" t="s">
        <v>312</v>
      </c>
      <c r="K1419" s="15">
        <v>7.36</v>
      </c>
      <c r="L1419" s="15">
        <v>1.42</v>
      </c>
      <c r="M1419" s="15"/>
      <c r="N1419" s="15">
        <v>912.5</v>
      </c>
      <c r="O1419" s="12">
        <v>15.6</v>
      </c>
      <c r="P1419" s="13"/>
      <c r="Q1419" s="111" t="s">
        <v>421</v>
      </c>
      <c r="R1419" s="111" t="s">
        <v>345</v>
      </c>
      <c r="S1419" s="13"/>
      <c r="T1419" s="13"/>
      <c r="U1419" s="18" t="s">
        <v>191</v>
      </c>
      <c r="V1419" s="18" t="s">
        <v>161</v>
      </c>
      <c r="W1419" s="18"/>
      <c r="X1419" s="18"/>
      <c r="Y1419" s="18"/>
      <c r="Z1419" s="18"/>
      <c r="AA1419" s="13"/>
      <c r="AB1419" s="13"/>
    </row>
    <row r="1420" spans="1:28" ht="15" x14ac:dyDescent="0.2">
      <c r="A1420" s="13" t="s">
        <v>315</v>
      </c>
      <c r="B1420" s="39">
        <v>42356</v>
      </c>
      <c r="C1420" s="16">
        <v>0.51527777777777783</v>
      </c>
      <c r="D1420" s="13">
        <v>77.099999999999994</v>
      </c>
      <c r="E1420" s="111">
        <v>1732.9</v>
      </c>
      <c r="F1420" s="15">
        <v>12.42</v>
      </c>
      <c r="G1420" s="13">
        <v>106.5</v>
      </c>
      <c r="H1420" s="15">
        <v>0.53</v>
      </c>
      <c r="I1420" s="13" t="s">
        <v>230</v>
      </c>
      <c r="J1420" s="318" t="s">
        <v>312</v>
      </c>
      <c r="K1420" s="15">
        <v>7.17</v>
      </c>
      <c r="L1420" s="15">
        <v>1.54</v>
      </c>
      <c r="M1420" s="15">
        <v>398.5</v>
      </c>
      <c r="N1420" s="15">
        <v>755.3</v>
      </c>
      <c r="O1420" s="12">
        <v>11.8</v>
      </c>
      <c r="P1420" s="13"/>
      <c r="Q1420" s="111" t="s">
        <v>298</v>
      </c>
      <c r="R1420" s="111" t="s">
        <v>345</v>
      </c>
      <c r="S1420" s="13"/>
      <c r="T1420" s="13"/>
      <c r="U1420" s="18" t="s">
        <v>164</v>
      </c>
      <c r="V1420" s="330"/>
      <c r="W1420" s="330"/>
      <c r="X1420" s="330"/>
      <c r="Y1420" s="330"/>
      <c r="Z1420" s="330"/>
      <c r="AA1420" s="13"/>
      <c r="AB1420" s="13"/>
    </row>
    <row r="1421" spans="1:28" ht="15" x14ac:dyDescent="0.2">
      <c r="A1421" s="13" t="s">
        <v>315</v>
      </c>
      <c r="B1421" s="39">
        <v>42384</v>
      </c>
      <c r="C1421" s="16">
        <v>0.47291666666666665</v>
      </c>
      <c r="D1421" s="13">
        <v>24.3</v>
      </c>
      <c r="E1421" s="111">
        <v>866.4</v>
      </c>
      <c r="F1421" s="15">
        <v>12.26</v>
      </c>
      <c r="G1421" s="13">
        <v>107.8</v>
      </c>
      <c r="H1421" s="15">
        <v>1.43</v>
      </c>
      <c r="I1421" s="13" t="s">
        <v>230</v>
      </c>
      <c r="J1421" s="318" t="s">
        <v>312</v>
      </c>
      <c r="K1421" s="15">
        <v>7.74</v>
      </c>
      <c r="L1421" s="15">
        <v>1.45</v>
      </c>
      <c r="M1421" s="15">
        <v>409.6</v>
      </c>
      <c r="N1421" s="15">
        <v>746</v>
      </c>
      <c r="O1421" s="12">
        <v>30.6</v>
      </c>
      <c r="P1421" s="13"/>
      <c r="Q1421" s="111" t="s">
        <v>421</v>
      </c>
      <c r="R1421" s="111" t="s">
        <v>345</v>
      </c>
      <c r="S1421" s="13"/>
      <c r="T1421" s="13"/>
      <c r="U1421" s="18" t="s">
        <v>174</v>
      </c>
      <c r="V1421" s="330"/>
      <c r="W1421" s="330"/>
      <c r="X1421" s="330"/>
      <c r="Y1421" s="330"/>
      <c r="Z1421" s="330"/>
      <c r="AA1421" s="13"/>
      <c r="AB1421" s="13"/>
    </row>
    <row r="1422" spans="1:28" ht="15" x14ac:dyDescent="0.2">
      <c r="A1422" s="73" t="s">
        <v>315</v>
      </c>
      <c r="B1422" s="325">
        <v>42405</v>
      </c>
      <c r="C1422" s="326">
        <v>0.43263888888888885</v>
      </c>
      <c r="D1422" s="73">
        <v>101.2</v>
      </c>
      <c r="E1422" s="160">
        <v>1732.9</v>
      </c>
      <c r="F1422" s="171">
        <v>12.34</v>
      </c>
      <c r="G1422" s="73">
        <v>105.3</v>
      </c>
      <c r="H1422" s="171">
        <v>1.39</v>
      </c>
      <c r="I1422" s="73" t="s">
        <v>230</v>
      </c>
      <c r="J1422" s="332" t="s">
        <v>312</v>
      </c>
      <c r="K1422" s="171">
        <v>8.14</v>
      </c>
      <c r="L1422" s="171">
        <v>1.9</v>
      </c>
      <c r="M1422" s="171">
        <v>442.6</v>
      </c>
      <c r="N1422" s="171">
        <v>809.3</v>
      </c>
      <c r="O1422" s="159">
        <v>69.099999999999994</v>
      </c>
      <c r="P1422" s="73"/>
      <c r="Q1422" s="160" t="s">
        <v>421</v>
      </c>
      <c r="R1422" s="160" t="s">
        <v>345</v>
      </c>
      <c r="S1422" s="73"/>
      <c r="T1422" s="73"/>
      <c r="U1422" s="327" t="s">
        <v>131</v>
      </c>
      <c r="V1422" s="330"/>
      <c r="W1422" s="330"/>
      <c r="X1422" s="330"/>
      <c r="Y1422" s="330"/>
      <c r="Z1422" s="330"/>
      <c r="AA1422" s="13"/>
      <c r="AB1422" s="13"/>
    </row>
    <row r="1423" spans="1:28" ht="15" x14ac:dyDescent="0.2">
      <c r="A1423" s="13" t="s">
        <v>315</v>
      </c>
      <c r="B1423" s="325">
        <v>42448</v>
      </c>
      <c r="C1423" s="326">
        <v>0.49583333333333335</v>
      </c>
      <c r="D1423" s="73">
        <v>23.1</v>
      </c>
      <c r="E1423" s="160">
        <v>2419.6</v>
      </c>
      <c r="F1423" s="171">
        <v>12.14</v>
      </c>
      <c r="G1423" s="73">
        <v>113.8</v>
      </c>
      <c r="H1423" s="171">
        <v>4.75</v>
      </c>
      <c r="I1423" s="73" t="s">
        <v>230</v>
      </c>
      <c r="J1423" s="332" t="s">
        <v>312</v>
      </c>
      <c r="K1423" s="171">
        <v>8.15</v>
      </c>
      <c r="L1423" s="171">
        <v>2.12</v>
      </c>
      <c r="M1423" s="171">
        <v>556</v>
      </c>
      <c r="N1423" s="171">
        <v>906.3</v>
      </c>
      <c r="O1423" s="159">
        <v>162</v>
      </c>
      <c r="P1423" s="73"/>
      <c r="Q1423" s="160" t="s">
        <v>421</v>
      </c>
      <c r="R1423" s="160" t="s">
        <v>345</v>
      </c>
      <c r="S1423" s="73"/>
      <c r="T1423" s="73"/>
      <c r="U1423" s="18" t="s">
        <v>174</v>
      </c>
      <c r="V1423" s="357"/>
      <c r="W1423" s="357"/>
      <c r="X1423" s="357"/>
      <c r="Y1423" s="357"/>
      <c r="Z1423" s="357"/>
      <c r="AA1423" s="57"/>
      <c r="AB1423" s="57"/>
    </row>
    <row r="1424" spans="1:28" ht="15" x14ac:dyDescent="0.2">
      <c r="A1424" s="13" t="s">
        <v>315</v>
      </c>
      <c r="B1424" s="325">
        <v>42468</v>
      </c>
      <c r="C1424" s="326">
        <v>0.3756944444444445</v>
      </c>
      <c r="D1424" s="73">
        <v>53.7</v>
      </c>
      <c r="E1424" s="160">
        <v>665.3</v>
      </c>
      <c r="F1424" s="390" t="s">
        <v>7</v>
      </c>
      <c r="G1424" s="390" t="s">
        <v>7</v>
      </c>
      <c r="H1424" s="390" t="s">
        <v>7</v>
      </c>
      <c r="I1424" s="160" t="s">
        <v>526</v>
      </c>
      <c r="J1424" s="318" t="s">
        <v>312</v>
      </c>
      <c r="K1424" s="390" t="s">
        <v>7</v>
      </c>
      <c r="L1424" s="171">
        <v>4.68</v>
      </c>
      <c r="M1424" s="390" t="s">
        <v>7</v>
      </c>
      <c r="N1424" s="390" t="s">
        <v>7</v>
      </c>
      <c r="O1424" s="390" t="s">
        <v>7</v>
      </c>
      <c r="P1424" s="390" t="s">
        <v>7</v>
      </c>
      <c r="Q1424" s="390" t="s">
        <v>7</v>
      </c>
      <c r="R1424" s="160" t="s">
        <v>7</v>
      </c>
      <c r="S1424" s="73"/>
      <c r="T1424" s="73"/>
      <c r="U1424" s="344" t="s">
        <v>506</v>
      </c>
      <c r="V1424" s="357"/>
      <c r="W1424" s="357"/>
      <c r="X1424" s="357"/>
      <c r="Y1424" s="357"/>
      <c r="Z1424" s="357"/>
      <c r="AA1424" s="57"/>
      <c r="AB1424" s="57"/>
    </row>
    <row r="1425" spans="1:28" ht="15" x14ac:dyDescent="0.2">
      <c r="A1425" s="13" t="s">
        <v>315</v>
      </c>
      <c r="B1425" s="325">
        <v>42474</v>
      </c>
      <c r="C1425" s="326">
        <v>0.53263888888888888</v>
      </c>
      <c r="D1425" s="73">
        <v>45.9</v>
      </c>
      <c r="E1425" s="160" t="s">
        <v>296</v>
      </c>
      <c r="F1425" s="171">
        <v>10.71</v>
      </c>
      <c r="G1425" s="73">
        <v>126.4</v>
      </c>
      <c r="H1425" s="171">
        <v>13.63</v>
      </c>
      <c r="I1425" s="160" t="s">
        <v>2</v>
      </c>
      <c r="J1425" s="318" t="s">
        <v>312</v>
      </c>
      <c r="K1425" s="171">
        <v>8.91</v>
      </c>
      <c r="L1425" s="171">
        <v>4.9800000000000004</v>
      </c>
      <c r="M1425" s="171">
        <v>482.4</v>
      </c>
      <c r="N1425" s="171">
        <v>617.70000000000005</v>
      </c>
      <c r="O1425" s="159">
        <v>106.3</v>
      </c>
      <c r="P1425" s="73"/>
      <c r="Q1425" s="160" t="s">
        <v>0</v>
      </c>
      <c r="R1425" s="160" t="s">
        <v>7</v>
      </c>
      <c r="S1425" s="73"/>
      <c r="T1425" s="73"/>
      <c r="U1425" s="18" t="s">
        <v>88</v>
      </c>
      <c r="V1425" s="357"/>
      <c r="W1425" s="357"/>
      <c r="X1425" s="357"/>
      <c r="Y1425" s="357"/>
      <c r="Z1425" s="357"/>
      <c r="AA1425" s="57"/>
      <c r="AB1425" s="57"/>
    </row>
    <row r="1426" spans="1:28" ht="15" x14ac:dyDescent="0.2">
      <c r="A1426" s="13" t="s">
        <v>315</v>
      </c>
      <c r="B1426" s="325">
        <v>42489</v>
      </c>
      <c r="C1426" s="326">
        <v>0.42222222222222222</v>
      </c>
      <c r="D1426" s="73">
        <v>770.1</v>
      </c>
      <c r="E1426" s="160" t="s">
        <v>41</v>
      </c>
      <c r="F1426" s="390" t="s">
        <v>7</v>
      </c>
      <c r="G1426" s="390" t="s">
        <v>7</v>
      </c>
      <c r="H1426" s="171">
        <v>6.79</v>
      </c>
      <c r="I1426" s="160" t="s">
        <v>25</v>
      </c>
      <c r="J1426" s="356" t="s">
        <v>7</v>
      </c>
      <c r="K1426" s="171">
        <v>7.79</v>
      </c>
      <c r="L1426" s="171">
        <v>17.399999999999999</v>
      </c>
      <c r="M1426" s="171">
        <v>249.1</v>
      </c>
      <c r="N1426" s="171">
        <v>381.9</v>
      </c>
      <c r="O1426" s="159">
        <v>138.9</v>
      </c>
      <c r="P1426" s="73"/>
      <c r="Q1426" s="160" t="s">
        <v>569</v>
      </c>
      <c r="R1426" s="160" t="s">
        <v>7</v>
      </c>
      <c r="S1426" s="73"/>
      <c r="T1426" s="73"/>
      <c r="U1426" s="18" t="s">
        <v>88</v>
      </c>
      <c r="V1426" s="357"/>
      <c r="W1426" s="357"/>
      <c r="X1426" s="357"/>
      <c r="Y1426" s="357"/>
      <c r="Z1426" s="357"/>
      <c r="AA1426" s="57"/>
      <c r="AB1426" s="57"/>
    </row>
    <row r="1427" spans="1:28" ht="15" x14ac:dyDescent="0.2">
      <c r="A1427" s="13" t="s">
        <v>315</v>
      </c>
      <c r="B1427" s="325">
        <v>42499</v>
      </c>
      <c r="C1427" s="326">
        <v>0.43263888888888885</v>
      </c>
      <c r="D1427" s="73">
        <v>38.4</v>
      </c>
      <c r="E1427" s="160">
        <v>1203.3</v>
      </c>
      <c r="F1427" s="390" t="s">
        <v>7</v>
      </c>
      <c r="G1427" s="390" t="s">
        <v>7</v>
      </c>
      <c r="H1427" s="171">
        <v>10.49</v>
      </c>
      <c r="I1427" s="160" t="s">
        <v>25</v>
      </c>
      <c r="J1427" s="318" t="s">
        <v>312</v>
      </c>
      <c r="K1427" s="171">
        <v>7.65</v>
      </c>
      <c r="L1427" s="171">
        <v>15.6</v>
      </c>
      <c r="M1427" s="390" t="s">
        <v>7</v>
      </c>
      <c r="N1427" s="171">
        <v>375.3</v>
      </c>
      <c r="O1427" s="159">
        <v>139.4</v>
      </c>
      <c r="P1427" s="73"/>
      <c r="Q1427" s="160" t="s">
        <v>0</v>
      </c>
      <c r="R1427" s="160" t="s">
        <v>7</v>
      </c>
      <c r="S1427" s="73"/>
      <c r="T1427" s="73"/>
      <c r="U1427" s="18" t="s">
        <v>88</v>
      </c>
      <c r="V1427" s="357"/>
      <c r="W1427" s="357"/>
      <c r="X1427" s="357"/>
      <c r="Y1427" s="357"/>
      <c r="Z1427" s="357"/>
      <c r="AA1427" s="57"/>
      <c r="AB1427" s="57"/>
    </row>
    <row r="1428" spans="1:28" ht="15" x14ac:dyDescent="0.2">
      <c r="A1428" s="13" t="s">
        <v>315</v>
      </c>
      <c r="B1428" s="325">
        <v>42508</v>
      </c>
      <c r="C1428" s="326">
        <v>0.41736111111111113</v>
      </c>
      <c r="D1428" s="73">
        <v>44.8</v>
      </c>
      <c r="E1428" s="160"/>
      <c r="F1428" s="171">
        <v>9.31</v>
      </c>
      <c r="G1428" s="73">
        <v>99.8</v>
      </c>
      <c r="H1428" s="171">
        <v>10.08</v>
      </c>
      <c r="I1428" s="160" t="s">
        <v>25</v>
      </c>
      <c r="J1428" s="318" t="s">
        <v>312</v>
      </c>
      <c r="K1428" s="171">
        <v>7.86</v>
      </c>
      <c r="L1428" s="171">
        <v>11.8</v>
      </c>
      <c r="M1428" s="390" t="s">
        <v>7</v>
      </c>
      <c r="N1428" s="171">
        <v>386.2</v>
      </c>
      <c r="O1428" s="159">
        <v>109.2</v>
      </c>
      <c r="P1428" s="73"/>
      <c r="Q1428" s="160" t="s">
        <v>0</v>
      </c>
      <c r="R1428" s="160" t="s">
        <v>7</v>
      </c>
      <c r="S1428" s="73"/>
      <c r="T1428" s="73"/>
      <c r="U1428" s="344" t="s">
        <v>506</v>
      </c>
      <c r="V1428" s="357"/>
      <c r="W1428" s="357"/>
      <c r="X1428" s="357"/>
      <c r="Y1428" s="357"/>
      <c r="Z1428" s="357"/>
      <c r="AA1428" s="57"/>
      <c r="AB1428" s="57"/>
    </row>
    <row r="1429" spans="1:28" ht="15" x14ac:dyDescent="0.2">
      <c r="A1429" s="13" t="s">
        <v>315</v>
      </c>
      <c r="B1429" s="39">
        <v>42517</v>
      </c>
      <c r="C1429" s="16">
        <v>0.45763888888888887</v>
      </c>
      <c r="D1429" s="13">
        <v>115.3</v>
      </c>
      <c r="E1429" s="111">
        <v>2419.6</v>
      </c>
      <c r="F1429" s="15">
        <v>8.65</v>
      </c>
      <c r="G1429" s="13">
        <v>100.3</v>
      </c>
      <c r="H1429" s="15">
        <v>13.04</v>
      </c>
      <c r="I1429" s="111" t="s">
        <v>2</v>
      </c>
      <c r="J1429" s="318" t="s">
        <v>312</v>
      </c>
      <c r="K1429" s="15">
        <v>7.94</v>
      </c>
      <c r="L1429" s="15">
        <v>11.2</v>
      </c>
      <c r="M1429" s="15">
        <v>305.8</v>
      </c>
      <c r="N1429" s="15">
        <v>396.6</v>
      </c>
      <c r="O1429" s="12">
        <v>131.4</v>
      </c>
      <c r="P1429" s="13"/>
      <c r="Q1429" s="111" t="s">
        <v>530</v>
      </c>
      <c r="R1429" s="111" t="s">
        <v>7</v>
      </c>
      <c r="S1429" s="13"/>
      <c r="T1429" s="13"/>
      <c r="U1429" s="18" t="s">
        <v>88</v>
      </c>
      <c r="V1429" s="330"/>
      <c r="W1429" s="330"/>
      <c r="X1429" s="330"/>
      <c r="Y1429" s="330"/>
      <c r="Z1429" s="330"/>
      <c r="AA1429" s="13"/>
      <c r="AB1429" s="13"/>
    </row>
    <row r="1430" spans="1:28" ht="15" x14ac:dyDescent="0.2">
      <c r="A1430" s="13" t="s">
        <v>315</v>
      </c>
      <c r="B1430" s="39">
        <v>42522</v>
      </c>
      <c r="C1430" s="16">
        <v>0.49791666666666662</v>
      </c>
      <c r="D1430" s="13">
        <v>178</v>
      </c>
      <c r="E1430" s="111"/>
      <c r="F1430" s="15">
        <v>8.4499999999999993</v>
      </c>
      <c r="G1430" s="13">
        <v>101.8</v>
      </c>
      <c r="H1430" s="15">
        <v>15.26</v>
      </c>
      <c r="I1430" s="111" t="s">
        <v>7</v>
      </c>
      <c r="J1430" s="318" t="s">
        <v>312</v>
      </c>
      <c r="K1430" s="15">
        <v>7.94</v>
      </c>
      <c r="L1430" s="15">
        <v>9.3000000000000007</v>
      </c>
      <c r="M1430" s="348" t="s">
        <v>7</v>
      </c>
      <c r="N1430" s="12">
        <v>402.5</v>
      </c>
      <c r="O1430" s="12">
        <v>134.6</v>
      </c>
      <c r="P1430" s="13"/>
      <c r="Q1430" s="111" t="s">
        <v>7</v>
      </c>
      <c r="R1430" s="111" t="s">
        <v>7</v>
      </c>
      <c r="S1430" s="13"/>
      <c r="T1430" s="13"/>
      <c r="U1430" s="344" t="s">
        <v>15</v>
      </c>
      <c r="V1430" s="330"/>
      <c r="W1430" s="330"/>
      <c r="X1430" s="330"/>
      <c r="Y1430" s="330"/>
      <c r="Z1430" s="330"/>
      <c r="AA1430" s="13"/>
      <c r="AB1430" s="13"/>
    </row>
    <row r="1431" spans="1:28" ht="15" x14ac:dyDescent="0.2">
      <c r="A1431" s="13" t="s">
        <v>315</v>
      </c>
      <c r="B1431" s="39">
        <v>42530</v>
      </c>
      <c r="C1431" s="16">
        <v>0.4381944444444445</v>
      </c>
      <c r="D1431" s="13">
        <v>40.4</v>
      </c>
      <c r="E1431" s="111">
        <v>1011.2</v>
      </c>
      <c r="F1431" s="15">
        <v>7.62</v>
      </c>
      <c r="G1431" s="12">
        <v>98</v>
      </c>
      <c r="H1431" s="15">
        <v>18.09</v>
      </c>
      <c r="I1431" s="111" t="s">
        <v>2</v>
      </c>
      <c r="J1431" s="318" t="s">
        <v>312</v>
      </c>
      <c r="K1431" s="15">
        <v>7.88</v>
      </c>
      <c r="L1431" s="15">
        <v>7.6</v>
      </c>
      <c r="M1431" s="12">
        <v>322.8</v>
      </c>
      <c r="N1431" s="12">
        <v>373.8</v>
      </c>
      <c r="O1431" s="12">
        <v>135.5</v>
      </c>
      <c r="P1431" s="13"/>
      <c r="Q1431" s="111" t="s">
        <v>7</v>
      </c>
      <c r="R1431" s="111" t="s">
        <v>7</v>
      </c>
      <c r="S1431" s="13"/>
      <c r="T1431" s="13"/>
      <c r="U1431" s="344" t="s">
        <v>508</v>
      </c>
      <c r="V1431" s="330"/>
      <c r="W1431" s="330"/>
      <c r="X1431" s="330"/>
      <c r="Y1431" s="330"/>
      <c r="Z1431" s="330"/>
      <c r="AA1431" s="13"/>
      <c r="AB1431" s="13"/>
    </row>
    <row r="1432" spans="1:28" ht="15" x14ac:dyDescent="0.2">
      <c r="A1432" s="13" t="s">
        <v>315</v>
      </c>
      <c r="B1432" s="39">
        <v>42536</v>
      </c>
      <c r="C1432" s="16">
        <v>0.4381944444444445</v>
      </c>
      <c r="D1432" s="13">
        <v>548</v>
      </c>
      <c r="E1432" s="111"/>
      <c r="F1432" s="15">
        <v>7.74</v>
      </c>
      <c r="G1432" s="13">
        <v>82.2</v>
      </c>
      <c r="H1432" s="15">
        <v>18.239999999999998</v>
      </c>
      <c r="I1432" s="111" t="s">
        <v>509</v>
      </c>
      <c r="J1432" s="318" t="s">
        <v>312</v>
      </c>
      <c r="K1432" s="15">
        <v>7.92</v>
      </c>
      <c r="L1432" s="15">
        <v>25.9</v>
      </c>
      <c r="M1432" s="12">
        <v>327.60000000000002</v>
      </c>
      <c r="N1432" s="12">
        <v>376.1</v>
      </c>
      <c r="O1432" s="12">
        <v>115</v>
      </c>
      <c r="P1432" s="13"/>
      <c r="Q1432" s="111" t="s">
        <v>0</v>
      </c>
      <c r="R1432" s="111" t="s">
        <v>7</v>
      </c>
      <c r="S1432" s="13"/>
      <c r="T1432" s="13"/>
      <c r="U1432" s="344" t="s">
        <v>508</v>
      </c>
      <c r="V1432" s="330"/>
      <c r="W1432" s="330"/>
      <c r="X1432" s="330"/>
      <c r="Y1432" s="330"/>
      <c r="Z1432" s="330"/>
      <c r="AA1432" s="13"/>
      <c r="AB1432" s="13"/>
    </row>
    <row r="1433" spans="1:28" ht="15" x14ac:dyDescent="0.2">
      <c r="A1433" s="13" t="s">
        <v>315</v>
      </c>
      <c r="B1433" s="39">
        <v>42544</v>
      </c>
      <c r="C1433" s="16">
        <v>0.42777777777777781</v>
      </c>
      <c r="D1433" s="12">
        <v>167</v>
      </c>
      <c r="E1433" s="111" t="s">
        <v>296</v>
      </c>
      <c r="F1433" s="15">
        <v>7.6</v>
      </c>
      <c r="G1433" s="13">
        <v>100.2</v>
      </c>
      <c r="H1433" s="15">
        <v>19.34</v>
      </c>
      <c r="I1433" s="111" t="s">
        <v>2</v>
      </c>
      <c r="J1433" s="318" t="s">
        <v>312</v>
      </c>
      <c r="K1433" s="15">
        <v>7.95</v>
      </c>
      <c r="L1433" s="15">
        <v>7.9</v>
      </c>
      <c r="M1433" s="12">
        <v>326.2</v>
      </c>
      <c r="N1433" s="12">
        <v>366.2</v>
      </c>
      <c r="O1433" s="12">
        <v>169.8</v>
      </c>
      <c r="P1433" s="13"/>
      <c r="Q1433" s="111" t="s">
        <v>0</v>
      </c>
      <c r="R1433" s="111" t="s">
        <v>7</v>
      </c>
      <c r="S1433" s="13"/>
      <c r="T1433" s="13"/>
      <c r="U1433" s="344" t="s">
        <v>94</v>
      </c>
      <c r="V1433" s="330"/>
      <c r="W1433" s="330"/>
      <c r="X1433" s="330"/>
      <c r="Y1433" s="330"/>
      <c r="Z1433" s="330"/>
      <c r="AA1433" s="13"/>
      <c r="AB1433" s="13"/>
    </row>
    <row r="1434" spans="1:28" ht="15" x14ac:dyDescent="0.2">
      <c r="A1434" s="13" t="s">
        <v>315</v>
      </c>
      <c r="B1434" s="39">
        <v>42551</v>
      </c>
      <c r="C1434" s="16">
        <v>0.43263888888888885</v>
      </c>
      <c r="D1434" s="13">
        <v>139.6</v>
      </c>
      <c r="E1434" s="111">
        <v>1986.3</v>
      </c>
      <c r="F1434" s="15">
        <v>7.69</v>
      </c>
      <c r="G1434" s="13">
        <v>99.3</v>
      </c>
      <c r="H1434" s="15">
        <v>19.239999999999998</v>
      </c>
      <c r="I1434" s="111" t="s">
        <v>511</v>
      </c>
      <c r="J1434" s="318" t="s">
        <v>312</v>
      </c>
      <c r="K1434" s="15">
        <v>8.09</v>
      </c>
      <c r="L1434" s="15">
        <v>6.3</v>
      </c>
      <c r="M1434" s="12">
        <v>402.5</v>
      </c>
      <c r="N1434" s="12">
        <v>454.5</v>
      </c>
      <c r="O1434" s="12">
        <v>109.7</v>
      </c>
      <c r="P1434" s="13"/>
      <c r="Q1434" s="111" t="s">
        <v>570</v>
      </c>
      <c r="R1434" s="111" t="s">
        <v>645</v>
      </c>
      <c r="S1434" s="13"/>
      <c r="T1434" s="13"/>
      <c r="U1434" s="344" t="s">
        <v>508</v>
      </c>
      <c r="V1434" s="330"/>
      <c r="W1434" s="330"/>
      <c r="X1434" s="330"/>
      <c r="Y1434" s="330"/>
      <c r="Z1434" s="330"/>
      <c r="AA1434" s="13"/>
      <c r="AB1434" s="13"/>
    </row>
    <row r="1435" spans="1:28" ht="15" x14ac:dyDescent="0.2">
      <c r="A1435" s="13" t="s">
        <v>315</v>
      </c>
      <c r="B1435" s="39">
        <v>42557</v>
      </c>
      <c r="C1435" s="16">
        <v>0.43611111111111112</v>
      </c>
      <c r="D1435" s="13">
        <v>214</v>
      </c>
      <c r="E1435" s="111"/>
      <c r="F1435" s="15">
        <v>7.72</v>
      </c>
      <c r="G1435" s="13">
        <v>102.4</v>
      </c>
      <c r="H1435" s="15">
        <v>19.350000000000001</v>
      </c>
      <c r="I1435" s="111" t="s">
        <v>511</v>
      </c>
      <c r="J1435" s="318" t="s">
        <v>312</v>
      </c>
      <c r="K1435" s="15">
        <v>7.98</v>
      </c>
      <c r="L1435" s="15">
        <v>9.9</v>
      </c>
      <c r="M1435" s="12">
        <v>356.1</v>
      </c>
      <c r="N1435" s="12">
        <v>404.4</v>
      </c>
      <c r="O1435" s="12">
        <v>100.3</v>
      </c>
      <c r="P1435" s="13"/>
      <c r="Q1435" s="111" t="s">
        <v>312</v>
      </c>
      <c r="R1435" s="111" t="s">
        <v>312</v>
      </c>
      <c r="S1435" s="13"/>
      <c r="T1435" s="13"/>
      <c r="U1435" s="344" t="s">
        <v>512</v>
      </c>
      <c r="V1435" s="330"/>
      <c r="W1435" s="330"/>
      <c r="X1435" s="330"/>
      <c r="Y1435" s="330"/>
      <c r="Z1435" s="330"/>
      <c r="AA1435" s="13"/>
      <c r="AB1435" s="13"/>
    </row>
    <row r="1436" spans="1:28" ht="15" x14ac:dyDescent="0.2">
      <c r="A1436" s="13" t="s">
        <v>315</v>
      </c>
      <c r="B1436" s="39">
        <v>42565</v>
      </c>
      <c r="C1436" s="16">
        <v>0.43263888888888885</v>
      </c>
      <c r="D1436" s="13">
        <v>123.4</v>
      </c>
      <c r="E1436" s="111" t="s">
        <v>296</v>
      </c>
      <c r="F1436" s="15">
        <v>8.4</v>
      </c>
      <c r="G1436" s="12">
        <v>108</v>
      </c>
      <c r="H1436" s="15">
        <v>18.399999999999999</v>
      </c>
      <c r="I1436" s="111" t="s">
        <v>233</v>
      </c>
      <c r="J1436" s="318" t="s">
        <v>312</v>
      </c>
      <c r="K1436" s="15">
        <v>8.02</v>
      </c>
      <c r="L1436" s="15">
        <v>10</v>
      </c>
      <c r="M1436" s="12">
        <v>419.3</v>
      </c>
      <c r="N1436" s="12">
        <v>480.2</v>
      </c>
      <c r="O1436" s="12">
        <v>195.1</v>
      </c>
      <c r="P1436" s="13"/>
      <c r="Q1436" s="111" t="s">
        <v>570</v>
      </c>
      <c r="R1436" s="111" t="s">
        <v>7</v>
      </c>
      <c r="S1436" s="13"/>
      <c r="T1436" s="13"/>
      <c r="U1436" s="344" t="s">
        <v>438</v>
      </c>
      <c r="V1436" s="330"/>
      <c r="W1436" s="330"/>
      <c r="X1436" s="330"/>
      <c r="Y1436" s="330"/>
      <c r="Z1436" s="330"/>
      <c r="AA1436" s="13"/>
      <c r="AB1436" s="13"/>
    </row>
    <row r="1437" spans="1:28" ht="15" x14ac:dyDescent="0.2">
      <c r="A1437" s="13" t="s">
        <v>315</v>
      </c>
      <c r="B1437" s="39">
        <v>42571</v>
      </c>
      <c r="C1437" s="16">
        <v>0.44513888888888892</v>
      </c>
      <c r="D1437" s="13">
        <v>2420</v>
      </c>
      <c r="E1437" s="111"/>
      <c r="F1437" s="15">
        <v>7.62</v>
      </c>
      <c r="G1437" s="13">
        <v>102.8</v>
      </c>
      <c r="H1437" s="15">
        <v>20.84</v>
      </c>
      <c r="I1437" s="111" t="s">
        <v>7</v>
      </c>
      <c r="J1437" s="318" t="s">
        <v>312</v>
      </c>
      <c r="K1437" s="15">
        <v>7.8</v>
      </c>
      <c r="L1437" s="15">
        <v>14.4</v>
      </c>
      <c r="M1437" s="12">
        <v>478.1</v>
      </c>
      <c r="N1437" s="12">
        <v>522.9</v>
      </c>
      <c r="O1437" s="12">
        <v>146.1</v>
      </c>
      <c r="P1437" s="13"/>
      <c r="Q1437" s="111" t="s">
        <v>7</v>
      </c>
      <c r="R1437" s="111" t="s">
        <v>7</v>
      </c>
      <c r="S1437" s="13"/>
      <c r="T1437" s="13"/>
      <c r="U1437" s="344" t="s">
        <v>438</v>
      </c>
      <c r="V1437" s="330"/>
      <c r="W1437" s="330"/>
      <c r="X1437" s="330"/>
      <c r="Y1437" s="330"/>
      <c r="Z1437" s="330"/>
      <c r="AA1437" s="13"/>
      <c r="AB1437" s="13"/>
    </row>
    <row r="1438" spans="1:28" ht="15" x14ac:dyDescent="0.2">
      <c r="A1438" s="13" t="s">
        <v>315</v>
      </c>
      <c r="B1438" s="39">
        <v>42579</v>
      </c>
      <c r="C1438" s="16">
        <v>0.4375</v>
      </c>
      <c r="D1438" s="13">
        <v>686.7</v>
      </c>
      <c r="E1438" s="111" t="s">
        <v>296</v>
      </c>
      <c r="F1438" s="15">
        <v>8.5500000000000007</v>
      </c>
      <c r="G1438" s="13">
        <v>114.3</v>
      </c>
      <c r="H1438" s="15">
        <v>20.440000000000001</v>
      </c>
      <c r="I1438" s="111" t="s">
        <v>233</v>
      </c>
      <c r="J1438" s="318" t="s">
        <v>312</v>
      </c>
      <c r="K1438" s="15">
        <v>8.16</v>
      </c>
      <c r="L1438" s="15">
        <v>7.6</v>
      </c>
      <c r="M1438" s="12">
        <v>611</v>
      </c>
      <c r="N1438" s="12">
        <v>669.8</v>
      </c>
      <c r="O1438" s="12">
        <v>166.3</v>
      </c>
      <c r="P1438" s="13"/>
      <c r="Q1438" s="111" t="s">
        <v>570</v>
      </c>
      <c r="R1438" s="111" t="s">
        <v>120</v>
      </c>
      <c r="S1438" s="13"/>
      <c r="T1438" s="13"/>
      <c r="U1438" s="344" t="s">
        <v>508</v>
      </c>
      <c r="V1438" s="330"/>
      <c r="W1438" s="330"/>
      <c r="X1438" s="330"/>
      <c r="Y1438" s="330"/>
      <c r="Z1438" s="330"/>
      <c r="AA1438" s="13"/>
      <c r="AB1438" s="13"/>
    </row>
    <row r="1439" spans="1:28" ht="15" x14ac:dyDescent="0.2">
      <c r="A1439" s="13" t="s">
        <v>315</v>
      </c>
      <c r="B1439" s="39">
        <v>42586</v>
      </c>
      <c r="C1439" s="16">
        <v>0.40833333333333338</v>
      </c>
      <c r="D1439" s="13">
        <v>517</v>
      </c>
      <c r="E1439" s="111"/>
      <c r="F1439" s="15">
        <v>8.17</v>
      </c>
      <c r="G1439" s="13">
        <v>107.3</v>
      </c>
      <c r="H1439" s="15">
        <v>19.59</v>
      </c>
      <c r="I1439" s="111" t="s">
        <v>233</v>
      </c>
      <c r="J1439" s="318" t="s">
        <v>312</v>
      </c>
      <c r="K1439" s="15">
        <v>8.08</v>
      </c>
      <c r="L1439" s="12">
        <v>6.8</v>
      </c>
      <c r="M1439" s="12">
        <v>626.4</v>
      </c>
      <c r="N1439" s="12">
        <v>696.8</v>
      </c>
      <c r="O1439" s="12">
        <v>141.6</v>
      </c>
      <c r="P1439" s="13"/>
      <c r="Q1439" s="111" t="s">
        <v>7</v>
      </c>
      <c r="R1439" s="111" t="s">
        <v>120</v>
      </c>
      <c r="S1439" s="13"/>
      <c r="T1439" s="13"/>
      <c r="U1439" s="18" t="s">
        <v>98</v>
      </c>
      <c r="V1439" s="330"/>
      <c r="W1439" s="330"/>
      <c r="X1439" s="330"/>
      <c r="Y1439" s="330"/>
      <c r="Z1439" s="330"/>
      <c r="AA1439" s="13"/>
      <c r="AB1439" s="13"/>
    </row>
    <row r="1440" spans="1:28" ht="15" x14ac:dyDescent="0.2">
      <c r="A1440" s="13" t="s">
        <v>315</v>
      </c>
      <c r="B1440" s="39">
        <v>42594</v>
      </c>
      <c r="C1440" s="16">
        <v>0.48194444444444445</v>
      </c>
      <c r="D1440" s="13">
        <v>579.4</v>
      </c>
      <c r="E1440" s="111" t="s">
        <v>296</v>
      </c>
      <c r="F1440" s="15">
        <v>8.56</v>
      </c>
      <c r="G1440" s="13">
        <v>113.3</v>
      </c>
      <c r="H1440" s="15">
        <v>19.920000000000002</v>
      </c>
      <c r="I1440" s="13" t="s">
        <v>233</v>
      </c>
      <c r="J1440" s="318" t="s">
        <v>312</v>
      </c>
      <c r="K1440" s="15">
        <v>8.2200000000000006</v>
      </c>
      <c r="L1440" s="12">
        <v>3.7</v>
      </c>
      <c r="M1440" s="12">
        <v>670.9</v>
      </c>
      <c r="N1440" s="12">
        <v>745.1</v>
      </c>
      <c r="O1440" s="12">
        <v>135.1</v>
      </c>
      <c r="P1440" s="13"/>
      <c r="Q1440" s="111" t="s">
        <v>379</v>
      </c>
      <c r="R1440" s="111" t="s">
        <v>345</v>
      </c>
      <c r="S1440" s="13"/>
      <c r="T1440" s="13"/>
      <c r="U1440" s="18" t="s">
        <v>97</v>
      </c>
      <c r="V1440" s="330"/>
      <c r="W1440" s="330"/>
      <c r="X1440" s="330"/>
      <c r="Y1440" s="330"/>
      <c r="Z1440" s="330"/>
      <c r="AA1440" s="13"/>
      <c r="AB1440" s="13"/>
    </row>
    <row r="1441" spans="1:28" ht="15" x14ac:dyDescent="0.2">
      <c r="A1441" s="13" t="s">
        <v>315</v>
      </c>
      <c r="B1441" s="39">
        <v>42599</v>
      </c>
      <c r="C1441" s="16">
        <v>0.47291666666666665</v>
      </c>
      <c r="D1441" s="13"/>
      <c r="E1441" s="111"/>
      <c r="F1441" s="15">
        <v>8.2899999999999991</v>
      </c>
      <c r="G1441" s="13">
        <v>108.9</v>
      </c>
      <c r="H1441" s="15">
        <v>19.28</v>
      </c>
      <c r="I1441" s="13" t="s">
        <v>233</v>
      </c>
      <c r="J1441" s="318" t="s">
        <v>312</v>
      </c>
      <c r="K1441" s="15">
        <v>8.08</v>
      </c>
      <c r="L1441" s="15" t="s">
        <v>312</v>
      </c>
      <c r="M1441" s="12">
        <v>685.5</v>
      </c>
      <c r="N1441" s="12">
        <v>769.7</v>
      </c>
      <c r="O1441" s="12">
        <v>100.5</v>
      </c>
      <c r="P1441" s="13"/>
      <c r="Q1441" s="111" t="s">
        <v>298</v>
      </c>
      <c r="R1441" s="111" t="s">
        <v>345</v>
      </c>
      <c r="S1441" s="13"/>
      <c r="T1441" s="13"/>
      <c r="U1441" s="18" t="s">
        <v>84</v>
      </c>
      <c r="V1441" s="330"/>
      <c r="W1441" s="330"/>
      <c r="X1441" s="330"/>
      <c r="Y1441" s="330"/>
      <c r="Z1441" s="330"/>
      <c r="AA1441" s="13"/>
      <c r="AB1441" s="13"/>
    </row>
    <row r="1442" spans="1:28" ht="15" x14ac:dyDescent="0.2">
      <c r="A1442" s="13" t="s">
        <v>315</v>
      </c>
      <c r="B1442" s="39">
        <v>42607</v>
      </c>
      <c r="C1442" s="16">
        <v>0.65277777777777779</v>
      </c>
      <c r="D1442" s="13">
        <v>579.9</v>
      </c>
      <c r="E1442" s="111" t="s">
        <v>296</v>
      </c>
      <c r="F1442" s="15">
        <v>7.57</v>
      </c>
      <c r="G1442" s="13">
        <v>96.2</v>
      </c>
      <c r="H1442" s="15">
        <v>17.82</v>
      </c>
      <c r="I1442" s="13" t="s">
        <v>233</v>
      </c>
      <c r="J1442" s="318" t="s">
        <v>312</v>
      </c>
      <c r="K1442" s="15">
        <v>8.14</v>
      </c>
      <c r="L1442" s="15" t="s">
        <v>312</v>
      </c>
      <c r="M1442" s="12">
        <v>532.29999999999995</v>
      </c>
      <c r="N1442" s="12">
        <v>616.20000000000005</v>
      </c>
      <c r="O1442" s="12">
        <v>174.7</v>
      </c>
      <c r="P1442" s="13"/>
      <c r="Q1442" s="111" t="s">
        <v>312</v>
      </c>
      <c r="R1442" s="111" t="s">
        <v>312</v>
      </c>
      <c r="S1442" s="13"/>
      <c r="T1442" s="13"/>
      <c r="U1442" s="18" t="s">
        <v>84</v>
      </c>
      <c r="V1442" s="330"/>
      <c r="W1442" s="330"/>
      <c r="X1442" s="330"/>
      <c r="Y1442" s="330"/>
      <c r="Z1442" s="330"/>
      <c r="AA1442" s="13"/>
      <c r="AB1442" s="13"/>
    </row>
    <row r="1443" spans="1:28" ht="15" x14ac:dyDescent="0.2">
      <c r="A1443" s="13" t="s">
        <v>315</v>
      </c>
      <c r="B1443" s="39">
        <v>42620</v>
      </c>
      <c r="C1443" s="16">
        <v>0.35555555555555557</v>
      </c>
      <c r="D1443" s="13"/>
      <c r="E1443" s="111"/>
      <c r="F1443" s="15">
        <v>7.31</v>
      </c>
      <c r="G1443" s="13">
        <v>92.9</v>
      </c>
      <c r="H1443" s="15">
        <v>17.45</v>
      </c>
      <c r="I1443" s="13" t="s">
        <v>233</v>
      </c>
      <c r="J1443" s="318" t="s">
        <v>312</v>
      </c>
      <c r="K1443" s="15">
        <v>7.96</v>
      </c>
      <c r="L1443" s="15" t="s">
        <v>312</v>
      </c>
      <c r="M1443" s="12">
        <v>455</v>
      </c>
      <c r="N1443" s="12">
        <v>523</v>
      </c>
      <c r="O1443" s="12">
        <v>99.2</v>
      </c>
      <c r="P1443" s="13"/>
      <c r="Q1443" s="111" t="s">
        <v>312</v>
      </c>
      <c r="R1443" s="111" t="s">
        <v>345</v>
      </c>
      <c r="S1443" s="13"/>
      <c r="T1443" s="13"/>
      <c r="U1443" s="18" t="s">
        <v>142</v>
      </c>
      <c r="V1443" s="330"/>
      <c r="W1443" s="330"/>
      <c r="X1443" s="330"/>
      <c r="Y1443" s="330"/>
      <c r="Z1443" s="330"/>
      <c r="AA1443" s="13"/>
      <c r="AB1443" s="13"/>
    </row>
    <row r="1444" spans="1:28" ht="15" x14ac:dyDescent="0.2">
      <c r="A1444" s="13" t="s">
        <v>315</v>
      </c>
      <c r="B1444" s="39">
        <v>42629</v>
      </c>
      <c r="C1444" s="16">
        <v>0.41805555555555557</v>
      </c>
      <c r="D1444" s="13">
        <v>866.4</v>
      </c>
      <c r="E1444" s="111" t="s">
        <v>296</v>
      </c>
      <c r="F1444" s="15">
        <v>8.4600000000000009</v>
      </c>
      <c r="G1444" s="13">
        <v>99.8</v>
      </c>
      <c r="H1444" s="15">
        <v>14.27</v>
      </c>
      <c r="I1444" s="13" t="s">
        <v>233</v>
      </c>
      <c r="J1444" s="318" t="s">
        <v>312</v>
      </c>
      <c r="K1444" s="15">
        <v>8.15</v>
      </c>
      <c r="L1444" s="15" t="s">
        <v>312</v>
      </c>
      <c r="M1444" s="12">
        <v>586.70000000000005</v>
      </c>
      <c r="N1444" s="12">
        <v>738.1</v>
      </c>
      <c r="O1444" s="12">
        <v>159.5</v>
      </c>
      <c r="P1444" s="13"/>
      <c r="Q1444" s="111" t="s">
        <v>467</v>
      </c>
      <c r="R1444" s="111" t="s">
        <v>345</v>
      </c>
      <c r="S1444" s="13"/>
      <c r="T1444" s="13"/>
      <c r="U1444" s="18" t="s">
        <v>84</v>
      </c>
      <c r="V1444" s="330"/>
      <c r="W1444" s="330"/>
      <c r="X1444" s="330"/>
      <c r="Y1444" s="330"/>
      <c r="Z1444" s="330"/>
      <c r="AA1444" s="13"/>
      <c r="AB1444" s="13"/>
    </row>
    <row r="1445" spans="1:28" ht="15" x14ac:dyDescent="0.2">
      <c r="A1445" s="13" t="s">
        <v>315</v>
      </c>
      <c r="B1445" s="39">
        <v>42634</v>
      </c>
      <c r="C1445" s="16">
        <v>0.4604166666666667</v>
      </c>
      <c r="D1445" s="13"/>
      <c r="E1445" s="111"/>
      <c r="F1445" s="15">
        <v>8.4600000000000009</v>
      </c>
      <c r="G1445" s="13">
        <v>107.7</v>
      </c>
      <c r="H1445" s="15">
        <v>17.559999999999999</v>
      </c>
      <c r="I1445" s="13" t="s">
        <v>233</v>
      </c>
      <c r="J1445" s="318" t="s">
        <v>312</v>
      </c>
      <c r="K1445" s="15">
        <v>8.19</v>
      </c>
      <c r="L1445" s="15" t="s">
        <v>312</v>
      </c>
      <c r="M1445" s="12">
        <v>660.3</v>
      </c>
      <c r="N1445" s="12">
        <v>771</v>
      </c>
      <c r="O1445" s="12">
        <v>161.19999999999999</v>
      </c>
      <c r="P1445" s="13"/>
      <c r="Q1445" s="111" t="s">
        <v>298</v>
      </c>
      <c r="R1445" s="111" t="s">
        <v>345</v>
      </c>
      <c r="S1445" s="13"/>
      <c r="T1445" s="13"/>
      <c r="U1445" s="18" t="s">
        <v>141</v>
      </c>
      <c r="V1445" s="330"/>
      <c r="W1445" s="330"/>
      <c r="X1445" s="330"/>
      <c r="Y1445" s="330"/>
      <c r="Z1445" s="330"/>
      <c r="AA1445" s="13"/>
      <c r="AB1445" s="13"/>
    </row>
    <row r="1446" spans="1:28" ht="15" x14ac:dyDescent="0.2">
      <c r="A1446" s="13" t="s">
        <v>315</v>
      </c>
      <c r="B1446" s="39">
        <v>42641</v>
      </c>
      <c r="C1446" s="16">
        <v>0.42430555555555555</v>
      </c>
      <c r="D1446" s="13">
        <v>396.8</v>
      </c>
      <c r="E1446" s="111" t="s">
        <v>296</v>
      </c>
      <c r="F1446" s="15">
        <v>8.4700000000000006</v>
      </c>
      <c r="G1446" s="13">
        <v>98.1</v>
      </c>
      <c r="H1446" s="15">
        <v>13.72</v>
      </c>
      <c r="I1446" s="13" t="s">
        <v>233</v>
      </c>
      <c r="J1446" s="318" t="s">
        <v>312</v>
      </c>
      <c r="K1446" s="15">
        <v>8.0299999999999994</v>
      </c>
      <c r="L1446" s="15" t="s">
        <v>312</v>
      </c>
      <c r="M1446" s="12">
        <v>596.5</v>
      </c>
      <c r="N1446" s="12">
        <v>760.3</v>
      </c>
      <c r="O1446" s="12">
        <v>125.3</v>
      </c>
      <c r="P1446" s="13"/>
      <c r="Q1446" s="111" t="s">
        <v>421</v>
      </c>
      <c r="R1446" s="111" t="s">
        <v>345</v>
      </c>
      <c r="S1446" s="13"/>
      <c r="T1446" s="13"/>
      <c r="U1446" s="18" t="s">
        <v>90</v>
      </c>
      <c r="V1446" s="330"/>
      <c r="W1446" s="330"/>
      <c r="X1446" s="330"/>
      <c r="Y1446" s="330"/>
      <c r="Z1446" s="330"/>
      <c r="AA1446" s="13"/>
      <c r="AB1446" s="13"/>
    </row>
    <row r="1447" spans="1:28" ht="15" x14ac:dyDescent="0.2">
      <c r="A1447" s="13" t="s">
        <v>315</v>
      </c>
      <c r="B1447" s="39">
        <v>42655</v>
      </c>
      <c r="C1447" s="16">
        <v>0.4770833333333333</v>
      </c>
      <c r="D1447" s="12">
        <v>313</v>
      </c>
      <c r="E1447" s="111" t="s">
        <v>296</v>
      </c>
      <c r="F1447" s="15">
        <v>8.9700000000000006</v>
      </c>
      <c r="G1447" s="13">
        <v>99.2</v>
      </c>
      <c r="H1447" s="15">
        <v>11.48</v>
      </c>
      <c r="I1447" s="13" t="s">
        <v>233</v>
      </c>
      <c r="J1447" s="318" t="s">
        <v>312</v>
      </c>
      <c r="K1447" s="15">
        <v>7.83</v>
      </c>
      <c r="L1447" s="15" t="s">
        <v>312</v>
      </c>
      <c r="M1447" s="15">
        <v>605.20000000000005</v>
      </c>
      <c r="N1447" s="15">
        <v>813.5</v>
      </c>
      <c r="O1447" s="12">
        <v>174.5</v>
      </c>
      <c r="P1447" s="13"/>
      <c r="Q1447" s="111" t="s">
        <v>298</v>
      </c>
      <c r="R1447" s="111" t="s">
        <v>345</v>
      </c>
      <c r="S1447" s="13"/>
      <c r="T1447" s="13"/>
      <c r="U1447" s="18"/>
      <c r="V1447" s="330"/>
      <c r="W1447" s="330"/>
      <c r="X1447" s="330"/>
      <c r="Y1447" s="330"/>
      <c r="Z1447" s="330"/>
      <c r="AA1447" s="13"/>
      <c r="AB1447" s="13"/>
    </row>
    <row r="1448" spans="1:28" ht="15" x14ac:dyDescent="0.2">
      <c r="A1448" s="13" t="s">
        <v>315</v>
      </c>
      <c r="B1448" s="39">
        <v>42669</v>
      </c>
      <c r="C1448" s="16">
        <v>0.4381944444444445</v>
      </c>
      <c r="D1448" s="13">
        <v>344.8</v>
      </c>
      <c r="E1448" s="111" t="s">
        <v>296</v>
      </c>
      <c r="F1448" s="15">
        <v>8.9499999999999993</v>
      </c>
      <c r="G1448" s="13">
        <v>97.4</v>
      </c>
      <c r="H1448" s="15">
        <v>10.83</v>
      </c>
      <c r="I1448" s="13" t="s">
        <v>233</v>
      </c>
      <c r="J1448" s="318" t="s">
        <v>312</v>
      </c>
      <c r="K1448" s="15">
        <v>7.73</v>
      </c>
      <c r="L1448" s="15" t="s">
        <v>312</v>
      </c>
      <c r="M1448" s="15" t="s">
        <v>71</v>
      </c>
      <c r="N1448" s="15">
        <v>891.8</v>
      </c>
      <c r="O1448" s="12">
        <v>155.4</v>
      </c>
      <c r="P1448" s="13"/>
      <c r="Q1448" s="111" t="s">
        <v>465</v>
      </c>
      <c r="R1448" s="111" t="s">
        <v>345</v>
      </c>
      <c r="S1448" s="13"/>
      <c r="T1448" s="13"/>
      <c r="U1448" s="18" t="s">
        <v>630</v>
      </c>
      <c r="V1448" s="330"/>
      <c r="W1448" s="330"/>
      <c r="X1448" s="330"/>
      <c r="Y1448" s="330"/>
      <c r="Z1448" s="330"/>
      <c r="AA1448" s="13"/>
      <c r="AB1448" s="13"/>
    </row>
    <row r="1449" spans="1:28" ht="15" x14ac:dyDescent="0.2">
      <c r="A1449" s="13" t="s">
        <v>315</v>
      </c>
      <c r="B1449" s="39">
        <v>42676</v>
      </c>
      <c r="C1449" s="16">
        <v>0.44444444444444442</v>
      </c>
      <c r="D1449" s="13">
        <v>307.60000000000002</v>
      </c>
      <c r="E1449" s="111" t="s">
        <v>296</v>
      </c>
      <c r="F1449" s="15">
        <v>9.33</v>
      </c>
      <c r="G1449" s="13">
        <v>100.6</v>
      </c>
      <c r="H1449" s="15">
        <v>10.55</v>
      </c>
      <c r="I1449" s="13" t="s">
        <v>233</v>
      </c>
      <c r="J1449" s="318" t="s">
        <v>312</v>
      </c>
      <c r="K1449" s="15">
        <v>8.1199999999999992</v>
      </c>
      <c r="L1449" s="15" t="s">
        <v>312</v>
      </c>
      <c r="M1449" s="15" t="s">
        <v>312</v>
      </c>
      <c r="N1449" s="15">
        <v>873.8</v>
      </c>
      <c r="O1449" s="12">
        <v>128.80000000000001</v>
      </c>
      <c r="P1449" s="13"/>
      <c r="Q1449" s="111" t="s">
        <v>421</v>
      </c>
      <c r="R1449" s="111" t="s">
        <v>345</v>
      </c>
      <c r="S1449" s="13"/>
      <c r="T1449" s="13"/>
      <c r="U1449" s="18" t="s">
        <v>586</v>
      </c>
      <c r="V1449" s="330"/>
      <c r="W1449" s="330"/>
      <c r="X1449" s="330"/>
      <c r="Y1449" s="330"/>
      <c r="Z1449" s="330"/>
      <c r="AA1449" s="13"/>
      <c r="AB1449" s="13"/>
    </row>
    <row r="1450" spans="1:28" ht="15" x14ac:dyDescent="0.2">
      <c r="A1450" s="13" t="s">
        <v>315</v>
      </c>
      <c r="B1450" s="39">
        <v>42683</v>
      </c>
      <c r="C1450" s="16">
        <v>0.43611111111111112</v>
      </c>
      <c r="D1450" s="13">
        <v>410.6</v>
      </c>
      <c r="E1450" s="111" t="s">
        <v>296</v>
      </c>
      <c r="F1450" s="15">
        <v>10.07</v>
      </c>
      <c r="G1450" s="13">
        <v>103.1</v>
      </c>
      <c r="H1450" s="15">
        <v>8.1</v>
      </c>
      <c r="I1450" s="13" t="s">
        <v>233</v>
      </c>
      <c r="J1450" s="318" t="s">
        <v>312</v>
      </c>
      <c r="K1450" s="15">
        <v>8.25</v>
      </c>
      <c r="L1450" s="15" t="s">
        <v>312</v>
      </c>
      <c r="M1450" s="15">
        <v>675.9</v>
      </c>
      <c r="N1450" s="15" t="s">
        <v>312</v>
      </c>
      <c r="O1450" s="12">
        <v>142.4</v>
      </c>
      <c r="P1450" s="13"/>
      <c r="Q1450" s="111" t="s">
        <v>421</v>
      </c>
      <c r="R1450" s="111" t="s">
        <v>345</v>
      </c>
      <c r="S1450" s="13"/>
      <c r="T1450" s="13"/>
      <c r="U1450" s="18"/>
      <c r="V1450" s="330"/>
      <c r="W1450" s="330"/>
      <c r="X1450" s="330"/>
      <c r="Y1450" s="330"/>
      <c r="Z1450" s="330"/>
      <c r="AA1450" s="13"/>
      <c r="AB1450" s="13"/>
    </row>
    <row r="1451" spans="1:28" ht="15" x14ac:dyDescent="0.2">
      <c r="A1451" s="13" t="s">
        <v>315</v>
      </c>
      <c r="B1451" s="39">
        <v>42690</v>
      </c>
      <c r="C1451" s="16">
        <v>0.42430555555555555</v>
      </c>
      <c r="D1451" s="13">
        <v>148.30000000000001</v>
      </c>
      <c r="E1451" s="111" t="s">
        <v>296</v>
      </c>
      <c r="F1451" s="15">
        <v>9.7200000000000006</v>
      </c>
      <c r="G1451" s="13">
        <v>103.7</v>
      </c>
      <c r="H1451" s="15">
        <v>9.11</v>
      </c>
      <c r="I1451" s="13" t="s">
        <v>233</v>
      </c>
      <c r="J1451" s="318" t="s">
        <v>312</v>
      </c>
      <c r="K1451" s="15">
        <v>8.1199999999999992</v>
      </c>
      <c r="L1451" s="15" t="s">
        <v>312</v>
      </c>
      <c r="M1451" s="15" t="s">
        <v>312</v>
      </c>
      <c r="N1451" s="15">
        <v>992.6</v>
      </c>
      <c r="O1451" s="12">
        <v>134.69999999999999</v>
      </c>
      <c r="P1451" s="13"/>
      <c r="Q1451" s="111" t="s">
        <v>298</v>
      </c>
      <c r="R1451" s="111" t="s">
        <v>345</v>
      </c>
      <c r="S1451" s="13"/>
      <c r="T1451" s="13"/>
      <c r="U1451" s="18"/>
      <c r="V1451" s="330"/>
      <c r="W1451" s="330"/>
      <c r="X1451" s="330"/>
      <c r="Y1451" s="330"/>
      <c r="Z1451" s="330"/>
      <c r="AA1451" s="13"/>
      <c r="AB1451" s="13"/>
    </row>
    <row r="1452" spans="1:28" ht="15" x14ac:dyDescent="0.2">
      <c r="A1452" s="13" t="s">
        <v>315</v>
      </c>
      <c r="B1452" s="39">
        <v>42704</v>
      </c>
      <c r="C1452" s="16">
        <v>0.40138888888888885</v>
      </c>
      <c r="D1452" s="13">
        <v>185</v>
      </c>
      <c r="E1452" s="111" t="s">
        <v>552</v>
      </c>
      <c r="F1452" s="15">
        <v>11.14</v>
      </c>
      <c r="G1452" s="13">
        <v>96.8</v>
      </c>
      <c r="H1452" s="15">
        <v>1.38</v>
      </c>
      <c r="I1452" s="13" t="s">
        <v>233</v>
      </c>
      <c r="J1452" s="318" t="s">
        <v>312</v>
      </c>
      <c r="K1452" s="15">
        <v>7.74</v>
      </c>
      <c r="L1452" s="15" t="s">
        <v>312</v>
      </c>
      <c r="M1452" s="15" t="s">
        <v>312</v>
      </c>
      <c r="N1452" s="15">
        <v>1150.7</v>
      </c>
      <c r="O1452" s="12">
        <v>192.8</v>
      </c>
      <c r="P1452" s="13"/>
      <c r="Q1452" s="111" t="s">
        <v>421</v>
      </c>
      <c r="R1452" s="111" t="s">
        <v>345</v>
      </c>
      <c r="S1452" s="13"/>
      <c r="T1452" s="13"/>
      <c r="U1452" s="18" t="s">
        <v>485</v>
      </c>
      <c r="V1452" s="330"/>
      <c r="W1452" s="330"/>
      <c r="X1452" s="330"/>
      <c r="Y1452" s="330"/>
      <c r="Z1452" s="330"/>
      <c r="AA1452" s="13"/>
      <c r="AB1452" s="13"/>
    </row>
    <row r="1453" spans="1:28" ht="15" x14ac:dyDescent="0.2">
      <c r="A1453" s="13" t="s">
        <v>315</v>
      </c>
      <c r="B1453" s="39">
        <v>42711</v>
      </c>
      <c r="C1453" s="16" t="s">
        <v>646</v>
      </c>
      <c r="D1453" s="13">
        <v>122.3</v>
      </c>
      <c r="E1453" s="111" t="s">
        <v>296</v>
      </c>
      <c r="F1453" s="15"/>
      <c r="G1453" s="13"/>
      <c r="H1453" s="15"/>
      <c r="I1453" s="13"/>
      <c r="J1453" s="318" t="s">
        <v>312</v>
      </c>
      <c r="K1453" s="15"/>
      <c r="L1453" s="15"/>
      <c r="M1453" s="15"/>
      <c r="N1453" s="15"/>
      <c r="O1453" s="12"/>
      <c r="P1453" s="13"/>
      <c r="Q1453" s="111"/>
      <c r="R1453" s="111"/>
      <c r="S1453" s="13"/>
      <c r="T1453" s="13"/>
      <c r="U1453" s="18"/>
      <c r="V1453" s="330"/>
      <c r="W1453" s="330"/>
      <c r="X1453" s="330"/>
      <c r="Y1453" s="330"/>
      <c r="Z1453" s="330"/>
      <c r="AA1453" s="13"/>
      <c r="AB1453" s="13"/>
    </row>
    <row r="1454" spans="1:28" ht="15" x14ac:dyDescent="0.2">
      <c r="A1454" s="13" t="s">
        <v>315</v>
      </c>
      <c r="B1454" s="39">
        <v>42718</v>
      </c>
      <c r="C1454" s="16">
        <v>0.40902777777777777</v>
      </c>
      <c r="D1454" s="13">
        <v>334.8</v>
      </c>
      <c r="E1454" s="111" t="s">
        <v>296</v>
      </c>
      <c r="F1454" s="15">
        <v>11.62</v>
      </c>
      <c r="G1454" s="13">
        <v>98.3</v>
      </c>
      <c r="H1454" s="15">
        <v>0.91</v>
      </c>
      <c r="I1454" s="13" t="s">
        <v>593</v>
      </c>
      <c r="J1454" s="318" t="s">
        <v>312</v>
      </c>
      <c r="K1454" s="15">
        <v>7.84</v>
      </c>
      <c r="L1454" s="15" t="s">
        <v>312</v>
      </c>
      <c r="M1454" s="15" t="s">
        <v>312</v>
      </c>
      <c r="N1454" s="15">
        <v>1115.3</v>
      </c>
      <c r="O1454" s="12">
        <v>220.3</v>
      </c>
      <c r="P1454" s="13"/>
      <c r="Q1454" s="111" t="s">
        <v>490</v>
      </c>
      <c r="R1454" s="111" t="s">
        <v>553</v>
      </c>
      <c r="S1454" s="13"/>
      <c r="T1454" s="13"/>
      <c r="U1454" s="18" t="s">
        <v>485</v>
      </c>
      <c r="V1454" s="330"/>
      <c r="W1454" s="330"/>
      <c r="X1454" s="330"/>
      <c r="Y1454" s="330"/>
      <c r="Z1454" s="330"/>
      <c r="AA1454" s="13"/>
      <c r="AB1454" s="13"/>
    </row>
    <row r="1455" spans="1:28" ht="15" x14ac:dyDescent="0.2">
      <c r="A1455" s="13" t="s">
        <v>315</v>
      </c>
      <c r="B1455" s="39">
        <v>42726</v>
      </c>
      <c r="C1455" s="16">
        <v>0.45208333333333334</v>
      </c>
      <c r="D1455" s="13"/>
      <c r="E1455" s="111"/>
      <c r="F1455" s="15">
        <v>11.55</v>
      </c>
      <c r="G1455" s="13">
        <v>104.4</v>
      </c>
      <c r="H1455" s="15">
        <v>3.24</v>
      </c>
      <c r="I1455" s="13" t="s">
        <v>487</v>
      </c>
      <c r="J1455" s="318" t="s">
        <v>312</v>
      </c>
      <c r="K1455" s="15">
        <v>8.15</v>
      </c>
      <c r="L1455" s="15">
        <v>3.3</v>
      </c>
      <c r="M1455" s="15" t="s">
        <v>312</v>
      </c>
      <c r="N1455" s="15">
        <v>1124.7</v>
      </c>
      <c r="O1455" s="12">
        <v>165.5</v>
      </c>
      <c r="P1455" s="13"/>
      <c r="Q1455" s="111" t="s">
        <v>490</v>
      </c>
      <c r="R1455" s="111" t="s">
        <v>492</v>
      </c>
      <c r="S1455" s="13"/>
      <c r="T1455" s="13"/>
      <c r="U1455" s="18" t="s">
        <v>586</v>
      </c>
      <c r="V1455" s="330"/>
      <c r="W1455" s="330"/>
      <c r="X1455" s="330"/>
      <c r="Y1455" s="330"/>
      <c r="Z1455" s="330"/>
      <c r="AA1455" s="13"/>
      <c r="AB1455" s="13"/>
    </row>
    <row r="1456" spans="1:28" ht="15" x14ac:dyDescent="0.2">
      <c r="A1456" s="13" t="s">
        <v>315</v>
      </c>
      <c r="B1456" s="39">
        <v>42741</v>
      </c>
      <c r="C1456" s="16">
        <v>0.4375</v>
      </c>
      <c r="D1456" s="13">
        <v>30.1</v>
      </c>
      <c r="E1456" s="111">
        <v>1986.3</v>
      </c>
      <c r="F1456" s="15">
        <v>11.6</v>
      </c>
      <c r="G1456" s="13">
        <v>96.6</v>
      </c>
      <c r="H1456" s="15">
        <v>-0.08</v>
      </c>
      <c r="I1456" s="13" t="s">
        <v>312</v>
      </c>
      <c r="J1456" s="318" t="s">
        <v>312</v>
      </c>
      <c r="K1456" s="15">
        <v>7.81</v>
      </c>
      <c r="L1456" s="15" t="s">
        <v>312</v>
      </c>
      <c r="M1456" s="15" t="s">
        <v>312</v>
      </c>
      <c r="N1456" s="15">
        <v>939</v>
      </c>
      <c r="O1456" s="12">
        <v>128.30000000000001</v>
      </c>
      <c r="P1456" s="13"/>
      <c r="Q1456" s="111" t="s">
        <v>490</v>
      </c>
      <c r="R1456" s="111" t="s">
        <v>492</v>
      </c>
      <c r="S1456" s="13"/>
      <c r="T1456" s="13"/>
      <c r="U1456" s="18" t="s">
        <v>586</v>
      </c>
      <c r="V1456" s="330"/>
      <c r="W1456" s="330"/>
      <c r="X1456" s="330"/>
      <c r="Y1456" s="330"/>
      <c r="Z1456" s="330"/>
      <c r="AA1456" s="13"/>
      <c r="AB1456" s="13"/>
    </row>
    <row r="1457" spans="1:28" ht="15" x14ac:dyDescent="0.2">
      <c r="A1457" s="13" t="s">
        <v>315</v>
      </c>
      <c r="B1457" s="39">
        <v>42765</v>
      </c>
      <c r="C1457" s="16">
        <v>0.58750000000000002</v>
      </c>
      <c r="D1457" s="13">
        <v>13.5</v>
      </c>
      <c r="E1457" s="111">
        <v>816.4</v>
      </c>
      <c r="F1457" s="15">
        <v>12.06</v>
      </c>
      <c r="G1457" s="13">
        <v>116.7</v>
      </c>
      <c r="H1457" s="15">
        <v>5.29</v>
      </c>
      <c r="I1457" s="13" t="s">
        <v>312</v>
      </c>
      <c r="J1457" s="318" t="s">
        <v>312</v>
      </c>
      <c r="K1457" s="15">
        <v>8.65</v>
      </c>
      <c r="L1457" s="15">
        <v>6</v>
      </c>
      <c r="M1457" s="15" t="s">
        <v>312</v>
      </c>
      <c r="N1457" s="15">
        <v>859.8</v>
      </c>
      <c r="O1457" s="12">
        <v>89.1</v>
      </c>
      <c r="P1457" s="13"/>
      <c r="Q1457" s="111" t="s">
        <v>535</v>
      </c>
      <c r="R1457" s="111" t="s">
        <v>492</v>
      </c>
      <c r="S1457" s="13"/>
      <c r="T1457" s="13"/>
      <c r="U1457" s="18" t="s">
        <v>491</v>
      </c>
      <c r="V1457" s="330"/>
      <c r="W1457" s="330"/>
      <c r="X1457" s="330"/>
      <c r="Y1457" s="330"/>
      <c r="Z1457" s="330"/>
      <c r="AA1457" s="13"/>
      <c r="AB1457" s="13"/>
    </row>
    <row r="1458" spans="1:28" ht="15" x14ac:dyDescent="0.2">
      <c r="A1458" s="73" t="s">
        <v>315</v>
      </c>
      <c r="B1458" s="325">
        <v>42779</v>
      </c>
      <c r="C1458" s="326">
        <v>0.60347222222222219</v>
      </c>
      <c r="D1458" s="73">
        <v>75.400000000000006</v>
      </c>
      <c r="E1458" s="160" t="s">
        <v>296</v>
      </c>
      <c r="F1458" s="171">
        <v>11.52</v>
      </c>
      <c r="G1458" s="73">
        <v>112.8</v>
      </c>
      <c r="H1458" s="171">
        <v>6.3</v>
      </c>
      <c r="I1458" s="73" t="s">
        <v>487</v>
      </c>
      <c r="J1458" s="332" t="s">
        <v>312</v>
      </c>
      <c r="K1458" s="171">
        <v>8.02</v>
      </c>
      <c r="L1458" s="171">
        <v>1.7</v>
      </c>
      <c r="M1458" s="171" t="s">
        <v>312</v>
      </c>
      <c r="N1458" s="171">
        <v>848.7</v>
      </c>
      <c r="O1458" s="159">
        <v>169.2</v>
      </c>
      <c r="P1458" s="73"/>
      <c r="Q1458" s="160" t="s">
        <v>490</v>
      </c>
      <c r="R1458" s="160" t="s">
        <v>492</v>
      </c>
      <c r="S1458" s="73"/>
      <c r="T1458" s="73"/>
      <c r="U1458" s="327" t="s">
        <v>539</v>
      </c>
      <c r="V1458" s="362"/>
      <c r="W1458" s="362"/>
      <c r="X1458" s="362"/>
      <c r="Y1458" s="362"/>
      <c r="Z1458" s="362"/>
      <c r="AA1458" s="73"/>
      <c r="AB1458" s="73"/>
    </row>
    <row r="1459" spans="1:28" ht="15" x14ac:dyDescent="0.2">
      <c r="A1459" s="13" t="s">
        <v>315</v>
      </c>
      <c r="B1459" s="39">
        <v>42793</v>
      </c>
      <c r="C1459" s="16">
        <v>0.46597222222222223</v>
      </c>
      <c r="D1459" s="13">
        <v>54.6</v>
      </c>
      <c r="E1459" s="111" t="s">
        <v>296</v>
      </c>
      <c r="F1459" s="15">
        <v>10.65</v>
      </c>
      <c r="G1459" s="13">
        <v>101.8</v>
      </c>
      <c r="H1459" s="15">
        <v>4.1900000000000004</v>
      </c>
      <c r="I1459" s="13" t="s">
        <v>487</v>
      </c>
      <c r="J1459" s="318" t="s">
        <v>312</v>
      </c>
      <c r="K1459" s="15">
        <v>8.01</v>
      </c>
      <c r="L1459" s="15">
        <v>2.9</v>
      </c>
      <c r="M1459" s="15" t="s">
        <v>312</v>
      </c>
      <c r="N1459" s="15">
        <v>1067.4000000000001</v>
      </c>
      <c r="O1459" s="12">
        <v>106.7</v>
      </c>
      <c r="P1459" s="13"/>
      <c r="Q1459" s="111" t="s">
        <v>490</v>
      </c>
      <c r="R1459" s="111" t="s">
        <v>553</v>
      </c>
      <c r="S1459" s="13"/>
      <c r="T1459" s="13"/>
      <c r="U1459" s="18" t="s">
        <v>647</v>
      </c>
      <c r="V1459" s="330"/>
      <c r="W1459" s="330"/>
      <c r="X1459" s="330"/>
      <c r="Y1459" s="330"/>
      <c r="Z1459" s="330"/>
      <c r="AA1459" s="13"/>
      <c r="AB1459" s="13"/>
    </row>
    <row r="1460" spans="1:28" ht="15" x14ac:dyDescent="0.2">
      <c r="A1460" s="13" t="s">
        <v>315</v>
      </c>
      <c r="B1460" s="39">
        <v>42807</v>
      </c>
      <c r="C1460" s="16">
        <v>0.4993055555555555</v>
      </c>
      <c r="D1460" s="13">
        <v>47.3</v>
      </c>
      <c r="E1460" s="355" t="s">
        <v>648</v>
      </c>
      <c r="F1460" s="15">
        <v>10.9</v>
      </c>
      <c r="G1460" s="13">
        <v>111.1</v>
      </c>
      <c r="H1460" s="15">
        <v>7.9</v>
      </c>
      <c r="I1460" s="13" t="s">
        <v>487</v>
      </c>
      <c r="J1460" s="318" t="s">
        <v>312</v>
      </c>
      <c r="K1460" s="15">
        <v>8.17</v>
      </c>
      <c r="L1460" s="15">
        <v>1.9</v>
      </c>
      <c r="M1460" s="15" t="s">
        <v>312</v>
      </c>
      <c r="N1460" s="15">
        <v>1090.5999999999999</v>
      </c>
      <c r="O1460" s="12">
        <v>16.600000000000001</v>
      </c>
      <c r="P1460" s="13"/>
      <c r="Q1460" s="111" t="s">
        <v>490</v>
      </c>
      <c r="R1460" s="111" t="s">
        <v>492</v>
      </c>
      <c r="S1460" s="13"/>
      <c r="T1460" s="13"/>
      <c r="U1460" s="18" t="s">
        <v>494</v>
      </c>
      <c r="V1460" s="330"/>
      <c r="W1460" s="330"/>
      <c r="X1460" s="330"/>
      <c r="Y1460" s="330"/>
      <c r="Z1460" s="330"/>
      <c r="AA1460" s="13"/>
      <c r="AB1460" s="13"/>
    </row>
    <row r="1461" spans="1:28" ht="15" x14ac:dyDescent="0.2">
      <c r="A1461" s="13" t="s">
        <v>315</v>
      </c>
      <c r="B1461" s="39">
        <v>42821</v>
      </c>
      <c r="C1461" s="16">
        <v>0.46666666666666662</v>
      </c>
      <c r="D1461" s="13">
        <v>235.9</v>
      </c>
      <c r="E1461" s="355" t="s">
        <v>296</v>
      </c>
      <c r="F1461" s="15">
        <v>9.91</v>
      </c>
      <c r="G1461" s="13">
        <v>108.1</v>
      </c>
      <c r="H1461" s="15">
        <v>10.37</v>
      </c>
      <c r="I1461" s="13" t="s">
        <v>557</v>
      </c>
      <c r="J1461" s="318" t="s">
        <v>312</v>
      </c>
      <c r="K1461" s="15">
        <v>8.15</v>
      </c>
      <c r="L1461" s="15">
        <v>1.7</v>
      </c>
      <c r="M1461" s="15" t="s">
        <v>312</v>
      </c>
      <c r="N1461" s="15">
        <v>1071</v>
      </c>
      <c r="O1461" s="12">
        <v>158.19999999999999</v>
      </c>
      <c r="P1461" s="13"/>
      <c r="Q1461" s="111" t="s">
        <v>490</v>
      </c>
      <c r="R1461" s="111" t="s">
        <v>553</v>
      </c>
      <c r="S1461" s="13"/>
      <c r="T1461" s="13"/>
      <c r="U1461" s="18" t="s">
        <v>649</v>
      </c>
      <c r="V1461" s="330"/>
      <c r="W1461" s="330"/>
      <c r="X1461" s="330"/>
      <c r="Y1461" s="330"/>
      <c r="Z1461" s="330"/>
      <c r="AA1461" s="13"/>
      <c r="AB1461" s="13"/>
    </row>
    <row r="1462" spans="1:28" ht="15" x14ac:dyDescent="0.2">
      <c r="A1462" s="13" t="s">
        <v>315</v>
      </c>
      <c r="B1462" s="39">
        <v>42835</v>
      </c>
      <c r="C1462" s="16">
        <v>0.48055555555555557</v>
      </c>
      <c r="D1462" s="13">
        <v>60.4</v>
      </c>
      <c r="E1462" s="355" t="s">
        <v>296</v>
      </c>
      <c r="F1462" s="15">
        <v>10.25</v>
      </c>
      <c r="G1462" s="13">
        <v>110.4</v>
      </c>
      <c r="H1462" s="15">
        <v>9.33</v>
      </c>
      <c r="I1462" s="13" t="s">
        <v>230</v>
      </c>
      <c r="J1462" s="318" t="s">
        <v>312</v>
      </c>
      <c r="K1462" s="15">
        <v>8.2100000000000009</v>
      </c>
      <c r="L1462" s="15">
        <v>2.4</v>
      </c>
      <c r="M1462" s="15" t="s">
        <v>312</v>
      </c>
      <c r="N1462" s="15">
        <v>957.3</v>
      </c>
      <c r="O1462" s="12">
        <v>83.8</v>
      </c>
      <c r="P1462" s="13"/>
      <c r="Q1462" s="111" t="s">
        <v>217</v>
      </c>
      <c r="R1462" s="111" t="s">
        <v>553</v>
      </c>
      <c r="S1462" s="13"/>
      <c r="T1462" s="13"/>
      <c r="U1462" s="18"/>
      <c r="V1462" s="330"/>
      <c r="W1462" s="330"/>
      <c r="X1462" s="330"/>
      <c r="Y1462" s="330"/>
      <c r="Z1462" s="330"/>
      <c r="AA1462" s="13"/>
      <c r="AB1462" s="13"/>
    </row>
    <row r="1463" spans="1:28" ht="15" x14ac:dyDescent="0.2">
      <c r="A1463" s="13" t="s">
        <v>315</v>
      </c>
      <c r="B1463" s="39">
        <v>42849</v>
      </c>
      <c r="C1463" s="16">
        <v>0.4680555555555555</v>
      </c>
      <c r="D1463" s="13">
        <v>218.7</v>
      </c>
      <c r="E1463" s="355" t="s">
        <v>296</v>
      </c>
      <c r="F1463" s="15">
        <v>8.58</v>
      </c>
      <c r="G1463" s="13">
        <v>105.8</v>
      </c>
      <c r="H1463" s="15">
        <v>15.44</v>
      </c>
      <c r="I1463" s="13" t="s">
        <v>230</v>
      </c>
      <c r="J1463" s="318" t="s">
        <v>312</v>
      </c>
      <c r="K1463" s="15">
        <v>7.97</v>
      </c>
      <c r="L1463" s="15">
        <v>2.8</v>
      </c>
      <c r="M1463" s="15" t="s">
        <v>312</v>
      </c>
      <c r="N1463" s="15">
        <v>913</v>
      </c>
      <c r="O1463" s="12">
        <v>21.4</v>
      </c>
      <c r="P1463" s="13"/>
      <c r="Q1463" s="111" t="s">
        <v>217</v>
      </c>
      <c r="R1463" s="111" t="s">
        <v>553</v>
      </c>
      <c r="S1463" s="13"/>
      <c r="T1463" s="13"/>
      <c r="U1463" s="18"/>
      <c r="V1463" s="330"/>
      <c r="W1463" s="330"/>
      <c r="X1463" s="330"/>
      <c r="Y1463" s="330"/>
      <c r="Z1463" s="330"/>
      <c r="AA1463" s="13"/>
      <c r="AB1463" s="13"/>
    </row>
    <row r="1464" spans="1:28" ht="15" x14ac:dyDescent="0.2">
      <c r="A1464" s="13" t="s">
        <v>315</v>
      </c>
      <c r="B1464" s="39">
        <v>42858</v>
      </c>
      <c r="C1464" s="16">
        <v>0.50416666666666665</v>
      </c>
      <c r="D1464" s="13">
        <v>1046.2</v>
      </c>
      <c r="E1464" s="355" t="s">
        <v>296</v>
      </c>
      <c r="F1464" s="15">
        <v>9.17</v>
      </c>
      <c r="G1464" s="13">
        <v>96.1</v>
      </c>
      <c r="H1464" s="15">
        <v>9.18</v>
      </c>
      <c r="I1464" s="13" t="s">
        <v>230</v>
      </c>
      <c r="J1464" s="318" t="s">
        <v>312</v>
      </c>
      <c r="K1464" s="15">
        <v>7.85</v>
      </c>
      <c r="L1464" s="15">
        <v>17.899999999999999</v>
      </c>
      <c r="M1464" s="15" t="s">
        <v>312</v>
      </c>
      <c r="N1464" s="15">
        <v>836.5</v>
      </c>
      <c r="O1464" s="12">
        <v>76.8</v>
      </c>
      <c r="P1464" s="13"/>
      <c r="Q1464" s="111" t="s">
        <v>467</v>
      </c>
      <c r="R1464" s="111" t="s">
        <v>553</v>
      </c>
      <c r="S1464" s="13"/>
      <c r="T1464" s="13"/>
      <c r="U1464" s="18" t="s">
        <v>514</v>
      </c>
      <c r="V1464" s="330">
        <v>0.79</v>
      </c>
      <c r="W1464" s="330">
        <v>0</v>
      </c>
      <c r="X1464" s="330">
        <v>0.03</v>
      </c>
      <c r="Y1464" s="330">
        <v>0.28000000000000003</v>
      </c>
      <c r="Z1464" s="330">
        <f>V1464+W1464+X1464+Y1464</f>
        <v>1.1000000000000001</v>
      </c>
      <c r="AA1464" s="13"/>
      <c r="AB1464" s="13"/>
    </row>
    <row r="1465" spans="1:28" ht="15" x14ac:dyDescent="0.2">
      <c r="A1465" s="13" t="s">
        <v>315</v>
      </c>
      <c r="B1465" s="39">
        <v>42865</v>
      </c>
      <c r="C1465" s="16">
        <v>0.44722222222222219</v>
      </c>
      <c r="D1465" s="13"/>
      <c r="E1465" s="355"/>
      <c r="F1465" s="15">
        <v>8.2899999999999991</v>
      </c>
      <c r="G1465" s="13">
        <v>96.1</v>
      </c>
      <c r="H1465" s="15">
        <v>13.22</v>
      </c>
      <c r="I1465" s="13" t="s">
        <v>230</v>
      </c>
      <c r="J1465" s="318" t="s">
        <v>312</v>
      </c>
      <c r="K1465" s="15">
        <v>7.89</v>
      </c>
      <c r="L1465" s="15">
        <v>13.5</v>
      </c>
      <c r="M1465" s="15" t="s">
        <v>312</v>
      </c>
      <c r="N1465" s="15">
        <v>877.5</v>
      </c>
      <c r="O1465" s="12">
        <v>117.4</v>
      </c>
      <c r="P1465" s="13"/>
      <c r="Q1465" s="111" t="s">
        <v>467</v>
      </c>
      <c r="R1465" s="111" t="s">
        <v>553</v>
      </c>
      <c r="S1465" s="13"/>
      <c r="T1465" s="13"/>
      <c r="U1465" s="18" t="s">
        <v>468</v>
      </c>
      <c r="V1465" s="330">
        <v>0.01</v>
      </c>
      <c r="W1465" s="330">
        <v>0.38</v>
      </c>
      <c r="X1465" s="330">
        <v>0.06</v>
      </c>
      <c r="Y1465" s="330">
        <v>0.39</v>
      </c>
      <c r="Z1465" s="330">
        <f>V1465+W1465+X1465+Y1465</f>
        <v>0.84000000000000008</v>
      </c>
      <c r="AA1465" s="13"/>
      <c r="AB1465" s="13"/>
    </row>
    <row r="1466" spans="1:28" ht="15" x14ac:dyDescent="0.2">
      <c r="A1466" s="13" t="s">
        <v>315</v>
      </c>
      <c r="B1466" s="39">
        <v>42872</v>
      </c>
      <c r="C1466" s="16">
        <v>0.44513888888888892</v>
      </c>
      <c r="D1466" s="13"/>
      <c r="E1466" s="355"/>
      <c r="F1466" s="15">
        <v>8.19</v>
      </c>
      <c r="G1466" s="13">
        <v>100.2</v>
      </c>
      <c r="H1466" s="15">
        <v>14.94</v>
      </c>
      <c r="I1466" s="13" t="s">
        <v>230</v>
      </c>
      <c r="J1466" s="318" t="s">
        <v>312</v>
      </c>
      <c r="K1466" s="15">
        <v>7.71</v>
      </c>
      <c r="L1466" s="15">
        <v>7.8</v>
      </c>
      <c r="M1466" s="15" t="s">
        <v>312</v>
      </c>
      <c r="N1466" s="15">
        <v>656.4</v>
      </c>
      <c r="O1466" s="12">
        <v>17.100000000000001</v>
      </c>
      <c r="P1466" s="13"/>
      <c r="Q1466" s="111" t="s">
        <v>467</v>
      </c>
      <c r="R1466" s="111" t="s">
        <v>553</v>
      </c>
      <c r="S1466" s="13"/>
      <c r="T1466" s="13"/>
      <c r="U1466" s="18" t="s">
        <v>610</v>
      </c>
      <c r="V1466" s="330">
        <v>0</v>
      </c>
      <c r="W1466" s="330">
        <v>0</v>
      </c>
      <c r="X1466" s="330">
        <v>0</v>
      </c>
      <c r="Y1466" s="330">
        <v>0.25</v>
      </c>
      <c r="Z1466" s="330">
        <f>V1466+W1466+X1466+Y1466</f>
        <v>0.25</v>
      </c>
      <c r="AA1466" s="13"/>
      <c r="AB1466" s="13"/>
    </row>
    <row r="1467" spans="1:28" ht="15" x14ac:dyDescent="0.2">
      <c r="A1467" s="13" t="s">
        <v>315</v>
      </c>
      <c r="B1467" s="39">
        <v>42879</v>
      </c>
      <c r="C1467" s="16">
        <v>0.46458333333333335</v>
      </c>
      <c r="D1467" s="13">
        <v>59.8</v>
      </c>
      <c r="E1467" s="355" t="s">
        <v>296</v>
      </c>
      <c r="F1467" s="15">
        <v>7.62</v>
      </c>
      <c r="G1467" s="13">
        <v>97.7</v>
      </c>
      <c r="H1467" s="15">
        <v>17.14</v>
      </c>
      <c r="I1467" s="13" t="s">
        <v>230</v>
      </c>
      <c r="J1467" s="318" t="s">
        <v>312</v>
      </c>
      <c r="K1467" s="15">
        <v>7.95</v>
      </c>
      <c r="L1467" s="15">
        <v>7.9</v>
      </c>
      <c r="M1467" s="15" t="s">
        <v>312</v>
      </c>
      <c r="N1467" s="15">
        <v>539.20000000000005</v>
      </c>
      <c r="O1467" s="12">
        <v>200.1</v>
      </c>
      <c r="P1467" s="13"/>
      <c r="Q1467" s="111" t="s">
        <v>467</v>
      </c>
      <c r="R1467" s="111" t="s">
        <v>553</v>
      </c>
      <c r="S1467" s="13"/>
      <c r="T1467" s="13"/>
      <c r="U1467" s="18" t="s">
        <v>470</v>
      </c>
      <c r="V1467" s="330">
        <v>0.11</v>
      </c>
      <c r="W1467" s="330">
        <v>0.24</v>
      </c>
      <c r="X1467" s="330">
        <v>0</v>
      </c>
      <c r="Y1467" s="330">
        <v>0</v>
      </c>
      <c r="Z1467" s="330">
        <f>V1467+W1467+X1467+Y1467</f>
        <v>0.35</v>
      </c>
      <c r="AA1467" s="13"/>
      <c r="AB1467" s="13"/>
    </row>
    <row r="1468" spans="1:28" ht="15" x14ac:dyDescent="0.2">
      <c r="A1468" s="13" t="s">
        <v>315</v>
      </c>
      <c r="B1468" s="39">
        <v>42886</v>
      </c>
      <c r="C1468" s="16">
        <v>0.4458333333333333</v>
      </c>
      <c r="D1468" s="13">
        <v>109.2</v>
      </c>
      <c r="E1468" s="111" t="s">
        <v>296</v>
      </c>
      <c r="F1468" s="15">
        <v>8.14</v>
      </c>
      <c r="G1468" s="13">
        <v>100.7</v>
      </c>
      <c r="H1468" s="15">
        <v>16.059999999999999</v>
      </c>
      <c r="I1468" s="13" t="s">
        <v>230</v>
      </c>
      <c r="J1468" s="318" t="s">
        <v>312</v>
      </c>
      <c r="K1468" s="15">
        <v>8.02</v>
      </c>
      <c r="L1468" s="15">
        <v>6.2</v>
      </c>
      <c r="M1468" s="15" t="s">
        <v>312</v>
      </c>
      <c r="N1468" s="15">
        <v>490.2</v>
      </c>
      <c r="O1468" s="12">
        <v>157.80000000000001</v>
      </c>
      <c r="P1468" s="13"/>
      <c r="Q1468" s="111" t="s">
        <v>490</v>
      </c>
      <c r="R1468" s="111" t="s">
        <v>492</v>
      </c>
      <c r="S1468" s="13"/>
      <c r="T1468" s="13"/>
      <c r="U1468" s="18" t="s">
        <v>650</v>
      </c>
      <c r="V1468" s="330"/>
      <c r="W1468" s="330"/>
      <c r="X1468" s="330"/>
      <c r="Y1468" s="330"/>
      <c r="Z1468" s="330"/>
      <c r="AA1468" s="13"/>
      <c r="AB1468" s="13"/>
    </row>
    <row r="1469" spans="1:28" ht="15" x14ac:dyDescent="0.2">
      <c r="A1469" s="13" t="s">
        <v>315</v>
      </c>
      <c r="B1469" s="39">
        <v>42893</v>
      </c>
      <c r="C1469" s="16">
        <v>0.45277777777777778</v>
      </c>
      <c r="D1469" s="13">
        <v>172</v>
      </c>
      <c r="E1469" s="111"/>
      <c r="F1469" s="15">
        <v>8.35</v>
      </c>
      <c r="G1469" s="13">
        <v>104.8</v>
      </c>
      <c r="H1469" s="15">
        <v>17.11</v>
      </c>
      <c r="I1469" s="13" t="s">
        <v>230</v>
      </c>
      <c r="J1469" s="318" t="s">
        <v>312</v>
      </c>
      <c r="K1469" s="15">
        <v>7.8</v>
      </c>
      <c r="L1469" s="15">
        <v>5.7</v>
      </c>
      <c r="M1469" s="15" t="s">
        <v>312</v>
      </c>
      <c r="N1469" s="15">
        <v>444.6</v>
      </c>
      <c r="O1469" s="12">
        <v>149.5</v>
      </c>
      <c r="P1469" s="13"/>
      <c r="Q1469" s="111" t="s">
        <v>490</v>
      </c>
      <c r="R1469" s="111" t="s">
        <v>492</v>
      </c>
      <c r="S1469" s="13"/>
      <c r="T1469" s="13"/>
      <c r="U1469" s="18" t="s">
        <v>472</v>
      </c>
      <c r="V1469" s="330"/>
      <c r="W1469" s="330"/>
      <c r="X1469" s="330"/>
      <c r="Y1469" s="330"/>
      <c r="Z1469" s="330"/>
      <c r="AA1469" s="13"/>
      <c r="AB1469" s="13"/>
    </row>
    <row r="1470" spans="1:28" ht="15" x14ac:dyDescent="0.2">
      <c r="A1470" s="13" t="s">
        <v>315</v>
      </c>
      <c r="B1470" s="39">
        <v>42900</v>
      </c>
      <c r="C1470" s="16">
        <v>0.45763888888888887</v>
      </c>
      <c r="D1470" s="13">
        <v>48.8</v>
      </c>
      <c r="E1470" s="111" t="s">
        <v>296</v>
      </c>
      <c r="F1470" s="15">
        <v>7.92</v>
      </c>
      <c r="G1470" s="13">
        <v>102.7</v>
      </c>
      <c r="H1470" s="15">
        <v>17.989999999999998</v>
      </c>
      <c r="I1470" s="13" t="s">
        <v>230</v>
      </c>
      <c r="J1470" s="318" t="s">
        <v>312</v>
      </c>
      <c r="K1470" s="15">
        <v>7.97</v>
      </c>
      <c r="L1470" s="15">
        <v>3.8</v>
      </c>
      <c r="M1470" s="15" t="s">
        <v>312</v>
      </c>
      <c r="N1470" s="15">
        <v>430.8</v>
      </c>
      <c r="O1470" s="12">
        <v>242.4</v>
      </c>
      <c r="P1470" s="13"/>
      <c r="Q1470" s="111" t="s">
        <v>467</v>
      </c>
      <c r="R1470" s="111" t="s">
        <v>492</v>
      </c>
      <c r="S1470" s="13"/>
      <c r="T1470" s="13"/>
      <c r="U1470" s="18" t="s">
        <v>473</v>
      </c>
      <c r="V1470" s="330"/>
      <c r="W1470" s="330"/>
      <c r="X1470" s="330"/>
      <c r="Y1470" s="330"/>
      <c r="Z1470" s="330"/>
      <c r="AA1470" s="13"/>
      <c r="AB1470" s="13"/>
    </row>
    <row r="1471" spans="1:28" ht="15" x14ac:dyDescent="0.2">
      <c r="A1471" s="13" t="s">
        <v>315</v>
      </c>
      <c r="B1471" s="39">
        <v>42907</v>
      </c>
      <c r="C1471" s="16">
        <v>0.44166666666666665</v>
      </c>
      <c r="D1471" s="13">
        <v>70.3</v>
      </c>
      <c r="E1471" s="111"/>
      <c r="F1471" s="15">
        <v>7.56</v>
      </c>
      <c r="G1471" s="13">
        <v>102.1</v>
      </c>
      <c r="H1471" s="15">
        <v>20.59</v>
      </c>
      <c r="I1471" s="13" t="s">
        <v>230</v>
      </c>
      <c r="J1471" s="318" t="s">
        <v>312</v>
      </c>
      <c r="K1471" s="15">
        <v>7.47</v>
      </c>
      <c r="L1471" s="15">
        <v>5</v>
      </c>
      <c r="M1471" s="15" t="s">
        <v>312</v>
      </c>
      <c r="N1471" s="15">
        <v>417</v>
      </c>
      <c r="O1471" s="12">
        <v>191.6</v>
      </c>
      <c r="P1471" s="13"/>
      <c r="Q1471" s="111" t="s">
        <v>467</v>
      </c>
      <c r="R1471" s="111" t="s">
        <v>492</v>
      </c>
      <c r="S1471" s="13"/>
      <c r="T1471" s="13"/>
      <c r="U1471" s="18" t="s">
        <v>544</v>
      </c>
      <c r="V1471" s="330"/>
      <c r="W1471" s="330"/>
      <c r="X1471" s="330"/>
      <c r="Y1471" s="330"/>
      <c r="Z1471" s="330"/>
      <c r="AA1471" s="13"/>
      <c r="AB1471" s="13"/>
    </row>
    <row r="1472" spans="1:28" ht="15" x14ac:dyDescent="0.2">
      <c r="A1472" s="13" t="s">
        <v>315</v>
      </c>
      <c r="B1472" s="39">
        <v>42914</v>
      </c>
      <c r="C1472" s="16">
        <v>0.42708333333333331</v>
      </c>
      <c r="D1472" s="13">
        <v>120.1</v>
      </c>
      <c r="E1472" s="111" t="s">
        <v>296</v>
      </c>
      <c r="F1472" s="15">
        <v>8.07</v>
      </c>
      <c r="G1472" s="13">
        <v>102.9</v>
      </c>
      <c r="H1472" s="15">
        <v>17.440000000000001</v>
      </c>
      <c r="I1472" s="13" t="s">
        <v>230</v>
      </c>
      <c r="J1472" s="318" t="s">
        <v>312</v>
      </c>
      <c r="K1472" s="15">
        <v>7.96</v>
      </c>
      <c r="L1472" s="15">
        <v>3.3</v>
      </c>
      <c r="M1472" s="15" t="s">
        <v>312</v>
      </c>
      <c r="N1472" s="15">
        <v>470.5</v>
      </c>
      <c r="O1472" s="12">
        <v>152.69999999999999</v>
      </c>
      <c r="P1472" s="13"/>
      <c r="Q1472" s="111" t="s">
        <v>217</v>
      </c>
      <c r="R1472" s="111" t="s">
        <v>492</v>
      </c>
      <c r="S1472" s="13"/>
      <c r="T1472" s="13"/>
      <c r="U1472" s="18" t="s">
        <v>544</v>
      </c>
      <c r="V1472" s="330"/>
      <c r="W1472" s="330"/>
      <c r="X1472" s="330"/>
      <c r="Y1472" s="330"/>
      <c r="Z1472" s="330"/>
      <c r="AA1472" s="13"/>
      <c r="AB1472" s="13"/>
    </row>
    <row r="1473" spans="1:28" ht="15" x14ac:dyDescent="0.2">
      <c r="A1473" s="13" t="s">
        <v>315</v>
      </c>
      <c r="B1473" s="39">
        <v>42921</v>
      </c>
      <c r="C1473" s="16">
        <v>0.39583333333333331</v>
      </c>
      <c r="D1473" s="13">
        <v>365</v>
      </c>
      <c r="E1473" s="111"/>
      <c r="F1473" s="15">
        <v>8.06</v>
      </c>
      <c r="G1473" s="13">
        <v>102.2</v>
      </c>
      <c r="H1473" s="15">
        <v>17.45</v>
      </c>
      <c r="I1473" s="13" t="s">
        <v>651</v>
      </c>
      <c r="J1473" s="318" t="s">
        <v>312</v>
      </c>
      <c r="K1473" s="15">
        <v>7.65</v>
      </c>
      <c r="L1473" s="15">
        <v>5.6</v>
      </c>
      <c r="M1473" s="15" t="s">
        <v>312</v>
      </c>
      <c r="N1473" s="15">
        <v>550.79999999999995</v>
      </c>
      <c r="O1473" s="12">
        <v>221.8</v>
      </c>
      <c r="P1473" s="13"/>
      <c r="Q1473" s="111" t="s">
        <v>467</v>
      </c>
      <c r="R1473" s="111" t="s">
        <v>492</v>
      </c>
      <c r="S1473" s="13"/>
      <c r="T1473" s="13"/>
      <c r="U1473" s="18" t="s">
        <v>620</v>
      </c>
      <c r="V1473" s="330"/>
      <c r="W1473" s="330"/>
      <c r="X1473" s="330"/>
      <c r="Y1473" s="330"/>
      <c r="Z1473" s="330"/>
      <c r="AA1473" s="13"/>
      <c r="AB1473" s="13"/>
    </row>
    <row r="1474" spans="1:28" ht="15" x14ac:dyDescent="0.2">
      <c r="A1474" s="13" t="s">
        <v>315</v>
      </c>
      <c r="B1474" s="39">
        <v>42928</v>
      </c>
      <c r="C1474" s="16">
        <v>0.40763888888888888</v>
      </c>
      <c r="D1474" s="13">
        <v>365.4</v>
      </c>
      <c r="E1474" s="111" t="s">
        <v>296</v>
      </c>
      <c r="F1474" s="15">
        <v>7.8</v>
      </c>
      <c r="G1474" s="13">
        <v>104.3</v>
      </c>
      <c r="H1474" s="15">
        <v>19.77</v>
      </c>
      <c r="I1474" s="13" t="s">
        <v>230</v>
      </c>
      <c r="J1474" s="318" t="s">
        <v>312</v>
      </c>
      <c r="K1474" s="15">
        <v>7.79</v>
      </c>
      <c r="L1474" s="15">
        <v>2</v>
      </c>
      <c r="M1474" s="15" t="s">
        <v>312</v>
      </c>
      <c r="N1474" s="15">
        <v>565.70000000000005</v>
      </c>
      <c r="O1474" s="12">
        <v>165.1</v>
      </c>
      <c r="P1474" s="13"/>
      <c r="Q1474" s="111" t="s">
        <v>467</v>
      </c>
      <c r="R1474" s="111" t="s">
        <v>492</v>
      </c>
      <c r="S1474" s="13"/>
      <c r="T1474" s="13"/>
      <c r="U1474" s="18" t="s">
        <v>621</v>
      </c>
      <c r="V1474" s="330"/>
      <c r="W1474" s="330"/>
      <c r="X1474" s="330"/>
      <c r="Y1474" s="330"/>
      <c r="Z1474" s="330"/>
      <c r="AA1474" s="13"/>
      <c r="AB1474" s="13"/>
    </row>
    <row r="1475" spans="1:28" ht="15" x14ac:dyDescent="0.2">
      <c r="A1475" s="13" t="s">
        <v>315</v>
      </c>
      <c r="B1475" s="39">
        <v>42935</v>
      </c>
      <c r="C1475" s="16">
        <v>0.4145833333333333</v>
      </c>
      <c r="D1475" s="13">
        <v>125</v>
      </c>
      <c r="E1475" s="111"/>
      <c r="F1475" s="15">
        <v>8.08</v>
      </c>
      <c r="G1475" s="13">
        <v>110.7</v>
      </c>
      <c r="H1475" s="15">
        <v>20.93</v>
      </c>
      <c r="I1475" s="13" t="s">
        <v>230</v>
      </c>
      <c r="J1475" s="318" t="s">
        <v>312</v>
      </c>
      <c r="K1475" s="15">
        <v>7.83</v>
      </c>
      <c r="L1475" s="15">
        <v>1.8</v>
      </c>
      <c r="M1475" s="15" t="s">
        <v>312</v>
      </c>
      <c r="N1475" s="15">
        <v>641.4</v>
      </c>
      <c r="O1475" s="12">
        <v>178.8</v>
      </c>
      <c r="P1475" s="13"/>
      <c r="Q1475" s="111" t="s">
        <v>467</v>
      </c>
      <c r="R1475" s="111" t="s">
        <v>492</v>
      </c>
      <c r="S1475" s="13"/>
      <c r="T1475" s="13"/>
      <c r="U1475" s="18" t="s">
        <v>621</v>
      </c>
      <c r="V1475" s="330"/>
      <c r="W1475" s="330"/>
      <c r="X1475" s="330"/>
      <c r="Y1475" s="330"/>
      <c r="Z1475" s="330"/>
      <c r="AA1475" s="13"/>
      <c r="AB1475" s="13"/>
    </row>
    <row r="1476" spans="1:28" ht="15" x14ac:dyDescent="0.2">
      <c r="A1476" s="13" t="s">
        <v>315</v>
      </c>
      <c r="B1476" s="39">
        <v>42942</v>
      </c>
      <c r="C1476" s="16">
        <v>0.4291666666666667</v>
      </c>
      <c r="D1476" s="13">
        <v>613.1</v>
      </c>
      <c r="E1476" s="111" t="s">
        <v>296</v>
      </c>
      <c r="F1476" s="15">
        <v>7.83</v>
      </c>
      <c r="G1476" s="13">
        <v>104.9</v>
      </c>
      <c r="H1476" s="15">
        <v>20.260000000000002</v>
      </c>
      <c r="I1476" s="13" t="s">
        <v>230</v>
      </c>
      <c r="J1476" s="318" t="s">
        <v>312</v>
      </c>
      <c r="K1476" s="15">
        <v>7.92</v>
      </c>
      <c r="L1476" s="15">
        <v>2.4</v>
      </c>
      <c r="M1476" s="15" t="s">
        <v>312</v>
      </c>
      <c r="N1476" s="15">
        <v>552.29999999999995</v>
      </c>
      <c r="O1476" s="12">
        <v>150.1</v>
      </c>
      <c r="P1476" s="13"/>
      <c r="Q1476" s="111" t="s">
        <v>467</v>
      </c>
      <c r="R1476" s="111" t="s">
        <v>492</v>
      </c>
      <c r="S1476" s="13"/>
      <c r="T1476" s="13"/>
      <c r="U1476" s="18" t="s">
        <v>641</v>
      </c>
      <c r="V1476" s="330"/>
      <c r="W1476" s="330"/>
      <c r="X1476" s="330"/>
      <c r="Y1476" s="330"/>
      <c r="Z1476" s="330"/>
      <c r="AA1476" s="13"/>
      <c r="AB1476" s="13"/>
    </row>
    <row r="1477" spans="1:28" ht="15" x14ac:dyDescent="0.2">
      <c r="A1477" s="13" t="s">
        <v>315</v>
      </c>
      <c r="B1477" s="39">
        <v>42949</v>
      </c>
      <c r="C1477" s="16">
        <v>0.52013888888888882</v>
      </c>
      <c r="D1477" s="13">
        <v>199</v>
      </c>
      <c r="E1477" s="111"/>
      <c r="F1477" s="15">
        <v>8.23</v>
      </c>
      <c r="G1477" s="13">
        <v>110.8</v>
      </c>
      <c r="H1477" s="15">
        <v>20.69</v>
      </c>
      <c r="I1477" s="13" t="s">
        <v>230</v>
      </c>
      <c r="J1477" s="318" t="s">
        <v>312</v>
      </c>
      <c r="K1477" s="15">
        <v>8.18</v>
      </c>
      <c r="L1477" s="15">
        <v>3.1</v>
      </c>
      <c r="M1477" s="15" t="s">
        <v>312</v>
      </c>
      <c r="N1477" s="15">
        <v>503.3</v>
      </c>
      <c r="O1477" s="12">
        <v>104.4</v>
      </c>
      <c r="P1477" s="13"/>
      <c r="Q1477" s="111" t="s">
        <v>467</v>
      </c>
      <c r="R1477" s="111" t="s">
        <v>492</v>
      </c>
      <c r="S1477" s="13"/>
      <c r="T1477" s="13"/>
      <c r="U1477" s="18" t="s">
        <v>547</v>
      </c>
      <c r="V1477" s="330"/>
      <c r="W1477" s="330"/>
      <c r="X1477" s="330"/>
      <c r="Y1477" s="330"/>
      <c r="Z1477" s="330"/>
      <c r="AA1477" s="13"/>
      <c r="AB1477" s="13"/>
    </row>
    <row r="1478" spans="1:28" ht="15" x14ac:dyDescent="0.25">
      <c r="A1478" s="13" t="s">
        <v>315</v>
      </c>
      <c r="B1478" s="39">
        <v>42956</v>
      </c>
      <c r="C1478" s="16">
        <v>0.41736111111111113</v>
      </c>
      <c r="D1478" s="13">
        <v>135.4</v>
      </c>
      <c r="E1478" s="111" t="s">
        <v>296</v>
      </c>
      <c r="F1478" s="15">
        <v>7.82</v>
      </c>
      <c r="G1478" s="13">
        <v>102.2</v>
      </c>
      <c r="H1478" s="15">
        <v>18.510000000000002</v>
      </c>
      <c r="I1478" s="13" t="s">
        <v>230</v>
      </c>
      <c r="J1478" s="318" t="s">
        <v>312</v>
      </c>
      <c r="K1478" s="15">
        <v>7.83</v>
      </c>
      <c r="L1478" s="15">
        <v>8.1</v>
      </c>
      <c r="M1478" s="15" t="s">
        <v>312</v>
      </c>
      <c r="N1478" s="15">
        <v>476.1</v>
      </c>
      <c r="O1478" s="12">
        <v>127.9</v>
      </c>
      <c r="P1478" s="13"/>
      <c r="Q1478" s="111" t="s">
        <v>467</v>
      </c>
      <c r="R1478" s="111" t="s">
        <v>492</v>
      </c>
      <c r="S1478" s="13"/>
      <c r="T1478" s="13"/>
      <c r="U1478" s="363" t="s">
        <v>478</v>
      </c>
      <c r="V1478" s="330"/>
      <c r="W1478" s="330"/>
      <c r="X1478" s="330"/>
      <c r="Y1478" s="330"/>
      <c r="Z1478" s="330"/>
      <c r="AA1478" s="13"/>
      <c r="AB1478" s="13"/>
    </row>
    <row r="1479" spans="1:28" ht="15" x14ac:dyDescent="0.25">
      <c r="A1479" s="13" t="s">
        <v>315</v>
      </c>
      <c r="B1479" s="39">
        <v>42963</v>
      </c>
      <c r="C1479" s="16">
        <v>0.40347222222222223</v>
      </c>
      <c r="D1479" s="13"/>
      <c r="E1479" s="111"/>
      <c r="F1479" s="15" t="s">
        <v>312</v>
      </c>
      <c r="G1479" s="13" t="s">
        <v>312</v>
      </c>
      <c r="H1479" s="15">
        <v>18.149999999999999</v>
      </c>
      <c r="I1479" s="13" t="s">
        <v>230</v>
      </c>
      <c r="J1479" s="318" t="s">
        <v>312</v>
      </c>
      <c r="K1479" s="15">
        <v>7.75</v>
      </c>
      <c r="L1479" s="15">
        <v>9.9</v>
      </c>
      <c r="M1479" s="15" t="s">
        <v>312</v>
      </c>
      <c r="N1479" s="15">
        <v>487.3</v>
      </c>
      <c r="O1479" s="12">
        <v>185.3</v>
      </c>
      <c r="P1479" s="13"/>
      <c r="Q1479" s="111" t="s">
        <v>467</v>
      </c>
      <c r="R1479" s="111" t="s">
        <v>553</v>
      </c>
      <c r="S1479" s="13"/>
      <c r="T1479" s="13"/>
      <c r="U1479" s="363" t="s">
        <v>652</v>
      </c>
      <c r="V1479" s="330"/>
      <c r="W1479" s="330"/>
      <c r="X1479" s="330"/>
      <c r="Y1479" s="330"/>
      <c r="Z1479" s="330"/>
      <c r="AA1479" s="13"/>
      <c r="AB1479" s="13"/>
    </row>
    <row r="1480" spans="1:28" ht="15" x14ac:dyDescent="0.25">
      <c r="A1480" s="73" t="s">
        <v>315</v>
      </c>
      <c r="B1480" s="325">
        <v>42970</v>
      </c>
      <c r="C1480" s="326">
        <v>0.4604166666666667</v>
      </c>
      <c r="D1480" s="73">
        <v>166.4</v>
      </c>
      <c r="E1480" s="160" t="s">
        <v>296</v>
      </c>
      <c r="F1480" s="171">
        <v>7.82</v>
      </c>
      <c r="G1480" s="73">
        <v>106.6</v>
      </c>
      <c r="H1480" s="171">
        <v>19.809999999999999</v>
      </c>
      <c r="I1480" s="73" t="s">
        <v>230</v>
      </c>
      <c r="J1480" s="332" t="s">
        <v>312</v>
      </c>
      <c r="K1480" s="171">
        <v>7.65</v>
      </c>
      <c r="L1480" s="171">
        <v>8.5</v>
      </c>
      <c r="M1480" s="171" t="s">
        <v>312</v>
      </c>
      <c r="N1480" s="171">
        <v>493.7</v>
      </c>
      <c r="O1480" s="159">
        <v>111.7</v>
      </c>
      <c r="P1480" s="73"/>
      <c r="Q1480" s="160" t="s">
        <v>467</v>
      </c>
      <c r="R1480" s="160" t="s">
        <v>553</v>
      </c>
      <c r="S1480" s="73"/>
      <c r="T1480" s="73"/>
      <c r="U1480" s="382" t="s">
        <v>480</v>
      </c>
      <c r="V1480" s="362"/>
      <c r="W1480" s="362"/>
      <c r="X1480" s="362"/>
      <c r="Y1480" s="362"/>
      <c r="Z1480" s="362"/>
      <c r="AA1480" s="73"/>
      <c r="AB1480" s="73"/>
    </row>
    <row r="1481" spans="1:28" ht="15" x14ac:dyDescent="0.25">
      <c r="A1481" s="13" t="s">
        <v>315</v>
      </c>
      <c r="B1481" s="39">
        <v>42977</v>
      </c>
      <c r="C1481" s="16">
        <v>0.46249999999999997</v>
      </c>
      <c r="D1481" s="13">
        <v>387.3</v>
      </c>
      <c r="E1481" s="111" t="s">
        <v>296</v>
      </c>
      <c r="F1481" s="15">
        <v>8.34</v>
      </c>
      <c r="G1481" s="13">
        <v>106.3</v>
      </c>
      <c r="H1481" s="15">
        <v>18.32</v>
      </c>
      <c r="I1481" s="13" t="s">
        <v>487</v>
      </c>
      <c r="J1481" s="318" t="s">
        <v>312</v>
      </c>
      <c r="K1481" s="15">
        <v>7.7</v>
      </c>
      <c r="L1481" s="15">
        <v>3.65</v>
      </c>
      <c r="M1481" s="15" t="s">
        <v>312</v>
      </c>
      <c r="N1481" s="15">
        <v>535.4</v>
      </c>
      <c r="O1481" s="12">
        <v>144.69999999999999</v>
      </c>
      <c r="P1481" s="13"/>
      <c r="Q1481" s="111" t="s">
        <v>490</v>
      </c>
      <c r="R1481" s="111" t="s">
        <v>553</v>
      </c>
      <c r="S1481" s="13"/>
      <c r="T1481" s="13"/>
      <c r="U1481" s="363" t="s">
        <v>653</v>
      </c>
      <c r="V1481" s="330"/>
      <c r="W1481" s="330"/>
      <c r="X1481" s="330"/>
      <c r="Y1481" s="330"/>
      <c r="Z1481" s="330"/>
      <c r="AA1481" s="13"/>
      <c r="AB1481" s="13"/>
    </row>
    <row r="1482" spans="1:28" ht="15" x14ac:dyDescent="0.25">
      <c r="A1482" s="13" t="s">
        <v>315</v>
      </c>
      <c r="B1482" s="39">
        <v>42984</v>
      </c>
      <c r="C1482" s="16">
        <v>0.43958333333333338</v>
      </c>
      <c r="D1482" s="13"/>
      <c r="E1482" s="111"/>
      <c r="F1482" s="15">
        <v>7.97</v>
      </c>
      <c r="G1482" s="13">
        <v>100</v>
      </c>
      <c r="H1482" s="15">
        <v>16.73</v>
      </c>
      <c r="I1482" s="13" t="s">
        <v>487</v>
      </c>
      <c r="J1482" s="318" t="s">
        <v>312</v>
      </c>
      <c r="K1482" s="15">
        <v>7.62</v>
      </c>
      <c r="L1482" s="15">
        <v>1.8</v>
      </c>
      <c r="M1482" s="15" t="s">
        <v>312</v>
      </c>
      <c r="N1482" s="15">
        <v>677.7</v>
      </c>
      <c r="O1482" s="12">
        <v>152.6</v>
      </c>
      <c r="P1482" s="13"/>
      <c r="Q1482" s="111" t="s">
        <v>490</v>
      </c>
      <c r="R1482" s="111" t="s">
        <v>553</v>
      </c>
      <c r="S1482" s="13"/>
      <c r="T1482" s="13"/>
      <c r="U1482" s="363" t="s">
        <v>654</v>
      </c>
      <c r="V1482" s="330"/>
      <c r="W1482" s="330"/>
      <c r="X1482" s="330"/>
      <c r="Y1482" s="330"/>
      <c r="Z1482" s="330"/>
      <c r="AA1482" s="13"/>
      <c r="AB1482" s="13"/>
    </row>
    <row r="1483" spans="1:28" ht="15" x14ac:dyDescent="0.25">
      <c r="A1483" s="13" t="s">
        <v>315</v>
      </c>
      <c r="B1483" s="39">
        <v>42991</v>
      </c>
      <c r="C1483" s="16">
        <v>0.4368055555555555</v>
      </c>
      <c r="D1483" s="13">
        <v>686.1</v>
      </c>
      <c r="E1483" s="111" t="s">
        <v>296</v>
      </c>
      <c r="F1483" s="15">
        <v>7.98</v>
      </c>
      <c r="G1483" s="13">
        <v>104</v>
      </c>
      <c r="H1483" s="15">
        <v>18.34</v>
      </c>
      <c r="I1483" s="13" t="s">
        <v>487</v>
      </c>
      <c r="J1483" s="318" t="s">
        <v>312</v>
      </c>
      <c r="K1483" s="15">
        <v>7.52</v>
      </c>
      <c r="L1483" s="15" t="s">
        <v>312</v>
      </c>
      <c r="M1483" s="15" t="s">
        <v>312</v>
      </c>
      <c r="N1483" s="15">
        <v>621.9</v>
      </c>
      <c r="O1483" s="12" t="s">
        <v>312</v>
      </c>
      <c r="P1483" s="13"/>
      <c r="Q1483" s="111" t="s">
        <v>490</v>
      </c>
      <c r="R1483" s="111" t="s">
        <v>553</v>
      </c>
      <c r="S1483" s="13"/>
      <c r="T1483" s="13"/>
      <c r="U1483" s="358" t="s">
        <v>655</v>
      </c>
      <c r="V1483" s="330"/>
      <c r="W1483" s="330"/>
      <c r="X1483" s="330"/>
      <c r="Y1483" s="330"/>
      <c r="Z1483" s="330"/>
      <c r="AA1483" s="13"/>
      <c r="AB1483" s="13"/>
    </row>
    <row r="1484" spans="1:28" ht="15" x14ac:dyDescent="0.2">
      <c r="A1484" s="13" t="s">
        <v>314</v>
      </c>
      <c r="B1484" s="39">
        <v>41395</v>
      </c>
      <c r="C1484" s="13" t="s">
        <v>281</v>
      </c>
      <c r="D1484" s="13">
        <v>579</v>
      </c>
      <c r="E1484" s="13"/>
      <c r="F1484" s="13" t="s">
        <v>281</v>
      </c>
      <c r="G1484" s="13" t="s">
        <v>281</v>
      </c>
      <c r="H1484" s="13" t="s">
        <v>281</v>
      </c>
      <c r="I1484" s="13" t="s">
        <v>281</v>
      </c>
      <c r="J1484" s="318" t="s">
        <v>312</v>
      </c>
      <c r="K1484" s="13" t="s">
        <v>281</v>
      </c>
      <c r="L1484" s="13" t="s">
        <v>281</v>
      </c>
      <c r="M1484" s="13" t="s">
        <v>281</v>
      </c>
      <c r="N1484" s="13" t="s">
        <v>281</v>
      </c>
      <c r="O1484" s="13" t="s">
        <v>281</v>
      </c>
      <c r="P1484" s="13" t="s">
        <v>281</v>
      </c>
      <c r="Q1484" s="13" t="s">
        <v>281</v>
      </c>
      <c r="R1484" s="13" t="s">
        <v>345</v>
      </c>
      <c r="S1484" s="13"/>
      <c r="T1484" s="13"/>
      <c r="U1484" s="18" t="s">
        <v>267</v>
      </c>
      <c r="V1484" s="330"/>
      <c r="W1484" s="357"/>
      <c r="X1484" s="357"/>
      <c r="Y1484" s="357"/>
      <c r="Z1484" s="357"/>
      <c r="AA1484" s="338"/>
      <c r="AB1484" s="338"/>
    </row>
    <row r="1485" spans="1:28" ht="15" x14ac:dyDescent="0.2">
      <c r="A1485" s="13" t="s">
        <v>314</v>
      </c>
      <c r="B1485" s="39">
        <v>41409</v>
      </c>
      <c r="C1485" s="13" t="s">
        <v>281</v>
      </c>
      <c r="D1485" s="13">
        <v>22.8</v>
      </c>
      <c r="E1485" s="13"/>
      <c r="F1485" s="13" t="s">
        <v>281</v>
      </c>
      <c r="G1485" s="13" t="s">
        <v>281</v>
      </c>
      <c r="H1485" s="13" t="s">
        <v>281</v>
      </c>
      <c r="I1485" s="13" t="s">
        <v>281</v>
      </c>
      <c r="J1485" s="318" t="s">
        <v>312</v>
      </c>
      <c r="K1485" s="13" t="s">
        <v>281</v>
      </c>
      <c r="L1485" s="13" t="s">
        <v>281</v>
      </c>
      <c r="M1485" s="13" t="s">
        <v>281</v>
      </c>
      <c r="N1485" s="13" t="s">
        <v>281</v>
      </c>
      <c r="O1485" s="13" t="s">
        <v>281</v>
      </c>
      <c r="P1485" s="13" t="s">
        <v>281</v>
      </c>
      <c r="Q1485" s="13" t="s">
        <v>281</v>
      </c>
      <c r="R1485" s="13" t="s">
        <v>345</v>
      </c>
      <c r="S1485" s="13"/>
      <c r="T1485" s="13"/>
      <c r="U1485" s="18" t="s">
        <v>267</v>
      </c>
      <c r="V1485" s="330"/>
      <c r="W1485" s="357"/>
      <c r="X1485" s="357"/>
      <c r="Y1485" s="357"/>
      <c r="Z1485" s="357"/>
      <c r="AA1485" s="338"/>
      <c r="AB1485" s="338"/>
    </row>
    <row r="1486" spans="1:28" ht="15" x14ac:dyDescent="0.2">
      <c r="A1486" s="13" t="s">
        <v>314</v>
      </c>
      <c r="B1486" s="39">
        <v>41465</v>
      </c>
      <c r="C1486" s="16">
        <v>0.3972222222222222</v>
      </c>
      <c r="D1486" s="13">
        <v>161</v>
      </c>
      <c r="E1486" s="13"/>
      <c r="F1486" s="13" t="s">
        <v>269</v>
      </c>
      <c r="G1486" s="13" t="s">
        <v>269</v>
      </c>
      <c r="H1486" s="13">
        <v>20.100000000000001</v>
      </c>
      <c r="I1486" s="13" t="s">
        <v>233</v>
      </c>
      <c r="J1486" s="318" t="s">
        <v>312</v>
      </c>
      <c r="K1486" s="13">
        <v>8.14</v>
      </c>
      <c r="L1486" s="13" t="s">
        <v>312</v>
      </c>
      <c r="M1486" s="13" t="s">
        <v>312</v>
      </c>
      <c r="N1486" s="13">
        <v>714.8</v>
      </c>
      <c r="O1486" s="13"/>
      <c r="P1486" s="13"/>
      <c r="Q1486" s="13"/>
      <c r="R1486" s="13" t="s">
        <v>345</v>
      </c>
      <c r="S1486" s="13"/>
      <c r="T1486" s="13"/>
      <c r="U1486" s="18" t="s">
        <v>268</v>
      </c>
      <c r="V1486" s="330"/>
      <c r="W1486" s="357"/>
      <c r="X1486" s="357"/>
      <c r="Y1486" s="357"/>
      <c r="Z1486" s="357"/>
      <c r="AA1486" s="338"/>
      <c r="AB1486" s="338"/>
    </row>
    <row r="1487" spans="1:28" ht="15" x14ac:dyDescent="0.2">
      <c r="A1487" s="13" t="s">
        <v>314</v>
      </c>
      <c r="B1487" s="39">
        <v>41479</v>
      </c>
      <c r="C1487" s="16">
        <v>0.38055555555555554</v>
      </c>
      <c r="D1487" s="13">
        <v>137</v>
      </c>
      <c r="E1487" s="13"/>
      <c r="F1487" s="13" t="s">
        <v>269</v>
      </c>
      <c r="G1487" s="13" t="s">
        <v>269</v>
      </c>
      <c r="H1487" s="13">
        <v>20.82</v>
      </c>
      <c r="I1487" s="13" t="s">
        <v>233</v>
      </c>
      <c r="J1487" s="318" t="s">
        <v>312</v>
      </c>
      <c r="K1487" s="13">
        <v>8.0299999999999994</v>
      </c>
      <c r="L1487" s="13" t="s">
        <v>312</v>
      </c>
      <c r="M1487" s="13" t="s">
        <v>312</v>
      </c>
      <c r="N1487" s="13">
        <v>590.29999999999995</v>
      </c>
      <c r="O1487" s="13"/>
      <c r="P1487" s="13"/>
      <c r="Q1487" s="13"/>
      <c r="R1487" s="13" t="s">
        <v>345</v>
      </c>
      <c r="S1487" s="13"/>
      <c r="T1487" s="13"/>
      <c r="U1487" s="18" t="s">
        <v>270</v>
      </c>
      <c r="V1487" s="330"/>
      <c r="W1487" s="357"/>
      <c r="X1487" s="357"/>
      <c r="Y1487" s="357"/>
      <c r="Z1487" s="357"/>
      <c r="AA1487" s="338"/>
      <c r="AB1487" s="338"/>
    </row>
    <row r="1488" spans="1:28" ht="15" x14ac:dyDescent="0.2">
      <c r="A1488" s="13" t="s">
        <v>314</v>
      </c>
      <c r="B1488" s="39">
        <v>41493</v>
      </c>
      <c r="C1488" s="16">
        <v>0.38125000000000003</v>
      </c>
      <c r="D1488" s="13">
        <v>687</v>
      </c>
      <c r="E1488" s="13"/>
      <c r="F1488" s="13" t="s">
        <v>269</v>
      </c>
      <c r="G1488" s="13" t="s">
        <v>269</v>
      </c>
      <c r="H1488" s="13">
        <v>18.920000000000002</v>
      </c>
      <c r="I1488" s="13" t="s">
        <v>230</v>
      </c>
      <c r="J1488" s="318" t="s">
        <v>312</v>
      </c>
      <c r="K1488" s="13">
        <v>8.07</v>
      </c>
      <c r="L1488" s="13" t="s">
        <v>312</v>
      </c>
      <c r="M1488" s="13" t="s">
        <v>312</v>
      </c>
      <c r="N1488" s="13">
        <v>578.1</v>
      </c>
      <c r="O1488" s="13"/>
      <c r="P1488" s="13"/>
      <c r="Q1488" s="13"/>
      <c r="R1488" s="13" t="s">
        <v>345</v>
      </c>
      <c r="S1488" s="13"/>
      <c r="T1488" s="13"/>
      <c r="U1488" s="18" t="s">
        <v>268</v>
      </c>
      <c r="V1488" s="330"/>
      <c r="W1488" s="357"/>
      <c r="X1488" s="357"/>
      <c r="Y1488" s="357"/>
      <c r="Z1488" s="357"/>
      <c r="AA1488" s="338"/>
      <c r="AB1488" s="338"/>
    </row>
    <row r="1489" spans="1:28" ht="15" x14ac:dyDescent="0.2">
      <c r="A1489" s="13" t="s">
        <v>314</v>
      </c>
      <c r="B1489" s="39">
        <v>41507</v>
      </c>
      <c r="C1489" s="16">
        <v>0.38472222222222219</v>
      </c>
      <c r="D1489" s="13">
        <v>206</v>
      </c>
      <c r="E1489" s="13"/>
      <c r="F1489" s="13" t="s">
        <v>269</v>
      </c>
      <c r="G1489" s="13" t="s">
        <v>269</v>
      </c>
      <c r="H1489" s="13">
        <v>19.62</v>
      </c>
      <c r="I1489" s="13" t="s">
        <v>230</v>
      </c>
      <c r="J1489" s="318" t="s">
        <v>312</v>
      </c>
      <c r="K1489" s="13">
        <v>8.27</v>
      </c>
      <c r="L1489" s="13" t="s">
        <v>312</v>
      </c>
      <c r="M1489" s="13" t="s">
        <v>312</v>
      </c>
      <c r="N1489" s="13">
        <v>588.6</v>
      </c>
      <c r="O1489" s="13"/>
      <c r="P1489" s="13"/>
      <c r="Q1489" s="13"/>
      <c r="R1489" s="13" t="s">
        <v>345</v>
      </c>
      <c r="S1489" s="13"/>
      <c r="T1489" s="13"/>
      <c r="U1489" s="18" t="s">
        <v>270</v>
      </c>
      <c r="V1489" s="330"/>
      <c r="W1489" s="357"/>
      <c r="X1489" s="357"/>
      <c r="Y1489" s="357"/>
      <c r="Z1489" s="357"/>
      <c r="AA1489" s="338"/>
      <c r="AB1489" s="338"/>
    </row>
    <row r="1490" spans="1:28" ht="15" x14ac:dyDescent="0.2">
      <c r="A1490" s="13" t="s">
        <v>314</v>
      </c>
      <c r="B1490" s="39">
        <v>41521</v>
      </c>
      <c r="C1490" s="16">
        <v>0.3840277777777778</v>
      </c>
      <c r="D1490" s="13">
        <v>549</v>
      </c>
      <c r="E1490" s="13"/>
      <c r="F1490" s="13" t="s">
        <v>269</v>
      </c>
      <c r="G1490" s="13" t="s">
        <v>269</v>
      </c>
      <c r="H1490" s="13">
        <v>20.16</v>
      </c>
      <c r="I1490" s="13" t="s">
        <v>230</v>
      </c>
      <c r="J1490" s="318" t="s">
        <v>312</v>
      </c>
      <c r="K1490" s="13">
        <v>8.27</v>
      </c>
      <c r="L1490" s="13" t="s">
        <v>312</v>
      </c>
      <c r="M1490" s="13" t="s">
        <v>312</v>
      </c>
      <c r="N1490" s="13">
        <v>403.3</v>
      </c>
      <c r="O1490" s="13"/>
      <c r="P1490" s="13"/>
      <c r="Q1490" s="13"/>
      <c r="R1490" s="13" t="s">
        <v>345</v>
      </c>
      <c r="S1490" s="13"/>
      <c r="T1490" s="13"/>
      <c r="U1490" s="18" t="s">
        <v>656</v>
      </c>
      <c r="V1490" s="330"/>
      <c r="W1490" s="357"/>
      <c r="X1490" s="357"/>
      <c r="Y1490" s="357"/>
      <c r="Z1490" s="357"/>
      <c r="AA1490" s="338"/>
      <c r="AB1490" s="338"/>
    </row>
    <row r="1491" spans="1:28" ht="15" x14ac:dyDescent="0.2">
      <c r="A1491" s="13" t="s">
        <v>314</v>
      </c>
      <c r="B1491" s="39">
        <v>41541</v>
      </c>
      <c r="C1491" s="16">
        <v>0.38541666666666669</v>
      </c>
      <c r="D1491" s="13">
        <v>102</v>
      </c>
      <c r="E1491" s="13"/>
      <c r="F1491" s="13" t="s">
        <v>269</v>
      </c>
      <c r="G1491" s="13" t="s">
        <v>269</v>
      </c>
      <c r="H1491" s="15">
        <v>12</v>
      </c>
      <c r="I1491" s="13" t="s">
        <v>371</v>
      </c>
      <c r="J1491" s="318" t="s">
        <v>312</v>
      </c>
      <c r="K1491" s="13">
        <v>7.65</v>
      </c>
      <c r="L1491" s="13" t="s">
        <v>312</v>
      </c>
      <c r="M1491" s="13" t="s">
        <v>312</v>
      </c>
      <c r="N1491" s="13">
        <v>173.7</v>
      </c>
      <c r="O1491" s="13"/>
      <c r="P1491" s="13"/>
      <c r="Q1491" s="13"/>
      <c r="R1491" s="13" t="s">
        <v>345</v>
      </c>
      <c r="S1491" s="13"/>
      <c r="T1491" s="13"/>
      <c r="U1491" s="18" t="s">
        <v>383</v>
      </c>
      <c r="V1491" s="330"/>
      <c r="W1491" s="357"/>
      <c r="X1491" s="357"/>
      <c r="Y1491" s="357"/>
      <c r="Z1491" s="357"/>
      <c r="AA1491" s="338"/>
      <c r="AB1491" s="338"/>
    </row>
    <row r="1492" spans="1:28" ht="15" x14ac:dyDescent="0.2">
      <c r="A1492" s="13" t="s">
        <v>314</v>
      </c>
      <c r="B1492" s="39">
        <v>41564</v>
      </c>
      <c r="C1492" s="16">
        <v>0.3263888888888889</v>
      </c>
      <c r="D1492" s="13">
        <v>63.1</v>
      </c>
      <c r="E1492" s="13">
        <v>613.1</v>
      </c>
      <c r="F1492" s="13">
        <v>9.6999999999999993</v>
      </c>
      <c r="G1492" s="13"/>
      <c r="H1492" s="13">
        <v>9</v>
      </c>
      <c r="I1492" s="13"/>
      <c r="J1492" s="318" t="s">
        <v>312</v>
      </c>
      <c r="K1492" s="13">
        <v>6.84</v>
      </c>
      <c r="L1492" s="13">
        <v>12.4</v>
      </c>
      <c r="M1492" s="13" t="s">
        <v>312</v>
      </c>
      <c r="N1492" s="13"/>
      <c r="O1492" s="13"/>
      <c r="P1492" s="13">
        <v>2.3E-2</v>
      </c>
      <c r="Q1492" s="13" t="s">
        <v>298</v>
      </c>
      <c r="R1492" s="13" t="s">
        <v>346</v>
      </c>
      <c r="S1492" s="13">
        <v>0.1</v>
      </c>
      <c r="T1492" s="13"/>
      <c r="U1492" s="18" t="s">
        <v>335</v>
      </c>
      <c r="V1492" s="18"/>
      <c r="W1492" s="158"/>
      <c r="X1492" s="158"/>
      <c r="Y1492" s="158"/>
      <c r="Z1492" s="158"/>
      <c r="AA1492" s="338"/>
      <c r="AB1492" s="338"/>
    </row>
    <row r="1493" spans="1:28" ht="15" x14ac:dyDescent="0.2">
      <c r="A1493" s="13" t="s">
        <v>314</v>
      </c>
      <c r="B1493" s="39">
        <v>41578</v>
      </c>
      <c r="C1493" s="16">
        <v>0.33333333333333331</v>
      </c>
      <c r="D1493" s="13">
        <v>79.8</v>
      </c>
      <c r="E1493" s="13">
        <v>307.60000000000002</v>
      </c>
      <c r="F1493" s="13">
        <v>8.1</v>
      </c>
      <c r="G1493" s="13"/>
      <c r="H1493" s="13">
        <v>7.4</v>
      </c>
      <c r="I1493" s="13"/>
      <c r="J1493" s="318" t="s">
        <v>312</v>
      </c>
      <c r="K1493" s="13">
        <v>7.65</v>
      </c>
      <c r="L1493" s="13">
        <v>6.4</v>
      </c>
      <c r="M1493" s="13" t="s">
        <v>312</v>
      </c>
      <c r="N1493" s="13"/>
      <c r="O1493" s="13"/>
      <c r="P1493" s="13">
        <v>8.0000000000000002E-3</v>
      </c>
      <c r="Q1493" s="13" t="s">
        <v>298</v>
      </c>
      <c r="R1493" s="13" t="s">
        <v>346</v>
      </c>
      <c r="S1493" s="13">
        <v>0.1</v>
      </c>
      <c r="T1493" s="13"/>
      <c r="U1493" s="18" t="s">
        <v>335</v>
      </c>
      <c r="V1493" s="18"/>
      <c r="W1493" s="158"/>
      <c r="X1493" s="158"/>
      <c r="Y1493" s="158"/>
      <c r="Z1493" s="158"/>
      <c r="AA1493" s="338"/>
      <c r="AB1493" s="338"/>
    </row>
    <row r="1494" spans="1:28" ht="15" x14ac:dyDescent="0.2">
      <c r="A1494" s="13" t="s">
        <v>314</v>
      </c>
      <c r="B1494" s="39">
        <v>41592</v>
      </c>
      <c r="C1494" s="16">
        <v>0.33333333333333331</v>
      </c>
      <c r="D1494" s="13">
        <v>69.099999999999994</v>
      </c>
      <c r="E1494" s="13">
        <v>158.5</v>
      </c>
      <c r="F1494" s="13">
        <v>7.5</v>
      </c>
      <c r="G1494" s="13"/>
      <c r="H1494" s="13">
        <v>7.5</v>
      </c>
      <c r="I1494" s="13"/>
      <c r="J1494" s="318" t="s">
        <v>312</v>
      </c>
      <c r="K1494" s="13">
        <v>7.8</v>
      </c>
      <c r="L1494" s="13"/>
      <c r="M1494" s="13" t="s">
        <v>312</v>
      </c>
      <c r="N1494" s="13"/>
      <c r="O1494" s="13"/>
      <c r="P1494" s="13">
        <v>3.5999999999999997E-2</v>
      </c>
      <c r="Q1494" s="13" t="s">
        <v>421</v>
      </c>
      <c r="R1494" s="13" t="s">
        <v>346</v>
      </c>
      <c r="S1494" s="13">
        <v>0.1</v>
      </c>
      <c r="T1494" s="13"/>
      <c r="U1494" s="18" t="s">
        <v>335</v>
      </c>
      <c r="V1494" s="18"/>
      <c r="W1494" s="158"/>
      <c r="X1494" s="158"/>
      <c r="Y1494" s="158"/>
      <c r="Z1494" s="158"/>
      <c r="AA1494" s="338"/>
      <c r="AB1494" s="338"/>
    </row>
    <row r="1495" spans="1:28" ht="15" x14ac:dyDescent="0.2">
      <c r="A1495" s="13" t="s">
        <v>314</v>
      </c>
      <c r="B1495" s="39">
        <v>41613</v>
      </c>
      <c r="C1495" s="16">
        <v>0.33333333333333331</v>
      </c>
      <c r="D1495" s="13">
        <v>27.9</v>
      </c>
      <c r="E1495" s="13">
        <v>121</v>
      </c>
      <c r="F1495" s="13" t="s">
        <v>312</v>
      </c>
      <c r="G1495" s="13"/>
      <c r="H1495" s="13">
        <v>0.3</v>
      </c>
      <c r="I1495" s="13"/>
      <c r="J1495" s="318" t="s">
        <v>312</v>
      </c>
      <c r="K1495" s="13">
        <v>7.68</v>
      </c>
      <c r="L1495" s="13" t="s">
        <v>312</v>
      </c>
      <c r="M1495" s="13" t="s">
        <v>312</v>
      </c>
      <c r="N1495" s="13"/>
      <c r="O1495" s="13"/>
      <c r="P1495" s="13">
        <v>2E-3</v>
      </c>
      <c r="Q1495" s="13" t="s">
        <v>298</v>
      </c>
      <c r="R1495" s="13" t="s">
        <v>346</v>
      </c>
      <c r="S1495" s="13" t="s">
        <v>312</v>
      </c>
      <c r="T1495" s="13"/>
      <c r="U1495" s="18" t="s">
        <v>517</v>
      </c>
      <c r="V1495" s="18"/>
      <c r="W1495" s="158"/>
      <c r="X1495" s="158"/>
      <c r="Y1495" s="158"/>
      <c r="Z1495" s="158"/>
      <c r="AA1495" s="338"/>
      <c r="AB1495" s="338"/>
    </row>
    <row r="1496" spans="1:28" ht="15" x14ac:dyDescent="0.2">
      <c r="A1496" s="13" t="s">
        <v>314</v>
      </c>
      <c r="B1496" s="39">
        <v>41620</v>
      </c>
      <c r="C1496" s="16">
        <v>0.33749999999999997</v>
      </c>
      <c r="D1496" s="13" t="s">
        <v>312</v>
      </c>
      <c r="E1496" s="13" t="s">
        <v>312</v>
      </c>
      <c r="F1496" s="13" t="s">
        <v>312</v>
      </c>
      <c r="G1496" s="13"/>
      <c r="H1496" s="13" t="s">
        <v>312</v>
      </c>
      <c r="I1496" s="13"/>
      <c r="J1496" s="318" t="s">
        <v>312</v>
      </c>
      <c r="K1496" s="13" t="s">
        <v>312</v>
      </c>
      <c r="L1496" s="13" t="s">
        <v>312</v>
      </c>
      <c r="M1496" s="13" t="s">
        <v>312</v>
      </c>
      <c r="N1496" s="13"/>
      <c r="O1496" s="13"/>
      <c r="P1496" s="13" t="s">
        <v>312</v>
      </c>
      <c r="Q1496" s="13" t="s">
        <v>312</v>
      </c>
      <c r="R1496" s="13" t="s">
        <v>312</v>
      </c>
      <c r="S1496" s="13" t="s">
        <v>312</v>
      </c>
      <c r="T1496" s="13"/>
      <c r="U1496" s="18" t="s">
        <v>259</v>
      </c>
      <c r="V1496" s="18"/>
      <c r="W1496" s="158"/>
      <c r="X1496" s="158"/>
      <c r="Y1496" s="158"/>
      <c r="Z1496" s="158"/>
      <c r="AA1496" s="338"/>
      <c r="AB1496" s="338"/>
    </row>
    <row r="1497" spans="1:28" ht="15" x14ac:dyDescent="0.2">
      <c r="A1497" s="13" t="s">
        <v>314</v>
      </c>
      <c r="B1497" s="39">
        <v>41671</v>
      </c>
      <c r="C1497" s="16">
        <v>0.36805555555555558</v>
      </c>
      <c r="D1497" s="13">
        <v>85.5</v>
      </c>
      <c r="E1497" s="13">
        <v>125</v>
      </c>
      <c r="F1497" s="13">
        <v>8.6</v>
      </c>
      <c r="G1497" s="13"/>
      <c r="H1497" s="13">
        <v>1.4</v>
      </c>
      <c r="I1497" s="13"/>
      <c r="J1497" s="318" t="s">
        <v>312</v>
      </c>
      <c r="K1497" s="13">
        <v>7.62</v>
      </c>
      <c r="L1497" s="13" t="s">
        <v>312</v>
      </c>
      <c r="M1497" s="13" t="s">
        <v>312</v>
      </c>
      <c r="N1497" s="13"/>
      <c r="O1497" s="13"/>
      <c r="P1497" s="13">
        <v>5.0000000000000001E-3</v>
      </c>
      <c r="Q1497" s="13" t="s">
        <v>298</v>
      </c>
      <c r="R1497" s="13" t="s">
        <v>346</v>
      </c>
      <c r="S1497" s="13" t="s">
        <v>312</v>
      </c>
      <c r="T1497" s="13"/>
      <c r="U1497" s="18" t="s">
        <v>657</v>
      </c>
      <c r="V1497" s="18"/>
      <c r="W1497" s="158"/>
      <c r="X1497" s="158"/>
      <c r="Y1497" s="158"/>
      <c r="Z1497" s="158"/>
      <c r="AA1497" s="338"/>
      <c r="AB1497" s="338"/>
    </row>
    <row r="1498" spans="1:28" ht="15" x14ac:dyDescent="0.2">
      <c r="A1498" s="13" t="s">
        <v>314</v>
      </c>
      <c r="B1498" s="39">
        <v>41684</v>
      </c>
      <c r="C1498" s="16">
        <v>0.34375</v>
      </c>
      <c r="D1498" s="13">
        <v>56.8</v>
      </c>
      <c r="E1498" s="13">
        <v>82.6</v>
      </c>
      <c r="F1498" s="13">
        <v>7.7</v>
      </c>
      <c r="G1498" s="13"/>
      <c r="H1498" s="13">
        <v>2.2999999999999998</v>
      </c>
      <c r="I1498" s="13"/>
      <c r="J1498" s="318" t="s">
        <v>312</v>
      </c>
      <c r="K1498" s="13">
        <v>7.84</v>
      </c>
      <c r="L1498" s="13"/>
      <c r="M1498" s="13" t="s">
        <v>312</v>
      </c>
      <c r="N1498" s="13"/>
      <c r="O1498" s="13"/>
      <c r="P1498" s="13">
        <v>3.0000000000000001E-3</v>
      </c>
      <c r="Q1498" s="13" t="s">
        <v>217</v>
      </c>
      <c r="R1498" s="13" t="s">
        <v>346</v>
      </c>
      <c r="S1498" s="13">
        <v>2.6</v>
      </c>
      <c r="T1498" s="13">
        <v>1.002</v>
      </c>
      <c r="U1498" s="18" t="s">
        <v>335</v>
      </c>
      <c r="V1498" s="330"/>
      <c r="W1498" s="357"/>
      <c r="X1498" s="357"/>
      <c r="Y1498" s="357"/>
      <c r="Z1498" s="357"/>
      <c r="AA1498" s="338"/>
      <c r="AB1498" s="338"/>
    </row>
    <row r="1499" spans="1:28" ht="15" x14ac:dyDescent="0.2">
      <c r="A1499" s="13" t="s">
        <v>314</v>
      </c>
      <c r="B1499" s="39">
        <v>41698</v>
      </c>
      <c r="C1499" s="16">
        <v>0.3263888888888889</v>
      </c>
      <c r="D1499" s="13">
        <v>28.2</v>
      </c>
      <c r="E1499" s="13">
        <v>48.7</v>
      </c>
      <c r="F1499" s="13" t="s">
        <v>312</v>
      </c>
      <c r="G1499" s="13"/>
      <c r="H1499" s="13">
        <v>3.6</v>
      </c>
      <c r="I1499" s="13"/>
      <c r="J1499" s="318" t="s">
        <v>312</v>
      </c>
      <c r="K1499" s="13">
        <v>7.84</v>
      </c>
      <c r="L1499" s="13"/>
      <c r="M1499" s="13" t="s">
        <v>312</v>
      </c>
      <c r="N1499" s="13"/>
      <c r="O1499" s="13"/>
      <c r="P1499" s="13"/>
      <c r="Q1499" s="13" t="s">
        <v>298</v>
      </c>
      <c r="R1499" s="13" t="s">
        <v>346</v>
      </c>
      <c r="S1499" s="13">
        <v>5.3</v>
      </c>
      <c r="T1499" s="13">
        <v>1.004</v>
      </c>
      <c r="U1499" s="18" t="s">
        <v>244</v>
      </c>
      <c r="V1499" s="330"/>
      <c r="W1499" s="357"/>
      <c r="X1499" s="357"/>
      <c r="Y1499" s="357"/>
      <c r="Z1499" s="357"/>
      <c r="AA1499" s="338"/>
      <c r="AB1499" s="338"/>
    </row>
    <row r="1500" spans="1:28" ht="15" x14ac:dyDescent="0.2">
      <c r="A1500" s="13" t="s">
        <v>314</v>
      </c>
      <c r="B1500" s="39">
        <v>41712</v>
      </c>
      <c r="C1500" s="16">
        <v>0.34375</v>
      </c>
      <c r="D1500" s="13">
        <v>23.1</v>
      </c>
      <c r="E1500" s="13">
        <v>816.4</v>
      </c>
      <c r="F1500" s="13">
        <v>9.1999999999999993</v>
      </c>
      <c r="G1500" s="13"/>
      <c r="H1500" s="13">
        <v>4.0999999999999996</v>
      </c>
      <c r="I1500" s="13"/>
      <c r="J1500" s="318" t="s">
        <v>312</v>
      </c>
      <c r="K1500" s="13">
        <v>8</v>
      </c>
      <c r="L1500" s="13"/>
      <c r="M1500" s="13" t="s">
        <v>312</v>
      </c>
      <c r="N1500" s="13"/>
      <c r="O1500" s="13"/>
      <c r="P1500" s="13">
        <v>7.0000000000000001E-3</v>
      </c>
      <c r="Q1500" s="13" t="s">
        <v>217</v>
      </c>
      <c r="R1500" s="13" t="s">
        <v>346</v>
      </c>
      <c r="S1500" s="13">
        <v>2.6</v>
      </c>
      <c r="T1500" s="13">
        <v>1.002</v>
      </c>
      <c r="U1500" s="18" t="s">
        <v>335</v>
      </c>
      <c r="V1500" s="330"/>
      <c r="W1500" s="357"/>
      <c r="X1500" s="357"/>
      <c r="Y1500" s="357"/>
      <c r="Z1500" s="357"/>
      <c r="AA1500" s="338"/>
      <c r="AB1500" s="338"/>
    </row>
    <row r="1501" spans="1:28" ht="15" x14ac:dyDescent="0.2">
      <c r="A1501" s="13" t="s">
        <v>314</v>
      </c>
      <c r="B1501" s="39">
        <v>41766</v>
      </c>
      <c r="C1501" s="16">
        <v>0.44236111111111115</v>
      </c>
      <c r="D1501" s="13">
        <v>104</v>
      </c>
      <c r="E1501" s="13"/>
      <c r="F1501" s="13">
        <v>11.33</v>
      </c>
      <c r="G1501" s="13" t="s">
        <v>312</v>
      </c>
      <c r="H1501" s="13">
        <v>11.56</v>
      </c>
      <c r="I1501" s="13" t="s">
        <v>371</v>
      </c>
      <c r="J1501" s="318" t="s">
        <v>312</v>
      </c>
      <c r="K1501" s="13">
        <v>8.35</v>
      </c>
      <c r="L1501" s="13">
        <v>3.35</v>
      </c>
      <c r="M1501" s="13" t="s">
        <v>312</v>
      </c>
      <c r="N1501" s="13">
        <v>580</v>
      </c>
      <c r="O1501" s="13" t="s">
        <v>312</v>
      </c>
      <c r="P1501" s="13"/>
      <c r="Q1501" s="13" t="s">
        <v>312</v>
      </c>
      <c r="R1501" s="13" t="s">
        <v>345</v>
      </c>
      <c r="S1501" s="13"/>
      <c r="T1501" s="13"/>
      <c r="U1501" s="18" t="s">
        <v>136</v>
      </c>
      <c r="V1501" s="330"/>
      <c r="W1501" s="357"/>
      <c r="X1501" s="357"/>
      <c r="Y1501" s="357"/>
      <c r="Z1501" s="357"/>
      <c r="AA1501" s="338"/>
      <c r="AB1501" s="338"/>
    </row>
    <row r="1502" spans="1:28" ht="15" x14ac:dyDescent="0.2">
      <c r="A1502" s="13" t="s">
        <v>314</v>
      </c>
      <c r="B1502" s="39">
        <v>41780</v>
      </c>
      <c r="C1502" s="16">
        <v>0.3972222222222222</v>
      </c>
      <c r="D1502" s="13">
        <v>133</v>
      </c>
      <c r="E1502" s="13"/>
      <c r="F1502" s="13">
        <v>9.0299999999999994</v>
      </c>
      <c r="G1502" s="13" t="s">
        <v>312</v>
      </c>
      <c r="H1502" s="13">
        <v>13.71</v>
      </c>
      <c r="I1502" s="13" t="s">
        <v>371</v>
      </c>
      <c r="J1502" s="318" t="s">
        <v>312</v>
      </c>
      <c r="K1502" s="13">
        <v>7.81</v>
      </c>
      <c r="L1502" s="13">
        <v>11.5</v>
      </c>
      <c r="M1502" s="13" t="s">
        <v>312</v>
      </c>
      <c r="N1502" s="13">
        <v>458</v>
      </c>
      <c r="O1502" s="13" t="s">
        <v>312</v>
      </c>
      <c r="P1502" s="13"/>
      <c r="Q1502" s="13" t="s">
        <v>312</v>
      </c>
      <c r="R1502" s="13" t="s">
        <v>346</v>
      </c>
      <c r="S1502" s="13"/>
      <c r="T1502" s="13"/>
      <c r="U1502" s="18" t="s">
        <v>139</v>
      </c>
      <c r="V1502" s="330"/>
      <c r="W1502" s="357"/>
      <c r="X1502" s="357"/>
      <c r="Y1502" s="357"/>
      <c r="Z1502" s="357"/>
      <c r="AA1502" s="338"/>
      <c r="AB1502" s="338"/>
    </row>
    <row r="1503" spans="1:28" ht="15" x14ac:dyDescent="0.2">
      <c r="A1503" s="13" t="s">
        <v>314</v>
      </c>
      <c r="B1503" s="39">
        <v>41794</v>
      </c>
      <c r="C1503" s="16">
        <v>0.41388888888888892</v>
      </c>
      <c r="D1503" s="13">
        <v>178</v>
      </c>
      <c r="E1503" s="13"/>
      <c r="F1503" s="13">
        <v>8.74</v>
      </c>
      <c r="G1503" s="13" t="s">
        <v>312</v>
      </c>
      <c r="H1503" s="13">
        <v>15.96</v>
      </c>
      <c r="I1503" s="13" t="s">
        <v>371</v>
      </c>
      <c r="J1503" s="318" t="s">
        <v>312</v>
      </c>
      <c r="K1503" s="13">
        <v>7.96</v>
      </c>
      <c r="L1503" s="13">
        <v>10.5</v>
      </c>
      <c r="M1503" s="13" t="s">
        <v>312</v>
      </c>
      <c r="N1503" s="13">
        <v>309</v>
      </c>
      <c r="O1503" s="13" t="s">
        <v>312</v>
      </c>
      <c r="P1503" s="13"/>
      <c r="Q1503" s="13" t="s">
        <v>312</v>
      </c>
      <c r="R1503" s="13" t="s">
        <v>345</v>
      </c>
      <c r="S1503" s="13"/>
      <c r="T1503" s="13"/>
      <c r="U1503" s="18" t="s">
        <v>99</v>
      </c>
      <c r="V1503" s="330"/>
      <c r="W1503" s="357"/>
      <c r="X1503" s="357"/>
      <c r="Y1503" s="357"/>
      <c r="Z1503" s="357"/>
      <c r="AA1503" s="338"/>
      <c r="AB1503" s="338"/>
    </row>
    <row r="1504" spans="1:28" ht="15" x14ac:dyDescent="0.2">
      <c r="A1504" s="13" t="s">
        <v>314</v>
      </c>
      <c r="B1504" s="39">
        <v>41808</v>
      </c>
      <c r="C1504" s="16">
        <v>0.39999999999999997</v>
      </c>
      <c r="D1504" s="13">
        <v>122</v>
      </c>
      <c r="E1504" s="13"/>
      <c r="F1504" s="13">
        <v>9.01</v>
      </c>
      <c r="G1504" s="13" t="s">
        <v>312</v>
      </c>
      <c r="H1504" s="13">
        <v>15.86</v>
      </c>
      <c r="I1504" s="13" t="s">
        <v>371</v>
      </c>
      <c r="J1504" s="318" t="s">
        <v>312</v>
      </c>
      <c r="K1504" s="13">
        <v>7.92</v>
      </c>
      <c r="L1504" s="13">
        <v>8.23</v>
      </c>
      <c r="M1504" s="13" t="s">
        <v>312</v>
      </c>
      <c r="N1504" s="13">
        <v>345</v>
      </c>
      <c r="O1504" s="13" t="s">
        <v>312</v>
      </c>
      <c r="P1504" s="13"/>
      <c r="Q1504" s="13" t="s">
        <v>312</v>
      </c>
      <c r="R1504" s="13" t="s">
        <v>345</v>
      </c>
      <c r="S1504" s="13"/>
      <c r="T1504" s="13"/>
      <c r="U1504" s="18" t="s">
        <v>100</v>
      </c>
      <c r="V1504" s="330"/>
      <c r="W1504" s="357"/>
      <c r="X1504" s="357"/>
      <c r="Y1504" s="357"/>
      <c r="Z1504" s="357"/>
      <c r="AA1504" s="338"/>
      <c r="AB1504" s="338"/>
    </row>
    <row r="1505" spans="1:28" ht="15" x14ac:dyDescent="0.2">
      <c r="A1505" s="13" t="s">
        <v>314</v>
      </c>
      <c r="B1505" s="39">
        <v>41829</v>
      </c>
      <c r="C1505" s="16">
        <v>0.39166666666666666</v>
      </c>
      <c r="D1505" s="13">
        <v>548</v>
      </c>
      <c r="E1505" s="13"/>
      <c r="F1505" s="15">
        <v>7.7</v>
      </c>
      <c r="G1505" s="13" t="s">
        <v>312</v>
      </c>
      <c r="H1505" s="13">
        <v>19.21</v>
      </c>
      <c r="I1505" s="13" t="s">
        <v>230</v>
      </c>
      <c r="J1505" s="318" t="s">
        <v>312</v>
      </c>
      <c r="K1505" s="13">
        <v>7.94</v>
      </c>
      <c r="L1505" s="13">
        <v>21.6</v>
      </c>
      <c r="M1505" s="13" t="s">
        <v>312</v>
      </c>
      <c r="N1505" s="13">
        <v>397</v>
      </c>
      <c r="O1505" s="13" t="s">
        <v>312</v>
      </c>
      <c r="P1505" s="13"/>
      <c r="Q1505" s="13" t="s">
        <v>312</v>
      </c>
      <c r="R1505" s="13" t="s">
        <v>345</v>
      </c>
      <c r="S1505" s="13"/>
      <c r="T1505" s="13"/>
      <c r="U1505" s="18" t="s">
        <v>104</v>
      </c>
      <c r="V1505" s="330"/>
      <c r="W1505" s="357"/>
      <c r="X1505" s="357"/>
      <c r="Y1505" s="357"/>
      <c r="Z1505" s="357"/>
      <c r="AA1505" s="338"/>
      <c r="AB1505" s="338"/>
    </row>
    <row r="1506" spans="1:28" ht="15" x14ac:dyDescent="0.2">
      <c r="A1506" s="13" t="s">
        <v>314</v>
      </c>
      <c r="B1506" s="39">
        <v>41843</v>
      </c>
      <c r="C1506" s="16">
        <v>0.40972222222222227</v>
      </c>
      <c r="D1506" s="13">
        <v>326</v>
      </c>
      <c r="E1506" s="13"/>
      <c r="F1506" s="13">
        <v>8.33</v>
      </c>
      <c r="G1506" s="13" t="s">
        <v>312</v>
      </c>
      <c r="H1506" s="13">
        <v>19.63</v>
      </c>
      <c r="I1506" s="13" t="s">
        <v>230</v>
      </c>
      <c r="J1506" s="318" t="s">
        <v>312</v>
      </c>
      <c r="K1506" s="13">
        <v>8.09</v>
      </c>
      <c r="L1506" s="13">
        <v>14.3</v>
      </c>
      <c r="M1506" s="13" t="s">
        <v>312</v>
      </c>
      <c r="N1506" s="13">
        <v>382</v>
      </c>
      <c r="O1506" s="13" t="s">
        <v>312</v>
      </c>
      <c r="P1506" s="13"/>
      <c r="Q1506" s="13" t="s">
        <v>312</v>
      </c>
      <c r="R1506" s="13" t="s">
        <v>345</v>
      </c>
      <c r="S1506" s="13"/>
      <c r="T1506" s="13"/>
      <c r="U1506" s="18" t="s">
        <v>520</v>
      </c>
      <c r="V1506" s="330"/>
      <c r="W1506" s="357"/>
      <c r="X1506" s="357"/>
      <c r="Y1506" s="357"/>
      <c r="Z1506" s="357"/>
      <c r="AA1506" s="338"/>
      <c r="AB1506" s="338"/>
    </row>
    <row r="1507" spans="1:28" ht="15" x14ac:dyDescent="0.2">
      <c r="A1507" s="13" t="s">
        <v>314</v>
      </c>
      <c r="B1507" s="39">
        <v>41857</v>
      </c>
      <c r="C1507" s="16">
        <v>0.42708333333333331</v>
      </c>
      <c r="D1507" s="13">
        <v>435</v>
      </c>
      <c r="E1507" s="13"/>
      <c r="F1507" s="13">
        <v>7.71</v>
      </c>
      <c r="G1507" s="13" t="s">
        <v>312</v>
      </c>
      <c r="H1507" s="13">
        <v>18.940000000000001</v>
      </c>
      <c r="I1507" s="13" t="s">
        <v>230</v>
      </c>
      <c r="J1507" s="318" t="s">
        <v>312</v>
      </c>
      <c r="K1507" s="13">
        <v>8.08</v>
      </c>
      <c r="L1507" s="12">
        <v>15</v>
      </c>
      <c r="M1507" s="13" t="s">
        <v>312</v>
      </c>
      <c r="N1507" s="13">
        <v>369</v>
      </c>
      <c r="O1507" s="13" t="s">
        <v>312</v>
      </c>
      <c r="P1507" s="13"/>
      <c r="Q1507" s="13" t="s">
        <v>312</v>
      </c>
      <c r="R1507" s="13" t="s">
        <v>345</v>
      </c>
      <c r="S1507" s="13"/>
      <c r="T1507" s="13"/>
      <c r="U1507" s="18" t="s">
        <v>106</v>
      </c>
      <c r="V1507" s="330"/>
      <c r="W1507" s="357"/>
      <c r="X1507" s="357"/>
      <c r="Y1507" s="357"/>
      <c r="Z1507" s="357"/>
      <c r="AA1507" s="338"/>
      <c r="AB1507" s="338"/>
    </row>
    <row r="1508" spans="1:28" ht="15" x14ac:dyDescent="0.2">
      <c r="A1508" s="13" t="s">
        <v>314</v>
      </c>
      <c r="B1508" s="39">
        <v>41871</v>
      </c>
      <c r="C1508" s="16">
        <v>0.39930555555555558</v>
      </c>
      <c r="D1508" s="13">
        <v>260</v>
      </c>
      <c r="E1508" s="13"/>
      <c r="F1508" s="13">
        <v>8.06</v>
      </c>
      <c r="G1508" s="13" t="s">
        <v>312</v>
      </c>
      <c r="H1508" s="13">
        <v>18.45</v>
      </c>
      <c r="I1508" s="13" t="s">
        <v>230</v>
      </c>
      <c r="J1508" s="318" t="s">
        <v>312</v>
      </c>
      <c r="K1508" s="13">
        <v>8.06</v>
      </c>
      <c r="L1508" s="13">
        <v>12.6</v>
      </c>
      <c r="M1508" s="13" t="s">
        <v>312</v>
      </c>
      <c r="N1508" s="13">
        <v>395</v>
      </c>
      <c r="O1508" s="13" t="s">
        <v>312</v>
      </c>
      <c r="P1508" s="13"/>
      <c r="Q1508" s="13" t="s">
        <v>312</v>
      </c>
      <c r="R1508" s="13" t="s">
        <v>345</v>
      </c>
      <c r="S1508" s="13"/>
      <c r="T1508" s="13"/>
      <c r="U1508" s="18" t="s">
        <v>107</v>
      </c>
      <c r="V1508" s="330"/>
      <c r="W1508" s="357"/>
      <c r="X1508" s="357"/>
      <c r="Y1508" s="357"/>
      <c r="Z1508" s="357"/>
      <c r="AA1508" s="338"/>
      <c r="AB1508" s="338"/>
    </row>
    <row r="1509" spans="1:28" ht="15" x14ac:dyDescent="0.2">
      <c r="A1509" s="13" t="s">
        <v>314</v>
      </c>
      <c r="B1509" s="39">
        <v>41885</v>
      </c>
      <c r="C1509" s="16">
        <v>0.4375</v>
      </c>
      <c r="D1509" s="13">
        <v>308</v>
      </c>
      <c r="E1509" s="13"/>
      <c r="F1509" s="13">
        <v>9.0500000000000007</v>
      </c>
      <c r="G1509" s="13" t="s">
        <v>312</v>
      </c>
      <c r="H1509" s="12">
        <v>17</v>
      </c>
      <c r="I1509" s="13" t="s">
        <v>230</v>
      </c>
      <c r="J1509" s="318" t="s">
        <v>312</v>
      </c>
      <c r="K1509" s="13">
        <v>8.09</v>
      </c>
      <c r="L1509" s="13">
        <v>7.94</v>
      </c>
      <c r="M1509" s="13" t="s">
        <v>312</v>
      </c>
      <c r="N1509" s="13">
        <v>473</v>
      </c>
      <c r="O1509" s="13" t="s">
        <v>312</v>
      </c>
      <c r="P1509" s="13"/>
      <c r="Q1509" s="13" t="s">
        <v>312</v>
      </c>
      <c r="R1509" s="13" t="s">
        <v>345</v>
      </c>
      <c r="S1509" s="13"/>
      <c r="T1509" s="13"/>
      <c r="U1509" s="18" t="s">
        <v>108</v>
      </c>
      <c r="V1509" s="330"/>
      <c r="W1509" s="357"/>
      <c r="X1509" s="357"/>
      <c r="Y1509" s="357"/>
      <c r="Z1509" s="357"/>
      <c r="AA1509" s="338"/>
      <c r="AB1509" s="338"/>
    </row>
    <row r="1510" spans="1:28" ht="15" x14ac:dyDescent="0.2">
      <c r="A1510" s="13" t="s">
        <v>314</v>
      </c>
      <c r="B1510" s="39">
        <v>41899</v>
      </c>
      <c r="C1510" s="16">
        <v>0.39583333333333331</v>
      </c>
      <c r="D1510" s="13">
        <v>186</v>
      </c>
      <c r="E1510" s="13"/>
      <c r="F1510" s="13">
        <v>8.86</v>
      </c>
      <c r="G1510" s="13" t="s">
        <v>312</v>
      </c>
      <c r="H1510" s="13">
        <v>14.98</v>
      </c>
      <c r="I1510" s="13" t="s">
        <v>230</v>
      </c>
      <c r="J1510" s="318" t="s">
        <v>312</v>
      </c>
      <c r="K1510" s="15">
        <v>7.9</v>
      </c>
      <c r="L1510" s="13">
        <v>9.0399999999999991</v>
      </c>
      <c r="M1510" s="13" t="s">
        <v>312</v>
      </c>
      <c r="N1510" s="13">
        <v>484</v>
      </c>
      <c r="O1510" s="13" t="s">
        <v>312</v>
      </c>
      <c r="P1510" s="13"/>
      <c r="Q1510" s="13" t="s">
        <v>312</v>
      </c>
      <c r="R1510" s="13" t="s">
        <v>345</v>
      </c>
      <c r="S1510" s="13"/>
      <c r="T1510" s="13"/>
      <c r="U1510" s="18" t="s">
        <v>113</v>
      </c>
      <c r="V1510" s="330"/>
      <c r="W1510" s="357"/>
      <c r="X1510" s="357"/>
      <c r="Y1510" s="357"/>
      <c r="Z1510" s="357"/>
      <c r="AA1510" s="338"/>
      <c r="AB1510" s="338"/>
    </row>
    <row r="1511" spans="1:28" ht="15" x14ac:dyDescent="0.2">
      <c r="A1511" s="13" t="s">
        <v>314</v>
      </c>
      <c r="B1511" s="39">
        <v>41916</v>
      </c>
      <c r="C1511" s="361">
        <v>0.38750000000000001</v>
      </c>
      <c r="D1511" s="13">
        <v>122.3</v>
      </c>
      <c r="E1511" s="13" t="s">
        <v>296</v>
      </c>
      <c r="F1511" s="13" t="s">
        <v>312</v>
      </c>
      <c r="G1511" s="13" t="s">
        <v>312</v>
      </c>
      <c r="H1511" s="13">
        <v>12.1</v>
      </c>
      <c r="I1511" s="13" t="s">
        <v>230</v>
      </c>
      <c r="J1511" s="318" t="s">
        <v>312</v>
      </c>
      <c r="K1511" s="15">
        <v>8.0299999999999994</v>
      </c>
      <c r="L1511" s="12">
        <v>7.5</v>
      </c>
      <c r="M1511" s="13" t="s">
        <v>312</v>
      </c>
      <c r="N1511" s="13"/>
      <c r="O1511" s="13" t="s">
        <v>312</v>
      </c>
      <c r="P1511" s="13"/>
      <c r="Q1511" s="13"/>
      <c r="R1511" s="13" t="s">
        <v>345</v>
      </c>
      <c r="S1511" s="13"/>
      <c r="T1511" s="13"/>
      <c r="U1511" s="18" t="s">
        <v>335</v>
      </c>
      <c r="V1511" s="330"/>
      <c r="W1511" s="357"/>
      <c r="X1511" s="357"/>
      <c r="Y1511" s="357"/>
      <c r="Z1511" s="357"/>
      <c r="AA1511" s="338"/>
      <c r="AB1511" s="338"/>
    </row>
    <row r="1512" spans="1:28" ht="15" x14ac:dyDescent="0.2">
      <c r="A1512" s="13" t="s">
        <v>314</v>
      </c>
      <c r="B1512" s="39">
        <v>41930</v>
      </c>
      <c r="C1512" s="16">
        <v>0.375</v>
      </c>
      <c r="D1512" s="13">
        <v>73.3</v>
      </c>
      <c r="E1512" s="13">
        <v>1203.3</v>
      </c>
      <c r="F1512" s="13">
        <v>9.35</v>
      </c>
      <c r="G1512" s="13">
        <v>100.3</v>
      </c>
      <c r="H1512" s="15">
        <v>10.1</v>
      </c>
      <c r="I1512" s="13" t="s">
        <v>230</v>
      </c>
      <c r="J1512" s="318" t="s">
        <v>312</v>
      </c>
      <c r="K1512" s="13">
        <v>8.16</v>
      </c>
      <c r="L1512" s="13"/>
      <c r="M1512" s="13" t="s">
        <v>312</v>
      </c>
      <c r="N1512" s="13"/>
      <c r="O1512" s="13" t="s">
        <v>312</v>
      </c>
      <c r="P1512" s="13"/>
      <c r="Q1512" s="13"/>
      <c r="R1512" s="13" t="s">
        <v>345</v>
      </c>
      <c r="S1512" s="13"/>
      <c r="T1512" s="13"/>
      <c r="U1512" s="18" t="s">
        <v>275</v>
      </c>
      <c r="V1512" s="330"/>
      <c r="W1512" s="357"/>
      <c r="X1512" s="357"/>
      <c r="Y1512" s="357"/>
      <c r="Z1512" s="357"/>
      <c r="AA1512" s="338"/>
      <c r="AB1512" s="338"/>
    </row>
    <row r="1513" spans="1:28" ht="15" x14ac:dyDescent="0.2">
      <c r="A1513" s="13" t="s">
        <v>314</v>
      </c>
      <c r="B1513" s="39">
        <v>41951</v>
      </c>
      <c r="C1513" s="16">
        <v>0.3840277777777778</v>
      </c>
      <c r="D1513" s="13">
        <v>816.4</v>
      </c>
      <c r="E1513" s="13" t="s">
        <v>296</v>
      </c>
      <c r="F1513" s="13" t="s">
        <v>312</v>
      </c>
      <c r="G1513" s="13" t="s">
        <v>312</v>
      </c>
      <c r="H1513" s="13">
        <v>7.49</v>
      </c>
      <c r="I1513" s="13" t="s">
        <v>312</v>
      </c>
      <c r="J1513" s="318" t="s">
        <v>312</v>
      </c>
      <c r="K1513" s="13">
        <v>8.08</v>
      </c>
      <c r="L1513" s="12">
        <v>4</v>
      </c>
      <c r="M1513" s="13" t="s">
        <v>312</v>
      </c>
      <c r="N1513" s="13"/>
      <c r="O1513" s="13" t="s">
        <v>312</v>
      </c>
      <c r="P1513" s="13"/>
      <c r="Q1513" s="13"/>
      <c r="R1513" s="13" t="s">
        <v>345</v>
      </c>
      <c r="S1513" s="13"/>
      <c r="T1513" s="13"/>
      <c r="U1513" s="18" t="s">
        <v>275</v>
      </c>
      <c r="V1513" s="330"/>
      <c r="W1513" s="357"/>
      <c r="X1513" s="357"/>
      <c r="Y1513" s="357"/>
      <c r="Z1513" s="357"/>
      <c r="AA1513" s="338"/>
      <c r="AB1513" s="338"/>
    </row>
    <row r="1514" spans="1:28" ht="15" x14ac:dyDescent="0.2">
      <c r="A1514" s="13" t="s">
        <v>314</v>
      </c>
      <c r="B1514" s="39">
        <v>41965</v>
      </c>
      <c r="C1514" s="16">
        <v>0.3756944444444445</v>
      </c>
      <c r="D1514" s="12">
        <v>101.4</v>
      </c>
      <c r="E1514" s="12">
        <v>1986.3</v>
      </c>
      <c r="F1514" s="13">
        <v>7.16</v>
      </c>
      <c r="G1514" s="13"/>
      <c r="H1514" s="15">
        <v>2.27</v>
      </c>
      <c r="I1514" s="13" t="s">
        <v>230</v>
      </c>
      <c r="J1514" s="318" t="s">
        <v>312</v>
      </c>
      <c r="K1514" s="13">
        <v>7.92</v>
      </c>
      <c r="L1514" s="12">
        <v>3</v>
      </c>
      <c r="M1514" s="13" t="s">
        <v>312</v>
      </c>
      <c r="N1514" s="13"/>
      <c r="O1514" s="13" t="s">
        <v>312</v>
      </c>
      <c r="P1514" s="13"/>
      <c r="Q1514" s="13"/>
      <c r="R1514" s="13" t="s">
        <v>345</v>
      </c>
      <c r="S1514" s="13"/>
      <c r="T1514" s="13"/>
      <c r="U1514" s="18" t="s">
        <v>280</v>
      </c>
      <c r="V1514" s="330"/>
      <c r="W1514" s="357"/>
      <c r="X1514" s="357"/>
      <c r="Y1514" s="357"/>
      <c r="Z1514" s="357"/>
      <c r="AA1514" s="338"/>
      <c r="AB1514" s="338"/>
    </row>
    <row r="1515" spans="1:28" ht="15" x14ac:dyDescent="0.2">
      <c r="A1515" s="13" t="s">
        <v>314</v>
      </c>
      <c r="B1515" s="39">
        <v>41986</v>
      </c>
      <c r="C1515" s="16">
        <v>0.39652777777777781</v>
      </c>
      <c r="D1515" s="12">
        <v>50.4</v>
      </c>
      <c r="E1515" s="12">
        <v>1553.1</v>
      </c>
      <c r="F1515" s="13">
        <v>12.76</v>
      </c>
      <c r="G1515" s="13" t="s">
        <v>312</v>
      </c>
      <c r="H1515" s="15">
        <v>3.39</v>
      </c>
      <c r="I1515" s="13" t="s">
        <v>230</v>
      </c>
      <c r="J1515" s="318" t="s">
        <v>312</v>
      </c>
      <c r="K1515" s="13">
        <v>7.41</v>
      </c>
      <c r="L1515" s="12">
        <v>6.5</v>
      </c>
      <c r="M1515" s="13" t="s">
        <v>312</v>
      </c>
      <c r="N1515" s="13"/>
      <c r="O1515" s="13" t="s">
        <v>312</v>
      </c>
      <c r="P1515" s="13"/>
      <c r="Q1515" s="13"/>
      <c r="R1515" s="13" t="s">
        <v>345</v>
      </c>
      <c r="S1515" s="13"/>
      <c r="T1515" s="13"/>
      <c r="U1515" s="18" t="s">
        <v>275</v>
      </c>
      <c r="V1515" s="330"/>
      <c r="W1515" s="357"/>
      <c r="X1515" s="357"/>
      <c r="Y1515" s="357"/>
      <c r="Z1515" s="357"/>
      <c r="AA1515" s="338"/>
      <c r="AB1515" s="338"/>
    </row>
    <row r="1516" spans="1:28" ht="15" x14ac:dyDescent="0.2">
      <c r="A1516" s="13" t="s">
        <v>314</v>
      </c>
      <c r="B1516" s="39">
        <v>42028</v>
      </c>
      <c r="C1516" s="16">
        <v>0.37916666666666665</v>
      </c>
      <c r="D1516" s="13">
        <v>41.4</v>
      </c>
      <c r="E1516" s="13">
        <v>201.1</v>
      </c>
      <c r="F1516" s="15">
        <v>12.37</v>
      </c>
      <c r="G1516" s="13">
        <v>105.5</v>
      </c>
      <c r="H1516" s="15">
        <v>1.06</v>
      </c>
      <c r="I1516" s="13" t="s">
        <v>230</v>
      </c>
      <c r="J1516" s="318" t="s">
        <v>312</v>
      </c>
      <c r="K1516" s="15">
        <v>7.65</v>
      </c>
      <c r="L1516" s="12">
        <v>3.1</v>
      </c>
      <c r="M1516" s="13" t="s">
        <v>312</v>
      </c>
      <c r="N1516" s="15">
        <v>528</v>
      </c>
      <c r="O1516" s="13" t="s">
        <v>312</v>
      </c>
      <c r="P1516" s="13"/>
      <c r="Q1516" s="13" t="s">
        <v>421</v>
      </c>
      <c r="R1516" s="13" t="s">
        <v>345</v>
      </c>
      <c r="S1516" s="13"/>
      <c r="T1516" s="13"/>
      <c r="U1516" s="18" t="s">
        <v>278</v>
      </c>
      <c r="V1516" s="18" t="s">
        <v>385</v>
      </c>
      <c r="W1516" s="158"/>
      <c r="X1516" s="158"/>
      <c r="Y1516" s="158"/>
      <c r="Z1516" s="158"/>
      <c r="AA1516" s="338"/>
      <c r="AB1516" s="338"/>
    </row>
    <row r="1517" spans="1:28" ht="15" x14ac:dyDescent="0.2">
      <c r="A1517" s="13" t="s">
        <v>314</v>
      </c>
      <c r="B1517" s="39">
        <v>42049</v>
      </c>
      <c r="C1517" s="16">
        <v>0.4069444444444445</v>
      </c>
      <c r="D1517" s="13">
        <v>27.1</v>
      </c>
      <c r="E1517" s="13">
        <v>980.4</v>
      </c>
      <c r="F1517" s="14">
        <v>10.99</v>
      </c>
      <c r="G1517" s="13">
        <v>103.7</v>
      </c>
      <c r="H1517" s="15">
        <v>4.88</v>
      </c>
      <c r="I1517" s="13" t="s">
        <v>230</v>
      </c>
      <c r="J1517" s="318" t="s">
        <v>312</v>
      </c>
      <c r="K1517" s="15">
        <v>7.52</v>
      </c>
      <c r="L1517" s="15">
        <v>4.42</v>
      </c>
      <c r="M1517" s="13" t="s">
        <v>312</v>
      </c>
      <c r="N1517" s="15">
        <v>615.1</v>
      </c>
      <c r="O1517" s="13" t="s">
        <v>312</v>
      </c>
      <c r="P1517" s="13" t="s">
        <v>312</v>
      </c>
      <c r="Q1517" s="13" t="s">
        <v>312</v>
      </c>
      <c r="R1517" s="13" t="s">
        <v>345</v>
      </c>
      <c r="S1517" s="13"/>
      <c r="T1517" s="13"/>
      <c r="U1517" s="18" t="s">
        <v>278</v>
      </c>
      <c r="V1517" s="18" t="s">
        <v>375</v>
      </c>
      <c r="W1517" s="158"/>
      <c r="X1517" s="158"/>
      <c r="Y1517" s="158"/>
      <c r="Z1517" s="158"/>
      <c r="AA1517" s="338"/>
      <c r="AB1517" s="338"/>
    </row>
    <row r="1518" spans="1:28" ht="15" x14ac:dyDescent="0.2">
      <c r="A1518" s="13" t="s">
        <v>314</v>
      </c>
      <c r="B1518" s="39">
        <v>42063</v>
      </c>
      <c r="C1518" s="13" t="s">
        <v>312</v>
      </c>
      <c r="D1518" s="13" t="s">
        <v>312</v>
      </c>
      <c r="E1518" s="13" t="s">
        <v>312</v>
      </c>
      <c r="F1518" s="13" t="s">
        <v>312</v>
      </c>
      <c r="G1518" s="13" t="s">
        <v>312</v>
      </c>
      <c r="H1518" s="13" t="s">
        <v>312</v>
      </c>
      <c r="I1518" s="13" t="s">
        <v>312</v>
      </c>
      <c r="J1518" s="318" t="s">
        <v>312</v>
      </c>
      <c r="K1518" s="13" t="s">
        <v>312</v>
      </c>
      <c r="L1518" s="13" t="s">
        <v>312</v>
      </c>
      <c r="M1518" s="13" t="s">
        <v>312</v>
      </c>
      <c r="N1518" s="13" t="s">
        <v>312</v>
      </c>
      <c r="O1518" s="13" t="s">
        <v>312</v>
      </c>
      <c r="P1518" s="13" t="s">
        <v>312</v>
      </c>
      <c r="Q1518" s="13" t="s">
        <v>312</v>
      </c>
      <c r="R1518" s="13" t="s">
        <v>312</v>
      </c>
      <c r="S1518" s="13"/>
      <c r="T1518" s="13"/>
      <c r="U1518" s="18" t="s">
        <v>278</v>
      </c>
      <c r="V1518" s="18" t="s">
        <v>301</v>
      </c>
      <c r="W1518" s="158"/>
      <c r="X1518" s="158"/>
      <c r="Y1518" s="158"/>
      <c r="Z1518" s="158"/>
      <c r="AA1518" s="338"/>
      <c r="AB1518" s="338"/>
    </row>
    <row r="1519" spans="1:28" ht="15" x14ac:dyDescent="0.2">
      <c r="A1519" s="13" t="s">
        <v>314</v>
      </c>
      <c r="B1519" s="39">
        <v>42084</v>
      </c>
      <c r="C1519" s="16">
        <v>0.41250000000000003</v>
      </c>
      <c r="D1519" s="12">
        <v>82.3</v>
      </c>
      <c r="E1519" s="13" t="s">
        <v>296</v>
      </c>
      <c r="F1519" s="14">
        <v>10.46</v>
      </c>
      <c r="G1519" s="13">
        <v>103.4</v>
      </c>
      <c r="H1519" s="15">
        <v>6.54</v>
      </c>
      <c r="I1519" s="13" t="s">
        <v>230</v>
      </c>
      <c r="J1519" s="318" t="s">
        <v>312</v>
      </c>
      <c r="K1519" s="15">
        <v>7.52</v>
      </c>
      <c r="L1519" s="15">
        <v>3.96</v>
      </c>
      <c r="M1519" s="15">
        <v>477.8</v>
      </c>
      <c r="N1519" s="15">
        <v>739.3</v>
      </c>
      <c r="O1519" s="12">
        <v>179.7</v>
      </c>
      <c r="P1519" s="13"/>
      <c r="Q1519" s="13" t="s">
        <v>217</v>
      </c>
      <c r="R1519" s="13" t="s">
        <v>345</v>
      </c>
      <c r="S1519" s="13"/>
      <c r="T1519" s="13"/>
      <c r="U1519" s="18" t="s">
        <v>278</v>
      </c>
      <c r="V1519" s="18" t="s">
        <v>302</v>
      </c>
      <c r="W1519" s="158"/>
      <c r="X1519" s="158"/>
      <c r="Y1519" s="158"/>
      <c r="Z1519" s="158"/>
      <c r="AA1519" s="338"/>
      <c r="AB1519" s="338"/>
    </row>
    <row r="1520" spans="1:28" ht="15" x14ac:dyDescent="0.2">
      <c r="A1520" s="13" t="s">
        <v>314</v>
      </c>
      <c r="B1520" s="39">
        <v>42091</v>
      </c>
      <c r="C1520" s="16">
        <v>0.43055555555555558</v>
      </c>
      <c r="D1520" s="12">
        <v>69.099999999999994</v>
      </c>
      <c r="E1520" s="13" t="s">
        <v>296</v>
      </c>
      <c r="F1520" s="14">
        <v>10.02</v>
      </c>
      <c r="G1520" s="13">
        <v>105.6</v>
      </c>
      <c r="H1520" s="15">
        <v>9.23</v>
      </c>
      <c r="I1520" s="13" t="s">
        <v>230</v>
      </c>
      <c r="J1520" s="318" t="s">
        <v>312</v>
      </c>
      <c r="K1520" s="15">
        <v>7.73</v>
      </c>
      <c r="L1520" s="15">
        <v>6.11</v>
      </c>
      <c r="M1520" s="15">
        <v>470.5</v>
      </c>
      <c r="N1520" s="15">
        <v>675.9</v>
      </c>
      <c r="O1520" s="12">
        <v>180</v>
      </c>
      <c r="P1520" s="13"/>
      <c r="Q1520" s="13" t="s">
        <v>217</v>
      </c>
      <c r="R1520" s="13" t="s">
        <v>345</v>
      </c>
      <c r="S1520" s="13"/>
      <c r="T1520" s="13"/>
      <c r="U1520" s="18" t="s">
        <v>278</v>
      </c>
      <c r="V1520" s="18" t="s">
        <v>303</v>
      </c>
      <c r="W1520" s="158"/>
      <c r="X1520" s="158"/>
      <c r="Y1520" s="158"/>
      <c r="Z1520" s="158"/>
      <c r="AA1520" s="338"/>
      <c r="AB1520" s="338"/>
    </row>
    <row r="1521" spans="1:28" ht="15" x14ac:dyDescent="0.2">
      <c r="A1521" s="13" t="s">
        <v>314</v>
      </c>
      <c r="B1521" s="39">
        <v>42111</v>
      </c>
      <c r="C1521" s="16">
        <v>0.42291666666666666</v>
      </c>
      <c r="D1521" s="12">
        <v>2419.6</v>
      </c>
      <c r="E1521" s="13" t="s">
        <v>296</v>
      </c>
      <c r="F1521" s="15">
        <v>10</v>
      </c>
      <c r="G1521" s="12">
        <v>99</v>
      </c>
      <c r="H1521" s="15">
        <v>6.59</v>
      </c>
      <c r="I1521" s="13" t="s">
        <v>371</v>
      </c>
      <c r="J1521" s="318" t="s">
        <v>312</v>
      </c>
      <c r="K1521" s="15">
        <v>7.5</v>
      </c>
      <c r="L1521" s="15" t="s">
        <v>312</v>
      </c>
      <c r="M1521" s="15">
        <v>307.5</v>
      </c>
      <c r="N1521" s="15">
        <v>475.2</v>
      </c>
      <c r="O1521" s="12">
        <v>154.1</v>
      </c>
      <c r="P1521" s="13" t="s">
        <v>312</v>
      </c>
      <c r="Q1521" s="13" t="s">
        <v>217</v>
      </c>
      <c r="R1521" s="13" t="s">
        <v>346</v>
      </c>
      <c r="S1521" s="13" t="s">
        <v>312</v>
      </c>
      <c r="T1521" s="13" t="s">
        <v>312</v>
      </c>
      <c r="U1521" s="387" t="s">
        <v>195</v>
      </c>
      <c r="V1521" s="18" t="s">
        <v>304</v>
      </c>
      <c r="W1521" s="158"/>
      <c r="X1521" s="158"/>
      <c r="Y1521" s="158"/>
      <c r="Z1521" s="158"/>
      <c r="AA1521" s="338"/>
      <c r="AB1521" s="338"/>
    </row>
    <row r="1522" spans="1:28" ht="15" x14ac:dyDescent="0.25">
      <c r="A1522" s="13" t="s">
        <v>314</v>
      </c>
      <c r="B1522" s="39">
        <v>42130</v>
      </c>
      <c r="C1522" s="391">
        <v>0.3979166666666667</v>
      </c>
      <c r="D1522" s="13">
        <v>162</v>
      </c>
      <c r="E1522" s="392"/>
      <c r="F1522" s="195">
        <v>8.91</v>
      </c>
      <c r="G1522" s="91">
        <v>98</v>
      </c>
      <c r="H1522" s="185">
        <v>10.67</v>
      </c>
      <c r="I1522" s="393" t="s">
        <v>371</v>
      </c>
      <c r="J1522" s="318" t="s">
        <v>312</v>
      </c>
      <c r="K1522" s="393">
        <v>7.46</v>
      </c>
      <c r="L1522" s="15" t="s">
        <v>312</v>
      </c>
      <c r="M1522" s="338">
        <v>338.7</v>
      </c>
      <c r="N1522" s="338">
        <v>245.5</v>
      </c>
      <c r="O1522" s="338">
        <v>111.1</v>
      </c>
      <c r="P1522" s="394"/>
      <c r="Q1522" s="394" t="s">
        <v>312</v>
      </c>
      <c r="R1522" s="394" t="s">
        <v>346</v>
      </c>
      <c r="S1522" s="317"/>
      <c r="T1522" s="317"/>
      <c r="U1522" s="18" t="s">
        <v>115</v>
      </c>
      <c r="V1522" s="18" t="s">
        <v>305</v>
      </c>
      <c r="W1522" s="158"/>
      <c r="X1522" s="158"/>
      <c r="Y1522" s="158"/>
      <c r="Z1522" s="158"/>
      <c r="AA1522" s="338"/>
      <c r="AB1522" s="338"/>
    </row>
    <row r="1523" spans="1:28" ht="15" x14ac:dyDescent="0.2">
      <c r="A1523" s="13" t="s">
        <v>314</v>
      </c>
      <c r="B1523" s="39">
        <v>42144</v>
      </c>
      <c r="C1523" s="16">
        <v>0.40902777777777777</v>
      </c>
      <c r="D1523" s="318">
        <v>125</v>
      </c>
      <c r="E1523" s="13"/>
      <c r="F1523" s="15">
        <v>9.84</v>
      </c>
      <c r="G1523" s="12">
        <v>101.8</v>
      </c>
      <c r="H1523" s="15">
        <v>8.69</v>
      </c>
      <c r="I1523" s="13" t="s">
        <v>371</v>
      </c>
      <c r="J1523" s="318" t="s">
        <v>312</v>
      </c>
      <c r="K1523" s="15">
        <v>7.29</v>
      </c>
      <c r="L1523" s="15" t="s">
        <v>312</v>
      </c>
      <c r="M1523" s="15">
        <v>319</v>
      </c>
      <c r="N1523" s="15">
        <v>218.6</v>
      </c>
      <c r="O1523" s="12">
        <v>82.3</v>
      </c>
      <c r="P1523" s="13"/>
      <c r="Q1523" s="13" t="s">
        <v>312</v>
      </c>
      <c r="R1523" s="13" t="s">
        <v>346</v>
      </c>
      <c r="S1523" s="13"/>
      <c r="T1523" s="13"/>
      <c r="U1523" s="18" t="s">
        <v>115</v>
      </c>
      <c r="V1523" s="18" t="s">
        <v>306</v>
      </c>
      <c r="W1523" s="158"/>
      <c r="X1523" s="158"/>
      <c r="Y1523" s="158"/>
      <c r="Z1523" s="158"/>
      <c r="AA1523" s="338"/>
      <c r="AB1523" s="338"/>
    </row>
    <row r="1524" spans="1:28" ht="15" x14ac:dyDescent="0.2">
      <c r="A1524" s="13" t="s">
        <v>314</v>
      </c>
      <c r="B1524" s="39">
        <v>42158</v>
      </c>
      <c r="C1524" s="16">
        <v>0.34930555555555554</v>
      </c>
      <c r="D1524" s="12">
        <v>22.8</v>
      </c>
      <c r="E1524" s="13"/>
      <c r="F1524" s="15">
        <v>8.91</v>
      </c>
      <c r="G1524" s="12">
        <v>99.1</v>
      </c>
      <c r="H1524" s="15">
        <v>11.65</v>
      </c>
      <c r="I1524" s="13" t="s">
        <v>371</v>
      </c>
      <c r="J1524" s="318" t="s">
        <v>312</v>
      </c>
      <c r="K1524" s="15">
        <v>7.57</v>
      </c>
      <c r="L1524" s="15" t="s">
        <v>312</v>
      </c>
      <c r="M1524" s="15">
        <v>207.3</v>
      </c>
      <c r="N1524" s="15">
        <v>280.10000000000002</v>
      </c>
      <c r="O1524" s="12">
        <v>79.5</v>
      </c>
      <c r="P1524" s="13" t="s">
        <v>312</v>
      </c>
      <c r="Q1524" s="13" t="s">
        <v>217</v>
      </c>
      <c r="R1524" s="13" t="s">
        <v>346</v>
      </c>
      <c r="S1524" s="13" t="s">
        <v>312</v>
      </c>
      <c r="T1524" s="13" t="s">
        <v>312</v>
      </c>
      <c r="U1524" s="18" t="s">
        <v>115</v>
      </c>
      <c r="V1524" s="18" t="s">
        <v>422</v>
      </c>
      <c r="W1524" s="158"/>
      <c r="X1524" s="158"/>
      <c r="Y1524" s="158"/>
      <c r="Z1524" s="158"/>
      <c r="AA1524" s="338"/>
      <c r="AB1524" s="338"/>
    </row>
    <row r="1525" spans="1:28" ht="15" x14ac:dyDescent="0.2">
      <c r="A1525" s="13" t="s">
        <v>314</v>
      </c>
      <c r="B1525" s="39">
        <v>42172</v>
      </c>
      <c r="C1525" s="16">
        <v>0.42569444444444443</v>
      </c>
      <c r="D1525" s="12">
        <v>64.400000000000006</v>
      </c>
      <c r="E1525" s="13"/>
      <c r="F1525" s="15">
        <v>8.2100000000000009</v>
      </c>
      <c r="G1525" s="12">
        <v>99.2</v>
      </c>
      <c r="H1525" s="15">
        <v>15.84</v>
      </c>
      <c r="I1525" s="13" t="s">
        <v>371</v>
      </c>
      <c r="J1525" s="318" t="s">
        <v>312</v>
      </c>
      <c r="K1525" s="15">
        <v>7.61</v>
      </c>
      <c r="L1525" s="15" t="s">
        <v>312</v>
      </c>
      <c r="M1525" s="15">
        <v>185.6</v>
      </c>
      <c r="N1525" s="15">
        <v>231.8</v>
      </c>
      <c r="O1525" s="12">
        <v>97.9</v>
      </c>
      <c r="P1525" s="13" t="s">
        <v>312</v>
      </c>
      <c r="Q1525" s="13" t="s">
        <v>217</v>
      </c>
      <c r="R1525" s="13" t="s">
        <v>346</v>
      </c>
      <c r="S1525" s="13" t="s">
        <v>312</v>
      </c>
      <c r="T1525" s="13" t="s">
        <v>312</v>
      </c>
      <c r="U1525" s="18" t="s">
        <v>249</v>
      </c>
      <c r="V1525" s="18" t="s">
        <v>423</v>
      </c>
      <c r="W1525" s="158"/>
      <c r="X1525" s="158"/>
      <c r="Y1525" s="158"/>
      <c r="Z1525" s="158"/>
      <c r="AA1525" s="338"/>
      <c r="AB1525" s="338"/>
    </row>
    <row r="1526" spans="1:28" ht="15" x14ac:dyDescent="0.2">
      <c r="A1526" s="13" t="s">
        <v>314</v>
      </c>
      <c r="B1526" s="39">
        <v>42181</v>
      </c>
      <c r="C1526" s="16">
        <v>0.41180555555555554</v>
      </c>
      <c r="D1526" s="12">
        <v>125.9</v>
      </c>
      <c r="E1526" s="13" t="s">
        <v>296</v>
      </c>
      <c r="F1526" s="15">
        <v>8.11</v>
      </c>
      <c r="G1526" s="12">
        <v>83.1</v>
      </c>
      <c r="H1526" s="15">
        <v>16.43</v>
      </c>
      <c r="I1526" s="13" t="s">
        <v>371</v>
      </c>
      <c r="J1526" s="318" t="s">
        <v>312</v>
      </c>
      <c r="K1526" s="15">
        <v>7.58</v>
      </c>
      <c r="L1526" s="15">
        <v>6.71</v>
      </c>
      <c r="M1526" s="15">
        <v>264.7</v>
      </c>
      <c r="N1526" s="15">
        <v>316.7</v>
      </c>
      <c r="O1526" s="12">
        <v>75.599999999999994</v>
      </c>
      <c r="P1526" s="13" t="s">
        <v>312</v>
      </c>
      <c r="Q1526" s="13" t="s">
        <v>217</v>
      </c>
      <c r="R1526" s="13" t="s">
        <v>346</v>
      </c>
      <c r="S1526" s="13" t="s">
        <v>312</v>
      </c>
      <c r="T1526" s="13" t="s">
        <v>312</v>
      </c>
      <c r="U1526" s="18" t="s">
        <v>207</v>
      </c>
      <c r="V1526" s="18" t="s">
        <v>147</v>
      </c>
      <c r="W1526" s="158"/>
      <c r="X1526" s="158"/>
      <c r="Y1526" s="158"/>
      <c r="Z1526" s="158"/>
      <c r="AA1526" s="338"/>
      <c r="AB1526" s="338"/>
    </row>
    <row r="1527" spans="1:28" ht="15" x14ac:dyDescent="0.2">
      <c r="A1527" s="13" t="s">
        <v>314</v>
      </c>
      <c r="B1527" s="39">
        <v>42186</v>
      </c>
      <c r="C1527" s="16">
        <v>0.3659722222222222</v>
      </c>
      <c r="D1527" s="12">
        <v>61.6</v>
      </c>
      <c r="E1527" s="13"/>
      <c r="F1527" s="15">
        <v>7.8</v>
      </c>
      <c r="G1527" s="12">
        <v>99.3</v>
      </c>
      <c r="H1527" s="15">
        <v>17.86</v>
      </c>
      <c r="I1527" s="13" t="s">
        <v>371</v>
      </c>
      <c r="J1527" s="318" t="s">
        <v>312</v>
      </c>
      <c r="K1527" s="15">
        <v>7.43</v>
      </c>
      <c r="L1527" s="15">
        <v>6.94</v>
      </c>
      <c r="M1527" s="15">
        <v>258.7</v>
      </c>
      <c r="N1527" s="15">
        <v>300.2</v>
      </c>
      <c r="O1527" s="12">
        <v>82.8</v>
      </c>
      <c r="P1527" s="13"/>
      <c r="Q1527" s="13" t="s">
        <v>312</v>
      </c>
      <c r="R1527" s="13" t="s">
        <v>346</v>
      </c>
      <c r="S1527" s="13"/>
      <c r="T1527" s="13"/>
      <c r="U1527" s="18" t="s">
        <v>127</v>
      </c>
      <c r="V1527" s="18" t="s">
        <v>148</v>
      </c>
      <c r="W1527" s="158"/>
      <c r="X1527" s="158"/>
      <c r="Y1527" s="158"/>
      <c r="Z1527" s="158"/>
      <c r="AA1527" s="338"/>
      <c r="AB1527" s="338"/>
    </row>
    <row r="1528" spans="1:28" ht="15" x14ac:dyDescent="0.2">
      <c r="A1528" s="13" t="s">
        <v>314</v>
      </c>
      <c r="B1528" s="39">
        <v>42195</v>
      </c>
      <c r="C1528" s="16">
        <v>0.38125000000000003</v>
      </c>
      <c r="D1528" s="12">
        <v>130.1</v>
      </c>
      <c r="E1528" s="13" t="s">
        <v>296</v>
      </c>
      <c r="F1528" s="15">
        <v>7.57</v>
      </c>
      <c r="G1528" s="12">
        <v>96.9</v>
      </c>
      <c r="H1528" s="15">
        <v>17.68</v>
      </c>
      <c r="I1528" s="13" t="s">
        <v>312</v>
      </c>
      <c r="J1528" s="318" t="s">
        <v>312</v>
      </c>
      <c r="K1528" s="15">
        <v>7.79</v>
      </c>
      <c r="L1528" s="15">
        <v>15.6</v>
      </c>
      <c r="M1528" s="15">
        <v>305.8</v>
      </c>
      <c r="N1528" s="15">
        <v>358.7</v>
      </c>
      <c r="O1528" s="12">
        <v>78.5</v>
      </c>
      <c r="P1528" s="13" t="s">
        <v>312</v>
      </c>
      <c r="Q1528" s="13" t="s">
        <v>217</v>
      </c>
      <c r="R1528" s="13" t="s">
        <v>346</v>
      </c>
      <c r="S1528" s="13" t="s">
        <v>312</v>
      </c>
      <c r="T1528" s="13" t="s">
        <v>312</v>
      </c>
      <c r="U1528" s="18" t="s">
        <v>207</v>
      </c>
      <c r="V1528" s="18" t="s">
        <v>149</v>
      </c>
      <c r="W1528" s="336"/>
      <c r="X1528" s="336"/>
      <c r="Y1528" s="336"/>
      <c r="Z1528" s="336"/>
      <c r="AA1528" s="90" t="s">
        <v>312</v>
      </c>
      <c r="AB1528" s="90" t="s">
        <v>312</v>
      </c>
    </row>
    <row r="1529" spans="1:28" ht="15" x14ac:dyDescent="0.2">
      <c r="A1529" s="13" t="s">
        <v>314</v>
      </c>
      <c r="B1529" s="39">
        <v>42200</v>
      </c>
      <c r="C1529" s="16">
        <v>0.36736111111111108</v>
      </c>
      <c r="D1529" s="12">
        <v>93.3</v>
      </c>
      <c r="E1529" s="13"/>
      <c r="F1529" s="15">
        <v>7.7</v>
      </c>
      <c r="G1529" s="12">
        <v>97.8</v>
      </c>
      <c r="H1529" s="15">
        <v>17.54</v>
      </c>
      <c r="I1529" s="13" t="s">
        <v>371</v>
      </c>
      <c r="J1529" s="318" t="s">
        <v>312</v>
      </c>
      <c r="K1529" s="15">
        <v>7.73</v>
      </c>
      <c r="L1529" s="15">
        <v>16.399999999999999</v>
      </c>
      <c r="M1529" s="15">
        <v>277</v>
      </c>
      <c r="N1529" s="15">
        <v>324.8</v>
      </c>
      <c r="O1529" s="12">
        <v>58</v>
      </c>
      <c r="P1529" s="13"/>
      <c r="Q1529" s="13" t="s">
        <v>217</v>
      </c>
      <c r="R1529" s="13" t="s">
        <v>346</v>
      </c>
      <c r="S1529" s="13"/>
      <c r="T1529" s="13"/>
      <c r="U1529" s="18" t="s">
        <v>163</v>
      </c>
      <c r="V1529" s="18" t="s">
        <v>150</v>
      </c>
      <c r="W1529" s="158"/>
      <c r="X1529" s="158"/>
      <c r="Y1529" s="158"/>
      <c r="Z1529" s="158"/>
      <c r="AA1529" s="338"/>
      <c r="AB1529" s="338"/>
    </row>
    <row r="1530" spans="1:28" ht="15" x14ac:dyDescent="0.2">
      <c r="A1530" s="13" t="s">
        <v>314</v>
      </c>
      <c r="B1530" s="39">
        <v>42209</v>
      </c>
      <c r="C1530" s="16">
        <v>0.36736111111111108</v>
      </c>
      <c r="D1530" s="12">
        <v>43.2</v>
      </c>
      <c r="E1530" s="13" t="s">
        <v>296</v>
      </c>
      <c r="F1530" s="15">
        <v>7.66</v>
      </c>
      <c r="G1530" s="12">
        <v>98.7</v>
      </c>
      <c r="H1530" s="15">
        <v>19.100000000000001</v>
      </c>
      <c r="I1530" s="13" t="s">
        <v>371</v>
      </c>
      <c r="J1530" s="318" t="s">
        <v>312</v>
      </c>
      <c r="K1530" s="15">
        <v>7.7</v>
      </c>
      <c r="L1530" s="15" t="s">
        <v>312</v>
      </c>
      <c r="M1530" s="15">
        <v>281.60000000000002</v>
      </c>
      <c r="N1530" s="15">
        <v>322.7</v>
      </c>
      <c r="O1530" s="12">
        <v>61.8</v>
      </c>
      <c r="P1530" s="13" t="s">
        <v>312</v>
      </c>
      <c r="Q1530" s="13" t="s">
        <v>217</v>
      </c>
      <c r="R1530" s="13" t="s">
        <v>346</v>
      </c>
      <c r="S1530" s="13" t="s">
        <v>312</v>
      </c>
      <c r="T1530" s="13" t="s">
        <v>312</v>
      </c>
      <c r="U1530" s="18" t="s">
        <v>207</v>
      </c>
      <c r="V1530" s="18" t="s">
        <v>151</v>
      </c>
      <c r="W1530" s="336"/>
      <c r="X1530" s="336"/>
      <c r="Y1530" s="336"/>
      <c r="Z1530" s="336"/>
      <c r="AA1530" s="90" t="s">
        <v>312</v>
      </c>
      <c r="AB1530" s="90" t="s">
        <v>312</v>
      </c>
    </row>
    <row r="1531" spans="1:28" ht="15" x14ac:dyDescent="0.2">
      <c r="A1531" s="13" t="s">
        <v>314</v>
      </c>
      <c r="B1531" s="39">
        <v>42216</v>
      </c>
      <c r="C1531" s="16">
        <v>0.37777777777777777</v>
      </c>
      <c r="D1531" s="12">
        <v>57.3</v>
      </c>
      <c r="E1531" s="13" t="s">
        <v>296</v>
      </c>
      <c r="F1531" s="15">
        <v>7.7</v>
      </c>
      <c r="G1531" s="12">
        <v>99.4</v>
      </c>
      <c r="H1531" s="15">
        <v>18.79</v>
      </c>
      <c r="I1531" s="13" t="s">
        <v>312</v>
      </c>
      <c r="J1531" s="318" t="s">
        <v>312</v>
      </c>
      <c r="K1531" s="15">
        <v>7.79</v>
      </c>
      <c r="L1531" s="15" t="s">
        <v>312</v>
      </c>
      <c r="M1531" s="15">
        <v>368.6</v>
      </c>
      <c r="N1531" s="15">
        <v>419.7</v>
      </c>
      <c r="O1531" s="12">
        <v>60.4</v>
      </c>
      <c r="P1531" s="13" t="s">
        <v>312</v>
      </c>
      <c r="Q1531" s="13" t="s">
        <v>217</v>
      </c>
      <c r="R1531" s="13" t="s">
        <v>346</v>
      </c>
      <c r="S1531" s="13" t="s">
        <v>312</v>
      </c>
      <c r="T1531" s="13" t="s">
        <v>312</v>
      </c>
      <c r="U1531" s="18" t="s">
        <v>207</v>
      </c>
      <c r="V1531" s="18" t="s">
        <v>152</v>
      </c>
      <c r="W1531" s="158"/>
      <c r="X1531" s="158"/>
      <c r="Y1531" s="158"/>
      <c r="Z1531" s="158"/>
      <c r="AA1531" s="338"/>
      <c r="AB1531" s="338"/>
    </row>
    <row r="1532" spans="1:28" ht="15" x14ac:dyDescent="0.25">
      <c r="A1532" s="13" t="s">
        <v>314</v>
      </c>
      <c r="B1532" s="39">
        <v>42221</v>
      </c>
      <c r="C1532" s="16">
        <v>0.3833333333333333</v>
      </c>
      <c r="D1532" s="12">
        <v>248</v>
      </c>
      <c r="E1532" s="13"/>
      <c r="F1532" s="15">
        <v>7.76</v>
      </c>
      <c r="G1532" s="12">
        <v>99.9</v>
      </c>
      <c r="H1532" s="15">
        <v>18.39</v>
      </c>
      <c r="I1532" s="13" t="s">
        <v>312</v>
      </c>
      <c r="J1532" s="318" t="s">
        <v>312</v>
      </c>
      <c r="K1532" s="15">
        <v>7.59</v>
      </c>
      <c r="L1532" s="15" t="s">
        <v>312</v>
      </c>
      <c r="M1532" s="15">
        <v>382.5</v>
      </c>
      <c r="N1532" s="15">
        <v>439.5</v>
      </c>
      <c r="O1532" s="12" t="s">
        <v>312</v>
      </c>
      <c r="P1532" s="13" t="s">
        <v>312</v>
      </c>
      <c r="Q1532" s="13" t="s">
        <v>217</v>
      </c>
      <c r="R1532" s="13" t="s">
        <v>345</v>
      </c>
      <c r="S1532" s="13" t="s">
        <v>312</v>
      </c>
      <c r="T1532" s="13" t="s">
        <v>312</v>
      </c>
      <c r="U1532" s="340" t="s">
        <v>172</v>
      </c>
      <c r="V1532" s="18" t="s">
        <v>153</v>
      </c>
      <c r="W1532" s="158"/>
      <c r="X1532" s="158"/>
      <c r="Y1532" s="158"/>
      <c r="Z1532" s="158"/>
      <c r="AA1532" s="338"/>
      <c r="AB1532" s="338"/>
    </row>
    <row r="1533" spans="1:28" ht="15" x14ac:dyDescent="0.2">
      <c r="A1533" s="13" t="s">
        <v>314</v>
      </c>
      <c r="B1533" s="39">
        <v>42235</v>
      </c>
      <c r="C1533" s="16">
        <v>0.38125000000000003</v>
      </c>
      <c r="D1533" s="318">
        <v>179</v>
      </c>
      <c r="E1533" s="13"/>
      <c r="F1533" s="15">
        <v>8.07</v>
      </c>
      <c r="G1533" s="12">
        <v>101.2</v>
      </c>
      <c r="H1533" s="15">
        <v>17.41</v>
      </c>
      <c r="I1533" s="13" t="s">
        <v>230</v>
      </c>
      <c r="J1533" s="318" t="s">
        <v>312</v>
      </c>
      <c r="K1533" s="15">
        <v>7.75</v>
      </c>
      <c r="L1533" s="15">
        <v>19</v>
      </c>
      <c r="M1533" s="15">
        <v>430.4</v>
      </c>
      <c r="N1533" s="15">
        <v>502.6</v>
      </c>
      <c r="O1533" s="12">
        <v>76.900000000000006</v>
      </c>
      <c r="P1533" s="13" t="s">
        <v>312</v>
      </c>
      <c r="Q1533" s="13" t="s">
        <v>312</v>
      </c>
      <c r="R1533" s="13" t="s">
        <v>345</v>
      </c>
      <c r="S1533" s="13" t="s">
        <v>312</v>
      </c>
      <c r="T1533" s="13" t="s">
        <v>312</v>
      </c>
      <c r="U1533" s="18" t="s">
        <v>174</v>
      </c>
      <c r="V1533" s="18" t="s">
        <v>154</v>
      </c>
      <c r="W1533" s="158"/>
      <c r="X1533" s="158"/>
      <c r="Y1533" s="158"/>
      <c r="Z1533" s="158"/>
      <c r="AA1533" s="338"/>
      <c r="AB1533" s="338"/>
    </row>
    <row r="1534" spans="1:28" ht="15" x14ac:dyDescent="0.2">
      <c r="A1534" s="13" t="s">
        <v>314</v>
      </c>
      <c r="B1534" s="39">
        <v>42249</v>
      </c>
      <c r="C1534" s="16">
        <v>0.38958333333333334</v>
      </c>
      <c r="D1534" s="318">
        <v>238</v>
      </c>
      <c r="E1534" s="13"/>
      <c r="F1534" s="14">
        <v>7.76</v>
      </c>
      <c r="G1534" s="12">
        <v>100</v>
      </c>
      <c r="H1534" s="15">
        <v>18.329999999999998</v>
      </c>
      <c r="I1534" s="13" t="s">
        <v>230</v>
      </c>
      <c r="J1534" s="318" t="s">
        <v>312</v>
      </c>
      <c r="K1534" s="15">
        <v>7.59</v>
      </c>
      <c r="L1534" s="12" t="s">
        <v>312</v>
      </c>
      <c r="M1534" s="15">
        <v>557.29999999999995</v>
      </c>
      <c r="N1534" s="15">
        <v>639.1</v>
      </c>
      <c r="O1534" s="12">
        <v>65.099999999999994</v>
      </c>
      <c r="P1534" s="13" t="s">
        <v>312</v>
      </c>
      <c r="Q1534" s="13" t="s">
        <v>217</v>
      </c>
      <c r="R1534" s="13" t="s">
        <v>345</v>
      </c>
      <c r="S1534" s="13" t="s">
        <v>312</v>
      </c>
      <c r="T1534" s="13" t="s">
        <v>312</v>
      </c>
      <c r="U1534" s="18" t="s">
        <v>174</v>
      </c>
      <c r="V1534" s="18" t="s">
        <v>155</v>
      </c>
      <c r="W1534" s="158"/>
      <c r="X1534" s="158"/>
      <c r="Y1534" s="158"/>
      <c r="Z1534" s="158"/>
      <c r="AA1534" s="338"/>
      <c r="AB1534" s="338"/>
    </row>
    <row r="1535" spans="1:28" ht="15" x14ac:dyDescent="0.2">
      <c r="A1535" s="13" t="s">
        <v>314</v>
      </c>
      <c r="B1535" s="39">
        <v>42263</v>
      </c>
      <c r="C1535" s="16">
        <v>0.38263888888888892</v>
      </c>
      <c r="D1535" s="318">
        <v>1050</v>
      </c>
      <c r="E1535" s="13"/>
      <c r="F1535" s="14">
        <v>7.81</v>
      </c>
      <c r="G1535" s="13">
        <v>98.1</v>
      </c>
      <c r="H1535" s="15">
        <v>16.77</v>
      </c>
      <c r="I1535" s="111" t="s">
        <v>521</v>
      </c>
      <c r="J1535" s="318" t="s">
        <v>312</v>
      </c>
      <c r="K1535" s="15">
        <v>7.44</v>
      </c>
      <c r="L1535" s="15">
        <v>4.3499999999999996</v>
      </c>
      <c r="M1535" s="15">
        <v>733.9</v>
      </c>
      <c r="N1535" s="15">
        <v>873.1</v>
      </c>
      <c r="O1535" s="12">
        <v>36.6</v>
      </c>
      <c r="P1535" s="13" t="s">
        <v>312</v>
      </c>
      <c r="Q1535" s="111" t="s">
        <v>217</v>
      </c>
      <c r="R1535" s="111" t="s">
        <v>345</v>
      </c>
      <c r="S1535" s="13" t="s">
        <v>312</v>
      </c>
      <c r="T1535" s="13" t="s">
        <v>312</v>
      </c>
      <c r="U1535" s="18" t="s">
        <v>246</v>
      </c>
      <c r="V1535" s="18" t="s">
        <v>156</v>
      </c>
      <c r="W1535" s="158"/>
      <c r="X1535" s="158"/>
      <c r="Y1535" s="158"/>
      <c r="Z1535" s="158"/>
      <c r="AA1535" s="338"/>
      <c r="AB1535" s="338"/>
    </row>
    <row r="1536" spans="1:28" ht="15" x14ac:dyDescent="0.2">
      <c r="A1536" s="13" t="s">
        <v>314</v>
      </c>
      <c r="B1536" s="39">
        <v>42272</v>
      </c>
      <c r="C1536" s="16">
        <v>0.4458333333333333</v>
      </c>
      <c r="D1536" s="12">
        <v>980.4</v>
      </c>
      <c r="E1536" s="13" t="s">
        <v>296</v>
      </c>
      <c r="F1536" s="15">
        <v>8.4</v>
      </c>
      <c r="G1536" s="12">
        <v>103.9</v>
      </c>
      <c r="H1536" s="15">
        <v>16.78</v>
      </c>
      <c r="I1536" s="111" t="s">
        <v>521</v>
      </c>
      <c r="J1536" s="318" t="s">
        <v>312</v>
      </c>
      <c r="K1536" s="15">
        <v>7.55</v>
      </c>
      <c r="L1536" s="15">
        <v>1.63</v>
      </c>
      <c r="M1536" s="15">
        <v>758.5</v>
      </c>
      <c r="N1536" s="15">
        <v>903.4</v>
      </c>
      <c r="O1536" s="12">
        <v>26.2</v>
      </c>
      <c r="P1536" s="13" t="s">
        <v>312</v>
      </c>
      <c r="Q1536" s="111" t="s">
        <v>217</v>
      </c>
      <c r="R1536" s="111" t="s">
        <v>345</v>
      </c>
      <c r="S1536" s="13" t="s">
        <v>312</v>
      </c>
      <c r="T1536" s="13" t="s">
        <v>312</v>
      </c>
      <c r="U1536" s="18" t="s">
        <v>174</v>
      </c>
      <c r="V1536" s="18" t="s">
        <v>157</v>
      </c>
      <c r="W1536" s="158"/>
      <c r="X1536" s="158"/>
      <c r="Y1536" s="158"/>
      <c r="Z1536" s="158"/>
      <c r="AA1536" s="338"/>
      <c r="AB1536" s="338"/>
    </row>
    <row r="1537" spans="1:28" ht="15" x14ac:dyDescent="0.2">
      <c r="A1537" s="13" t="s">
        <v>314</v>
      </c>
      <c r="B1537" s="39">
        <v>42286</v>
      </c>
      <c r="C1537" s="16">
        <v>0.40069444444444446</v>
      </c>
      <c r="D1537" s="12">
        <v>435.2</v>
      </c>
      <c r="E1537" s="13">
        <v>2419.6</v>
      </c>
      <c r="F1537" s="15">
        <v>8.26</v>
      </c>
      <c r="G1537" s="12">
        <v>97.5</v>
      </c>
      <c r="H1537" s="15">
        <v>14.67</v>
      </c>
      <c r="I1537" s="13" t="s">
        <v>230</v>
      </c>
      <c r="J1537" s="318" t="s">
        <v>312</v>
      </c>
      <c r="K1537" s="15">
        <v>7.74</v>
      </c>
      <c r="L1537" s="15">
        <v>4.12</v>
      </c>
      <c r="M1537" s="15">
        <v>623.9</v>
      </c>
      <c r="N1537" s="15">
        <v>777.3</v>
      </c>
      <c r="O1537" s="12">
        <v>20.9</v>
      </c>
      <c r="P1537" s="13" t="s">
        <v>312</v>
      </c>
      <c r="Q1537" s="13" t="s">
        <v>217</v>
      </c>
      <c r="R1537" s="111" t="s">
        <v>345</v>
      </c>
      <c r="S1537" s="13" t="s">
        <v>312</v>
      </c>
      <c r="T1537" s="13" t="s">
        <v>312</v>
      </c>
      <c r="U1537" s="18" t="s">
        <v>174</v>
      </c>
      <c r="V1537" s="18" t="s">
        <v>158</v>
      </c>
      <c r="W1537" s="158"/>
      <c r="X1537" s="158"/>
      <c r="Y1537" s="158"/>
      <c r="Z1537" s="158"/>
      <c r="AA1537" s="338"/>
      <c r="AB1537" s="338"/>
    </row>
    <row r="1538" spans="1:28" ht="15" x14ac:dyDescent="0.2">
      <c r="A1538" s="13" t="s">
        <v>314</v>
      </c>
      <c r="B1538" s="325">
        <v>42307</v>
      </c>
      <c r="C1538" s="326">
        <v>0.38055555555555554</v>
      </c>
      <c r="D1538" s="159">
        <v>218.7</v>
      </c>
      <c r="E1538" s="160" t="s">
        <v>523</v>
      </c>
      <c r="F1538" s="171">
        <v>8.93</v>
      </c>
      <c r="G1538" s="159">
        <v>96</v>
      </c>
      <c r="H1538" s="171">
        <v>9.75</v>
      </c>
      <c r="I1538" s="73" t="s">
        <v>230</v>
      </c>
      <c r="J1538" s="332" t="s">
        <v>312</v>
      </c>
      <c r="K1538" s="171">
        <v>7.4</v>
      </c>
      <c r="L1538" s="171">
        <v>4.16</v>
      </c>
      <c r="M1538" s="171">
        <v>641.79999999999995</v>
      </c>
      <c r="N1538" s="171">
        <v>905.4</v>
      </c>
      <c r="O1538" s="159">
        <v>8.6999999999999993</v>
      </c>
      <c r="P1538" s="73" t="s">
        <v>312</v>
      </c>
      <c r="Q1538" s="160" t="s">
        <v>6</v>
      </c>
      <c r="R1538" s="160" t="s">
        <v>120</v>
      </c>
      <c r="S1538" s="73" t="s">
        <v>312</v>
      </c>
      <c r="T1538" s="73" t="s">
        <v>312</v>
      </c>
      <c r="U1538" s="343" t="s">
        <v>359</v>
      </c>
      <c r="V1538" s="158" t="s">
        <v>159</v>
      </c>
      <c r="W1538" s="158"/>
      <c r="X1538" s="158"/>
      <c r="Y1538" s="158"/>
      <c r="Z1538" s="158"/>
      <c r="AA1538" s="338"/>
      <c r="AB1538" s="338"/>
    </row>
    <row r="1539" spans="1:28" ht="15" x14ac:dyDescent="0.2">
      <c r="A1539" s="13" t="s">
        <v>314</v>
      </c>
      <c r="B1539" s="39">
        <v>42321</v>
      </c>
      <c r="C1539" s="16">
        <v>0.39374999999999999</v>
      </c>
      <c r="D1539" s="12">
        <v>365.4</v>
      </c>
      <c r="E1539" s="111" t="s">
        <v>296</v>
      </c>
      <c r="F1539" s="15">
        <v>10.67</v>
      </c>
      <c r="G1539" s="12">
        <v>99.8</v>
      </c>
      <c r="H1539" s="15">
        <v>4.6100000000000003</v>
      </c>
      <c r="I1539" s="73" t="s">
        <v>230</v>
      </c>
      <c r="J1539" s="332" t="s">
        <v>312</v>
      </c>
      <c r="K1539" s="15">
        <v>7.33</v>
      </c>
      <c r="L1539" s="15">
        <v>1.85</v>
      </c>
      <c r="M1539" s="15">
        <v>559.9</v>
      </c>
      <c r="N1539" s="15">
        <v>918.6</v>
      </c>
      <c r="O1539" s="12">
        <v>0.9</v>
      </c>
      <c r="P1539" s="13"/>
      <c r="Q1539" s="111" t="s">
        <v>217</v>
      </c>
      <c r="R1539" s="111" t="s">
        <v>345</v>
      </c>
      <c r="S1539" s="13"/>
      <c r="T1539" s="13"/>
      <c r="U1539" s="327" t="s">
        <v>187</v>
      </c>
      <c r="V1539" s="18" t="s">
        <v>160</v>
      </c>
      <c r="W1539" s="18"/>
      <c r="X1539" s="18"/>
      <c r="Y1539" s="18"/>
      <c r="Z1539" s="18"/>
      <c r="AA1539" s="13"/>
      <c r="AB1539" s="13"/>
    </row>
    <row r="1540" spans="1:28" ht="15" x14ac:dyDescent="0.2">
      <c r="A1540" s="13" t="s">
        <v>314</v>
      </c>
      <c r="B1540" s="39">
        <v>42342</v>
      </c>
      <c r="C1540" s="16">
        <v>0.41111111111111115</v>
      </c>
      <c r="D1540" s="12">
        <v>90.8</v>
      </c>
      <c r="E1540" s="111">
        <v>2419.6</v>
      </c>
      <c r="F1540" s="15">
        <v>11.5</v>
      </c>
      <c r="G1540" s="12">
        <v>103.5</v>
      </c>
      <c r="H1540" s="15">
        <v>3.04</v>
      </c>
      <c r="I1540" s="13" t="s">
        <v>312</v>
      </c>
      <c r="J1540" s="318" t="s">
        <v>312</v>
      </c>
      <c r="K1540" s="15">
        <v>7.39</v>
      </c>
      <c r="L1540" s="15">
        <v>1.31</v>
      </c>
      <c r="M1540" s="15" t="s">
        <v>312</v>
      </c>
      <c r="N1540" s="15">
        <v>907.1</v>
      </c>
      <c r="O1540" s="12">
        <v>7.8</v>
      </c>
      <c r="P1540" s="13"/>
      <c r="Q1540" s="111" t="s">
        <v>217</v>
      </c>
      <c r="R1540" s="111" t="s">
        <v>345</v>
      </c>
      <c r="S1540" s="13"/>
      <c r="T1540" s="13"/>
      <c r="U1540" s="18" t="s">
        <v>191</v>
      </c>
      <c r="V1540" s="18" t="s">
        <v>161</v>
      </c>
      <c r="W1540" s="18"/>
      <c r="X1540" s="18"/>
      <c r="Y1540" s="18"/>
      <c r="Z1540" s="18"/>
      <c r="AA1540" s="13"/>
      <c r="AB1540" s="13"/>
    </row>
    <row r="1541" spans="1:28" ht="15" x14ac:dyDescent="0.2">
      <c r="A1541" s="13" t="s">
        <v>314</v>
      </c>
      <c r="B1541" s="39">
        <v>42356</v>
      </c>
      <c r="C1541" s="16">
        <v>0.4236111111111111</v>
      </c>
      <c r="D1541" s="12">
        <v>73.8</v>
      </c>
      <c r="E1541" s="111">
        <v>1413.6</v>
      </c>
      <c r="F1541" s="15">
        <v>12.51</v>
      </c>
      <c r="G1541" s="12">
        <v>105.8</v>
      </c>
      <c r="H1541" s="15">
        <v>0.79</v>
      </c>
      <c r="I1541" s="13" t="s">
        <v>230</v>
      </c>
      <c r="J1541" s="318" t="s">
        <v>312</v>
      </c>
      <c r="K1541" s="15">
        <v>7.12</v>
      </c>
      <c r="L1541" s="15">
        <v>1.19</v>
      </c>
      <c r="M1541" s="15">
        <v>400.2</v>
      </c>
      <c r="N1541" s="15">
        <v>751.5</v>
      </c>
      <c r="O1541" s="12">
        <v>-3.5</v>
      </c>
      <c r="P1541" s="13"/>
      <c r="Q1541" s="111" t="s">
        <v>217</v>
      </c>
      <c r="R1541" s="111" t="s">
        <v>345</v>
      </c>
      <c r="S1541" s="13"/>
      <c r="T1541" s="13"/>
      <c r="U1541" s="18" t="s">
        <v>164</v>
      </c>
      <c r="V1541" s="330"/>
      <c r="W1541" s="330"/>
      <c r="X1541" s="330"/>
      <c r="Y1541" s="330"/>
      <c r="Z1541" s="330"/>
      <c r="AA1541" s="13"/>
      <c r="AB1541" s="13"/>
    </row>
    <row r="1542" spans="1:28" ht="15" x14ac:dyDescent="0.2">
      <c r="A1542" s="13" t="s">
        <v>314</v>
      </c>
      <c r="B1542" s="39">
        <v>42384</v>
      </c>
      <c r="C1542" s="16">
        <v>0.46666666666666662</v>
      </c>
      <c r="D1542" s="12" t="s">
        <v>296</v>
      </c>
      <c r="E1542" s="111" t="s">
        <v>296</v>
      </c>
      <c r="F1542" s="15">
        <v>12.2</v>
      </c>
      <c r="G1542" s="12">
        <v>107</v>
      </c>
      <c r="H1542" s="15">
        <v>1.53</v>
      </c>
      <c r="I1542" s="13" t="s">
        <v>230</v>
      </c>
      <c r="J1542" s="318" t="s">
        <v>312</v>
      </c>
      <c r="K1542" s="15">
        <v>7.74</v>
      </c>
      <c r="L1542" s="15">
        <v>2.33</v>
      </c>
      <c r="M1542" s="15">
        <v>408.1</v>
      </c>
      <c r="N1542" s="15">
        <v>740.8</v>
      </c>
      <c r="O1542" s="12">
        <v>35.5</v>
      </c>
      <c r="P1542" s="13"/>
      <c r="Q1542" s="111" t="s">
        <v>217</v>
      </c>
      <c r="R1542" s="111" t="s">
        <v>345</v>
      </c>
      <c r="S1542" s="13"/>
      <c r="T1542" s="13"/>
      <c r="U1542" s="18" t="s">
        <v>174</v>
      </c>
      <c r="V1542" s="330"/>
      <c r="W1542" s="330"/>
      <c r="X1542" s="330"/>
      <c r="Y1542" s="330"/>
      <c r="Z1542" s="330"/>
      <c r="AA1542" s="13"/>
      <c r="AB1542" s="13"/>
    </row>
    <row r="1543" spans="1:28" ht="15" x14ac:dyDescent="0.2">
      <c r="A1543" s="13" t="s">
        <v>314</v>
      </c>
      <c r="B1543" s="39">
        <v>42405</v>
      </c>
      <c r="C1543" s="16">
        <v>0.42430555555555555</v>
      </c>
      <c r="D1543" s="12">
        <v>162.4</v>
      </c>
      <c r="E1543" s="111">
        <v>1732.9</v>
      </c>
      <c r="F1543" s="15">
        <v>12.07</v>
      </c>
      <c r="G1543" s="12">
        <v>104.2</v>
      </c>
      <c r="H1543" s="15">
        <v>1.64</v>
      </c>
      <c r="I1543" s="13" t="s">
        <v>230</v>
      </c>
      <c r="J1543" s="318" t="s">
        <v>312</v>
      </c>
      <c r="K1543" s="15">
        <v>8.09</v>
      </c>
      <c r="L1543" s="15">
        <v>2.5499999999999998</v>
      </c>
      <c r="M1543" s="15">
        <v>442.1</v>
      </c>
      <c r="N1543" s="15">
        <v>799.7</v>
      </c>
      <c r="O1543" s="12">
        <v>57</v>
      </c>
      <c r="P1543" s="13"/>
      <c r="Q1543" s="111" t="s">
        <v>217</v>
      </c>
      <c r="R1543" s="111" t="s">
        <v>345</v>
      </c>
      <c r="S1543" s="13"/>
      <c r="T1543" s="13"/>
      <c r="U1543" s="18" t="s">
        <v>131</v>
      </c>
      <c r="V1543" s="330"/>
      <c r="W1543" s="330"/>
      <c r="X1543" s="330"/>
      <c r="Y1543" s="330"/>
      <c r="Z1543" s="330"/>
      <c r="AA1543" s="13"/>
      <c r="AB1543" s="13"/>
    </row>
    <row r="1544" spans="1:28" ht="15" x14ac:dyDescent="0.2">
      <c r="A1544" s="13" t="s">
        <v>314</v>
      </c>
      <c r="B1544" s="39">
        <v>42448</v>
      </c>
      <c r="C1544" s="16">
        <v>0.48194444444444445</v>
      </c>
      <c r="D1544" s="12">
        <v>18.3</v>
      </c>
      <c r="E1544" s="111" t="s">
        <v>296</v>
      </c>
      <c r="F1544" s="15">
        <v>12.02</v>
      </c>
      <c r="G1544" s="12">
        <v>112.7</v>
      </c>
      <c r="H1544" s="15">
        <v>4.76</v>
      </c>
      <c r="I1544" s="13" t="s">
        <v>230</v>
      </c>
      <c r="J1544" s="318" t="s">
        <v>312</v>
      </c>
      <c r="K1544" s="15">
        <v>9.6199999999999992</v>
      </c>
      <c r="L1544" s="15">
        <v>1.86</v>
      </c>
      <c r="M1544" s="15">
        <v>551.79999999999995</v>
      </c>
      <c r="N1544" s="15">
        <v>903.6</v>
      </c>
      <c r="O1544" s="12">
        <v>132.6</v>
      </c>
      <c r="P1544" s="13"/>
      <c r="Q1544" s="111" t="s">
        <v>217</v>
      </c>
      <c r="R1544" s="111" t="s">
        <v>345</v>
      </c>
      <c r="S1544" s="13"/>
      <c r="T1544" s="13"/>
      <c r="U1544" s="18" t="s">
        <v>174</v>
      </c>
      <c r="V1544" s="330"/>
      <c r="W1544" s="330"/>
      <c r="X1544" s="330"/>
      <c r="Y1544" s="330"/>
      <c r="Z1544" s="330"/>
      <c r="AA1544" s="13"/>
      <c r="AB1544" s="13"/>
    </row>
    <row r="1545" spans="1:28" ht="15" x14ac:dyDescent="0.2">
      <c r="A1545" s="13" t="s">
        <v>314</v>
      </c>
      <c r="B1545" s="39">
        <v>42468</v>
      </c>
      <c r="C1545" s="16">
        <v>0.36736111111111108</v>
      </c>
      <c r="D1545" s="12">
        <v>14.4</v>
      </c>
      <c r="E1545" s="111">
        <v>2419.6</v>
      </c>
      <c r="F1545" s="312" t="s">
        <v>7</v>
      </c>
      <c r="G1545" s="312" t="s">
        <v>7</v>
      </c>
      <c r="H1545" s="312" t="s">
        <v>7</v>
      </c>
      <c r="I1545" s="111" t="s">
        <v>526</v>
      </c>
      <c r="J1545" s="318" t="s">
        <v>312</v>
      </c>
      <c r="K1545" s="312" t="s">
        <v>7</v>
      </c>
      <c r="L1545" s="312">
        <v>5.47</v>
      </c>
      <c r="M1545" s="312" t="s">
        <v>7</v>
      </c>
      <c r="N1545" s="312" t="s">
        <v>7</v>
      </c>
      <c r="O1545" s="312" t="s">
        <v>7</v>
      </c>
      <c r="P1545" s="312" t="s">
        <v>7</v>
      </c>
      <c r="Q1545" s="312" t="s">
        <v>7</v>
      </c>
      <c r="R1545" s="312" t="s">
        <v>7</v>
      </c>
      <c r="S1545" s="13"/>
      <c r="T1545" s="13"/>
      <c r="U1545" s="344" t="s">
        <v>506</v>
      </c>
      <c r="V1545" s="330"/>
      <c r="W1545" s="330"/>
      <c r="X1545" s="330"/>
      <c r="Y1545" s="330"/>
      <c r="Z1545" s="330"/>
      <c r="AA1545" s="13"/>
      <c r="AB1545" s="13"/>
    </row>
    <row r="1546" spans="1:28" ht="15" x14ac:dyDescent="0.2">
      <c r="A1546" s="13" t="s">
        <v>314</v>
      </c>
      <c r="B1546" s="39">
        <v>42474</v>
      </c>
      <c r="C1546" s="16">
        <v>0.52777777777777779</v>
      </c>
      <c r="D1546" s="12">
        <v>101.4</v>
      </c>
      <c r="E1546" s="111" t="s">
        <v>296</v>
      </c>
      <c r="F1546" s="15">
        <v>10.37</v>
      </c>
      <c r="G1546" s="12">
        <v>125.4</v>
      </c>
      <c r="H1546" s="15">
        <v>13.86</v>
      </c>
      <c r="I1546" s="111" t="s">
        <v>25</v>
      </c>
      <c r="J1546" s="318" t="s">
        <v>312</v>
      </c>
      <c r="K1546" s="15">
        <v>8.48</v>
      </c>
      <c r="L1546" s="15">
        <v>4.62</v>
      </c>
      <c r="M1546" s="15">
        <v>480.7</v>
      </c>
      <c r="N1546" s="15">
        <v>611.4</v>
      </c>
      <c r="O1546" s="12">
        <v>109.8</v>
      </c>
      <c r="P1546" s="13"/>
      <c r="Q1546" s="111" t="s">
        <v>7</v>
      </c>
      <c r="R1546" s="111" t="s">
        <v>7</v>
      </c>
      <c r="S1546" s="13"/>
      <c r="T1546" s="13"/>
      <c r="U1546" s="18" t="s">
        <v>88</v>
      </c>
      <c r="V1546" s="330"/>
      <c r="W1546" s="330"/>
      <c r="X1546" s="330"/>
      <c r="Y1546" s="330"/>
      <c r="Z1546" s="330"/>
      <c r="AA1546" s="13"/>
      <c r="AB1546" s="13"/>
    </row>
    <row r="1547" spans="1:28" ht="15" x14ac:dyDescent="0.2">
      <c r="A1547" s="13" t="s">
        <v>314</v>
      </c>
      <c r="B1547" s="39">
        <v>42489</v>
      </c>
      <c r="C1547" s="16">
        <v>0.41666666666666669</v>
      </c>
      <c r="D1547" s="12">
        <v>488.4</v>
      </c>
      <c r="E1547" s="111" t="s">
        <v>41</v>
      </c>
      <c r="F1547" s="312" t="s">
        <v>7</v>
      </c>
      <c r="G1547" s="348" t="s">
        <v>7</v>
      </c>
      <c r="H1547" s="15">
        <v>6.93</v>
      </c>
      <c r="I1547" s="111" t="s">
        <v>25</v>
      </c>
      <c r="J1547" s="356" t="s">
        <v>7</v>
      </c>
      <c r="K1547" s="15">
        <v>7.64</v>
      </c>
      <c r="L1547" s="15">
        <v>16.8</v>
      </c>
      <c r="M1547" s="15">
        <v>251.7</v>
      </c>
      <c r="N1547" s="15">
        <v>384.4</v>
      </c>
      <c r="O1547" s="12">
        <v>154.30000000000001</v>
      </c>
      <c r="P1547" s="13"/>
      <c r="Q1547" s="111" t="s">
        <v>7</v>
      </c>
      <c r="R1547" s="111" t="s">
        <v>7</v>
      </c>
      <c r="S1547" s="13"/>
      <c r="T1547" s="13"/>
      <c r="U1547" s="18" t="s">
        <v>88</v>
      </c>
      <c r="V1547" s="330"/>
      <c r="W1547" s="330"/>
      <c r="X1547" s="330"/>
      <c r="Y1547" s="330"/>
      <c r="Z1547" s="330"/>
      <c r="AA1547" s="13"/>
      <c r="AB1547" s="13"/>
    </row>
    <row r="1548" spans="1:28" ht="15" x14ac:dyDescent="0.25">
      <c r="A1548" s="13" t="s">
        <v>314</v>
      </c>
      <c r="B1548" s="39">
        <v>42494</v>
      </c>
      <c r="C1548" s="16">
        <v>0.40833333333333338</v>
      </c>
      <c r="D1548" s="12">
        <v>31.7</v>
      </c>
      <c r="E1548" s="111"/>
      <c r="F1548" s="312" t="s">
        <v>7</v>
      </c>
      <c r="G1548" s="348" t="s">
        <v>7</v>
      </c>
      <c r="H1548" s="15">
        <v>9.23</v>
      </c>
      <c r="I1548" s="111" t="s">
        <v>658</v>
      </c>
      <c r="J1548" s="318" t="s">
        <v>312</v>
      </c>
      <c r="K1548" s="15">
        <v>7.36</v>
      </c>
      <c r="L1548" s="15">
        <v>14.4</v>
      </c>
      <c r="M1548" s="312" t="s">
        <v>7</v>
      </c>
      <c r="N1548" s="15">
        <v>443.1</v>
      </c>
      <c r="O1548" s="12">
        <v>170.1</v>
      </c>
      <c r="P1548" s="13"/>
      <c r="Q1548" s="111" t="s">
        <v>1</v>
      </c>
      <c r="R1548" s="111" t="s">
        <v>7</v>
      </c>
      <c r="S1548" s="13"/>
      <c r="T1548" s="13"/>
      <c r="U1548" s="350" t="s">
        <v>125</v>
      </c>
      <c r="V1548" s="330"/>
      <c r="W1548" s="330"/>
      <c r="X1548" s="330"/>
      <c r="Y1548" s="330"/>
      <c r="Z1548" s="330"/>
      <c r="AA1548" s="13"/>
      <c r="AB1548" s="13"/>
    </row>
    <row r="1549" spans="1:28" ht="15" x14ac:dyDescent="0.2">
      <c r="A1549" s="13" t="s">
        <v>314</v>
      </c>
      <c r="B1549" s="39">
        <v>42499</v>
      </c>
      <c r="C1549" s="16">
        <v>0.42708333333333331</v>
      </c>
      <c r="D1549" s="12">
        <v>31.5</v>
      </c>
      <c r="E1549" s="111">
        <v>1986.3</v>
      </c>
      <c r="F1549" s="312" t="s">
        <v>7</v>
      </c>
      <c r="G1549" s="348" t="s">
        <v>7</v>
      </c>
      <c r="H1549" s="15">
        <v>10.36</v>
      </c>
      <c r="I1549" s="111" t="s">
        <v>25</v>
      </c>
      <c r="J1549" s="318" t="s">
        <v>312</v>
      </c>
      <c r="K1549" s="15">
        <v>7.73</v>
      </c>
      <c r="L1549" s="15">
        <v>16</v>
      </c>
      <c r="M1549" s="312" t="s">
        <v>7</v>
      </c>
      <c r="N1549" s="15">
        <v>376.6</v>
      </c>
      <c r="O1549" s="12">
        <v>157.69999999999999</v>
      </c>
      <c r="P1549" s="13"/>
      <c r="Q1549" s="111" t="s">
        <v>1</v>
      </c>
      <c r="R1549" s="111" t="s">
        <v>7</v>
      </c>
      <c r="S1549" s="13"/>
      <c r="T1549" s="13"/>
      <c r="U1549" s="18" t="s">
        <v>88</v>
      </c>
      <c r="V1549" s="330"/>
      <c r="W1549" s="330"/>
      <c r="X1549" s="330"/>
      <c r="Y1549" s="330"/>
      <c r="Z1549" s="330"/>
      <c r="AA1549" s="13"/>
      <c r="AB1549" s="13"/>
    </row>
    <row r="1550" spans="1:28" ht="15" x14ac:dyDescent="0.2">
      <c r="A1550" s="13" t="s">
        <v>314</v>
      </c>
      <c r="B1550" s="39">
        <v>42508</v>
      </c>
      <c r="C1550" s="16">
        <v>0.41250000000000003</v>
      </c>
      <c r="D1550" s="12">
        <v>39.9</v>
      </c>
      <c r="E1550" s="111"/>
      <c r="F1550" s="15">
        <v>8.83</v>
      </c>
      <c r="G1550" s="12">
        <v>98.3</v>
      </c>
      <c r="H1550" s="15">
        <v>11.6</v>
      </c>
      <c r="I1550" s="111" t="s">
        <v>526</v>
      </c>
      <c r="J1550" s="318" t="s">
        <v>312</v>
      </c>
      <c r="K1550" s="15">
        <v>7.83</v>
      </c>
      <c r="L1550" s="15">
        <v>12</v>
      </c>
      <c r="M1550" s="312" t="s">
        <v>7</v>
      </c>
      <c r="N1550" s="15">
        <v>385</v>
      </c>
      <c r="O1550" s="12">
        <v>148.80000000000001</v>
      </c>
      <c r="P1550" s="13"/>
      <c r="Q1550" s="111" t="s">
        <v>1</v>
      </c>
      <c r="R1550" s="111" t="s">
        <v>7</v>
      </c>
      <c r="S1550" s="13"/>
      <c r="T1550" s="13"/>
      <c r="U1550" s="344" t="s">
        <v>506</v>
      </c>
      <c r="V1550" s="330"/>
      <c r="W1550" s="330"/>
      <c r="X1550" s="330"/>
      <c r="Y1550" s="330"/>
      <c r="Z1550" s="330"/>
      <c r="AA1550" s="13"/>
      <c r="AB1550" s="13"/>
    </row>
    <row r="1551" spans="1:28" ht="15" x14ac:dyDescent="0.2">
      <c r="A1551" s="13" t="s">
        <v>314</v>
      </c>
      <c r="B1551" s="39">
        <v>42517</v>
      </c>
      <c r="C1551" s="16">
        <v>0.45208333333333334</v>
      </c>
      <c r="D1551" s="12">
        <v>166.4</v>
      </c>
      <c r="E1551" s="111">
        <v>2419.6</v>
      </c>
      <c r="F1551" s="15">
        <v>8.25</v>
      </c>
      <c r="G1551" s="12">
        <v>97.6</v>
      </c>
      <c r="H1551" s="15">
        <v>15.53</v>
      </c>
      <c r="I1551" s="111" t="s">
        <v>2</v>
      </c>
      <c r="J1551" s="318" t="s">
        <v>312</v>
      </c>
      <c r="K1551" s="15">
        <v>6.75</v>
      </c>
      <c r="L1551" s="15">
        <v>10.6</v>
      </c>
      <c r="M1551" s="15">
        <v>304.5</v>
      </c>
      <c r="N1551" s="15">
        <v>386.6</v>
      </c>
      <c r="O1551" s="12">
        <v>163.30000000000001</v>
      </c>
      <c r="P1551" s="13"/>
      <c r="Q1551" s="111" t="s">
        <v>659</v>
      </c>
      <c r="R1551" s="111" t="s">
        <v>7</v>
      </c>
      <c r="S1551" s="13"/>
      <c r="T1551" s="13"/>
      <c r="U1551" s="18" t="s">
        <v>88</v>
      </c>
      <c r="V1551" s="330"/>
      <c r="W1551" s="330"/>
      <c r="X1551" s="330"/>
      <c r="Y1551" s="330"/>
      <c r="Z1551" s="330"/>
      <c r="AA1551" s="13"/>
      <c r="AB1551" s="13"/>
    </row>
    <row r="1552" spans="1:28" ht="15" x14ac:dyDescent="0.2">
      <c r="A1552" s="13" t="s">
        <v>314</v>
      </c>
      <c r="B1552" s="39">
        <v>42522</v>
      </c>
      <c r="C1552" s="16">
        <v>0.49374999999999997</v>
      </c>
      <c r="D1552" s="318">
        <v>219</v>
      </c>
      <c r="E1552" s="111"/>
      <c r="F1552" s="15">
        <v>8.35</v>
      </c>
      <c r="G1552" s="12">
        <v>101.5</v>
      </c>
      <c r="H1552" s="15">
        <v>15.51</v>
      </c>
      <c r="I1552" s="111" t="s">
        <v>7</v>
      </c>
      <c r="J1552" s="318" t="s">
        <v>312</v>
      </c>
      <c r="K1552" s="15">
        <v>7.91</v>
      </c>
      <c r="L1552" s="15">
        <v>9.1</v>
      </c>
      <c r="M1552" s="312" t="s">
        <v>7</v>
      </c>
      <c r="N1552" s="15">
        <v>401.4</v>
      </c>
      <c r="O1552" s="12">
        <v>169</v>
      </c>
      <c r="P1552" s="13"/>
      <c r="Q1552" s="111" t="s">
        <v>410</v>
      </c>
      <c r="R1552" s="111" t="s">
        <v>7</v>
      </c>
      <c r="S1552" s="13"/>
      <c r="T1552" s="13"/>
      <c r="U1552" s="344" t="s">
        <v>15</v>
      </c>
      <c r="V1552" s="330"/>
      <c r="W1552" s="330"/>
      <c r="X1552" s="330"/>
      <c r="Y1552" s="330"/>
      <c r="Z1552" s="330"/>
      <c r="AA1552" s="13"/>
      <c r="AB1552" s="13"/>
    </row>
    <row r="1553" spans="1:28" ht="15" x14ac:dyDescent="0.25">
      <c r="A1553" s="13" t="s">
        <v>314</v>
      </c>
      <c r="B1553" s="39">
        <v>42530</v>
      </c>
      <c r="C1553" s="16">
        <v>0.43333333333333335</v>
      </c>
      <c r="D1553" s="12">
        <v>71.400000000000006</v>
      </c>
      <c r="E1553" s="111">
        <v>665.3</v>
      </c>
      <c r="F1553" s="347">
        <v>7.64</v>
      </c>
      <c r="G1553" s="395">
        <v>98</v>
      </c>
      <c r="H1553" s="396">
        <v>17.899999999999999</v>
      </c>
      <c r="I1553" s="347" t="s">
        <v>2</v>
      </c>
      <c r="J1553" s="397" t="s">
        <v>7</v>
      </c>
      <c r="K1553" s="347">
        <v>7.91</v>
      </c>
      <c r="L1553" s="347">
        <v>7.4</v>
      </c>
      <c r="M1553" s="347">
        <v>322.2</v>
      </c>
      <c r="N1553" s="347">
        <v>374.1</v>
      </c>
      <c r="O1553" s="395">
        <v>151</v>
      </c>
      <c r="P1553" s="347"/>
      <c r="Q1553" s="347" t="s">
        <v>660</v>
      </c>
      <c r="R1553" s="347" t="s">
        <v>7</v>
      </c>
      <c r="S1553" s="13"/>
      <c r="T1553" s="13"/>
      <c r="U1553" s="344" t="s">
        <v>508</v>
      </c>
      <c r="V1553" s="330"/>
      <c r="W1553" s="330"/>
      <c r="X1553" s="330"/>
      <c r="Y1553" s="330"/>
      <c r="Z1553" s="330"/>
      <c r="AA1553" s="13"/>
      <c r="AB1553" s="13"/>
    </row>
    <row r="1554" spans="1:28" ht="15" x14ac:dyDescent="0.2">
      <c r="A1554" s="13" t="s">
        <v>314</v>
      </c>
      <c r="B1554" s="39">
        <v>42536</v>
      </c>
      <c r="C1554" s="16">
        <v>0.43055555555555558</v>
      </c>
      <c r="D1554" s="318">
        <v>260</v>
      </c>
      <c r="E1554" s="111"/>
      <c r="F1554" s="15">
        <v>7.61</v>
      </c>
      <c r="G1554" s="12">
        <v>99.9</v>
      </c>
      <c r="H1554" s="15">
        <v>18.809999999999999</v>
      </c>
      <c r="I1554" s="111" t="s">
        <v>526</v>
      </c>
      <c r="J1554" s="318" t="s">
        <v>312</v>
      </c>
      <c r="K1554" s="15">
        <v>7.79</v>
      </c>
      <c r="L1554" s="15">
        <v>27.6</v>
      </c>
      <c r="M1554" s="15">
        <v>327.39999999999998</v>
      </c>
      <c r="N1554" s="15">
        <v>373.7</v>
      </c>
      <c r="O1554" s="12">
        <v>62.4</v>
      </c>
      <c r="P1554" s="13"/>
      <c r="Q1554" s="111" t="s">
        <v>1</v>
      </c>
      <c r="R1554" s="111" t="s">
        <v>7</v>
      </c>
      <c r="S1554" s="13"/>
      <c r="T1554" s="13"/>
      <c r="U1554" s="344" t="s">
        <v>508</v>
      </c>
      <c r="V1554" s="330"/>
      <c r="W1554" s="330"/>
      <c r="X1554" s="330"/>
      <c r="Y1554" s="330"/>
      <c r="Z1554" s="330"/>
      <c r="AA1554" s="13"/>
      <c r="AB1554" s="13"/>
    </row>
    <row r="1555" spans="1:28" ht="15" x14ac:dyDescent="0.2">
      <c r="A1555" s="13" t="s">
        <v>314</v>
      </c>
      <c r="B1555" s="39">
        <v>42544</v>
      </c>
      <c r="C1555" s="16">
        <v>0.42152777777777778</v>
      </c>
      <c r="D1555" s="12">
        <v>160.69999999999999</v>
      </c>
      <c r="E1555" s="111" t="s">
        <v>296</v>
      </c>
      <c r="F1555" s="15">
        <v>7.49</v>
      </c>
      <c r="G1555" s="12">
        <v>99.5</v>
      </c>
      <c r="H1555" s="15">
        <v>19.89</v>
      </c>
      <c r="I1555" s="111" t="s">
        <v>2</v>
      </c>
      <c r="J1555" s="318" t="s">
        <v>312</v>
      </c>
      <c r="K1555" s="15">
        <v>8.02</v>
      </c>
      <c r="L1555" s="15">
        <v>7.5</v>
      </c>
      <c r="M1555" s="15">
        <v>329.2</v>
      </c>
      <c r="N1555" s="15">
        <v>366.8</v>
      </c>
      <c r="O1555" s="348" t="s">
        <v>7</v>
      </c>
      <c r="P1555" s="13"/>
      <c r="Q1555" s="111" t="s">
        <v>1</v>
      </c>
      <c r="R1555" s="111" t="s">
        <v>7</v>
      </c>
      <c r="S1555" s="13"/>
      <c r="T1555" s="13"/>
      <c r="U1555" s="344" t="s">
        <v>94</v>
      </c>
      <c r="V1555" s="330"/>
      <c r="W1555" s="330"/>
      <c r="X1555" s="330"/>
      <c r="Y1555" s="330"/>
      <c r="Z1555" s="330"/>
      <c r="AA1555" s="13"/>
      <c r="AB1555" s="13"/>
    </row>
    <row r="1556" spans="1:28" ht="15" x14ac:dyDescent="0.2">
      <c r="A1556" s="13" t="s">
        <v>314</v>
      </c>
      <c r="B1556" s="39">
        <v>42551</v>
      </c>
      <c r="C1556" s="16">
        <v>0.4236111111111111</v>
      </c>
      <c r="D1556" s="12">
        <v>156.5</v>
      </c>
      <c r="E1556" s="111" t="s">
        <v>296</v>
      </c>
      <c r="F1556" s="15">
        <v>7.56</v>
      </c>
      <c r="G1556" s="12">
        <v>98.5</v>
      </c>
      <c r="H1556" s="15">
        <v>19.100000000000001</v>
      </c>
      <c r="I1556" s="111" t="s">
        <v>511</v>
      </c>
      <c r="J1556" s="318" t="s">
        <v>312</v>
      </c>
      <c r="K1556" s="15">
        <v>8.0500000000000007</v>
      </c>
      <c r="L1556" s="15">
        <v>6.7</v>
      </c>
      <c r="M1556" s="15">
        <v>397.3</v>
      </c>
      <c r="N1556" s="15">
        <v>448.8</v>
      </c>
      <c r="O1556" s="12">
        <v>117.4</v>
      </c>
      <c r="P1556" s="13"/>
      <c r="Q1556" s="111" t="s">
        <v>661</v>
      </c>
      <c r="R1556" s="111" t="s">
        <v>7</v>
      </c>
      <c r="S1556" s="13"/>
      <c r="T1556" s="13"/>
      <c r="U1556" s="344" t="s">
        <v>508</v>
      </c>
      <c r="V1556" s="330"/>
      <c r="W1556" s="330"/>
      <c r="X1556" s="330"/>
      <c r="Y1556" s="330"/>
      <c r="Z1556" s="330"/>
      <c r="AA1556" s="13"/>
      <c r="AB1556" s="13"/>
    </row>
    <row r="1557" spans="1:28" ht="15" x14ac:dyDescent="0.2">
      <c r="A1557" s="13" t="s">
        <v>314</v>
      </c>
      <c r="B1557" s="39">
        <v>42557</v>
      </c>
      <c r="C1557" s="16">
        <v>0.42986111111111108</v>
      </c>
      <c r="D1557" s="318">
        <v>219</v>
      </c>
      <c r="E1557" s="111"/>
      <c r="F1557" s="15">
        <v>7.69</v>
      </c>
      <c r="G1557" s="12">
        <v>102.1</v>
      </c>
      <c r="H1557" s="15">
        <v>19.55</v>
      </c>
      <c r="I1557" s="111" t="s">
        <v>511</v>
      </c>
      <c r="J1557" s="318" t="s">
        <v>312</v>
      </c>
      <c r="K1557" s="15">
        <v>7.96</v>
      </c>
      <c r="L1557" s="15">
        <v>8.8000000000000007</v>
      </c>
      <c r="M1557" s="15">
        <v>352.2</v>
      </c>
      <c r="N1557" s="15">
        <v>396.1</v>
      </c>
      <c r="O1557" s="12">
        <v>136.80000000000001</v>
      </c>
      <c r="P1557" s="13"/>
      <c r="Q1557" s="111" t="s">
        <v>7</v>
      </c>
      <c r="R1557" s="111" t="s">
        <v>7</v>
      </c>
      <c r="S1557" s="13"/>
      <c r="T1557" s="13"/>
      <c r="U1557" s="344" t="s">
        <v>512</v>
      </c>
      <c r="V1557" s="330"/>
      <c r="W1557" s="330"/>
      <c r="X1557" s="330"/>
      <c r="Y1557" s="330"/>
      <c r="Z1557" s="330"/>
      <c r="AA1557" s="13"/>
      <c r="AB1557" s="13"/>
    </row>
    <row r="1558" spans="1:28" ht="15" x14ac:dyDescent="0.2">
      <c r="A1558" s="13" t="s">
        <v>314</v>
      </c>
      <c r="B1558" s="39">
        <v>42565</v>
      </c>
      <c r="C1558" s="16">
        <v>0.42777777777777781</v>
      </c>
      <c r="D1558" s="12">
        <v>128.1</v>
      </c>
      <c r="E1558" s="111" t="s">
        <v>296</v>
      </c>
      <c r="F1558" s="15">
        <v>8.2799999999999994</v>
      </c>
      <c r="G1558" s="12">
        <v>106.6</v>
      </c>
      <c r="H1558" s="15">
        <v>18.510000000000002</v>
      </c>
      <c r="I1558" s="111" t="s">
        <v>511</v>
      </c>
      <c r="J1558" s="318" t="s">
        <v>312</v>
      </c>
      <c r="K1558" s="15">
        <v>8</v>
      </c>
      <c r="L1558" s="15">
        <v>9.9</v>
      </c>
      <c r="M1558" s="15">
        <v>416.2</v>
      </c>
      <c r="N1558" s="15">
        <v>475.6</v>
      </c>
      <c r="O1558" s="12">
        <v>157.19999999999999</v>
      </c>
      <c r="P1558" s="13"/>
      <c r="Q1558" s="111" t="s">
        <v>14</v>
      </c>
      <c r="R1558" s="111" t="s">
        <v>7</v>
      </c>
      <c r="S1558" s="13"/>
      <c r="T1558" s="13"/>
      <c r="U1558" s="344" t="s">
        <v>438</v>
      </c>
      <c r="V1558" s="330"/>
      <c r="W1558" s="330"/>
      <c r="X1558" s="330"/>
      <c r="Y1558" s="330"/>
      <c r="Z1558" s="330"/>
      <c r="AA1558" s="13"/>
      <c r="AB1558" s="13"/>
    </row>
    <row r="1559" spans="1:28" ht="15" x14ac:dyDescent="0.2">
      <c r="A1559" s="13" t="s">
        <v>314</v>
      </c>
      <c r="B1559" s="39">
        <v>42571</v>
      </c>
      <c r="C1559" s="16">
        <v>0.44097222222222227</v>
      </c>
      <c r="D1559" s="12" t="s">
        <v>296</v>
      </c>
      <c r="E1559" s="111"/>
      <c r="F1559" s="15">
        <v>7.48</v>
      </c>
      <c r="G1559" s="12">
        <v>101.3</v>
      </c>
      <c r="H1559" s="15">
        <v>20.94</v>
      </c>
      <c r="I1559" s="111" t="s">
        <v>7</v>
      </c>
      <c r="J1559" s="318" t="s">
        <v>312</v>
      </c>
      <c r="K1559" s="15">
        <v>7.86</v>
      </c>
      <c r="L1559" s="15">
        <v>14.7</v>
      </c>
      <c r="M1559" s="15">
        <v>477.2</v>
      </c>
      <c r="N1559" s="15">
        <v>518.20000000000005</v>
      </c>
      <c r="O1559" s="12">
        <v>157.69999999999999</v>
      </c>
      <c r="P1559" s="13"/>
      <c r="Q1559" s="111" t="s">
        <v>7</v>
      </c>
      <c r="R1559" s="111" t="s">
        <v>7</v>
      </c>
      <c r="S1559" s="13"/>
      <c r="T1559" s="13"/>
      <c r="U1559" s="344" t="s">
        <v>438</v>
      </c>
      <c r="V1559" s="330"/>
      <c r="W1559" s="330"/>
      <c r="X1559" s="330"/>
      <c r="Y1559" s="330"/>
      <c r="Z1559" s="330"/>
      <c r="AA1559" s="13"/>
      <c r="AB1559" s="13"/>
    </row>
    <row r="1560" spans="1:28" ht="15" x14ac:dyDescent="0.2">
      <c r="A1560" s="13" t="s">
        <v>314</v>
      </c>
      <c r="B1560" s="39">
        <v>42579</v>
      </c>
      <c r="C1560" s="16">
        <v>0.43263888888888885</v>
      </c>
      <c r="D1560" s="12">
        <v>435.2</v>
      </c>
      <c r="E1560" s="111" t="s">
        <v>296</v>
      </c>
      <c r="F1560" s="15">
        <v>8.08</v>
      </c>
      <c r="G1560" s="12">
        <v>109.8</v>
      </c>
      <c r="H1560" s="15">
        <v>21.32</v>
      </c>
      <c r="I1560" s="13" t="s">
        <v>233</v>
      </c>
      <c r="J1560" s="318" t="s">
        <v>312</v>
      </c>
      <c r="K1560" s="15">
        <v>7.95</v>
      </c>
      <c r="L1560" s="15">
        <v>7.5</v>
      </c>
      <c r="M1560" s="15">
        <v>607.70000000000005</v>
      </c>
      <c r="N1560" s="15">
        <v>658.3</v>
      </c>
      <c r="O1560" s="12">
        <v>158.6</v>
      </c>
      <c r="P1560" s="13"/>
      <c r="Q1560" s="111" t="s">
        <v>1</v>
      </c>
      <c r="R1560" s="111" t="s">
        <v>345</v>
      </c>
      <c r="S1560" s="13"/>
      <c r="T1560" s="13"/>
      <c r="U1560" s="344" t="s">
        <v>508</v>
      </c>
      <c r="V1560" s="330"/>
      <c r="W1560" s="330"/>
      <c r="X1560" s="330"/>
      <c r="Y1560" s="330"/>
      <c r="Z1560" s="330"/>
      <c r="AA1560" s="13"/>
      <c r="AB1560" s="13"/>
    </row>
    <row r="1561" spans="1:28" ht="15" x14ac:dyDescent="0.2">
      <c r="A1561" s="13" t="s">
        <v>314</v>
      </c>
      <c r="B1561" s="39">
        <v>42586</v>
      </c>
      <c r="C1561" s="16">
        <v>0.40347222222222223</v>
      </c>
      <c r="D1561" s="318">
        <v>461</v>
      </c>
      <c r="E1561" s="111"/>
      <c r="F1561" s="15">
        <v>8.02</v>
      </c>
      <c r="G1561" s="12">
        <v>105.7</v>
      </c>
      <c r="H1561" s="15">
        <v>19.5</v>
      </c>
      <c r="I1561" s="13" t="s">
        <v>233</v>
      </c>
      <c r="J1561" s="318" t="s">
        <v>312</v>
      </c>
      <c r="K1561" s="15">
        <v>7.88</v>
      </c>
      <c r="L1561" s="12">
        <v>5.8</v>
      </c>
      <c r="M1561" s="12">
        <v>626.79999999999995</v>
      </c>
      <c r="N1561" s="12">
        <v>696.1</v>
      </c>
      <c r="O1561" s="12">
        <v>139.5</v>
      </c>
      <c r="P1561" s="13"/>
      <c r="Q1561" s="111" t="s">
        <v>584</v>
      </c>
      <c r="R1561" s="111" t="s">
        <v>345</v>
      </c>
      <c r="S1561" s="13"/>
      <c r="T1561" s="13"/>
      <c r="U1561" s="18" t="s">
        <v>98</v>
      </c>
      <c r="V1561" s="330"/>
      <c r="W1561" s="330"/>
      <c r="X1561" s="330"/>
      <c r="Y1561" s="330"/>
      <c r="Z1561" s="330"/>
      <c r="AA1561" s="13"/>
      <c r="AB1561" s="13"/>
    </row>
    <row r="1562" spans="1:28" ht="15" x14ac:dyDescent="0.2">
      <c r="A1562" s="13" t="s">
        <v>314</v>
      </c>
      <c r="B1562" s="39">
        <v>42594</v>
      </c>
      <c r="C1562" s="16">
        <v>0.47500000000000003</v>
      </c>
      <c r="D1562" s="12">
        <v>365.4</v>
      </c>
      <c r="E1562" s="111" t="s">
        <v>296</v>
      </c>
      <c r="F1562" s="15">
        <v>8.49</v>
      </c>
      <c r="G1562" s="12">
        <v>113.5</v>
      </c>
      <c r="H1562" s="15">
        <v>20.309999999999999</v>
      </c>
      <c r="I1562" s="13" t="s">
        <v>233</v>
      </c>
      <c r="J1562" s="318" t="s">
        <v>312</v>
      </c>
      <c r="K1562" s="15">
        <v>8.16</v>
      </c>
      <c r="L1562" s="12">
        <v>3.5</v>
      </c>
      <c r="M1562" s="12">
        <v>668.7</v>
      </c>
      <c r="N1562" s="12">
        <v>737.9</v>
      </c>
      <c r="O1562" s="12">
        <v>151.6</v>
      </c>
      <c r="P1562" s="13"/>
      <c r="Q1562" s="111" t="s">
        <v>217</v>
      </c>
      <c r="R1562" s="111" t="s">
        <v>345</v>
      </c>
      <c r="S1562" s="13"/>
      <c r="T1562" s="13"/>
      <c r="U1562" s="18" t="s">
        <v>97</v>
      </c>
      <c r="V1562" s="330"/>
      <c r="W1562" s="330"/>
      <c r="X1562" s="330"/>
      <c r="Y1562" s="330"/>
      <c r="Z1562" s="330"/>
      <c r="AA1562" s="13"/>
      <c r="AB1562" s="13"/>
    </row>
    <row r="1563" spans="1:28" ht="15" x14ac:dyDescent="0.2">
      <c r="A1563" s="13" t="s">
        <v>314</v>
      </c>
      <c r="B1563" s="39">
        <v>42599</v>
      </c>
      <c r="C1563" s="16">
        <v>0.46875</v>
      </c>
      <c r="D1563" s="12"/>
      <c r="E1563" s="111"/>
      <c r="F1563" s="15">
        <v>8.09</v>
      </c>
      <c r="G1563" s="12">
        <v>108.2</v>
      </c>
      <c r="H1563" s="15">
        <v>19.75</v>
      </c>
      <c r="I1563" s="13" t="s">
        <v>233</v>
      </c>
      <c r="J1563" s="318" t="s">
        <v>312</v>
      </c>
      <c r="K1563" s="15">
        <v>8.0299999999999994</v>
      </c>
      <c r="L1563" s="15" t="s">
        <v>312</v>
      </c>
      <c r="M1563" s="12">
        <v>676.3</v>
      </c>
      <c r="N1563" s="12">
        <v>752.1</v>
      </c>
      <c r="O1563" s="12">
        <v>70.599999999999994</v>
      </c>
      <c r="P1563" s="13"/>
      <c r="Q1563" s="111" t="s">
        <v>217</v>
      </c>
      <c r="R1563" s="111" t="s">
        <v>345</v>
      </c>
      <c r="S1563" s="13"/>
      <c r="T1563" s="13"/>
      <c r="U1563" s="18" t="s">
        <v>84</v>
      </c>
      <c r="V1563" s="330"/>
      <c r="W1563" s="330"/>
      <c r="X1563" s="330"/>
      <c r="Y1563" s="330"/>
      <c r="Z1563" s="330"/>
      <c r="AA1563" s="13"/>
      <c r="AB1563" s="13"/>
    </row>
    <row r="1564" spans="1:28" ht="15" x14ac:dyDescent="0.2">
      <c r="A1564" s="13" t="s">
        <v>314</v>
      </c>
      <c r="B1564" s="39">
        <v>42607</v>
      </c>
      <c r="C1564" s="16">
        <v>0.64861111111111114</v>
      </c>
      <c r="D1564" s="12">
        <v>387.3</v>
      </c>
      <c r="E1564" s="111" t="s">
        <v>296</v>
      </c>
      <c r="F1564" s="15">
        <v>7.59</v>
      </c>
      <c r="G1564" s="12">
        <v>96.4</v>
      </c>
      <c r="H1564" s="15">
        <v>17.91</v>
      </c>
      <c r="I1564" s="13" t="s">
        <v>233</v>
      </c>
      <c r="J1564" s="318" t="s">
        <v>312</v>
      </c>
      <c r="K1564" s="15">
        <v>8.1199999999999992</v>
      </c>
      <c r="L1564" s="15" t="s">
        <v>312</v>
      </c>
      <c r="M1564" s="12">
        <v>533.6</v>
      </c>
      <c r="N1564" s="12">
        <v>616.9</v>
      </c>
      <c r="O1564" s="12">
        <v>162.5</v>
      </c>
      <c r="P1564" s="13"/>
      <c r="Q1564" s="111" t="s">
        <v>312</v>
      </c>
      <c r="R1564" s="111" t="s">
        <v>312</v>
      </c>
      <c r="S1564" s="13"/>
      <c r="T1564" s="13"/>
      <c r="U1564" s="18" t="s">
        <v>84</v>
      </c>
      <c r="V1564" s="330"/>
      <c r="W1564" s="330"/>
      <c r="X1564" s="330"/>
      <c r="Y1564" s="330"/>
      <c r="Z1564" s="330"/>
      <c r="AA1564" s="13"/>
      <c r="AB1564" s="13"/>
    </row>
    <row r="1565" spans="1:28" ht="15" x14ac:dyDescent="0.2">
      <c r="A1565" s="13" t="s">
        <v>314</v>
      </c>
      <c r="B1565" s="39">
        <v>42620</v>
      </c>
      <c r="C1565" s="16">
        <v>0.34861111111111115</v>
      </c>
      <c r="D1565" s="12"/>
      <c r="E1565" s="111"/>
      <c r="F1565" s="15">
        <v>7.29</v>
      </c>
      <c r="G1565" s="12">
        <v>92.5</v>
      </c>
      <c r="H1565" s="15">
        <v>17.45</v>
      </c>
      <c r="I1565" s="13" t="s">
        <v>233</v>
      </c>
      <c r="J1565" s="318" t="s">
        <v>312</v>
      </c>
      <c r="K1565" s="15">
        <v>7.93</v>
      </c>
      <c r="L1565" s="15" t="s">
        <v>312</v>
      </c>
      <c r="M1565" s="12">
        <v>572.6</v>
      </c>
      <c r="N1565" s="12">
        <v>668.6</v>
      </c>
      <c r="O1565" s="12">
        <v>138.30000000000001</v>
      </c>
      <c r="P1565" s="13"/>
      <c r="Q1565" s="111" t="s">
        <v>217</v>
      </c>
      <c r="R1565" s="111" t="s">
        <v>345</v>
      </c>
      <c r="S1565" s="13"/>
      <c r="T1565" s="13"/>
      <c r="U1565" s="18" t="s">
        <v>142</v>
      </c>
      <c r="V1565" s="330"/>
      <c r="W1565" s="330"/>
      <c r="X1565" s="330"/>
      <c r="Y1565" s="330"/>
      <c r="Z1565" s="330"/>
      <c r="AA1565" s="13"/>
      <c r="AB1565" s="13"/>
    </row>
    <row r="1566" spans="1:28" ht="15" x14ac:dyDescent="0.2">
      <c r="A1566" s="13" t="s">
        <v>314</v>
      </c>
      <c r="B1566" s="39">
        <v>42629</v>
      </c>
      <c r="C1566" s="16">
        <v>0.41041666666666665</v>
      </c>
      <c r="D1566" s="12">
        <v>980.4</v>
      </c>
      <c r="E1566" s="111" t="s">
        <v>296</v>
      </c>
      <c r="F1566" s="15">
        <v>8.5</v>
      </c>
      <c r="G1566" s="12">
        <v>99.9</v>
      </c>
      <c r="H1566" s="15">
        <v>14.13</v>
      </c>
      <c r="I1566" s="13" t="s">
        <v>233</v>
      </c>
      <c r="J1566" s="318" t="s">
        <v>312</v>
      </c>
      <c r="K1566" s="15">
        <v>8.09</v>
      </c>
      <c r="L1566" s="15" t="s">
        <v>312</v>
      </c>
      <c r="M1566" s="12">
        <v>584.70000000000005</v>
      </c>
      <c r="N1566" s="12">
        <v>738.8</v>
      </c>
      <c r="O1566" s="12">
        <v>176</v>
      </c>
      <c r="P1566" s="13"/>
      <c r="Q1566" s="111" t="s">
        <v>312</v>
      </c>
      <c r="R1566" s="111" t="s">
        <v>312</v>
      </c>
      <c r="S1566" s="13"/>
      <c r="T1566" s="13"/>
      <c r="U1566" s="18" t="s">
        <v>84</v>
      </c>
      <c r="V1566" s="330"/>
      <c r="W1566" s="330"/>
      <c r="X1566" s="330"/>
      <c r="Y1566" s="330"/>
      <c r="Z1566" s="330"/>
      <c r="AA1566" s="13"/>
      <c r="AB1566" s="13"/>
    </row>
    <row r="1567" spans="1:28" ht="15" x14ac:dyDescent="0.2">
      <c r="A1567" s="13" t="s">
        <v>314</v>
      </c>
      <c r="B1567" s="39">
        <v>42634</v>
      </c>
      <c r="C1567" s="16">
        <v>0.45624999999999999</v>
      </c>
      <c r="D1567" s="12"/>
      <c r="E1567" s="111"/>
      <c r="F1567" s="15">
        <v>8.4600000000000009</v>
      </c>
      <c r="G1567" s="12">
        <v>107.7</v>
      </c>
      <c r="H1567" s="15">
        <v>17.61</v>
      </c>
      <c r="I1567" s="13" t="s">
        <v>233</v>
      </c>
      <c r="J1567" s="318" t="s">
        <v>312</v>
      </c>
      <c r="K1567" s="15">
        <v>8.0399999999999991</v>
      </c>
      <c r="L1567" s="15" t="s">
        <v>312</v>
      </c>
      <c r="M1567" s="12">
        <v>656.2</v>
      </c>
      <c r="N1567" s="12">
        <v>765.3</v>
      </c>
      <c r="O1567" s="12">
        <v>127.9</v>
      </c>
      <c r="P1567" s="13"/>
      <c r="Q1567" s="111" t="s">
        <v>217</v>
      </c>
      <c r="R1567" s="111" t="s">
        <v>345</v>
      </c>
      <c r="S1567" s="13"/>
      <c r="T1567" s="13"/>
      <c r="U1567" s="18" t="s">
        <v>141</v>
      </c>
      <c r="V1567" s="330"/>
      <c r="W1567" s="330"/>
      <c r="X1567" s="330"/>
      <c r="Y1567" s="330"/>
      <c r="Z1567" s="330"/>
      <c r="AA1567" s="13"/>
      <c r="AB1567" s="13"/>
    </row>
    <row r="1568" spans="1:28" ht="15" x14ac:dyDescent="0.2">
      <c r="A1568" s="13" t="s">
        <v>314</v>
      </c>
      <c r="B1568" s="39">
        <v>42641</v>
      </c>
      <c r="C1568" s="16">
        <v>0.41944444444444445</v>
      </c>
      <c r="D1568" s="12">
        <v>435.2</v>
      </c>
      <c r="E1568" s="111" t="s">
        <v>296</v>
      </c>
      <c r="F1568" s="15">
        <v>8.5500000000000007</v>
      </c>
      <c r="G1568" s="12">
        <v>99.1</v>
      </c>
      <c r="H1568" s="15">
        <v>13.72</v>
      </c>
      <c r="I1568" s="13" t="s">
        <v>233</v>
      </c>
      <c r="J1568" s="318" t="s">
        <v>312</v>
      </c>
      <c r="K1568" s="15">
        <v>8.01</v>
      </c>
      <c r="L1568" s="15" t="s">
        <v>312</v>
      </c>
      <c r="M1568" s="12">
        <v>597.4</v>
      </c>
      <c r="N1568" s="12">
        <v>761.5</v>
      </c>
      <c r="O1568" s="12">
        <v>163.6</v>
      </c>
      <c r="P1568" s="13"/>
      <c r="Q1568" s="111" t="s">
        <v>217</v>
      </c>
      <c r="R1568" s="111" t="s">
        <v>345</v>
      </c>
      <c r="S1568" s="13"/>
      <c r="T1568" s="13"/>
      <c r="U1568" s="18" t="s">
        <v>90</v>
      </c>
      <c r="V1568" s="330"/>
      <c r="W1568" s="330"/>
      <c r="X1568" s="330"/>
      <c r="Y1568" s="330"/>
      <c r="Z1568" s="330"/>
      <c r="AA1568" s="13"/>
      <c r="AB1568" s="13"/>
    </row>
    <row r="1569" spans="1:28" ht="15" x14ac:dyDescent="0.2">
      <c r="A1569" s="13" t="s">
        <v>314</v>
      </c>
      <c r="B1569" s="39">
        <v>42655</v>
      </c>
      <c r="C1569" s="16">
        <v>0.4291666666666667</v>
      </c>
      <c r="D1569" s="12">
        <v>686.7</v>
      </c>
      <c r="E1569" s="111" t="s">
        <v>296</v>
      </c>
      <c r="F1569" s="15" t="s">
        <v>312</v>
      </c>
      <c r="G1569" s="15" t="s">
        <v>312</v>
      </c>
      <c r="H1569" s="15" t="s">
        <v>312</v>
      </c>
      <c r="I1569" s="15" t="s">
        <v>312</v>
      </c>
      <c r="J1569" s="318" t="s">
        <v>312</v>
      </c>
      <c r="K1569" s="15" t="s">
        <v>312</v>
      </c>
      <c r="L1569" s="15" t="s">
        <v>312</v>
      </c>
      <c r="M1569" s="15" t="s">
        <v>312</v>
      </c>
      <c r="N1569" s="15" t="s">
        <v>312</v>
      </c>
      <c r="O1569" s="15" t="s">
        <v>312</v>
      </c>
      <c r="P1569" s="13"/>
      <c r="Q1569" s="111" t="s">
        <v>421</v>
      </c>
      <c r="R1569" s="111" t="s">
        <v>345</v>
      </c>
      <c r="S1569" s="13"/>
      <c r="T1569" s="13"/>
      <c r="U1569" s="18" t="s">
        <v>662</v>
      </c>
      <c r="V1569" s="330"/>
      <c r="W1569" s="330"/>
      <c r="X1569" s="330"/>
      <c r="Y1569" s="330"/>
      <c r="Z1569" s="330"/>
      <c r="AA1569" s="13"/>
      <c r="AB1569" s="13"/>
    </row>
    <row r="1570" spans="1:28" ht="15" x14ac:dyDescent="0.2">
      <c r="A1570" s="13" t="s">
        <v>314</v>
      </c>
      <c r="B1570" s="39">
        <v>42669</v>
      </c>
      <c r="C1570" s="16">
        <v>0.43124999999999997</v>
      </c>
      <c r="D1570" s="12">
        <v>387.3</v>
      </c>
      <c r="E1570" s="111" t="s">
        <v>296</v>
      </c>
      <c r="F1570" s="15">
        <v>8.7200000000000006</v>
      </c>
      <c r="G1570" s="12">
        <v>95.8</v>
      </c>
      <c r="H1570" s="15">
        <v>11.39</v>
      </c>
      <c r="I1570" s="13" t="s">
        <v>537</v>
      </c>
      <c r="J1570" s="318" t="s">
        <v>312</v>
      </c>
      <c r="K1570" s="15">
        <v>7.88</v>
      </c>
      <c r="L1570" s="15" t="s">
        <v>312</v>
      </c>
      <c r="M1570" s="15" t="s">
        <v>312</v>
      </c>
      <c r="N1570" s="15">
        <v>889.6</v>
      </c>
      <c r="O1570" s="12">
        <v>133.1</v>
      </c>
      <c r="P1570" s="13"/>
      <c r="Q1570" s="111" t="s">
        <v>465</v>
      </c>
      <c r="R1570" s="111" t="s">
        <v>345</v>
      </c>
      <c r="S1570" s="13"/>
      <c r="T1570" s="13"/>
      <c r="U1570" s="18" t="s">
        <v>630</v>
      </c>
      <c r="V1570" s="330"/>
      <c r="W1570" s="330"/>
      <c r="X1570" s="330"/>
      <c r="Y1570" s="330"/>
      <c r="Z1570" s="330"/>
      <c r="AA1570" s="13"/>
      <c r="AB1570" s="13"/>
    </row>
    <row r="1571" spans="1:28" ht="15" x14ac:dyDescent="0.2">
      <c r="A1571" s="13" t="s">
        <v>314</v>
      </c>
      <c r="B1571" s="39">
        <v>42676</v>
      </c>
      <c r="C1571" s="16">
        <v>0.43611111111111112</v>
      </c>
      <c r="D1571" s="12">
        <v>198.9</v>
      </c>
      <c r="E1571" s="111">
        <v>2419.6</v>
      </c>
      <c r="F1571" s="15">
        <v>9.15</v>
      </c>
      <c r="G1571" s="12">
        <v>99.1</v>
      </c>
      <c r="H1571" s="15">
        <v>10.68</v>
      </c>
      <c r="I1571" s="13" t="s">
        <v>537</v>
      </c>
      <c r="J1571" s="318" t="s">
        <v>312</v>
      </c>
      <c r="K1571" s="15">
        <v>8.1300000000000008</v>
      </c>
      <c r="L1571" s="15" t="s">
        <v>312</v>
      </c>
      <c r="M1571" s="15" t="s">
        <v>312</v>
      </c>
      <c r="N1571" s="15">
        <v>813.2</v>
      </c>
      <c r="O1571" s="12">
        <v>140</v>
      </c>
      <c r="P1571" s="13"/>
      <c r="Q1571" s="111" t="s">
        <v>465</v>
      </c>
      <c r="R1571" s="111" t="s">
        <v>636</v>
      </c>
      <c r="S1571" s="13"/>
      <c r="T1571" s="13"/>
      <c r="U1571" s="18" t="s">
        <v>586</v>
      </c>
      <c r="V1571" s="330"/>
      <c r="W1571" s="330"/>
      <c r="X1571" s="330"/>
      <c r="Y1571" s="330"/>
      <c r="Z1571" s="330"/>
      <c r="AA1571" s="13"/>
      <c r="AB1571" s="13"/>
    </row>
    <row r="1572" spans="1:28" ht="15" x14ac:dyDescent="0.2">
      <c r="A1572" s="13" t="s">
        <v>314</v>
      </c>
      <c r="B1572" s="39">
        <v>42683</v>
      </c>
      <c r="C1572" s="16">
        <v>0.42986111111111108</v>
      </c>
      <c r="D1572" s="12">
        <v>517.20000000000005</v>
      </c>
      <c r="E1572" s="111" t="s">
        <v>296</v>
      </c>
      <c r="F1572" s="15">
        <v>9.86</v>
      </c>
      <c r="G1572" s="12">
        <v>101.2</v>
      </c>
      <c r="H1572" s="15">
        <v>8.66</v>
      </c>
      <c r="I1572" s="13" t="s">
        <v>233</v>
      </c>
      <c r="J1572" s="318" t="s">
        <v>312</v>
      </c>
      <c r="K1572" s="15">
        <v>8.19</v>
      </c>
      <c r="L1572" s="15" t="s">
        <v>312</v>
      </c>
      <c r="M1572" s="15" t="s">
        <v>312</v>
      </c>
      <c r="N1572" s="15">
        <v>998.4</v>
      </c>
      <c r="O1572" s="12">
        <v>159</v>
      </c>
      <c r="P1572" s="13"/>
      <c r="Q1572" s="111" t="s">
        <v>217</v>
      </c>
      <c r="R1572" s="111" t="s">
        <v>345</v>
      </c>
      <c r="S1572" s="13"/>
      <c r="T1572" s="13"/>
      <c r="U1572" s="18"/>
      <c r="V1572" s="330"/>
      <c r="W1572" s="330"/>
      <c r="X1572" s="330"/>
      <c r="Y1572" s="330"/>
      <c r="Z1572" s="330"/>
      <c r="AA1572" s="13"/>
      <c r="AB1572" s="13"/>
    </row>
    <row r="1573" spans="1:28" ht="15" x14ac:dyDescent="0.2">
      <c r="A1573" s="13" t="s">
        <v>314</v>
      </c>
      <c r="B1573" s="39">
        <v>42690</v>
      </c>
      <c r="C1573" s="16">
        <v>0.4201388888888889</v>
      </c>
      <c r="D1573" s="12">
        <v>111.9</v>
      </c>
      <c r="E1573" s="111" t="s">
        <v>296</v>
      </c>
      <c r="F1573" s="15">
        <v>9.17</v>
      </c>
      <c r="G1573" s="12">
        <v>99.8</v>
      </c>
      <c r="H1573" s="15">
        <v>10.130000000000001</v>
      </c>
      <c r="I1573" s="13" t="s">
        <v>233</v>
      </c>
      <c r="J1573" s="318" t="s">
        <v>312</v>
      </c>
      <c r="K1573" s="15">
        <v>7.81</v>
      </c>
      <c r="L1573" s="15" t="s">
        <v>312</v>
      </c>
      <c r="M1573" s="15" t="s">
        <v>312</v>
      </c>
      <c r="N1573" s="15">
        <v>975.2</v>
      </c>
      <c r="O1573" s="12">
        <v>123.6</v>
      </c>
      <c r="P1573" s="13"/>
      <c r="Q1573" s="111" t="s">
        <v>217</v>
      </c>
      <c r="R1573" s="111" t="s">
        <v>345</v>
      </c>
      <c r="S1573" s="13"/>
      <c r="T1573" s="13"/>
      <c r="U1573" s="18"/>
      <c r="V1573" s="330"/>
      <c r="W1573" s="330"/>
      <c r="X1573" s="330"/>
      <c r="Y1573" s="330"/>
      <c r="Z1573" s="330"/>
      <c r="AA1573" s="13"/>
      <c r="AB1573" s="13"/>
    </row>
    <row r="1574" spans="1:28" ht="15" x14ac:dyDescent="0.2">
      <c r="A1574" s="13" t="s">
        <v>314</v>
      </c>
      <c r="B1574" s="39">
        <v>42704</v>
      </c>
      <c r="C1574" s="16">
        <v>0.3972222222222222</v>
      </c>
      <c r="D1574" s="12">
        <v>218.7</v>
      </c>
      <c r="E1574" s="111" t="s">
        <v>296</v>
      </c>
      <c r="F1574" s="15">
        <v>10.91</v>
      </c>
      <c r="G1574" s="12">
        <v>95.2</v>
      </c>
      <c r="H1574" s="15">
        <v>1.69</v>
      </c>
      <c r="I1574" s="13" t="s">
        <v>233</v>
      </c>
      <c r="J1574" s="318" t="s">
        <v>312</v>
      </c>
      <c r="K1574" s="15">
        <v>7.33</v>
      </c>
      <c r="L1574" s="15" t="s">
        <v>312</v>
      </c>
      <c r="M1574" s="15" t="s">
        <v>312</v>
      </c>
      <c r="N1574" s="15">
        <v>1139.7</v>
      </c>
      <c r="O1574" s="12">
        <v>196</v>
      </c>
      <c r="P1574" s="13"/>
      <c r="Q1574" s="111" t="s">
        <v>217</v>
      </c>
      <c r="R1574" s="111" t="s">
        <v>345</v>
      </c>
      <c r="S1574" s="13"/>
      <c r="T1574" s="13"/>
      <c r="U1574" s="18" t="s">
        <v>485</v>
      </c>
      <c r="V1574" s="330"/>
      <c r="W1574" s="330"/>
      <c r="X1574" s="330"/>
      <c r="Y1574" s="330"/>
      <c r="Z1574" s="330"/>
      <c r="AA1574" s="13"/>
      <c r="AB1574" s="13"/>
    </row>
    <row r="1575" spans="1:28" ht="15" x14ac:dyDescent="0.2">
      <c r="A1575" s="13" t="s">
        <v>314</v>
      </c>
      <c r="B1575" s="39">
        <v>42711</v>
      </c>
      <c r="C1575" s="16">
        <v>0.40972222222222227</v>
      </c>
      <c r="D1575" s="12">
        <v>155.30000000000001</v>
      </c>
      <c r="E1575" s="111">
        <v>2419.6</v>
      </c>
      <c r="F1575" s="15">
        <v>11.64</v>
      </c>
      <c r="G1575" s="12">
        <v>96.4</v>
      </c>
      <c r="H1575" s="15">
        <v>-0.01</v>
      </c>
      <c r="I1575" s="13" t="s">
        <v>312</v>
      </c>
      <c r="J1575" s="318" t="s">
        <v>312</v>
      </c>
      <c r="K1575" s="15">
        <v>7.9</v>
      </c>
      <c r="L1575" s="15" t="s">
        <v>312</v>
      </c>
      <c r="M1575" s="15" t="s">
        <v>312</v>
      </c>
      <c r="N1575" s="15">
        <v>1078.2</v>
      </c>
      <c r="O1575" s="12">
        <v>115.1</v>
      </c>
      <c r="P1575" s="13"/>
      <c r="Q1575" s="111" t="s">
        <v>312</v>
      </c>
      <c r="R1575" s="111" t="s">
        <v>312</v>
      </c>
      <c r="S1575" s="13"/>
      <c r="T1575" s="13"/>
      <c r="U1575" s="18" t="s">
        <v>486</v>
      </c>
      <c r="V1575" s="330"/>
      <c r="W1575" s="330"/>
      <c r="X1575" s="330"/>
      <c r="Y1575" s="330"/>
      <c r="Z1575" s="330"/>
      <c r="AA1575" s="13"/>
      <c r="AB1575" s="13"/>
    </row>
    <row r="1576" spans="1:28" ht="15" x14ac:dyDescent="0.2">
      <c r="A1576" s="13" t="s">
        <v>314</v>
      </c>
      <c r="B1576" s="39">
        <v>42718</v>
      </c>
      <c r="C1576" s="16">
        <v>0.40138888888888885</v>
      </c>
      <c r="D1576" s="12">
        <v>235.9</v>
      </c>
      <c r="E1576" s="111" t="s">
        <v>296</v>
      </c>
      <c r="F1576" s="15">
        <v>11.32</v>
      </c>
      <c r="G1576" s="12">
        <v>96.5</v>
      </c>
      <c r="H1576" s="15">
        <v>1.1499999999999999</v>
      </c>
      <c r="I1576" s="13" t="s">
        <v>312</v>
      </c>
      <c r="J1576" s="318" t="s">
        <v>312</v>
      </c>
      <c r="K1576" s="15">
        <v>7.69</v>
      </c>
      <c r="L1576" s="15" t="s">
        <v>312</v>
      </c>
      <c r="M1576" s="15">
        <v>600.79999999999995</v>
      </c>
      <c r="N1576" s="15">
        <v>1102.8</v>
      </c>
      <c r="O1576" s="12">
        <v>99.8</v>
      </c>
      <c r="P1576" s="13"/>
      <c r="Q1576" s="111" t="s">
        <v>465</v>
      </c>
      <c r="R1576" s="111" t="s">
        <v>345</v>
      </c>
      <c r="S1576" s="13"/>
      <c r="T1576" s="13"/>
      <c r="U1576" s="18" t="s">
        <v>485</v>
      </c>
      <c r="V1576" s="330"/>
      <c r="W1576" s="330"/>
      <c r="X1576" s="330"/>
      <c r="Y1576" s="330"/>
      <c r="Z1576" s="330"/>
      <c r="AA1576" s="13"/>
      <c r="AB1576" s="13"/>
    </row>
    <row r="1577" spans="1:28" ht="15" x14ac:dyDescent="0.2">
      <c r="A1577" s="13" t="s">
        <v>314</v>
      </c>
      <c r="B1577" s="39">
        <v>42726</v>
      </c>
      <c r="C1577" s="16">
        <v>0.44375000000000003</v>
      </c>
      <c r="D1577" s="12"/>
      <c r="E1577" s="111"/>
      <c r="F1577" s="15">
        <v>11.22</v>
      </c>
      <c r="G1577" s="12">
        <v>102.1</v>
      </c>
      <c r="H1577" s="15">
        <v>3.43</v>
      </c>
      <c r="I1577" s="13" t="s">
        <v>487</v>
      </c>
      <c r="J1577" s="318" t="s">
        <v>312</v>
      </c>
      <c r="K1577" s="15">
        <v>7.78</v>
      </c>
      <c r="L1577" s="15">
        <v>3.5</v>
      </c>
      <c r="M1577" s="15" t="s">
        <v>312</v>
      </c>
      <c r="N1577" s="15">
        <v>1112.5999999999999</v>
      </c>
      <c r="O1577" s="12">
        <v>124.3</v>
      </c>
      <c r="P1577" s="13"/>
      <c r="Q1577" s="111" t="s">
        <v>465</v>
      </c>
      <c r="R1577" s="111" t="s">
        <v>636</v>
      </c>
      <c r="S1577" s="13"/>
      <c r="T1577" s="13"/>
      <c r="U1577" s="18" t="s">
        <v>586</v>
      </c>
      <c r="V1577" s="330"/>
      <c r="W1577" s="330"/>
      <c r="X1577" s="330"/>
      <c r="Y1577" s="330"/>
      <c r="Z1577" s="330"/>
      <c r="AA1577" s="13"/>
      <c r="AB1577" s="13"/>
    </row>
    <row r="1578" spans="1:28" ht="15" x14ac:dyDescent="0.2">
      <c r="A1578" s="13" t="s">
        <v>314</v>
      </c>
      <c r="B1578" s="39">
        <v>42741</v>
      </c>
      <c r="C1578" s="16">
        <v>0.42986111111111108</v>
      </c>
      <c r="D1578" s="12">
        <v>36.4</v>
      </c>
      <c r="E1578" s="111">
        <v>1413.6</v>
      </c>
      <c r="F1578" s="15">
        <v>11.9</v>
      </c>
      <c r="G1578" s="12">
        <v>98</v>
      </c>
      <c r="H1578" s="15">
        <v>-0.11</v>
      </c>
      <c r="I1578" s="13" t="s">
        <v>487</v>
      </c>
      <c r="J1578" s="318" t="s">
        <v>312</v>
      </c>
      <c r="K1578" s="15">
        <v>7.95</v>
      </c>
      <c r="L1578" s="15" t="s">
        <v>312</v>
      </c>
      <c r="M1578" s="15" t="s">
        <v>312</v>
      </c>
      <c r="N1578" s="15">
        <v>871.2</v>
      </c>
      <c r="O1578" s="12">
        <v>134.19999999999999</v>
      </c>
      <c r="P1578" s="13"/>
      <c r="Q1578" s="111" t="s">
        <v>465</v>
      </c>
      <c r="R1578" s="111" t="s">
        <v>636</v>
      </c>
      <c r="S1578" s="13"/>
      <c r="T1578" s="13"/>
      <c r="U1578" s="18" t="s">
        <v>586</v>
      </c>
      <c r="V1578" s="330"/>
      <c r="W1578" s="330"/>
      <c r="X1578" s="330"/>
      <c r="Y1578" s="330"/>
      <c r="Z1578" s="330"/>
      <c r="AA1578" s="13"/>
      <c r="AB1578" s="13"/>
    </row>
    <row r="1579" spans="1:28" ht="15" x14ac:dyDescent="0.2">
      <c r="A1579" s="13" t="s">
        <v>314</v>
      </c>
      <c r="B1579" s="39">
        <v>42765</v>
      </c>
      <c r="C1579" s="16">
        <v>0.58333333333333337</v>
      </c>
      <c r="D1579" s="12">
        <v>18.3</v>
      </c>
      <c r="E1579" s="111">
        <v>770.1</v>
      </c>
      <c r="F1579" s="15">
        <v>12.05</v>
      </c>
      <c r="G1579" s="12">
        <v>115.6</v>
      </c>
      <c r="H1579" s="15">
        <v>5.42</v>
      </c>
      <c r="I1579" s="13" t="s">
        <v>487</v>
      </c>
      <c r="J1579" s="318" t="s">
        <v>312</v>
      </c>
      <c r="K1579" s="15">
        <v>8.5399999999999991</v>
      </c>
      <c r="L1579" s="15">
        <v>5.3</v>
      </c>
      <c r="M1579" s="15" t="s">
        <v>312</v>
      </c>
      <c r="N1579" s="15">
        <v>851</v>
      </c>
      <c r="O1579" s="12">
        <v>107.9</v>
      </c>
      <c r="P1579" s="13"/>
      <c r="Q1579" s="111" t="s">
        <v>465</v>
      </c>
      <c r="R1579" s="111" t="s">
        <v>312</v>
      </c>
      <c r="S1579" s="13"/>
      <c r="T1579" s="13"/>
      <c r="U1579" s="18" t="s">
        <v>491</v>
      </c>
      <c r="V1579" s="330"/>
      <c r="W1579" s="330"/>
      <c r="X1579" s="330"/>
      <c r="Y1579" s="330"/>
      <c r="Z1579" s="330"/>
      <c r="AA1579" s="13"/>
      <c r="AB1579" s="13"/>
    </row>
    <row r="1580" spans="1:28" ht="15" x14ac:dyDescent="0.2">
      <c r="A1580" s="73" t="s">
        <v>314</v>
      </c>
      <c r="B1580" s="325">
        <v>42779</v>
      </c>
      <c r="C1580" s="326">
        <v>0.58263888888888882</v>
      </c>
      <c r="D1580" s="159">
        <v>56.3</v>
      </c>
      <c r="E1580" s="160">
        <v>1986.3</v>
      </c>
      <c r="F1580" s="171">
        <v>11.39</v>
      </c>
      <c r="G1580" s="159">
        <v>112.7</v>
      </c>
      <c r="H1580" s="171">
        <v>6.65</v>
      </c>
      <c r="I1580" s="73" t="s">
        <v>487</v>
      </c>
      <c r="J1580" s="332" t="s">
        <v>312</v>
      </c>
      <c r="K1580" s="171">
        <v>8.0500000000000007</v>
      </c>
      <c r="L1580" s="171">
        <v>2.1</v>
      </c>
      <c r="M1580" s="171" t="s">
        <v>312</v>
      </c>
      <c r="N1580" s="171">
        <v>843.3</v>
      </c>
      <c r="O1580" s="159">
        <v>136.1</v>
      </c>
      <c r="P1580" s="73"/>
      <c r="Q1580" s="160" t="s">
        <v>465</v>
      </c>
      <c r="R1580" s="160" t="s">
        <v>663</v>
      </c>
      <c r="S1580" s="73"/>
      <c r="T1580" s="73"/>
      <c r="U1580" s="327" t="s">
        <v>664</v>
      </c>
      <c r="V1580" s="362"/>
      <c r="W1580" s="362"/>
      <c r="X1580" s="362"/>
      <c r="Y1580" s="362"/>
      <c r="Z1580" s="362"/>
      <c r="AA1580" s="73"/>
      <c r="AB1580" s="73"/>
    </row>
    <row r="1581" spans="1:28" ht="15" x14ac:dyDescent="0.2">
      <c r="A1581" s="13" t="s">
        <v>314</v>
      </c>
      <c r="B1581" s="39">
        <v>42793</v>
      </c>
      <c r="C1581" s="16">
        <v>0.45208333333333334</v>
      </c>
      <c r="D1581" s="12">
        <v>72.3</v>
      </c>
      <c r="E1581" s="111" t="s">
        <v>296</v>
      </c>
      <c r="F1581" s="15">
        <v>10.92</v>
      </c>
      <c r="G1581" s="12">
        <v>102.5</v>
      </c>
      <c r="H1581" s="15">
        <v>3.95</v>
      </c>
      <c r="I1581" s="13" t="s">
        <v>487</v>
      </c>
      <c r="J1581" s="318" t="s">
        <v>312</v>
      </c>
      <c r="K1581" s="15">
        <v>7.96</v>
      </c>
      <c r="L1581" s="15">
        <v>2.5</v>
      </c>
      <c r="M1581" s="15" t="s">
        <v>312</v>
      </c>
      <c r="N1581" s="15">
        <v>1071.4000000000001</v>
      </c>
      <c r="O1581" s="12">
        <v>61.6</v>
      </c>
      <c r="P1581" s="13"/>
      <c r="Q1581" s="111" t="s">
        <v>465</v>
      </c>
      <c r="R1581" s="111" t="s">
        <v>345</v>
      </c>
      <c r="S1581" s="13"/>
      <c r="T1581" s="13"/>
      <c r="U1581" s="18" t="s">
        <v>608</v>
      </c>
      <c r="V1581" s="330"/>
      <c r="W1581" s="330"/>
      <c r="X1581" s="330"/>
      <c r="Y1581" s="330"/>
      <c r="Z1581" s="330"/>
      <c r="AA1581" s="13"/>
      <c r="AB1581" s="13"/>
    </row>
    <row r="1582" spans="1:28" ht="15" x14ac:dyDescent="0.2">
      <c r="A1582" s="13" t="s">
        <v>314</v>
      </c>
      <c r="B1582" s="39">
        <v>42807</v>
      </c>
      <c r="C1582" s="16">
        <v>0.47291666666666665</v>
      </c>
      <c r="D1582" s="12">
        <v>24.7</v>
      </c>
      <c r="E1582" s="111" t="s">
        <v>296</v>
      </c>
      <c r="F1582" s="15">
        <v>10.65</v>
      </c>
      <c r="G1582" s="12">
        <v>108.5</v>
      </c>
      <c r="H1582" s="15">
        <v>7.8</v>
      </c>
      <c r="I1582" s="13" t="s">
        <v>487</v>
      </c>
      <c r="J1582" s="318" t="s">
        <v>312</v>
      </c>
      <c r="K1582" s="15">
        <v>7.95</v>
      </c>
      <c r="L1582" s="15" t="s">
        <v>312</v>
      </c>
      <c r="M1582" s="15" t="s">
        <v>312</v>
      </c>
      <c r="N1582" s="15">
        <v>1087.7</v>
      </c>
      <c r="O1582" s="12">
        <v>60.9</v>
      </c>
      <c r="P1582" s="13"/>
      <c r="Q1582" s="111" t="s">
        <v>465</v>
      </c>
      <c r="R1582" s="111" t="s">
        <v>665</v>
      </c>
      <c r="S1582" s="13"/>
      <c r="T1582" s="13"/>
      <c r="U1582" s="18" t="s">
        <v>494</v>
      </c>
      <c r="V1582" s="330"/>
      <c r="W1582" s="330"/>
      <c r="X1582" s="330"/>
      <c r="Y1582" s="330"/>
      <c r="Z1582" s="330"/>
      <c r="AA1582" s="13"/>
      <c r="AB1582" s="13"/>
    </row>
    <row r="1583" spans="1:28" ht="15" x14ac:dyDescent="0.2">
      <c r="A1583" s="13" t="s">
        <v>314</v>
      </c>
      <c r="B1583" s="39">
        <v>42821</v>
      </c>
      <c r="C1583" s="16">
        <v>0.4548611111111111</v>
      </c>
      <c r="D1583" s="12">
        <v>156.5</v>
      </c>
      <c r="E1583" s="111" t="s">
        <v>296</v>
      </c>
      <c r="F1583" s="15">
        <v>9.69</v>
      </c>
      <c r="G1583" s="12">
        <v>105.9</v>
      </c>
      <c r="H1583" s="15">
        <v>10.09</v>
      </c>
      <c r="I1583" s="13" t="s">
        <v>557</v>
      </c>
      <c r="J1583" s="318" t="s">
        <v>312</v>
      </c>
      <c r="K1583" s="15">
        <v>7.84</v>
      </c>
      <c r="L1583" s="15">
        <v>1.4</v>
      </c>
      <c r="M1583" s="15" t="s">
        <v>312</v>
      </c>
      <c r="N1583" s="15">
        <v>1064.5999999999999</v>
      </c>
      <c r="O1583" s="12">
        <v>142.4</v>
      </c>
      <c r="P1583" s="13"/>
      <c r="Q1583" s="111" t="s">
        <v>465</v>
      </c>
      <c r="R1583" s="111" t="s">
        <v>345</v>
      </c>
      <c r="S1583" s="13"/>
      <c r="T1583" s="13"/>
      <c r="U1583" s="18" t="s">
        <v>666</v>
      </c>
      <c r="V1583" s="330"/>
      <c r="W1583" s="330"/>
      <c r="X1583" s="330"/>
      <c r="Y1583" s="330"/>
      <c r="Z1583" s="330"/>
      <c r="AA1583" s="13"/>
      <c r="AB1583" s="13"/>
    </row>
    <row r="1584" spans="1:28" ht="15" x14ac:dyDescent="0.2">
      <c r="A1584" s="13" t="s">
        <v>314</v>
      </c>
      <c r="B1584" s="39">
        <v>42835</v>
      </c>
      <c r="C1584" s="16">
        <v>0.47152777777777777</v>
      </c>
      <c r="D1584" s="12">
        <v>54.1</v>
      </c>
      <c r="E1584" s="111" t="s">
        <v>296</v>
      </c>
      <c r="F1584" s="15">
        <v>10.62</v>
      </c>
      <c r="G1584" s="12">
        <v>112.2</v>
      </c>
      <c r="H1584" s="15">
        <v>9.4</v>
      </c>
      <c r="I1584" s="13" t="s">
        <v>230</v>
      </c>
      <c r="J1584" s="318"/>
      <c r="K1584" s="15">
        <v>8.0399999999999991</v>
      </c>
      <c r="L1584" s="15">
        <v>1.8</v>
      </c>
      <c r="M1584" s="15" t="s">
        <v>312</v>
      </c>
      <c r="N1584" s="15">
        <v>964.6</v>
      </c>
      <c r="O1584" s="12">
        <v>99.4</v>
      </c>
      <c r="P1584" s="13"/>
      <c r="Q1584" s="111" t="s">
        <v>217</v>
      </c>
      <c r="R1584" s="111" t="s">
        <v>345</v>
      </c>
      <c r="S1584" s="13"/>
      <c r="T1584" s="13"/>
      <c r="U1584" s="18"/>
      <c r="V1584" s="330"/>
      <c r="W1584" s="330"/>
      <c r="X1584" s="330"/>
      <c r="Y1584" s="330"/>
      <c r="Z1584" s="330"/>
      <c r="AA1584" s="13"/>
      <c r="AB1584" s="13"/>
    </row>
    <row r="1585" spans="1:28" ht="15" x14ac:dyDescent="0.2">
      <c r="A1585" s="13" t="s">
        <v>314</v>
      </c>
      <c r="B1585" s="39">
        <v>42849</v>
      </c>
      <c r="C1585" s="16">
        <v>0.45624999999999999</v>
      </c>
      <c r="D1585" s="12">
        <v>222.4</v>
      </c>
      <c r="E1585" s="111" t="s">
        <v>296</v>
      </c>
      <c r="F1585" s="15">
        <v>9.1</v>
      </c>
      <c r="G1585" s="12">
        <v>108.9</v>
      </c>
      <c r="H1585" s="15">
        <v>14.08</v>
      </c>
      <c r="I1585" s="13" t="s">
        <v>230</v>
      </c>
      <c r="J1585" s="318"/>
      <c r="K1585" s="15">
        <v>7.99</v>
      </c>
      <c r="L1585" s="15">
        <v>2.7</v>
      </c>
      <c r="M1585" s="15" t="s">
        <v>312</v>
      </c>
      <c r="N1585" s="15">
        <v>931.7</v>
      </c>
      <c r="O1585" s="12">
        <v>168.6</v>
      </c>
      <c r="P1585" s="13"/>
      <c r="Q1585" s="111" t="s">
        <v>217</v>
      </c>
      <c r="R1585" s="111" t="s">
        <v>345</v>
      </c>
      <c r="S1585" s="13"/>
      <c r="T1585" s="13"/>
      <c r="U1585" s="18"/>
      <c r="V1585" s="330"/>
      <c r="W1585" s="330"/>
      <c r="X1585" s="330"/>
      <c r="Y1585" s="330"/>
      <c r="Z1585" s="330"/>
      <c r="AA1585" s="13"/>
      <c r="AB1585" s="13"/>
    </row>
    <row r="1586" spans="1:28" ht="15" x14ac:dyDescent="0.2">
      <c r="A1586" s="13" t="s">
        <v>314</v>
      </c>
      <c r="B1586" s="39">
        <v>42858</v>
      </c>
      <c r="C1586" s="16">
        <v>0.48680555555555555</v>
      </c>
      <c r="D1586" s="12">
        <v>866.4</v>
      </c>
      <c r="E1586" s="111" t="s">
        <v>296</v>
      </c>
      <c r="F1586" s="15">
        <v>8.86</v>
      </c>
      <c r="G1586" s="12">
        <v>93.3</v>
      </c>
      <c r="H1586" s="15">
        <v>9.3800000000000008</v>
      </c>
      <c r="I1586" s="13" t="s">
        <v>230</v>
      </c>
      <c r="J1586" s="318"/>
      <c r="K1586" s="15">
        <v>7.93</v>
      </c>
      <c r="L1586" s="15">
        <v>16.899999999999999</v>
      </c>
      <c r="M1586" s="15" t="s">
        <v>312</v>
      </c>
      <c r="N1586" s="15">
        <v>830.9</v>
      </c>
      <c r="O1586" s="12">
        <v>41.8</v>
      </c>
      <c r="P1586" s="13"/>
      <c r="Q1586" s="111" t="s">
        <v>465</v>
      </c>
      <c r="R1586" s="111" t="s">
        <v>345</v>
      </c>
      <c r="S1586" s="13"/>
      <c r="T1586" s="13"/>
      <c r="U1586" s="18" t="s">
        <v>514</v>
      </c>
      <c r="V1586" s="330">
        <v>0.79</v>
      </c>
      <c r="W1586" s="330">
        <v>0</v>
      </c>
      <c r="X1586" s="330">
        <v>0.03</v>
      </c>
      <c r="Y1586" s="330">
        <v>0.28000000000000003</v>
      </c>
      <c r="Z1586" s="330">
        <f>V1586+W1586+X1586+Y1586</f>
        <v>1.1000000000000001</v>
      </c>
      <c r="AA1586" s="13"/>
      <c r="AB1586" s="13"/>
    </row>
    <row r="1587" spans="1:28" ht="15" x14ac:dyDescent="0.2">
      <c r="A1587" s="13" t="s">
        <v>314</v>
      </c>
      <c r="B1587" s="39">
        <v>42865</v>
      </c>
      <c r="C1587" s="16">
        <v>0.4375</v>
      </c>
      <c r="D1587" s="12"/>
      <c r="E1587" s="111"/>
      <c r="F1587" s="15">
        <v>8.2899999999999991</v>
      </c>
      <c r="G1587" s="12">
        <v>96.1</v>
      </c>
      <c r="H1587" s="15">
        <v>13.15</v>
      </c>
      <c r="I1587" s="13" t="s">
        <v>230</v>
      </c>
      <c r="J1587" s="318"/>
      <c r="K1587" s="15">
        <v>7.54</v>
      </c>
      <c r="L1587" s="15">
        <v>9.3000000000000007</v>
      </c>
      <c r="M1587" s="15" t="s">
        <v>312</v>
      </c>
      <c r="N1587" s="15">
        <v>865.8</v>
      </c>
      <c r="O1587" s="12">
        <v>96.8</v>
      </c>
      <c r="P1587" s="13"/>
      <c r="Q1587" s="111" t="s">
        <v>467</v>
      </c>
      <c r="R1587" s="111" t="s">
        <v>345</v>
      </c>
      <c r="S1587" s="13"/>
      <c r="T1587" s="13"/>
      <c r="U1587" s="18" t="s">
        <v>468</v>
      </c>
      <c r="V1587" s="330">
        <v>0.01</v>
      </c>
      <c r="W1587" s="330">
        <v>0.38</v>
      </c>
      <c r="X1587" s="330">
        <v>0.06</v>
      </c>
      <c r="Y1587" s="330">
        <v>0.39</v>
      </c>
      <c r="Z1587" s="330">
        <f>V1587+W1587+X1587+Y1587</f>
        <v>0.84000000000000008</v>
      </c>
      <c r="AA1587" s="13"/>
      <c r="AB1587" s="13"/>
    </row>
    <row r="1588" spans="1:28" ht="15" x14ac:dyDescent="0.2">
      <c r="A1588" s="13" t="s">
        <v>314</v>
      </c>
      <c r="B1588" s="39">
        <v>42872</v>
      </c>
      <c r="C1588" s="16">
        <v>0.43194444444444446</v>
      </c>
      <c r="D1588" s="12"/>
      <c r="E1588" s="111"/>
      <c r="F1588" s="15">
        <v>8.2100000000000009</v>
      </c>
      <c r="G1588" s="12">
        <v>99.6</v>
      </c>
      <c r="H1588" s="15">
        <v>14.58</v>
      </c>
      <c r="I1588" s="13" t="s">
        <v>230</v>
      </c>
      <c r="J1588" s="318"/>
      <c r="K1588" s="15">
        <v>7.44</v>
      </c>
      <c r="L1588" s="15">
        <v>7.1</v>
      </c>
      <c r="M1588" s="15" t="s">
        <v>312</v>
      </c>
      <c r="N1588" s="15">
        <v>659.1</v>
      </c>
      <c r="O1588" s="12">
        <v>216.8</v>
      </c>
      <c r="P1588" s="13"/>
      <c r="Q1588" s="111" t="s">
        <v>465</v>
      </c>
      <c r="R1588" s="111" t="s">
        <v>345</v>
      </c>
      <c r="S1588" s="13"/>
      <c r="T1588" s="13"/>
      <c r="U1588" s="18" t="s">
        <v>610</v>
      </c>
      <c r="V1588" s="330">
        <v>0</v>
      </c>
      <c r="W1588" s="330">
        <v>0</v>
      </c>
      <c r="X1588" s="330">
        <v>0</v>
      </c>
      <c r="Y1588" s="330">
        <v>0.25</v>
      </c>
      <c r="Z1588" s="330">
        <f>V1588+W1588+X1588+Y1588</f>
        <v>0.25</v>
      </c>
      <c r="AA1588" s="13"/>
      <c r="AB1588" s="13"/>
    </row>
    <row r="1589" spans="1:28" ht="15" x14ac:dyDescent="0.2">
      <c r="A1589" s="13" t="s">
        <v>314</v>
      </c>
      <c r="B1589" s="39">
        <v>42879</v>
      </c>
      <c r="C1589" s="16">
        <v>0.44791666666666669</v>
      </c>
      <c r="D1589" s="12">
        <v>90.9</v>
      </c>
      <c r="E1589" s="111" t="s">
        <v>296</v>
      </c>
      <c r="F1589" s="15">
        <v>8.3699999999999992</v>
      </c>
      <c r="G1589" s="12">
        <v>99.3</v>
      </c>
      <c r="H1589" s="15">
        <v>13.98</v>
      </c>
      <c r="I1589" s="13" t="s">
        <v>230</v>
      </c>
      <c r="J1589" s="318"/>
      <c r="K1589" s="15">
        <v>8.08</v>
      </c>
      <c r="L1589" s="15">
        <v>8.5</v>
      </c>
      <c r="M1589" s="15" t="s">
        <v>312</v>
      </c>
      <c r="N1589" s="15">
        <v>561.70000000000005</v>
      </c>
      <c r="O1589" s="12">
        <v>223.1</v>
      </c>
      <c r="P1589" s="13"/>
      <c r="Q1589" s="111" t="s">
        <v>465</v>
      </c>
      <c r="R1589" s="111" t="s">
        <v>345</v>
      </c>
      <c r="S1589" s="13"/>
      <c r="T1589" s="13"/>
      <c r="U1589" s="18" t="s">
        <v>470</v>
      </c>
      <c r="V1589" s="330">
        <v>0.11</v>
      </c>
      <c r="W1589" s="330">
        <v>0.24</v>
      </c>
      <c r="X1589" s="330">
        <v>0</v>
      </c>
      <c r="Y1589" s="330">
        <v>0</v>
      </c>
      <c r="Z1589" s="330">
        <f>V1589+W1589+X1589+Y1589</f>
        <v>0.35</v>
      </c>
      <c r="AA1589" s="13"/>
      <c r="AB1589" s="13"/>
    </row>
    <row r="1590" spans="1:28" ht="15" x14ac:dyDescent="0.2">
      <c r="A1590" s="13" t="s">
        <v>314</v>
      </c>
      <c r="B1590" s="39">
        <v>42886</v>
      </c>
      <c r="C1590" s="16">
        <v>0.44027777777777777</v>
      </c>
      <c r="D1590" s="12">
        <v>101.4</v>
      </c>
      <c r="E1590" s="111" t="s">
        <v>296</v>
      </c>
      <c r="F1590" s="15">
        <v>8.2799999999999994</v>
      </c>
      <c r="G1590" s="12">
        <v>101.5</v>
      </c>
      <c r="H1590" s="15">
        <v>15.8</v>
      </c>
      <c r="I1590" s="13" t="s">
        <v>230</v>
      </c>
      <c r="J1590" s="318"/>
      <c r="K1590" s="15">
        <v>7.98</v>
      </c>
      <c r="L1590" s="15">
        <v>5.7</v>
      </c>
      <c r="M1590" s="15" t="s">
        <v>312</v>
      </c>
      <c r="N1590" s="15">
        <v>492.5</v>
      </c>
      <c r="O1590" s="12">
        <v>156.69999999999999</v>
      </c>
      <c r="P1590" s="13"/>
      <c r="Q1590" s="111" t="s">
        <v>465</v>
      </c>
      <c r="R1590" s="111" t="s">
        <v>345</v>
      </c>
      <c r="S1590" s="13"/>
      <c r="T1590" s="13"/>
      <c r="U1590" s="18" t="s">
        <v>579</v>
      </c>
      <c r="V1590" s="330"/>
      <c r="W1590" s="330"/>
      <c r="X1590" s="330"/>
      <c r="Y1590" s="330"/>
      <c r="Z1590" s="330"/>
      <c r="AA1590" s="13"/>
      <c r="AB1590" s="13"/>
    </row>
    <row r="1591" spans="1:28" ht="15" x14ac:dyDescent="0.2">
      <c r="A1591" s="13" t="s">
        <v>314</v>
      </c>
      <c r="B1591" s="39">
        <v>42893</v>
      </c>
      <c r="C1591" s="16">
        <v>0.43611111111111112</v>
      </c>
      <c r="D1591" s="12">
        <v>222</v>
      </c>
      <c r="E1591" s="111"/>
      <c r="F1591" s="15">
        <v>8.3800000000000008</v>
      </c>
      <c r="G1591" s="12">
        <v>104.1</v>
      </c>
      <c r="H1591" s="15">
        <v>16.690000000000001</v>
      </c>
      <c r="I1591" s="13" t="s">
        <v>230</v>
      </c>
      <c r="J1591" s="318"/>
      <c r="K1591" s="15">
        <v>7.8</v>
      </c>
      <c r="L1591" s="15">
        <v>6.2</v>
      </c>
      <c r="M1591" s="15" t="s">
        <v>312</v>
      </c>
      <c r="N1591" s="15">
        <v>450.3</v>
      </c>
      <c r="O1591" s="12">
        <v>149</v>
      </c>
      <c r="P1591" s="13"/>
      <c r="Q1591" s="111" t="s">
        <v>421</v>
      </c>
      <c r="R1591" s="111" t="s">
        <v>345</v>
      </c>
      <c r="S1591" s="13"/>
      <c r="T1591" s="13"/>
      <c r="U1591" s="18" t="s">
        <v>472</v>
      </c>
      <c r="V1591" s="330"/>
      <c r="W1591" s="330"/>
      <c r="X1591" s="330"/>
      <c r="Y1591" s="330"/>
      <c r="Z1591" s="330"/>
      <c r="AA1591" s="13"/>
      <c r="AB1591" s="13"/>
    </row>
    <row r="1592" spans="1:28" ht="15" x14ac:dyDescent="0.2">
      <c r="A1592" s="13" t="s">
        <v>314</v>
      </c>
      <c r="B1592" s="39">
        <v>42900</v>
      </c>
      <c r="C1592" s="16">
        <v>0.44722222222222219</v>
      </c>
      <c r="D1592" s="12">
        <v>90.8</v>
      </c>
      <c r="E1592" s="111" t="s">
        <v>296</v>
      </c>
      <c r="F1592" s="15">
        <v>8.08</v>
      </c>
      <c r="G1592" s="12">
        <v>102.9</v>
      </c>
      <c r="H1592" s="15">
        <v>17.46</v>
      </c>
      <c r="I1592" s="13" t="s">
        <v>230</v>
      </c>
      <c r="J1592" s="318"/>
      <c r="K1592" s="15">
        <v>7.95</v>
      </c>
      <c r="L1592" s="15">
        <v>4.5999999999999996</v>
      </c>
      <c r="M1592" s="15" t="s">
        <v>312</v>
      </c>
      <c r="N1592" s="15">
        <v>418.9</v>
      </c>
      <c r="O1592" s="12">
        <v>198.1</v>
      </c>
      <c r="P1592" s="13"/>
      <c r="Q1592" s="111" t="s">
        <v>217</v>
      </c>
      <c r="R1592" s="111" t="s">
        <v>345</v>
      </c>
      <c r="S1592" s="13"/>
      <c r="T1592" s="13"/>
      <c r="U1592" s="18" t="s">
        <v>473</v>
      </c>
      <c r="V1592" s="330"/>
      <c r="W1592" s="330"/>
      <c r="X1592" s="330"/>
      <c r="Y1592" s="330"/>
      <c r="Z1592" s="330"/>
      <c r="AA1592" s="13"/>
      <c r="AB1592" s="13"/>
    </row>
    <row r="1593" spans="1:28" ht="15" x14ac:dyDescent="0.2">
      <c r="A1593" s="13" t="s">
        <v>314</v>
      </c>
      <c r="B1593" s="39">
        <v>42907</v>
      </c>
      <c r="C1593" s="16">
        <v>0.4291666666666667</v>
      </c>
      <c r="D1593" s="12">
        <v>78</v>
      </c>
      <c r="E1593" s="111"/>
      <c r="F1593" s="15">
        <v>7.31</v>
      </c>
      <c r="G1593" s="12">
        <v>101.4</v>
      </c>
      <c r="H1593" s="15">
        <v>20.81</v>
      </c>
      <c r="I1593" s="13" t="s">
        <v>230</v>
      </c>
      <c r="J1593" s="318"/>
      <c r="K1593" s="15">
        <v>7.43</v>
      </c>
      <c r="L1593" s="15">
        <v>4.4000000000000004</v>
      </c>
      <c r="M1593" s="15" t="s">
        <v>312</v>
      </c>
      <c r="N1593" s="15">
        <v>409.4</v>
      </c>
      <c r="O1593" s="12">
        <v>216.8</v>
      </c>
      <c r="P1593" s="13"/>
      <c r="Q1593" s="111" t="s">
        <v>421</v>
      </c>
      <c r="R1593" s="111" t="s">
        <v>345</v>
      </c>
      <c r="S1593" s="13"/>
      <c r="T1593" s="13"/>
      <c r="U1593" s="18" t="s">
        <v>544</v>
      </c>
      <c r="V1593" s="330"/>
      <c r="W1593" s="330"/>
      <c r="X1593" s="330"/>
      <c r="Y1593" s="330"/>
      <c r="Z1593" s="330"/>
      <c r="AA1593" s="13"/>
      <c r="AB1593" s="13"/>
    </row>
    <row r="1594" spans="1:28" ht="15" x14ac:dyDescent="0.2">
      <c r="A1594" s="13" t="s">
        <v>314</v>
      </c>
      <c r="B1594" s="39">
        <v>42914</v>
      </c>
      <c r="C1594" s="16">
        <v>0.4055555555555555</v>
      </c>
      <c r="D1594" s="12">
        <v>112.4</v>
      </c>
      <c r="E1594" s="111" t="s">
        <v>296</v>
      </c>
      <c r="F1594" s="15">
        <v>8.02</v>
      </c>
      <c r="G1594" s="12">
        <v>101.6</v>
      </c>
      <c r="H1594" s="15">
        <v>17.2</v>
      </c>
      <c r="I1594" s="13" t="s">
        <v>230</v>
      </c>
      <c r="J1594" s="318">
        <v>31</v>
      </c>
      <c r="K1594" s="15">
        <v>7.91</v>
      </c>
      <c r="L1594" s="15">
        <v>3.8</v>
      </c>
      <c r="M1594" s="15" t="s">
        <v>312</v>
      </c>
      <c r="N1594" s="15">
        <v>475.2</v>
      </c>
      <c r="O1594" s="12">
        <v>130.30000000000001</v>
      </c>
      <c r="P1594" s="13"/>
      <c r="Q1594" s="111" t="s">
        <v>421</v>
      </c>
      <c r="R1594" s="111" t="s">
        <v>345</v>
      </c>
      <c r="S1594" s="13"/>
      <c r="T1594" s="13"/>
      <c r="U1594" s="18" t="s">
        <v>544</v>
      </c>
      <c r="V1594" s="330"/>
      <c r="W1594" s="330"/>
      <c r="X1594" s="330"/>
      <c r="Y1594" s="330"/>
      <c r="Z1594" s="330"/>
      <c r="AA1594" s="13"/>
      <c r="AB1594" s="13"/>
    </row>
    <row r="1595" spans="1:28" ht="15" x14ac:dyDescent="0.2">
      <c r="A1595" s="13" t="s">
        <v>314</v>
      </c>
      <c r="B1595" s="39">
        <v>42921</v>
      </c>
      <c r="C1595" s="16">
        <v>0.40208333333333335</v>
      </c>
      <c r="D1595" s="12">
        <v>461</v>
      </c>
      <c r="E1595" s="111"/>
      <c r="F1595" s="15">
        <v>7.98</v>
      </c>
      <c r="G1595" s="12">
        <v>101.6</v>
      </c>
      <c r="H1595" s="15">
        <v>17.63</v>
      </c>
      <c r="I1595" s="13" t="s">
        <v>651</v>
      </c>
      <c r="J1595" s="318">
        <v>30.39</v>
      </c>
      <c r="K1595" s="15">
        <v>7.65</v>
      </c>
      <c r="L1595" s="15">
        <v>3.4</v>
      </c>
      <c r="M1595" s="15" t="s">
        <v>312</v>
      </c>
      <c r="N1595" s="15">
        <v>549.29999999999995</v>
      </c>
      <c r="O1595" s="12">
        <v>208.3</v>
      </c>
      <c r="P1595" s="13"/>
      <c r="Q1595" s="111" t="s">
        <v>298</v>
      </c>
      <c r="R1595" s="111" t="s">
        <v>345</v>
      </c>
      <c r="S1595" s="13"/>
      <c r="T1595" s="13"/>
      <c r="U1595" s="18" t="s">
        <v>667</v>
      </c>
      <c r="V1595" s="330"/>
      <c r="W1595" s="330"/>
      <c r="X1595" s="330"/>
      <c r="Y1595" s="330"/>
      <c r="Z1595" s="330"/>
      <c r="AA1595" s="13"/>
      <c r="AB1595" s="13"/>
    </row>
    <row r="1596" spans="1:28" ht="15" x14ac:dyDescent="0.2">
      <c r="A1596" s="13" t="s">
        <v>314</v>
      </c>
      <c r="B1596" s="39">
        <v>42928</v>
      </c>
      <c r="C1596" s="16">
        <v>0.39374999999999999</v>
      </c>
      <c r="D1596" s="12">
        <v>122.3</v>
      </c>
      <c r="E1596" s="111" t="s">
        <v>296</v>
      </c>
      <c r="F1596" s="15">
        <v>7.74</v>
      </c>
      <c r="G1596" s="12">
        <v>102.6</v>
      </c>
      <c r="H1596" s="15">
        <v>19.670000000000002</v>
      </c>
      <c r="I1596" s="13" t="s">
        <v>230</v>
      </c>
      <c r="J1596" s="318">
        <v>24.83</v>
      </c>
      <c r="K1596" s="15">
        <v>7.79</v>
      </c>
      <c r="L1596" s="15">
        <v>2.5</v>
      </c>
      <c r="M1596" s="15" t="s">
        <v>312</v>
      </c>
      <c r="N1596" s="15">
        <v>560.9</v>
      </c>
      <c r="O1596" s="12">
        <v>180.9</v>
      </c>
      <c r="P1596" s="13"/>
      <c r="Q1596" s="111" t="s">
        <v>298</v>
      </c>
      <c r="R1596" s="111" t="s">
        <v>345</v>
      </c>
      <c r="S1596" s="13"/>
      <c r="T1596" s="13"/>
      <c r="U1596" s="18" t="s">
        <v>668</v>
      </c>
      <c r="V1596" s="330"/>
      <c r="W1596" s="330"/>
      <c r="X1596" s="330"/>
      <c r="Y1596" s="330"/>
      <c r="Z1596" s="330"/>
      <c r="AA1596" s="13"/>
      <c r="AB1596" s="13"/>
    </row>
    <row r="1597" spans="1:28" ht="15" x14ac:dyDescent="0.2">
      <c r="A1597" s="13" t="s">
        <v>314</v>
      </c>
      <c r="B1597" s="39">
        <v>42935</v>
      </c>
      <c r="C1597" s="16">
        <v>0.40277777777777773</v>
      </c>
      <c r="D1597" s="12">
        <v>125</v>
      </c>
      <c r="E1597" s="111"/>
      <c r="F1597" s="15">
        <v>7.65</v>
      </c>
      <c r="G1597" s="12">
        <v>103.2</v>
      </c>
      <c r="H1597" s="15">
        <v>20.440000000000001</v>
      </c>
      <c r="I1597" s="13" t="s">
        <v>230</v>
      </c>
      <c r="J1597" s="318">
        <v>14.17</v>
      </c>
      <c r="K1597" s="15">
        <v>7.81</v>
      </c>
      <c r="L1597" s="15">
        <v>2.1</v>
      </c>
      <c r="M1597" s="15" t="s">
        <v>312</v>
      </c>
      <c r="N1597" s="15">
        <v>647.70000000000005</v>
      </c>
      <c r="O1597" s="12">
        <v>180.6</v>
      </c>
      <c r="P1597" s="13"/>
      <c r="Q1597" s="111" t="s">
        <v>298</v>
      </c>
      <c r="R1597" s="111" t="s">
        <v>345</v>
      </c>
      <c r="S1597" s="13"/>
      <c r="T1597" s="13"/>
      <c r="U1597" s="18" t="s">
        <v>621</v>
      </c>
      <c r="V1597" s="330"/>
      <c r="W1597" s="330"/>
      <c r="X1597" s="330"/>
      <c r="Y1597" s="330"/>
      <c r="Z1597" s="330"/>
      <c r="AA1597" s="13"/>
      <c r="AB1597" s="13"/>
    </row>
    <row r="1598" spans="1:28" ht="15" x14ac:dyDescent="0.2">
      <c r="A1598" s="13" t="s">
        <v>314</v>
      </c>
      <c r="B1598" s="39">
        <v>42942</v>
      </c>
      <c r="C1598" s="16">
        <v>0.41319444444444442</v>
      </c>
      <c r="D1598" s="12">
        <v>920.8</v>
      </c>
      <c r="E1598" s="111" t="s">
        <v>296</v>
      </c>
      <c r="F1598" s="15">
        <v>7.74</v>
      </c>
      <c r="G1598" s="12">
        <v>103.1</v>
      </c>
      <c r="H1598" s="15">
        <v>19.989999999999998</v>
      </c>
      <c r="I1598" s="13" t="s">
        <v>230</v>
      </c>
      <c r="J1598" s="318">
        <v>22.4</v>
      </c>
      <c r="K1598" s="15">
        <v>7.84</v>
      </c>
      <c r="L1598" s="15">
        <v>4.0999999999999996</v>
      </c>
      <c r="M1598" s="15" t="s">
        <v>312</v>
      </c>
      <c r="N1598" s="15">
        <v>563.1</v>
      </c>
      <c r="O1598" s="12">
        <v>165.4</v>
      </c>
      <c r="P1598" s="13"/>
      <c r="Q1598" s="111" t="s">
        <v>298</v>
      </c>
      <c r="R1598" s="111" t="s">
        <v>345</v>
      </c>
      <c r="S1598" s="13"/>
      <c r="T1598" s="13"/>
      <c r="U1598" s="18" t="s">
        <v>669</v>
      </c>
      <c r="V1598" s="330"/>
      <c r="W1598" s="330"/>
      <c r="X1598" s="330"/>
      <c r="Y1598" s="330"/>
      <c r="Z1598" s="330"/>
      <c r="AA1598" s="13"/>
      <c r="AB1598" s="13"/>
    </row>
    <row r="1599" spans="1:28" ht="15" x14ac:dyDescent="0.25">
      <c r="A1599" s="13" t="s">
        <v>314</v>
      </c>
      <c r="B1599" s="39">
        <v>42949</v>
      </c>
      <c r="C1599" s="16">
        <v>0.51527777777777783</v>
      </c>
      <c r="D1599" s="12">
        <v>196</v>
      </c>
      <c r="E1599" s="111"/>
      <c r="F1599" s="15">
        <v>7.78</v>
      </c>
      <c r="G1599" s="12">
        <v>106.3</v>
      </c>
      <c r="H1599" s="15">
        <v>20.82</v>
      </c>
      <c r="I1599" s="13" t="s">
        <v>230</v>
      </c>
      <c r="J1599" s="318" t="s">
        <v>312</v>
      </c>
      <c r="K1599" s="15">
        <v>8.19</v>
      </c>
      <c r="L1599" s="15">
        <v>4.5</v>
      </c>
      <c r="M1599" s="15" t="s">
        <v>312</v>
      </c>
      <c r="N1599" s="15">
        <v>498.2</v>
      </c>
      <c r="O1599" s="12">
        <v>79.7</v>
      </c>
      <c r="P1599" s="13"/>
      <c r="Q1599" s="111" t="s">
        <v>217</v>
      </c>
      <c r="R1599" s="111" t="s">
        <v>345</v>
      </c>
      <c r="S1599" s="13"/>
      <c r="T1599" s="13"/>
      <c r="U1599" s="363" t="s">
        <v>477</v>
      </c>
      <c r="V1599" s="330"/>
      <c r="W1599" s="330"/>
      <c r="X1599" s="330"/>
      <c r="Y1599" s="330"/>
      <c r="Z1599" s="330"/>
      <c r="AA1599" s="13"/>
      <c r="AB1599" s="13"/>
    </row>
    <row r="1600" spans="1:28" ht="15" x14ac:dyDescent="0.25">
      <c r="A1600" s="13" t="s">
        <v>314</v>
      </c>
      <c r="B1600" s="39">
        <v>42956</v>
      </c>
      <c r="C1600" s="16">
        <v>0.40277777777777773</v>
      </c>
      <c r="D1600" s="12">
        <v>191.8</v>
      </c>
      <c r="E1600" s="111" t="s">
        <v>296</v>
      </c>
      <c r="F1600" s="15">
        <v>7.83</v>
      </c>
      <c r="G1600" s="12">
        <v>101</v>
      </c>
      <c r="H1600" s="15">
        <v>18.260000000000002</v>
      </c>
      <c r="I1600" s="13" t="s">
        <v>230</v>
      </c>
      <c r="J1600" s="318">
        <v>34.950000000000003</v>
      </c>
      <c r="K1600" s="15">
        <v>7.74</v>
      </c>
      <c r="L1600" s="15">
        <v>7.1</v>
      </c>
      <c r="M1600" s="15" t="s">
        <v>312</v>
      </c>
      <c r="N1600" s="15">
        <v>479.3</v>
      </c>
      <c r="O1600" s="12">
        <v>166.2</v>
      </c>
      <c r="P1600" s="13"/>
      <c r="Q1600" s="111" t="s">
        <v>217</v>
      </c>
      <c r="R1600" s="111" t="s">
        <v>345</v>
      </c>
      <c r="S1600" s="13"/>
      <c r="T1600" s="13"/>
      <c r="U1600" s="363" t="s">
        <v>670</v>
      </c>
      <c r="V1600" s="330"/>
      <c r="W1600" s="330"/>
      <c r="X1600" s="330"/>
      <c r="Y1600" s="330"/>
      <c r="Z1600" s="330"/>
      <c r="AA1600" s="13"/>
      <c r="AB1600" s="13"/>
    </row>
    <row r="1601" spans="1:28" ht="15" x14ac:dyDescent="0.25">
      <c r="A1601" s="73" t="s">
        <v>314</v>
      </c>
      <c r="B1601" s="325">
        <v>42963</v>
      </c>
      <c r="C1601" s="326">
        <v>0.3888888888888889</v>
      </c>
      <c r="D1601" s="159"/>
      <c r="E1601" s="160"/>
      <c r="F1601" s="171" t="s">
        <v>312</v>
      </c>
      <c r="G1601" s="159" t="s">
        <v>312</v>
      </c>
      <c r="H1601" s="171">
        <v>18.420000000000002</v>
      </c>
      <c r="I1601" s="73" t="s">
        <v>230</v>
      </c>
      <c r="J1601" s="332">
        <v>32.979999999999997</v>
      </c>
      <c r="K1601" s="171">
        <v>7.26</v>
      </c>
      <c r="L1601" s="171">
        <v>8.8000000000000007</v>
      </c>
      <c r="M1601" s="171" t="s">
        <v>312</v>
      </c>
      <c r="N1601" s="171">
        <v>478.4</v>
      </c>
      <c r="O1601" s="159">
        <v>150.69999999999999</v>
      </c>
      <c r="P1601" s="73"/>
      <c r="Q1601" s="160" t="s">
        <v>465</v>
      </c>
      <c r="R1601" s="160" t="s">
        <v>345</v>
      </c>
      <c r="S1601" s="73"/>
      <c r="T1601" s="73"/>
      <c r="U1601" s="382" t="s">
        <v>479</v>
      </c>
      <c r="V1601" s="362"/>
      <c r="W1601" s="362"/>
      <c r="X1601" s="362"/>
      <c r="Y1601" s="362"/>
      <c r="Z1601" s="362"/>
      <c r="AA1601" s="73"/>
      <c r="AB1601" s="73"/>
    </row>
    <row r="1602" spans="1:28" ht="15" x14ac:dyDescent="0.25">
      <c r="A1602" s="13" t="s">
        <v>314</v>
      </c>
      <c r="B1602" s="39">
        <v>42970</v>
      </c>
      <c r="C1602" s="16">
        <v>0.43888888888888888</v>
      </c>
      <c r="D1602" s="12">
        <v>249.5</v>
      </c>
      <c r="E1602" s="111" t="s">
        <v>296</v>
      </c>
      <c r="F1602" s="15">
        <v>8.23</v>
      </c>
      <c r="G1602" s="12">
        <v>106.9</v>
      </c>
      <c r="H1602" s="15">
        <v>18.600000000000001</v>
      </c>
      <c r="I1602" s="13" t="s">
        <v>230</v>
      </c>
      <c r="J1602" s="318">
        <v>19.36</v>
      </c>
      <c r="K1602" s="15">
        <v>7.48</v>
      </c>
      <c r="L1602" s="15">
        <v>10.1</v>
      </c>
      <c r="M1602" s="15" t="s">
        <v>312</v>
      </c>
      <c r="N1602" s="15">
        <v>507.7</v>
      </c>
      <c r="O1602" s="12">
        <v>128.69999999999999</v>
      </c>
      <c r="P1602" s="13"/>
      <c r="Q1602" s="111" t="s">
        <v>465</v>
      </c>
      <c r="R1602" s="111" t="s">
        <v>345</v>
      </c>
      <c r="S1602" s="13"/>
      <c r="T1602" s="13"/>
      <c r="U1602" s="363" t="s">
        <v>671</v>
      </c>
      <c r="V1602" s="330"/>
      <c r="W1602" s="330"/>
      <c r="X1602" s="330"/>
      <c r="Y1602" s="330"/>
      <c r="Z1602" s="330"/>
      <c r="AA1602" s="13"/>
      <c r="AB1602" s="13"/>
    </row>
    <row r="1603" spans="1:28" ht="15" x14ac:dyDescent="0.25">
      <c r="A1603" s="13" t="s">
        <v>314</v>
      </c>
      <c r="B1603" s="39">
        <v>42977</v>
      </c>
      <c r="C1603" s="16">
        <v>0.45</v>
      </c>
      <c r="D1603" s="12">
        <v>613.1</v>
      </c>
      <c r="E1603" s="111" t="s">
        <v>296</v>
      </c>
      <c r="F1603" s="15">
        <v>8.2100000000000009</v>
      </c>
      <c r="G1603" s="12">
        <v>103.4</v>
      </c>
      <c r="H1603" s="15">
        <v>18.079999999999998</v>
      </c>
      <c r="I1603" s="13" t="s">
        <v>487</v>
      </c>
      <c r="J1603" s="318">
        <v>17.41</v>
      </c>
      <c r="K1603" s="15">
        <v>7.76</v>
      </c>
      <c r="L1603" s="15">
        <v>3.13</v>
      </c>
      <c r="M1603" s="15" t="s">
        <v>312</v>
      </c>
      <c r="N1603" s="15">
        <v>534.1</v>
      </c>
      <c r="O1603" s="12">
        <v>177.6</v>
      </c>
      <c r="P1603" s="13"/>
      <c r="Q1603" s="111" t="s">
        <v>465</v>
      </c>
      <c r="R1603" s="111" t="s">
        <v>345</v>
      </c>
      <c r="S1603" s="13"/>
      <c r="T1603" s="13"/>
      <c r="U1603" s="363" t="s">
        <v>672</v>
      </c>
      <c r="V1603" s="330"/>
      <c r="W1603" s="330"/>
      <c r="X1603" s="330"/>
      <c r="Y1603" s="330"/>
      <c r="Z1603" s="330"/>
      <c r="AA1603" s="13"/>
      <c r="AB1603" s="13"/>
    </row>
    <row r="1604" spans="1:28" ht="15" x14ac:dyDescent="0.25">
      <c r="A1604" s="13" t="s">
        <v>314</v>
      </c>
      <c r="B1604" s="39">
        <v>42984</v>
      </c>
      <c r="C1604" s="16">
        <v>0.42569444444444443</v>
      </c>
      <c r="D1604" s="12"/>
      <c r="E1604" s="111"/>
      <c r="F1604" s="15">
        <v>8.18</v>
      </c>
      <c r="G1604" s="12">
        <v>100.5</v>
      </c>
      <c r="H1604" s="15">
        <v>16.14</v>
      </c>
      <c r="I1604" s="13" t="s">
        <v>487</v>
      </c>
      <c r="J1604" s="318">
        <v>9.92</v>
      </c>
      <c r="K1604" s="15">
        <v>7.5</v>
      </c>
      <c r="L1604" s="15">
        <v>1.91</v>
      </c>
      <c r="M1604" s="15" t="s">
        <v>312</v>
      </c>
      <c r="N1604" s="15">
        <v>683.2</v>
      </c>
      <c r="O1604" s="12">
        <v>162.5</v>
      </c>
      <c r="P1604" s="13"/>
      <c r="Q1604" s="111" t="s">
        <v>465</v>
      </c>
      <c r="R1604" s="111" t="s">
        <v>345</v>
      </c>
      <c r="S1604" s="13"/>
      <c r="T1604" s="13"/>
      <c r="U1604" s="363" t="s">
        <v>673</v>
      </c>
      <c r="V1604" s="330"/>
      <c r="W1604" s="330"/>
      <c r="X1604" s="330"/>
      <c r="Y1604" s="330"/>
      <c r="Z1604" s="330"/>
      <c r="AA1604" s="13"/>
      <c r="AB1604" s="13"/>
    </row>
    <row r="1605" spans="1:28" ht="15" x14ac:dyDescent="0.25">
      <c r="A1605" s="13" t="s">
        <v>314</v>
      </c>
      <c r="B1605" s="39">
        <v>42991</v>
      </c>
      <c r="C1605" s="16">
        <v>0.4236111111111111</v>
      </c>
      <c r="D1605" s="12">
        <v>461.1</v>
      </c>
      <c r="E1605" s="111" t="s">
        <v>296</v>
      </c>
      <c r="F1605" s="15">
        <v>7.48</v>
      </c>
      <c r="G1605" s="12">
        <v>103.6</v>
      </c>
      <c r="H1605" s="15">
        <v>18.13</v>
      </c>
      <c r="I1605" s="13" t="s">
        <v>230</v>
      </c>
      <c r="J1605" s="318">
        <v>11.21</v>
      </c>
      <c r="K1605" s="15">
        <v>7.48</v>
      </c>
      <c r="L1605" s="15" t="s">
        <v>312</v>
      </c>
      <c r="M1605" s="15" t="s">
        <v>312</v>
      </c>
      <c r="N1605" s="15">
        <v>622.9</v>
      </c>
      <c r="O1605" s="12" t="s">
        <v>312</v>
      </c>
      <c r="P1605" s="13"/>
      <c r="Q1605" s="111" t="s">
        <v>465</v>
      </c>
      <c r="R1605" s="111" t="s">
        <v>345</v>
      </c>
      <c r="S1605" s="13"/>
      <c r="T1605" s="13"/>
      <c r="U1605" s="363" t="s">
        <v>642</v>
      </c>
      <c r="V1605" s="330"/>
      <c r="W1605" s="330"/>
      <c r="X1605" s="330"/>
      <c r="Y1605" s="330"/>
      <c r="Z1605" s="330"/>
      <c r="AA1605" s="13"/>
      <c r="AB1605" s="13"/>
    </row>
    <row r="1606" spans="1:28" ht="15" x14ac:dyDescent="0.2">
      <c r="A1606" s="13" t="s">
        <v>226</v>
      </c>
      <c r="B1606" s="39">
        <v>41766</v>
      </c>
      <c r="C1606" s="13" t="s">
        <v>253</v>
      </c>
      <c r="D1606" s="13" t="s">
        <v>312</v>
      </c>
      <c r="E1606" s="13" t="s">
        <v>312</v>
      </c>
      <c r="F1606" s="13" t="s">
        <v>312</v>
      </c>
      <c r="G1606" s="13" t="s">
        <v>312</v>
      </c>
      <c r="H1606" s="13" t="s">
        <v>312</v>
      </c>
      <c r="I1606" s="13" t="s">
        <v>312</v>
      </c>
      <c r="J1606" s="318" t="s">
        <v>312</v>
      </c>
      <c r="K1606" s="13" t="s">
        <v>312</v>
      </c>
      <c r="L1606" s="13" t="s">
        <v>312</v>
      </c>
      <c r="M1606" s="13" t="s">
        <v>312</v>
      </c>
      <c r="N1606" s="13" t="s">
        <v>312</v>
      </c>
      <c r="O1606" s="13" t="s">
        <v>312</v>
      </c>
      <c r="P1606" s="13" t="s">
        <v>312</v>
      </c>
      <c r="Q1606" s="13" t="s">
        <v>312</v>
      </c>
      <c r="R1606" s="13" t="s">
        <v>312</v>
      </c>
      <c r="S1606" s="13" t="s">
        <v>312</v>
      </c>
      <c r="T1606" s="13" t="s">
        <v>312</v>
      </c>
      <c r="U1606" s="18" t="s">
        <v>137</v>
      </c>
      <c r="V1606" s="365"/>
      <c r="W1606" s="398"/>
      <c r="X1606" s="398"/>
      <c r="Y1606" s="398"/>
      <c r="Z1606" s="398"/>
      <c r="AA1606" s="338"/>
      <c r="AB1606" s="338"/>
    </row>
    <row r="1607" spans="1:28" ht="15" x14ac:dyDescent="0.2">
      <c r="A1607" s="13" t="s">
        <v>226</v>
      </c>
      <c r="B1607" s="39">
        <v>41780</v>
      </c>
      <c r="C1607" s="13" t="s">
        <v>253</v>
      </c>
      <c r="D1607" s="13" t="s">
        <v>312</v>
      </c>
      <c r="E1607" s="13" t="s">
        <v>312</v>
      </c>
      <c r="F1607" s="13" t="s">
        <v>312</v>
      </c>
      <c r="G1607" s="13" t="s">
        <v>312</v>
      </c>
      <c r="H1607" s="13" t="s">
        <v>312</v>
      </c>
      <c r="I1607" s="13" t="s">
        <v>312</v>
      </c>
      <c r="J1607" s="318" t="s">
        <v>312</v>
      </c>
      <c r="K1607" s="13" t="s">
        <v>312</v>
      </c>
      <c r="L1607" s="13" t="s">
        <v>312</v>
      </c>
      <c r="M1607" s="13" t="s">
        <v>312</v>
      </c>
      <c r="N1607" s="13" t="s">
        <v>312</v>
      </c>
      <c r="O1607" s="13" t="s">
        <v>312</v>
      </c>
      <c r="P1607" s="13" t="s">
        <v>312</v>
      </c>
      <c r="Q1607" s="13" t="s">
        <v>312</v>
      </c>
      <c r="R1607" s="13" t="s">
        <v>312</v>
      </c>
      <c r="S1607" s="13" t="s">
        <v>312</v>
      </c>
      <c r="T1607" s="13" t="s">
        <v>312</v>
      </c>
      <c r="U1607" s="18" t="s">
        <v>137</v>
      </c>
      <c r="V1607" s="330"/>
      <c r="W1607" s="357"/>
      <c r="X1607" s="357"/>
      <c r="Y1607" s="357"/>
      <c r="Z1607" s="357"/>
      <c r="AA1607" s="338"/>
      <c r="AB1607" s="338"/>
    </row>
    <row r="1608" spans="1:28" ht="15" x14ac:dyDescent="0.2">
      <c r="A1608" s="13" t="s">
        <v>226</v>
      </c>
      <c r="B1608" s="39">
        <v>41794</v>
      </c>
      <c r="C1608" s="13" t="s">
        <v>253</v>
      </c>
      <c r="D1608" s="13" t="s">
        <v>312</v>
      </c>
      <c r="E1608" s="13" t="s">
        <v>312</v>
      </c>
      <c r="F1608" s="13" t="s">
        <v>312</v>
      </c>
      <c r="G1608" s="13" t="s">
        <v>312</v>
      </c>
      <c r="H1608" s="13" t="s">
        <v>312</v>
      </c>
      <c r="I1608" s="13" t="s">
        <v>312</v>
      </c>
      <c r="J1608" s="318" t="s">
        <v>312</v>
      </c>
      <c r="K1608" s="13" t="s">
        <v>312</v>
      </c>
      <c r="L1608" s="13" t="s">
        <v>312</v>
      </c>
      <c r="M1608" s="13" t="s">
        <v>312</v>
      </c>
      <c r="N1608" s="13" t="s">
        <v>312</v>
      </c>
      <c r="O1608" s="13" t="s">
        <v>312</v>
      </c>
      <c r="P1608" s="13" t="s">
        <v>312</v>
      </c>
      <c r="Q1608" s="13" t="s">
        <v>312</v>
      </c>
      <c r="R1608" s="13" t="s">
        <v>312</v>
      </c>
      <c r="S1608" s="13" t="s">
        <v>312</v>
      </c>
      <c r="T1608" s="13" t="s">
        <v>312</v>
      </c>
      <c r="U1608" s="18" t="s">
        <v>137</v>
      </c>
      <c r="V1608" s="330"/>
      <c r="W1608" s="357"/>
      <c r="X1608" s="357"/>
      <c r="Y1608" s="357"/>
      <c r="Z1608" s="357"/>
      <c r="AA1608" s="338"/>
      <c r="AB1608" s="338"/>
    </row>
    <row r="1609" spans="1:28" ht="15" x14ac:dyDescent="0.2">
      <c r="A1609" s="13" t="s">
        <v>226</v>
      </c>
      <c r="B1609" s="39">
        <v>41808</v>
      </c>
      <c r="C1609" s="13" t="s">
        <v>253</v>
      </c>
      <c r="D1609" s="13" t="s">
        <v>312</v>
      </c>
      <c r="E1609" s="13" t="s">
        <v>312</v>
      </c>
      <c r="F1609" s="13" t="s">
        <v>312</v>
      </c>
      <c r="G1609" s="13" t="s">
        <v>312</v>
      </c>
      <c r="H1609" s="13" t="s">
        <v>312</v>
      </c>
      <c r="I1609" s="13" t="s">
        <v>312</v>
      </c>
      <c r="J1609" s="318" t="s">
        <v>312</v>
      </c>
      <c r="K1609" s="13" t="s">
        <v>312</v>
      </c>
      <c r="L1609" s="13" t="s">
        <v>312</v>
      </c>
      <c r="M1609" s="13" t="s">
        <v>312</v>
      </c>
      <c r="N1609" s="13" t="s">
        <v>312</v>
      </c>
      <c r="O1609" s="13" t="s">
        <v>312</v>
      </c>
      <c r="P1609" s="13" t="s">
        <v>312</v>
      </c>
      <c r="Q1609" s="13" t="s">
        <v>312</v>
      </c>
      <c r="R1609" s="13" t="s">
        <v>312</v>
      </c>
      <c r="S1609" s="13" t="s">
        <v>312</v>
      </c>
      <c r="T1609" s="13" t="s">
        <v>312</v>
      </c>
      <c r="U1609" s="18" t="s">
        <v>137</v>
      </c>
      <c r="V1609" s="330"/>
      <c r="W1609" s="357"/>
      <c r="X1609" s="357"/>
      <c r="Y1609" s="357"/>
      <c r="Z1609" s="357"/>
      <c r="AA1609" s="338"/>
      <c r="AB1609" s="338"/>
    </row>
    <row r="1610" spans="1:28" ht="15" x14ac:dyDescent="0.2">
      <c r="A1610" s="13" t="s">
        <v>226</v>
      </c>
      <c r="B1610" s="39">
        <v>41829</v>
      </c>
      <c r="C1610" s="13" t="s">
        <v>253</v>
      </c>
      <c r="D1610" s="13" t="s">
        <v>312</v>
      </c>
      <c r="E1610" s="13" t="s">
        <v>312</v>
      </c>
      <c r="F1610" s="13" t="s">
        <v>312</v>
      </c>
      <c r="G1610" s="13" t="s">
        <v>312</v>
      </c>
      <c r="H1610" s="13" t="s">
        <v>312</v>
      </c>
      <c r="I1610" s="13" t="s">
        <v>312</v>
      </c>
      <c r="J1610" s="318" t="s">
        <v>312</v>
      </c>
      <c r="K1610" s="13" t="s">
        <v>312</v>
      </c>
      <c r="L1610" s="13" t="s">
        <v>312</v>
      </c>
      <c r="M1610" s="13" t="s">
        <v>312</v>
      </c>
      <c r="N1610" s="13" t="s">
        <v>312</v>
      </c>
      <c r="O1610" s="13" t="s">
        <v>312</v>
      </c>
      <c r="P1610" s="13" t="s">
        <v>312</v>
      </c>
      <c r="Q1610" s="13" t="s">
        <v>312</v>
      </c>
      <c r="R1610" s="13" t="s">
        <v>312</v>
      </c>
      <c r="S1610" s="13" t="s">
        <v>312</v>
      </c>
      <c r="T1610" s="13" t="s">
        <v>312</v>
      </c>
      <c r="U1610" s="18" t="s">
        <v>137</v>
      </c>
      <c r="V1610" s="330"/>
      <c r="W1610" s="357"/>
      <c r="X1610" s="357"/>
      <c r="Y1610" s="357"/>
      <c r="Z1610" s="357"/>
      <c r="AA1610" s="338"/>
      <c r="AB1610" s="338"/>
    </row>
    <row r="1611" spans="1:28" ht="15" x14ac:dyDescent="0.2">
      <c r="A1611" s="13" t="s">
        <v>226</v>
      </c>
      <c r="B1611" s="39">
        <v>41843</v>
      </c>
      <c r="C1611" s="13" t="s">
        <v>253</v>
      </c>
      <c r="D1611" s="13" t="s">
        <v>312</v>
      </c>
      <c r="E1611" s="13" t="s">
        <v>312</v>
      </c>
      <c r="F1611" s="13" t="s">
        <v>312</v>
      </c>
      <c r="G1611" s="13" t="s">
        <v>312</v>
      </c>
      <c r="H1611" s="13" t="s">
        <v>312</v>
      </c>
      <c r="I1611" s="13" t="s">
        <v>312</v>
      </c>
      <c r="J1611" s="318" t="s">
        <v>312</v>
      </c>
      <c r="K1611" s="13" t="s">
        <v>312</v>
      </c>
      <c r="L1611" s="13" t="s">
        <v>312</v>
      </c>
      <c r="M1611" s="13" t="s">
        <v>312</v>
      </c>
      <c r="N1611" s="13" t="s">
        <v>312</v>
      </c>
      <c r="O1611" s="13" t="s">
        <v>312</v>
      </c>
      <c r="P1611" s="13" t="s">
        <v>312</v>
      </c>
      <c r="Q1611" s="13" t="s">
        <v>312</v>
      </c>
      <c r="R1611" s="13" t="s">
        <v>312</v>
      </c>
      <c r="S1611" s="13" t="s">
        <v>312</v>
      </c>
      <c r="T1611" s="13" t="s">
        <v>312</v>
      </c>
      <c r="U1611" s="18" t="s">
        <v>137</v>
      </c>
      <c r="V1611" s="330"/>
      <c r="W1611" s="357"/>
      <c r="X1611" s="357"/>
      <c r="Y1611" s="357"/>
      <c r="Z1611" s="357"/>
      <c r="AA1611" s="338"/>
      <c r="AB1611" s="338"/>
    </row>
    <row r="1612" spans="1:28" ht="15" x14ac:dyDescent="0.2">
      <c r="A1612" s="13" t="s">
        <v>226</v>
      </c>
      <c r="B1612" s="39">
        <v>41857</v>
      </c>
      <c r="C1612" s="13" t="s">
        <v>253</v>
      </c>
      <c r="D1612" s="13" t="s">
        <v>312</v>
      </c>
      <c r="E1612" s="13" t="s">
        <v>312</v>
      </c>
      <c r="F1612" s="13" t="s">
        <v>312</v>
      </c>
      <c r="G1612" s="13" t="s">
        <v>312</v>
      </c>
      <c r="H1612" s="13" t="s">
        <v>312</v>
      </c>
      <c r="I1612" s="13" t="s">
        <v>312</v>
      </c>
      <c r="J1612" s="318" t="s">
        <v>312</v>
      </c>
      <c r="K1612" s="13" t="s">
        <v>312</v>
      </c>
      <c r="L1612" s="13" t="s">
        <v>312</v>
      </c>
      <c r="M1612" s="13" t="s">
        <v>312</v>
      </c>
      <c r="N1612" s="13" t="s">
        <v>312</v>
      </c>
      <c r="O1612" s="13" t="s">
        <v>312</v>
      </c>
      <c r="P1612" s="13" t="s">
        <v>312</v>
      </c>
      <c r="Q1612" s="13" t="s">
        <v>312</v>
      </c>
      <c r="R1612" s="13" t="s">
        <v>312</v>
      </c>
      <c r="S1612" s="13" t="s">
        <v>312</v>
      </c>
      <c r="T1612" s="13" t="s">
        <v>312</v>
      </c>
      <c r="U1612" s="18" t="s">
        <v>137</v>
      </c>
      <c r="V1612" s="330"/>
      <c r="W1612" s="357"/>
      <c r="X1612" s="357"/>
      <c r="Y1612" s="357"/>
      <c r="Z1612" s="357"/>
      <c r="AA1612" s="338"/>
      <c r="AB1612" s="338"/>
    </row>
    <row r="1613" spans="1:28" ht="15" x14ac:dyDescent="0.2">
      <c r="A1613" s="13" t="s">
        <v>226</v>
      </c>
      <c r="B1613" s="39">
        <v>41871</v>
      </c>
      <c r="C1613" s="13" t="s">
        <v>253</v>
      </c>
      <c r="D1613" s="13" t="s">
        <v>312</v>
      </c>
      <c r="E1613" s="13" t="s">
        <v>312</v>
      </c>
      <c r="F1613" s="13" t="s">
        <v>312</v>
      </c>
      <c r="G1613" s="13" t="s">
        <v>312</v>
      </c>
      <c r="H1613" s="13" t="s">
        <v>312</v>
      </c>
      <c r="I1613" s="13" t="s">
        <v>312</v>
      </c>
      <c r="J1613" s="318" t="s">
        <v>312</v>
      </c>
      <c r="K1613" s="13" t="s">
        <v>312</v>
      </c>
      <c r="L1613" s="13" t="s">
        <v>312</v>
      </c>
      <c r="M1613" s="13" t="s">
        <v>312</v>
      </c>
      <c r="N1613" s="13" t="s">
        <v>312</v>
      </c>
      <c r="O1613" s="13" t="s">
        <v>312</v>
      </c>
      <c r="P1613" s="13" t="s">
        <v>312</v>
      </c>
      <c r="Q1613" s="13" t="s">
        <v>312</v>
      </c>
      <c r="R1613" s="13" t="s">
        <v>312</v>
      </c>
      <c r="S1613" s="13" t="s">
        <v>312</v>
      </c>
      <c r="T1613" s="13" t="s">
        <v>312</v>
      </c>
      <c r="U1613" s="18" t="s">
        <v>137</v>
      </c>
      <c r="V1613" s="330"/>
      <c r="W1613" s="357"/>
      <c r="X1613" s="357"/>
      <c r="Y1613" s="357"/>
      <c r="Z1613" s="357"/>
      <c r="AA1613" s="338"/>
      <c r="AB1613" s="338"/>
    </row>
    <row r="1614" spans="1:28" ht="15" x14ac:dyDescent="0.2">
      <c r="A1614" s="13" t="s">
        <v>226</v>
      </c>
      <c r="B1614" s="39">
        <v>41885</v>
      </c>
      <c r="C1614" s="13" t="s">
        <v>253</v>
      </c>
      <c r="D1614" s="13" t="s">
        <v>312</v>
      </c>
      <c r="E1614" s="13" t="s">
        <v>312</v>
      </c>
      <c r="F1614" s="13" t="s">
        <v>312</v>
      </c>
      <c r="G1614" s="13" t="s">
        <v>312</v>
      </c>
      <c r="H1614" s="13" t="s">
        <v>312</v>
      </c>
      <c r="I1614" s="13" t="s">
        <v>312</v>
      </c>
      <c r="J1614" s="318" t="s">
        <v>312</v>
      </c>
      <c r="K1614" s="13" t="s">
        <v>312</v>
      </c>
      <c r="L1614" s="13" t="s">
        <v>312</v>
      </c>
      <c r="M1614" s="13" t="s">
        <v>312</v>
      </c>
      <c r="N1614" s="13" t="s">
        <v>312</v>
      </c>
      <c r="O1614" s="13" t="s">
        <v>312</v>
      </c>
      <c r="P1614" s="13" t="s">
        <v>312</v>
      </c>
      <c r="Q1614" s="13" t="s">
        <v>312</v>
      </c>
      <c r="R1614" s="13" t="s">
        <v>312</v>
      </c>
      <c r="S1614" s="13" t="s">
        <v>312</v>
      </c>
      <c r="T1614" s="13" t="s">
        <v>312</v>
      </c>
      <c r="U1614" s="18" t="s">
        <v>137</v>
      </c>
      <c r="V1614" s="330"/>
      <c r="W1614" s="357"/>
      <c r="X1614" s="357"/>
      <c r="Y1614" s="357"/>
      <c r="Z1614" s="357"/>
      <c r="AA1614" s="338"/>
      <c r="AB1614" s="338"/>
    </row>
    <row r="1615" spans="1:28" ht="15" x14ac:dyDescent="0.2">
      <c r="A1615" s="13" t="s">
        <v>226</v>
      </c>
      <c r="B1615" s="39">
        <v>41899</v>
      </c>
      <c r="C1615" s="13" t="s">
        <v>253</v>
      </c>
      <c r="D1615" s="13" t="s">
        <v>312</v>
      </c>
      <c r="E1615" s="13" t="s">
        <v>312</v>
      </c>
      <c r="F1615" s="13" t="s">
        <v>312</v>
      </c>
      <c r="G1615" s="13" t="s">
        <v>312</v>
      </c>
      <c r="H1615" s="13" t="s">
        <v>312</v>
      </c>
      <c r="I1615" s="13" t="s">
        <v>312</v>
      </c>
      <c r="J1615" s="318" t="s">
        <v>312</v>
      </c>
      <c r="K1615" s="13" t="s">
        <v>312</v>
      </c>
      <c r="L1615" s="13" t="s">
        <v>312</v>
      </c>
      <c r="M1615" s="13" t="s">
        <v>312</v>
      </c>
      <c r="N1615" s="13" t="s">
        <v>312</v>
      </c>
      <c r="O1615" s="13" t="s">
        <v>312</v>
      </c>
      <c r="P1615" s="13" t="s">
        <v>312</v>
      </c>
      <c r="Q1615" s="13" t="s">
        <v>312</v>
      </c>
      <c r="R1615" s="13" t="s">
        <v>312</v>
      </c>
      <c r="S1615" s="13" t="s">
        <v>312</v>
      </c>
      <c r="T1615" s="13" t="s">
        <v>312</v>
      </c>
      <c r="U1615" s="18" t="s">
        <v>137</v>
      </c>
      <c r="V1615" s="330"/>
      <c r="W1615" s="357"/>
      <c r="X1615" s="357"/>
      <c r="Y1615" s="357"/>
      <c r="Z1615" s="357"/>
      <c r="AA1615" s="338"/>
      <c r="AB1615" s="338"/>
    </row>
    <row r="1616" spans="1:28" ht="15" x14ac:dyDescent="0.2">
      <c r="A1616" s="13" t="s">
        <v>226</v>
      </c>
      <c r="B1616" s="39">
        <v>41916</v>
      </c>
      <c r="C1616" s="361">
        <v>0.37847222222222227</v>
      </c>
      <c r="D1616" s="13">
        <v>224.7</v>
      </c>
      <c r="E1616" s="13" t="s">
        <v>296</v>
      </c>
      <c r="F1616" s="13" t="s">
        <v>312</v>
      </c>
      <c r="G1616" s="13" t="s">
        <v>312</v>
      </c>
      <c r="H1616" s="13">
        <v>12.7</v>
      </c>
      <c r="I1616" s="13" t="s">
        <v>230</v>
      </c>
      <c r="J1616" s="318"/>
      <c r="K1616" s="15">
        <v>7.91</v>
      </c>
      <c r="L1616" s="12">
        <v>10</v>
      </c>
      <c r="M1616" s="13"/>
      <c r="N1616" s="13"/>
      <c r="O1616" s="13" t="s">
        <v>312</v>
      </c>
      <c r="P1616" s="13"/>
      <c r="Q1616" s="13"/>
      <c r="R1616" s="13" t="s">
        <v>345</v>
      </c>
      <c r="S1616" s="13"/>
      <c r="T1616" s="13"/>
      <c r="U1616" s="18" t="s">
        <v>335</v>
      </c>
      <c r="V1616" s="330"/>
      <c r="W1616" s="357"/>
      <c r="X1616" s="357"/>
      <c r="Y1616" s="357"/>
      <c r="Z1616" s="357"/>
      <c r="AA1616" s="338"/>
      <c r="AB1616" s="338"/>
    </row>
    <row r="1617" spans="1:28" ht="15" x14ac:dyDescent="0.2">
      <c r="A1617" s="13" t="s">
        <v>226</v>
      </c>
      <c r="B1617" s="39">
        <v>41930</v>
      </c>
      <c r="C1617" s="16">
        <v>0.35486111111111113</v>
      </c>
      <c r="D1617" s="13">
        <v>117.8</v>
      </c>
      <c r="E1617" s="13">
        <v>2419.6</v>
      </c>
      <c r="F1617" s="13">
        <v>8.59</v>
      </c>
      <c r="G1617" s="13">
        <v>93.9</v>
      </c>
      <c r="H1617" s="15">
        <v>10.86</v>
      </c>
      <c r="I1617" s="13" t="s">
        <v>230</v>
      </c>
      <c r="J1617" s="318" t="s">
        <v>312</v>
      </c>
      <c r="K1617" s="13">
        <v>7.82</v>
      </c>
      <c r="L1617" s="13"/>
      <c r="M1617" s="13" t="s">
        <v>312</v>
      </c>
      <c r="N1617" s="13"/>
      <c r="O1617" s="13" t="s">
        <v>312</v>
      </c>
      <c r="P1617" s="13"/>
      <c r="Q1617" s="13"/>
      <c r="R1617" s="13" t="s">
        <v>345</v>
      </c>
      <c r="S1617" s="13"/>
      <c r="T1617" s="13"/>
      <c r="U1617" s="18" t="s">
        <v>275</v>
      </c>
      <c r="V1617" s="330"/>
      <c r="W1617" s="357"/>
      <c r="X1617" s="357"/>
      <c r="Y1617" s="357"/>
      <c r="Z1617" s="357"/>
      <c r="AA1617" s="338"/>
      <c r="AB1617" s="338"/>
    </row>
    <row r="1618" spans="1:28" ht="15" x14ac:dyDescent="0.2">
      <c r="A1618" s="13" t="s">
        <v>226</v>
      </c>
      <c r="B1618" s="39">
        <v>41951</v>
      </c>
      <c r="C1618" s="16">
        <v>0.37638888888888888</v>
      </c>
      <c r="D1618" s="13" t="s">
        <v>296</v>
      </c>
      <c r="E1618" s="13" t="s">
        <v>296</v>
      </c>
      <c r="F1618" s="13" t="s">
        <v>312</v>
      </c>
      <c r="G1618" s="13" t="s">
        <v>312</v>
      </c>
      <c r="H1618" s="13">
        <v>8.23</v>
      </c>
      <c r="I1618" s="13" t="s">
        <v>230</v>
      </c>
      <c r="J1618" s="318"/>
      <c r="K1618" s="13">
        <v>7.62</v>
      </c>
      <c r="L1618" s="13">
        <v>23.4</v>
      </c>
      <c r="M1618" s="13">
        <v>788</v>
      </c>
      <c r="N1618" s="13"/>
      <c r="O1618" s="13" t="s">
        <v>312</v>
      </c>
      <c r="P1618" s="13"/>
      <c r="Q1618" s="13"/>
      <c r="R1618" s="13" t="s">
        <v>345</v>
      </c>
      <c r="S1618" s="13"/>
      <c r="T1618" s="13"/>
      <c r="U1618" s="18" t="s">
        <v>275</v>
      </c>
      <c r="V1618" s="330"/>
      <c r="W1618" s="357"/>
      <c r="X1618" s="357"/>
      <c r="Y1618" s="357"/>
      <c r="Z1618" s="357"/>
      <c r="AA1618" s="338"/>
      <c r="AB1618" s="338"/>
    </row>
    <row r="1619" spans="1:28" ht="15" x14ac:dyDescent="0.2">
      <c r="A1619" s="13" t="s">
        <v>226</v>
      </c>
      <c r="B1619" s="39">
        <v>41965</v>
      </c>
      <c r="C1619" s="16">
        <v>0.36527777777777781</v>
      </c>
      <c r="D1619" s="12">
        <v>84.2</v>
      </c>
      <c r="E1619" s="12" t="s">
        <v>296</v>
      </c>
      <c r="F1619" s="13">
        <v>10.32</v>
      </c>
      <c r="G1619" s="13"/>
      <c r="H1619" s="15">
        <v>3.62</v>
      </c>
      <c r="I1619" s="13" t="s">
        <v>230</v>
      </c>
      <c r="J1619" s="318"/>
      <c r="K1619" s="13">
        <v>7.59</v>
      </c>
      <c r="L1619" s="13">
        <v>6.9</v>
      </c>
      <c r="M1619" s="13">
        <v>704</v>
      </c>
      <c r="N1619" s="13"/>
      <c r="O1619" s="13" t="s">
        <v>312</v>
      </c>
      <c r="P1619" s="13"/>
      <c r="Q1619" s="13"/>
      <c r="R1619" s="13" t="s">
        <v>345</v>
      </c>
      <c r="S1619" s="13"/>
      <c r="T1619" s="13"/>
      <c r="U1619" s="18" t="s">
        <v>280</v>
      </c>
      <c r="V1619" s="330"/>
      <c r="W1619" s="357"/>
      <c r="X1619" s="357"/>
      <c r="Y1619" s="357"/>
      <c r="Z1619" s="357"/>
      <c r="AA1619" s="338"/>
      <c r="AB1619" s="338"/>
    </row>
    <row r="1620" spans="1:28" ht="15" x14ac:dyDescent="0.2">
      <c r="A1620" s="13" t="s">
        <v>226</v>
      </c>
      <c r="B1620" s="39">
        <v>41986</v>
      </c>
      <c r="C1620" s="16">
        <v>0.38472222222222219</v>
      </c>
      <c r="D1620" s="12">
        <v>107.6</v>
      </c>
      <c r="E1620" s="12">
        <v>1299.7</v>
      </c>
      <c r="F1620" s="15">
        <v>13.1</v>
      </c>
      <c r="G1620" s="13" t="s">
        <v>312</v>
      </c>
      <c r="H1620" s="15">
        <v>4.6399999999999997</v>
      </c>
      <c r="I1620" s="13" t="s">
        <v>230</v>
      </c>
      <c r="J1620" s="318"/>
      <c r="K1620" s="13">
        <v>7.11</v>
      </c>
      <c r="L1620" s="13">
        <v>6.5</v>
      </c>
      <c r="M1620" s="13"/>
      <c r="N1620" s="13"/>
      <c r="O1620" s="13" t="s">
        <v>312</v>
      </c>
      <c r="P1620" s="13"/>
      <c r="Q1620" s="13"/>
      <c r="R1620" s="13" t="s">
        <v>345</v>
      </c>
      <c r="S1620" s="13"/>
      <c r="T1620" s="13"/>
      <c r="U1620" s="18" t="s">
        <v>275</v>
      </c>
      <c r="V1620" s="330"/>
      <c r="W1620" s="357"/>
      <c r="X1620" s="357"/>
      <c r="Y1620" s="357"/>
      <c r="Z1620" s="357"/>
      <c r="AA1620" s="338"/>
      <c r="AB1620" s="338"/>
    </row>
    <row r="1621" spans="1:28" ht="15" x14ac:dyDescent="0.2">
      <c r="A1621" s="13" t="s">
        <v>226</v>
      </c>
      <c r="B1621" s="39">
        <v>42028</v>
      </c>
      <c r="C1621" s="16">
        <v>0.36874999999999997</v>
      </c>
      <c r="D1621" s="13">
        <v>76.7</v>
      </c>
      <c r="E1621" s="13">
        <v>410.6</v>
      </c>
      <c r="F1621" s="14">
        <v>11.59</v>
      </c>
      <c r="G1621" s="13">
        <v>102.1</v>
      </c>
      <c r="H1621" s="15">
        <v>2.2200000000000002</v>
      </c>
      <c r="I1621" s="13" t="s">
        <v>230</v>
      </c>
      <c r="J1621" s="318"/>
      <c r="K1621" s="15">
        <v>7.54</v>
      </c>
      <c r="L1621" s="12">
        <v>9</v>
      </c>
      <c r="M1621" s="15"/>
      <c r="N1621" s="15">
        <v>793.3</v>
      </c>
      <c r="O1621" s="13" t="s">
        <v>312</v>
      </c>
      <c r="P1621" s="13"/>
      <c r="Q1621" s="13" t="s">
        <v>217</v>
      </c>
      <c r="R1621" s="13" t="s">
        <v>345</v>
      </c>
      <c r="S1621" s="13"/>
      <c r="T1621" s="13"/>
      <c r="U1621" s="18" t="s">
        <v>278</v>
      </c>
      <c r="V1621" s="18" t="s">
        <v>385</v>
      </c>
      <c r="W1621" s="158"/>
      <c r="X1621" s="158"/>
      <c r="Y1621" s="158"/>
      <c r="Z1621" s="158"/>
      <c r="AA1621" s="338"/>
      <c r="AB1621" s="338"/>
    </row>
    <row r="1622" spans="1:28" ht="15" x14ac:dyDescent="0.2">
      <c r="A1622" s="13" t="s">
        <v>226</v>
      </c>
      <c r="B1622" s="39">
        <v>42049</v>
      </c>
      <c r="C1622" s="16">
        <v>0.3972222222222222</v>
      </c>
      <c r="D1622" s="13">
        <v>48.8</v>
      </c>
      <c r="E1622" s="13">
        <v>435.2</v>
      </c>
      <c r="F1622" s="14">
        <v>12.13</v>
      </c>
      <c r="G1622" s="13">
        <v>105.3</v>
      </c>
      <c r="H1622" s="15">
        <v>5.36</v>
      </c>
      <c r="I1622" s="13" t="s">
        <v>230</v>
      </c>
      <c r="J1622" s="318"/>
      <c r="K1622" s="15">
        <v>7.91</v>
      </c>
      <c r="L1622" s="15">
        <v>7.31</v>
      </c>
      <c r="M1622" s="15"/>
      <c r="N1622" s="15">
        <v>746</v>
      </c>
      <c r="O1622" s="13" t="s">
        <v>312</v>
      </c>
      <c r="P1622" s="13" t="s">
        <v>312</v>
      </c>
      <c r="Q1622" s="13" t="s">
        <v>312</v>
      </c>
      <c r="R1622" s="13" t="s">
        <v>345</v>
      </c>
      <c r="S1622" s="13"/>
      <c r="T1622" s="13"/>
      <c r="U1622" s="18" t="s">
        <v>278</v>
      </c>
      <c r="V1622" s="18" t="s">
        <v>375</v>
      </c>
      <c r="W1622" s="158"/>
      <c r="X1622" s="158"/>
      <c r="Y1622" s="158"/>
      <c r="Z1622" s="158"/>
      <c r="AA1622" s="338"/>
      <c r="AB1622" s="338"/>
    </row>
    <row r="1623" spans="1:28" ht="15" x14ac:dyDescent="0.2">
      <c r="A1623" s="13" t="s">
        <v>226</v>
      </c>
      <c r="B1623" s="39">
        <v>42063</v>
      </c>
      <c r="C1623" s="13" t="s">
        <v>312</v>
      </c>
      <c r="D1623" s="13" t="s">
        <v>312</v>
      </c>
      <c r="E1623" s="13" t="s">
        <v>312</v>
      </c>
      <c r="F1623" s="13" t="s">
        <v>312</v>
      </c>
      <c r="G1623" s="13" t="s">
        <v>312</v>
      </c>
      <c r="H1623" s="13" t="s">
        <v>312</v>
      </c>
      <c r="I1623" s="13" t="s">
        <v>312</v>
      </c>
      <c r="J1623" s="318" t="s">
        <v>312</v>
      </c>
      <c r="K1623" s="13" t="s">
        <v>312</v>
      </c>
      <c r="L1623" s="13" t="s">
        <v>312</v>
      </c>
      <c r="M1623" s="13" t="s">
        <v>312</v>
      </c>
      <c r="N1623" s="13" t="s">
        <v>312</v>
      </c>
      <c r="O1623" s="13" t="s">
        <v>312</v>
      </c>
      <c r="P1623" s="13" t="s">
        <v>312</v>
      </c>
      <c r="Q1623" s="13" t="s">
        <v>312</v>
      </c>
      <c r="R1623" s="13" t="s">
        <v>312</v>
      </c>
      <c r="S1623" s="13"/>
      <c r="T1623" s="13"/>
      <c r="U1623" s="18" t="s">
        <v>278</v>
      </c>
      <c r="V1623" s="18" t="s">
        <v>301</v>
      </c>
      <c r="W1623" s="158"/>
      <c r="X1623" s="158"/>
      <c r="Y1623" s="158"/>
      <c r="Z1623" s="158"/>
      <c r="AA1623" s="338"/>
      <c r="AB1623" s="338"/>
    </row>
    <row r="1624" spans="1:28" ht="15" x14ac:dyDescent="0.2">
      <c r="A1624" s="13" t="s">
        <v>226</v>
      </c>
      <c r="B1624" s="39">
        <v>42084</v>
      </c>
      <c r="C1624" s="16">
        <v>0.40208333333333335</v>
      </c>
      <c r="D1624" s="13">
        <v>54.6</v>
      </c>
      <c r="E1624" s="13">
        <v>980.4</v>
      </c>
      <c r="F1624" s="14">
        <v>10.48</v>
      </c>
      <c r="G1624" s="13">
        <v>103.5</v>
      </c>
      <c r="H1624" s="15">
        <v>6.79</v>
      </c>
      <c r="I1624" s="13" t="s">
        <v>230</v>
      </c>
      <c r="J1624" s="318"/>
      <c r="K1624" s="15">
        <v>7.56</v>
      </c>
      <c r="L1624" s="15">
        <v>6.85</v>
      </c>
      <c r="M1624" s="15">
        <v>498.4</v>
      </c>
      <c r="N1624" s="15">
        <v>765</v>
      </c>
      <c r="O1624" s="12">
        <v>171</v>
      </c>
      <c r="P1624" s="13"/>
      <c r="Q1624" s="13" t="s">
        <v>217</v>
      </c>
      <c r="R1624" s="13" t="s">
        <v>345</v>
      </c>
      <c r="S1624" s="13"/>
      <c r="T1624" s="13"/>
      <c r="U1624" s="18" t="s">
        <v>278</v>
      </c>
      <c r="V1624" s="18" t="s">
        <v>302</v>
      </c>
      <c r="W1624" s="158"/>
      <c r="X1624" s="158"/>
      <c r="Y1624" s="158"/>
      <c r="Z1624" s="158"/>
      <c r="AA1624" s="338"/>
      <c r="AB1624" s="338"/>
    </row>
    <row r="1625" spans="1:28" ht="15" x14ac:dyDescent="0.2">
      <c r="A1625" s="13" t="s">
        <v>226</v>
      </c>
      <c r="B1625" s="39">
        <v>42091</v>
      </c>
      <c r="C1625" s="16">
        <v>0.4152777777777778</v>
      </c>
      <c r="D1625" s="13">
        <v>35</v>
      </c>
      <c r="E1625" s="13">
        <v>517.20000000000005</v>
      </c>
      <c r="F1625" s="13">
        <v>10.35</v>
      </c>
      <c r="G1625" s="13">
        <v>109.2</v>
      </c>
      <c r="H1625" s="13">
        <v>9.7200000000000006</v>
      </c>
      <c r="I1625" s="13" t="s">
        <v>230</v>
      </c>
      <c r="J1625" s="318"/>
      <c r="K1625" s="13">
        <v>7.98</v>
      </c>
      <c r="L1625" s="13">
        <v>6.29</v>
      </c>
      <c r="M1625" s="13">
        <v>486.6</v>
      </c>
      <c r="N1625" s="13">
        <v>691.3</v>
      </c>
      <c r="O1625" s="13">
        <v>182.2</v>
      </c>
      <c r="P1625" s="13"/>
      <c r="Q1625" s="13" t="s">
        <v>217</v>
      </c>
      <c r="R1625" s="13" t="s">
        <v>345</v>
      </c>
      <c r="S1625" s="13"/>
      <c r="T1625" s="13"/>
      <c r="U1625" s="18" t="s">
        <v>278</v>
      </c>
      <c r="V1625" s="18" t="s">
        <v>303</v>
      </c>
      <c r="W1625" s="158"/>
      <c r="X1625" s="158"/>
      <c r="Y1625" s="158"/>
      <c r="Z1625" s="158"/>
      <c r="AA1625" s="338"/>
      <c r="AB1625" s="338"/>
    </row>
    <row r="1626" spans="1:28" ht="15" x14ac:dyDescent="0.2">
      <c r="A1626" s="13" t="s">
        <v>226</v>
      </c>
      <c r="B1626" s="39">
        <v>42111</v>
      </c>
      <c r="C1626" s="13" t="s">
        <v>312</v>
      </c>
      <c r="D1626" s="13" t="s">
        <v>312</v>
      </c>
      <c r="E1626" s="13" t="s">
        <v>312</v>
      </c>
      <c r="F1626" s="13" t="s">
        <v>312</v>
      </c>
      <c r="G1626" s="13" t="s">
        <v>312</v>
      </c>
      <c r="H1626" s="13" t="s">
        <v>312</v>
      </c>
      <c r="I1626" s="13" t="s">
        <v>312</v>
      </c>
      <c r="J1626" s="318" t="s">
        <v>312</v>
      </c>
      <c r="K1626" s="13" t="s">
        <v>312</v>
      </c>
      <c r="L1626" s="13" t="s">
        <v>312</v>
      </c>
      <c r="M1626" s="13" t="s">
        <v>312</v>
      </c>
      <c r="N1626" s="13" t="s">
        <v>312</v>
      </c>
      <c r="O1626" s="13" t="s">
        <v>312</v>
      </c>
      <c r="P1626" s="13" t="s">
        <v>312</v>
      </c>
      <c r="Q1626" s="13" t="s">
        <v>312</v>
      </c>
      <c r="R1626" s="13" t="s">
        <v>312</v>
      </c>
      <c r="S1626" s="13"/>
      <c r="T1626" s="13"/>
      <c r="U1626" s="18" t="s">
        <v>272</v>
      </c>
      <c r="V1626" s="18" t="s">
        <v>304</v>
      </c>
      <c r="W1626" s="158"/>
      <c r="X1626" s="158"/>
      <c r="Y1626" s="158"/>
      <c r="Z1626" s="158"/>
      <c r="AA1626" s="338"/>
      <c r="AB1626" s="338"/>
    </row>
    <row r="1627" spans="1:28" ht="15" x14ac:dyDescent="0.2">
      <c r="A1627" s="13" t="s">
        <v>226</v>
      </c>
      <c r="B1627" s="39">
        <v>42130</v>
      </c>
      <c r="C1627" s="371" t="s">
        <v>253</v>
      </c>
      <c r="D1627" s="371" t="s">
        <v>253</v>
      </c>
      <c r="E1627" s="371" t="s">
        <v>253</v>
      </c>
      <c r="F1627" s="371" t="s">
        <v>253</v>
      </c>
      <c r="G1627" s="371" t="s">
        <v>253</v>
      </c>
      <c r="H1627" s="371" t="s">
        <v>253</v>
      </c>
      <c r="I1627" s="371" t="s">
        <v>253</v>
      </c>
      <c r="J1627" s="399" t="s">
        <v>253</v>
      </c>
      <c r="K1627" s="371" t="s">
        <v>253</v>
      </c>
      <c r="L1627" s="371" t="s">
        <v>253</v>
      </c>
      <c r="M1627" s="371" t="s">
        <v>253</v>
      </c>
      <c r="N1627" s="371" t="s">
        <v>253</v>
      </c>
      <c r="O1627" s="371" t="s">
        <v>253</v>
      </c>
      <c r="P1627" s="371" t="s">
        <v>253</v>
      </c>
      <c r="Q1627" s="371" t="s">
        <v>253</v>
      </c>
      <c r="R1627" s="371" t="s">
        <v>253</v>
      </c>
      <c r="S1627" s="317"/>
      <c r="T1627" s="317"/>
      <c r="U1627" s="400" t="s">
        <v>137</v>
      </c>
      <c r="V1627" s="18" t="s">
        <v>305</v>
      </c>
      <c r="W1627" s="158"/>
      <c r="X1627" s="158"/>
      <c r="Y1627" s="158"/>
      <c r="Z1627" s="158"/>
      <c r="AA1627" s="338"/>
      <c r="AB1627" s="338"/>
    </row>
    <row r="1628" spans="1:28" ht="15" x14ac:dyDescent="0.2">
      <c r="A1628" s="13" t="s">
        <v>226</v>
      </c>
      <c r="B1628" s="39">
        <v>42144</v>
      </c>
      <c r="C1628" s="16" t="s">
        <v>253</v>
      </c>
      <c r="D1628" s="16" t="s">
        <v>253</v>
      </c>
      <c r="E1628" s="16" t="s">
        <v>253</v>
      </c>
      <c r="F1628" s="16" t="s">
        <v>253</v>
      </c>
      <c r="G1628" s="16" t="s">
        <v>253</v>
      </c>
      <c r="H1628" s="16" t="s">
        <v>253</v>
      </c>
      <c r="I1628" s="16" t="s">
        <v>253</v>
      </c>
      <c r="J1628" s="318" t="s">
        <v>253</v>
      </c>
      <c r="K1628" s="16" t="s">
        <v>253</v>
      </c>
      <c r="L1628" s="16" t="s">
        <v>253</v>
      </c>
      <c r="M1628" s="16" t="s">
        <v>253</v>
      </c>
      <c r="N1628" s="16" t="s">
        <v>253</v>
      </c>
      <c r="O1628" s="16" t="s">
        <v>253</v>
      </c>
      <c r="P1628" s="16" t="s">
        <v>253</v>
      </c>
      <c r="Q1628" s="16" t="s">
        <v>253</v>
      </c>
      <c r="R1628" s="16" t="s">
        <v>253</v>
      </c>
      <c r="S1628" s="13"/>
      <c r="T1628" s="13"/>
      <c r="U1628" s="400" t="s">
        <v>137</v>
      </c>
      <c r="V1628" s="18" t="s">
        <v>306</v>
      </c>
      <c r="W1628" s="158"/>
      <c r="X1628" s="158"/>
      <c r="Y1628" s="158"/>
      <c r="Z1628" s="158"/>
      <c r="AA1628" s="338"/>
      <c r="AB1628" s="338"/>
    </row>
    <row r="1629" spans="1:28" ht="15" x14ac:dyDescent="0.2">
      <c r="A1629" s="13" t="s">
        <v>226</v>
      </c>
      <c r="B1629" s="39">
        <v>42158</v>
      </c>
      <c r="C1629" s="16" t="s">
        <v>253</v>
      </c>
      <c r="D1629" s="16" t="s">
        <v>253</v>
      </c>
      <c r="E1629" s="16" t="s">
        <v>253</v>
      </c>
      <c r="F1629" s="16" t="s">
        <v>253</v>
      </c>
      <c r="G1629" s="16" t="s">
        <v>253</v>
      </c>
      <c r="H1629" s="16" t="s">
        <v>253</v>
      </c>
      <c r="I1629" s="16" t="s">
        <v>253</v>
      </c>
      <c r="J1629" s="318" t="s">
        <v>253</v>
      </c>
      <c r="K1629" s="16" t="s">
        <v>253</v>
      </c>
      <c r="L1629" s="16" t="s">
        <v>253</v>
      </c>
      <c r="M1629" s="16" t="s">
        <v>253</v>
      </c>
      <c r="N1629" s="16" t="s">
        <v>253</v>
      </c>
      <c r="O1629" s="16" t="s">
        <v>253</v>
      </c>
      <c r="P1629" s="16" t="s">
        <v>253</v>
      </c>
      <c r="Q1629" s="16" t="s">
        <v>253</v>
      </c>
      <c r="R1629" s="16" t="s">
        <v>253</v>
      </c>
      <c r="S1629" s="13"/>
      <c r="T1629" s="13"/>
      <c r="U1629" s="400" t="s">
        <v>137</v>
      </c>
      <c r="V1629" s="18" t="s">
        <v>422</v>
      </c>
      <c r="W1629" s="158"/>
      <c r="X1629" s="158"/>
      <c r="Y1629" s="158"/>
      <c r="Z1629" s="158"/>
      <c r="AA1629" s="338"/>
      <c r="AB1629" s="338"/>
    </row>
    <row r="1630" spans="1:28" ht="15" x14ac:dyDescent="0.2">
      <c r="A1630" s="13" t="s">
        <v>226</v>
      </c>
      <c r="B1630" s="39">
        <v>42172</v>
      </c>
      <c r="C1630" s="16" t="s">
        <v>253</v>
      </c>
      <c r="D1630" s="16" t="s">
        <v>253</v>
      </c>
      <c r="E1630" s="16" t="s">
        <v>253</v>
      </c>
      <c r="F1630" s="16" t="s">
        <v>253</v>
      </c>
      <c r="G1630" s="16" t="s">
        <v>253</v>
      </c>
      <c r="H1630" s="16" t="s">
        <v>253</v>
      </c>
      <c r="I1630" s="16" t="s">
        <v>253</v>
      </c>
      <c r="J1630" s="318" t="s">
        <v>253</v>
      </c>
      <c r="K1630" s="16" t="s">
        <v>253</v>
      </c>
      <c r="L1630" s="16" t="s">
        <v>253</v>
      </c>
      <c r="M1630" s="16" t="s">
        <v>253</v>
      </c>
      <c r="N1630" s="16" t="s">
        <v>253</v>
      </c>
      <c r="O1630" s="16" t="s">
        <v>253</v>
      </c>
      <c r="P1630" s="16" t="s">
        <v>253</v>
      </c>
      <c r="Q1630" s="16" t="s">
        <v>253</v>
      </c>
      <c r="R1630" s="16" t="s">
        <v>253</v>
      </c>
      <c r="S1630" s="13"/>
      <c r="T1630" s="13"/>
      <c r="U1630" s="400" t="s">
        <v>137</v>
      </c>
      <c r="V1630" s="18" t="s">
        <v>423</v>
      </c>
      <c r="W1630" s="158"/>
      <c r="X1630" s="158"/>
      <c r="Y1630" s="158"/>
      <c r="Z1630" s="158"/>
      <c r="AA1630" s="338"/>
      <c r="AB1630" s="338"/>
    </row>
    <row r="1631" spans="1:28" ht="15" x14ac:dyDescent="0.25">
      <c r="A1631" s="13" t="s">
        <v>226</v>
      </c>
      <c r="B1631" s="39">
        <v>42181</v>
      </c>
      <c r="C1631" s="16" t="s">
        <v>253</v>
      </c>
      <c r="D1631" s="16" t="s">
        <v>253</v>
      </c>
      <c r="E1631" s="16" t="s">
        <v>253</v>
      </c>
      <c r="F1631" s="16" t="s">
        <v>253</v>
      </c>
      <c r="G1631" s="16" t="s">
        <v>253</v>
      </c>
      <c r="H1631" s="16" t="s">
        <v>253</v>
      </c>
      <c r="I1631" s="16" t="s">
        <v>253</v>
      </c>
      <c r="J1631" s="318" t="s">
        <v>253</v>
      </c>
      <c r="K1631" s="16" t="s">
        <v>253</v>
      </c>
      <c r="L1631" s="16" t="s">
        <v>253</v>
      </c>
      <c r="M1631" s="16" t="s">
        <v>253</v>
      </c>
      <c r="N1631" s="16" t="s">
        <v>253</v>
      </c>
      <c r="O1631" s="16" t="s">
        <v>253</v>
      </c>
      <c r="P1631" s="16" t="s">
        <v>253</v>
      </c>
      <c r="Q1631" s="16" t="s">
        <v>253</v>
      </c>
      <c r="R1631" s="16" t="s">
        <v>253</v>
      </c>
      <c r="S1631" s="16" t="s">
        <v>253</v>
      </c>
      <c r="T1631" s="16" t="s">
        <v>253</v>
      </c>
      <c r="U1631" s="401" t="s">
        <v>253</v>
      </c>
      <c r="V1631" s="18" t="s">
        <v>147</v>
      </c>
      <c r="W1631" s="158"/>
      <c r="X1631" s="158"/>
      <c r="Y1631" s="158"/>
      <c r="Z1631" s="158"/>
      <c r="AA1631" s="338"/>
      <c r="AB1631" s="338"/>
    </row>
    <row r="1632" spans="1:28" ht="15" x14ac:dyDescent="0.25">
      <c r="A1632" s="13" t="s">
        <v>226</v>
      </c>
      <c r="B1632" s="39">
        <v>42186</v>
      </c>
      <c r="C1632" s="13" t="s">
        <v>128</v>
      </c>
      <c r="D1632" s="13" t="s">
        <v>128</v>
      </c>
      <c r="E1632" s="13" t="s">
        <v>128</v>
      </c>
      <c r="F1632" s="13" t="s">
        <v>128</v>
      </c>
      <c r="G1632" s="13" t="s">
        <v>128</v>
      </c>
      <c r="H1632" s="13" t="s">
        <v>128</v>
      </c>
      <c r="I1632" s="13" t="s">
        <v>128</v>
      </c>
      <c r="J1632" s="318" t="s">
        <v>128</v>
      </c>
      <c r="K1632" s="13" t="s">
        <v>128</v>
      </c>
      <c r="L1632" s="13" t="s">
        <v>128</v>
      </c>
      <c r="M1632" s="13" t="s">
        <v>128</v>
      </c>
      <c r="N1632" s="13" t="s">
        <v>128</v>
      </c>
      <c r="O1632" s="13" t="s">
        <v>128</v>
      </c>
      <c r="P1632" s="13" t="s">
        <v>128</v>
      </c>
      <c r="Q1632" s="13" t="s">
        <v>128</v>
      </c>
      <c r="R1632" s="13" t="s">
        <v>128</v>
      </c>
      <c r="S1632" s="13" t="s">
        <v>128</v>
      </c>
      <c r="T1632" s="13" t="s">
        <v>128</v>
      </c>
      <c r="U1632" s="340" t="s">
        <v>128</v>
      </c>
      <c r="V1632" s="18" t="s">
        <v>148</v>
      </c>
      <c r="W1632" s="158"/>
      <c r="X1632" s="158"/>
      <c r="Y1632" s="158"/>
      <c r="Z1632" s="158"/>
      <c r="AA1632" s="338"/>
      <c r="AB1632" s="338"/>
    </row>
    <row r="1633" spans="1:28" ht="15" x14ac:dyDescent="0.25">
      <c r="A1633" s="13" t="s">
        <v>226</v>
      </c>
      <c r="B1633" s="39">
        <v>42195</v>
      </c>
      <c r="C1633" s="16" t="s">
        <v>253</v>
      </c>
      <c r="D1633" s="16" t="s">
        <v>253</v>
      </c>
      <c r="E1633" s="16" t="s">
        <v>253</v>
      </c>
      <c r="F1633" s="16" t="s">
        <v>253</v>
      </c>
      <c r="G1633" s="16" t="s">
        <v>253</v>
      </c>
      <c r="H1633" s="16" t="s">
        <v>253</v>
      </c>
      <c r="I1633" s="16" t="s">
        <v>253</v>
      </c>
      <c r="J1633" s="318" t="s">
        <v>253</v>
      </c>
      <c r="K1633" s="16" t="s">
        <v>253</v>
      </c>
      <c r="L1633" s="16" t="s">
        <v>253</v>
      </c>
      <c r="M1633" s="16" t="s">
        <v>253</v>
      </c>
      <c r="N1633" s="16" t="s">
        <v>253</v>
      </c>
      <c r="O1633" s="16" t="s">
        <v>253</v>
      </c>
      <c r="P1633" s="16" t="s">
        <v>253</v>
      </c>
      <c r="Q1633" s="16" t="s">
        <v>253</v>
      </c>
      <c r="R1633" s="16" t="s">
        <v>253</v>
      </c>
      <c r="S1633" s="16" t="s">
        <v>253</v>
      </c>
      <c r="T1633" s="16" t="s">
        <v>253</v>
      </c>
      <c r="U1633" s="401" t="s">
        <v>253</v>
      </c>
      <c r="V1633" s="18" t="s">
        <v>149</v>
      </c>
      <c r="W1633" s="158"/>
      <c r="X1633" s="158"/>
      <c r="Y1633" s="158"/>
      <c r="Z1633" s="158"/>
      <c r="AA1633" s="338"/>
      <c r="AB1633" s="338"/>
    </row>
    <row r="1634" spans="1:28" ht="15" x14ac:dyDescent="0.2">
      <c r="A1634" s="13" t="s">
        <v>226</v>
      </c>
      <c r="B1634" s="39">
        <v>42200</v>
      </c>
      <c r="C1634" s="16" t="s">
        <v>253</v>
      </c>
      <c r="D1634" s="16" t="s">
        <v>253</v>
      </c>
      <c r="E1634" s="16" t="s">
        <v>253</v>
      </c>
      <c r="F1634" s="16" t="s">
        <v>253</v>
      </c>
      <c r="G1634" s="16" t="s">
        <v>253</v>
      </c>
      <c r="H1634" s="16" t="s">
        <v>253</v>
      </c>
      <c r="I1634" s="16" t="s">
        <v>253</v>
      </c>
      <c r="J1634" s="318" t="s">
        <v>253</v>
      </c>
      <c r="K1634" s="16" t="s">
        <v>253</v>
      </c>
      <c r="L1634" s="16" t="s">
        <v>253</v>
      </c>
      <c r="M1634" s="16" t="s">
        <v>253</v>
      </c>
      <c r="N1634" s="16" t="s">
        <v>253</v>
      </c>
      <c r="O1634" s="16" t="s">
        <v>253</v>
      </c>
      <c r="P1634" s="16" t="s">
        <v>253</v>
      </c>
      <c r="Q1634" s="16" t="s">
        <v>253</v>
      </c>
      <c r="R1634" s="16" t="s">
        <v>253</v>
      </c>
      <c r="S1634" s="16" t="s">
        <v>253</v>
      </c>
      <c r="T1634" s="16" t="s">
        <v>253</v>
      </c>
      <c r="U1634" s="18" t="s">
        <v>163</v>
      </c>
      <c r="V1634" s="18" t="s">
        <v>150</v>
      </c>
      <c r="W1634" s="158"/>
      <c r="X1634" s="158"/>
      <c r="Y1634" s="158"/>
      <c r="Z1634" s="158"/>
      <c r="AA1634" s="338"/>
      <c r="AB1634" s="338"/>
    </row>
    <row r="1635" spans="1:28" ht="15" x14ac:dyDescent="0.2">
      <c r="A1635" s="13" t="s">
        <v>226</v>
      </c>
      <c r="B1635" s="39">
        <v>42209</v>
      </c>
      <c r="C1635" s="16" t="s">
        <v>253</v>
      </c>
      <c r="D1635" s="16" t="s">
        <v>253</v>
      </c>
      <c r="E1635" s="16" t="s">
        <v>253</v>
      </c>
      <c r="F1635" s="16" t="s">
        <v>253</v>
      </c>
      <c r="G1635" s="16" t="s">
        <v>253</v>
      </c>
      <c r="H1635" s="16" t="s">
        <v>253</v>
      </c>
      <c r="I1635" s="16" t="s">
        <v>253</v>
      </c>
      <c r="J1635" s="318" t="s">
        <v>253</v>
      </c>
      <c r="K1635" s="16" t="s">
        <v>253</v>
      </c>
      <c r="L1635" s="16" t="s">
        <v>253</v>
      </c>
      <c r="M1635" s="16" t="s">
        <v>253</v>
      </c>
      <c r="N1635" s="16" t="s">
        <v>253</v>
      </c>
      <c r="O1635" s="16" t="s">
        <v>253</v>
      </c>
      <c r="P1635" s="16" t="s">
        <v>253</v>
      </c>
      <c r="Q1635" s="16" t="s">
        <v>253</v>
      </c>
      <c r="R1635" s="16" t="s">
        <v>253</v>
      </c>
      <c r="S1635" s="16" t="s">
        <v>253</v>
      </c>
      <c r="T1635" s="16" t="s">
        <v>253</v>
      </c>
      <c r="U1635" s="337" t="s">
        <v>253</v>
      </c>
      <c r="V1635" s="18" t="s">
        <v>151</v>
      </c>
      <c r="W1635" s="158"/>
      <c r="X1635" s="158"/>
      <c r="Y1635" s="158"/>
      <c r="Z1635" s="158"/>
      <c r="AA1635" s="338"/>
      <c r="AB1635" s="338"/>
    </row>
    <row r="1636" spans="1:28" ht="15" x14ac:dyDescent="0.2">
      <c r="A1636" s="13" t="s">
        <v>226</v>
      </c>
      <c r="B1636" s="39">
        <v>42216</v>
      </c>
      <c r="C1636" s="16">
        <v>0.36736111111111108</v>
      </c>
      <c r="D1636" s="12">
        <v>73.3</v>
      </c>
      <c r="E1636" s="13">
        <v>2419.6</v>
      </c>
      <c r="F1636" s="15">
        <v>7.96</v>
      </c>
      <c r="G1636" s="12">
        <v>101.6</v>
      </c>
      <c r="H1636" s="15">
        <v>18.34</v>
      </c>
      <c r="I1636" s="13" t="s">
        <v>312</v>
      </c>
      <c r="J1636" s="318" t="s">
        <v>312</v>
      </c>
      <c r="K1636" s="15">
        <v>7.7</v>
      </c>
      <c r="L1636" s="15" t="s">
        <v>312</v>
      </c>
      <c r="M1636" s="15">
        <v>369.3</v>
      </c>
      <c r="N1636" s="15">
        <v>420.7</v>
      </c>
      <c r="O1636" s="12">
        <v>59.4</v>
      </c>
      <c r="P1636" s="13" t="s">
        <v>312</v>
      </c>
      <c r="Q1636" s="13" t="s">
        <v>217</v>
      </c>
      <c r="R1636" s="13" t="s">
        <v>345</v>
      </c>
      <c r="S1636" s="13" t="s">
        <v>312</v>
      </c>
      <c r="T1636" s="13" t="s">
        <v>312</v>
      </c>
      <c r="U1636" s="18" t="s">
        <v>207</v>
      </c>
      <c r="V1636" s="18" t="s">
        <v>152</v>
      </c>
      <c r="W1636" s="158"/>
      <c r="X1636" s="158"/>
      <c r="Y1636" s="158"/>
      <c r="Z1636" s="158"/>
      <c r="AA1636" s="338"/>
      <c r="AB1636" s="338"/>
    </row>
    <row r="1637" spans="1:28" ht="15" x14ac:dyDescent="0.25">
      <c r="A1637" s="13" t="s">
        <v>226</v>
      </c>
      <c r="B1637" s="39">
        <v>42221</v>
      </c>
      <c r="C1637" s="16">
        <v>0.37291666666666662</v>
      </c>
      <c r="D1637" s="12">
        <v>130</v>
      </c>
      <c r="E1637" s="13"/>
      <c r="F1637" s="15">
        <v>7.93</v>
      </c>
      <c r="G1637" s="12">
        <v>102.4</v>
      </c>
      <c r="H1637" s="15">
        <v>18.52</v>
      </c>
      <c r="I1637" s="13" t="s">
        <v>312</v>
      </c>
      <c r="J1637" s="318" t="s">
        <v>312</v>
      </c>
      <c r="K1637" s="15">
        <v>7.45</v>
      </c>
      <c r="L1637" s="15" t="s">
        <v>312</v>
      </c>
      <c r="M1637" s="15">
        <v>371.9</v>
      </c>
      <c r="N1637" s="15">
        <v>424.4</v>
      </c>
      <c r="O1637" s="12" t="s">
        <v>312</v>
      </c>
      <c r="P1637" s="13" t="s">
        <v>312</v>
      </c>
      <c r="Q1637" s="13" t="s">
        <v>217</v>
      </c>
      <c r="R1637" s="13" t="s">
        <v>345</v>
      </c>
      <c r="S1637" s="13" t="s">
        <v>312</v>
      </c>
      <c r="T1637" s="13" t="s">
        <v>312</v>
      </c>
      <c r="U1637" s="340" t="s">
        <v>172</v>
      </c>
      <c r="V1637" s="18" t="s">
        <v>153</v>
      </c>
      <c r="W1637" s="158"/>
      <c r="X1637" s="158"/>
      <c r="Y1637" s="158"/>
      <c r="Z1637" s="158"/>
      <c r="AA1637" s="338"/>
      <c r="AB1637" s="338"/>
    </row>
    <row r="1638" spans="1:28" ht="15" x14ac:dyDescent="0.2">
      <c r="A1638" s="13" t="s">
        <v>226</v>
      </c>
      <c r="B1638" s="39">
        <v>42235</v>
      </c>
      <c r="C1638" s="16">
        <v>0.36874999999999997</v>
      </c>
      <c r="D1638" s="13">
        <v>411</v>
      </c>
      <c r="E1638" s="13"/>
      <c r="F1638" s="13">
        <v>7.96</v>
      </c>
      <c r="G1638" s="13">
        <v>101.6</v>
      </c>
      <c r="H1638" s="13">
        <v>18.079999999999998</v>
      </c>
      <c r="I1638" s="13" t="s">
        <v>230</v>
      </c>
      <c r="J1638" s="318" t="s">
        <v>312</v>
      </c>
      <c r="K1638" s="13">
        <v>7.63</v>
      </c>
      <c r="L1638" s="13">
        <v>19</v>
      </c>
      <c r="M1638" s="13">
        <v>433.6</v>
      </c>
      <c r="N1638" s="13">
        <v>503.1</v>
      </c>
      <c r="O1638" s="13">
        <v>70.8</v>
      </c>
      <c r="P1638" s="13" t="s">
        <v>312</v>
      </c>
      <c r="Q1638" s="13" t="s">
        <v>312</v>
      </c>
      <c r="R1638" s="13" t="s">
        <v>345</v>
      </c>
      <c r="S1638" s="13" t="s">
        <v>312</v>
      </c>
      <c r="T1638" s="13" t="s">
        <v>312</v>
      </c>
      <c r="U1638" s="18" t="s">
        <v>174</v>
      </c>
      <c r="V1638" s="18" t="s">
        <v>154</v>
      </c>
      <c r="W1638" s="158"/>
      <c r="X1638" s="158"/>
      <c r="Y1638" s="158"/>
      <c r="Z1638" s="158"/>
      <c r="AA1638" s="338"/>
      <c r="AB1638" s="338"/>
    </row>
    <row r="1639" spans="1:28" ht="15" x14ac:dyDescent="0.2">
      <c r="A1639" s="13" t="s">
        <v>226</v>
      </c>
      <c r="B1639" s="39">
        <v>42249</v>
      </c>
      <c r="C1639" s="16">
        <v>0.38194444444444442</v>
      </c>
      <c r="D1639" s="318">
        <v>178</v>
      </c>
      <c r="E1639" s="13"/>
      <c r="F1639" s="15">
        <v>7.5</v>
      </c>
      <c r="G1639" s="13">
        <v>97.9</v>
      </c>
      <c r="H1639" s="15">
        <v>18.920000000000002</v>
      </c>
      <c r="I1639" s="13" t="s">
        <v>230</v>
      </c>
      <c r="J1639" s="318" t="s">
        <v>312</v>
      </c>
      <c r="K1639" s="15">
        <v>7.73</v>
      </c>
      <c r="L1639" s="12" t="s">
        <v>312</v>
      </c>
      <c r="M1639" s="15">
        <v>626.29999999999995</v>
      </c>
      <c r="N1639" s="15">
        <v>707.9</v>
      </c>
      <c r="O1639" s="12">
        <v>71.7</v>
      </c>
      <c r="P1639" s="13" t="s">
        <v>312</v>
      </c>
      <c r="Q1639" s="13" t="s">
        <v>217</v>
      </c>
      <c r="R1639" s="13" t="s">
        <v>345</v>
      </c>
      <c r="S1639" s="13" t="s">
        <v>312</v>
      </c>
      <c r="T1639" s="13" t="s">
        <v>312</v>
      </c>
      <c r="U1639" s="18" t="s">
        <v>174</v>
      </c>
      <c r="V1639" s="18" t="s">
        <v>155</v>
      </c>
      <c r="W1639" s="158"/>
      <c r="X1639" s="158"/>
      <c r="Y1639" s="158"/>
      <c r="Z1639" s="158"/>
      <c r="AA1639" s="338"/>
      <c r="AB1639" s="338"/>
    </row>
    <row r="1640" spans="1:28" ht="15" x14ac:dyDescent="0.2">
      <c r="A1640" s="13" t="s">
        <v>226</v>
      </c>
      <c r="B1640" s="39">
        <v>42263</v>
      </c>
      <c r="C1640" s="16">
        <v>0.3756944444444445</v>
      </c>
      <c r="D1640" s="318">
        <v>326</v>
      </c>
      <c r="E1640" s="13"/>
      <c r="F1640" s="14">
        <v>7.21</v>
      </c>
      <c r="G1640" s="13">
        <v>91.1</v>
      </c>
      <c r="H1640" s="15">
        <v>17.100000000000001</v>
      </c>
      <c r="I1640" s="111" t="s">
        <v>521</v>
      </c>
      <c r="J1640" s="318" t="s">
        <v>312</v>
      </c>
      <c r="K1640" s="15">
        <v>7.27</v>
      </c>
      <c r="L1640" s="15">
        <v>3.96</v>
      </c>
      <c r="M1640" s="15">
        <v>754.9</v>
      </c>
      <c r="N1640" s="15">
        <v>889.2</v>
      </c>
      <c r="O1640" s="12">
        <v>37.4</v>
      </c>
      <c r="P1640" s="13" t="s">
        <v>312</v>
      </c>
      <c r="Q1640" s="111" t="s">
        <v>217</v>
      </c>
      <c r="R1640" s="111" t="s">
        <v>345</v>
      </c>
      <c r="S1640" s="13" t="s">
        <v>312</v>
      </c>
      <c r="T1640" s="13" t="s">
        <v>312</v>
      </c>
      <c r="U1640" s="18" t="s">
        <v>246</v>
      </c>
      <c r="V1640" s="18" t="s">
        <v>156</v>
      </c>
      <c r="W1640" s="158"/>
      <c r="X1640" s="158"/>
      <c r="Y1640" s="158"/>
      <c r="Z1640" s="158"/>
      <c r="AA1640" s="338"/>
      <c r="AB1640" s="338"/>
    </row>
    <row r="1641" spans="1:28" ht="15" x14ac:dyDescent="0.2">
      <c r="A1641" s="13" t="s">
        <v>226</v>
      </c>
      <c r="B1641" s="39">
        <v>42272</v>
      </c>
      <c r="C1641" s="16">
        <v>0.43402777777777773</v>
      </c>
      <c r="D1641" s="13">
        <v>166.4</v>
      </c>
      <c r="E1641" s="13" t="s">
        <v>296</v>
      </c>
      <c r="F1641" s="13">
        <v>8.0500000000000007</v>
      </c>
      <c r="G1641" s="13">
        <v>100.4</v>
      </c>
      <c r="H1641" s="13">
        <v>17.27</v>
      </c>
      <c r="I1641" s="111" t="s">
        <v>521</v>
      </c>
      <c r="J1641" s="318" t="s">
        <v>312</v>
      </c>
      <c r="K1641" s="15">
        <v>7.5</v>
      </c>
      <c r="L1641" s="13">
        <v>2.2599999999999998</v>
      </c>
      <c r="M1641" s="13">
        <v>890.6</v>
      </c>
      <c r="N1641" s="13">
        <v>1051.2</v>
      </c>
      <c r="O1641" s="13">
        <v>31.5</v>
      </c>
      <c r="P1641" s="13" t="s">
        <v>312</v>
      </c>
      <c r="Q1641" s="111" t="s">
        <v>217</v>
      </c>
      <c r="R1641" s="111" t="s">
        <v>345</v>
      </c>
      <c r="S1641" s="13" t="s">
        <v>312</v>
      </c>
      <c r="T1641" s="13" t="s">
        <v>312</v>
      </c>
      <c r="U1641" s="18" t="s">
        <v>174</v>
      </c>
      <c r="V1641" s="18" t="s">
        <v>157</v>
      </c>
      <c r="W1641" s="158"/>
      <c r="X1641" s="158"/>
      <c r="Y1641" s="158"/>
      <c r="Z1641" s="158"/>
      <c r="AA1641" s="338"/>
      <c r="AB1641" s="338"/>
    </row>
    <row r="1642" spans="1:28" ht="15" x14ac:dyDescent="0.2">
      <c r="A1642" s="13" t="s">
        <v>226</v>
      </c>
      <c r="B1642" s="39">
        <v>42286</v>
      </c>
      <c r="C1642" s="16">
        <v>0.39027777777777778</v>
      </c>
      <c r="D1642" s="13">
        <v>435.2</v>
      </c>
      <c r="E1642" s="13">
        <v>2419.6</v>
      </c>
      <c r="F1642" s="13">
        <v>7.05</v>
      </c>
      <c r="G1642" s="13">
        <v>83.8</v>
      </c>
      <c r="H1642" s="13">
        <v>14.85</v>
      </c>
      <c r="I1642" s="13" t="s">
        <v>230</v>
      </c>
      <c r="J1642" s="318" t="s">
        <v>312</v>
      </c>
      <c r="K1642" s="13">
        <v>7.54</v>
      </c>
      <c r="L1642" s="13">
        <v>2.62</v>
      </c>
      <c r="M1642" s="13">
        <v>1062.7</v>
      </c>
      <c r="N1642" s="13">
        <v>1316.5</v>
      </c>
      <c r="O1642" s="13">
        <v>22.6</v>
      </c>
      <c r="P1642" s="13" t="s">
        <v>312</v>
      </c>
      <c r="Q1642" s="13" t="s">
        <v>217</v>
      </c>
      <c r="R1642" s="13" t="s">
        <v>345</v>
      </c>
      <c r="S1642" s="13" t="s">
        <v>312</v>
      </c>
      <c r="T1642" s="13" t="s">
        <v>312</v>
      </c>
      <c r="U1642" s="18" t="s">
        <v>174</v>
      </c>
      <c r="V1642" s="18" t="s">
        <v>158</v>
      </c>
      <c r="W1642" s="158"/>
      <c r="X1642" s="158"/>
      <c r="Y1642" s="158"/>
      <c r="Z1642" s="158"/>
      <c r="AA1642" s="338"/>
      <c r="AB1642" s="338"/>
    </row>
    <row r="1643" spans="1:28" ht="15" x14ac:dyDescent="0.25">
      <c r="A1643" s="13" t="s">
        <v>226</v>
      </c>
      <c r="B1643" s="402">
        <v>42307</v>
      </c>
      <c r="C1643" s="403">
        <v>0.37013888888888885</v>
      </c>
      <c r="D1643" s="404">
        <v>387.3</v>
      </c>
      <c r="E1643" s="404">
        <v>1986.3</v>
      </c>
      <c r="F1643" s="404">
        <v>7.55</v>
      </c>
      <c r="G1643" s="404">
        <v>82.1</v>
      </c>
      <c r="H1643" s="404">
        <v>10.210000000000001</v>
      </c>
      <c r="I1643" s="73" t="s">
        <v>230</v>
      </c>
      <c r="J1643" s="332" t="s">
        <v>312</v>
      </c>
      <c r="K1643" s="404">
        <v>7.33</v>
      </c>
      <c r="L1643" s="405">
        <v>3.6</v>
      </c>
      <c r="M1643" s="404">
        <v>1011.5</v>
      </c>
      <c r="N1643" s="404">
        <v>1410.1</v>
      </c>
      <c r="O1643" s="404">
        <v>0.6</v>
      </c>
      <c r="P1643" s="73" t="s">
        <v>312</v>
      </c>
      <c r="Q1643" s="378" t="s">
        <v>6</v>
      </c>
      <c r="R1643" s="378" t="s">
        <v>120</v>
      </c>
      <c r="S1643" s="73" t="s">
        <v>312</v>
      </c>
      <c r="T1643" s="73" t="s">
        <v>312</v>
      </c>
      <c r="U1643" s="343" t="s">
        <v>359</v>
      </c>
      <c r="V1643" s="158" t="s">
        <v>159</v>
      </c>
      <c r="W1643" s="158"/>
      <c r="X1643" s="158"/>
      <c r="Y1643" s="158"/>
      <c r="Z1643" s="158"/>
      <c r="AA1643" s="338"/>
      <c r="AB1643" s="338"/>
    </row>
    <row r="1644" spans="1:28" ht="15" x14ac:dyDescent="0.25">
      <c r="A1644" s="13" t="s">
        <v>226</v>
      </c>
      <c r="B1644" s="406">
        <v>42321</v>
      </c>
      <c r="C1644" s="407">
        <v>0.38472222222222219</v>
      </c>
      <c r="D1644" s="187">
        <v>344.8</v>
      </c>
      <c r="E1644" s="187">
        <v>2419.6</v>
      </c>
      <c r="F1644" s="187">
        <v>9.48</v>
      </c>
      <c r="G1644" s="187">
        <v>89.7</v>
      </c>
      <c r="H1644" s="187">
        <v>4.96</v>
      </c>
      <c r="I1644" s="73" t="s">
        <v>230</v>
      </c>
      <c r="J1644" s="332" t="s">
        <v>312</v>
      </c>
      <c r="K1644" s="187">
        <v>7.25</v>
      </c>
      <c r="L1644" s="351">
        <v>5.1100000000000003</v>
      </c>
      <c r="M1644" s="187">
        <v>975.9</v>
      </c>
      <c r="N1644" s="187">
        <v>1579.7</v>
      </c>
      <c r="O1644" s="187">
        <v>-32.1</v>
      </c>
      <c r="P1644" s="13"/>
      <c r="Q1644" s="347" t="s">
        <v>217</v>
      </c>
      <c r="R1644" s="347" t="s">
        <v>345</v>
      </c>
      <c r="S1644" s="13"/>
      <c r="T1644" s="13"/>
      <c r="U1644" s="327" t="s">
        <v>187</v>
      </c>
      <c r="V1644" s="18" t="s">
        <v>160</v>
      </c>
      <c r="W1644" s="18"/>
      <c r="X1644" s="18"/>
      <c r="Y1644" s="18"/>
      <c r="Z1644" s="18"/>
      <c r="AA1644" s="13"/>
      <c r="AB1644" s="13"/>
    </row>
    <row r="1645" spans="1:28" ht="15" x14ac:dyDescent="0.25">
      <c r="A1645" s="13" t="s">
        <v>226</v>
      </c>
      <c r="B1645" s="406">
        <v>42342</v>
      </c>
      <c r="C1645" s="407">
        <v>0.40138888888888885</v>
      </c>
      <c r="D1645" s="187">
        <v>153.9</v>
      </c>
      <c r="E1645" s="187">
        <v>1986.3</v>
      </c>
      <c r="F1645" s="187">
        <v>10.29</v>
      </c>
      <c r="G1645" s="187">
        <v>95.9</v>
      </c>
      <c r="H1645" s="187">
        <v>4.0599999999999996</v>
      </c>
      <c r="I1645" s="13" t="s">
        <v>312</v>
      </c>
      <c r="J1645" s="318" t="s">
        <v>312</v>
      </c>
      <c r="K1645" s="187">
        <v>7.19</v>
      </c>
      <c r="L1645" s="351">
        <v>4.21</v>
      </c>
      <c r="M1645" s="187" t="s">
        <v>312</v>
      </c>
      <c r="N1645" s="187">
        <v>2048.6</v>
      </c>
      <c r="O1645" s="187">
        <v>-3.3</v>
      </c>
      <c r="P1645" s="13"/>
      <c r="Q1645" s="347" t="s">
        <v>217</v>
      </c>
      <c r="R1645" s="347" t="s">
        <v>345</v>
      </c>
      <c r="S1645" s="13"/>
      <c r="T1645" s="13"/>
      <c r="U1645" s="18" t="s">
        <v>191</v>
      </c>
      <c r="V1645" s="18" t="s">
        <v>161</v>
      </c>
      <c r="W1645" s="18"/>
      <c r="X1645" s="18"/>
      <c r="Y1645" s="18"/>
      <c r="Z1645" s="18"/>
      <c r="AA1645" s="13"/>
      <c r="AB1645" s="13"/>
    </row>
    <row r="1646" spans="1:28" ht="15" x14ac:dyDescent="0.25">
      <c r="A1646" s="13" t="s">
        <v>226</v>
      </c>
      <c r="B1646" s="406">
        <v>42356</v>
      </c>
      <c r="C1646" s="407">
        <v>0.41319444444444442</v>
      </c>
      <c r="D1646" s="187">
        <v>86.5</v>
      </c>
      <c r="E1646" s="187">
        <v>1046.2</v>
      </c>
      <c r="F1646" s="187">
        <v>11.94</v>
      </c>
      <c r="G1646" s="187">
        <v>102.4</v>
      </c>
      <c r="H1646" s="187">
        <v>1.1399999999999999</v>
      </c>
      <c r="I1646" s="13" t="s">
        <v>230</v>
      </c>
      <c r="J1646" s="318" t="s">
        <v>312</v>
      </c>
      <c r="K1646" s="187">
        <v>7.14</v>
      </c>
      <c r="L1646" s="351">
        <v>2.88</v>
      </c>
      <c r="M1646" s="187">
        <v>527.20000000000005</v>
      </c>
      <c r="N1646" s="353">
        <v>974</v>
      </c>
      <c r="O1646" s="353">
        <v>-5</v>
      </c>
      <c r="P1646" s="13"/>
      <c r="Q1646" s="347" t="s">
        <v>217</v>
      </c>
      <c r="R1646" s="347" t="s">
        <v>345</v>
      </c>
      <c r="S1646" s="13"/>
      <c r="T1646" s="13"/>
      <c r="U1646" s="18" t="s">
        <v>164</v>
      </c>
      <c r="V1646" s="330"/>
      <c r="W1646" s="330"/>
      <c r="X1646" s="330"/>
      <c r="Y1646" s="330"/>
      <c r="Z1646" s="330"/>
      <c r="AA1646" s="13"/>
      <c r="AB1646" s="13"/>
    </row>
    <row r="1647" spans="1:28" ht="15" x14ac:dyDescent="0.25">
      <c r="A1647" s="13" t="s">
        <v>226</v>
      </c>
      <c r="B1647" s="39">
        <v>42384</v>
      </c>
      <c r="C1647" s="407">
        <v>0.45555555555555555</v>
      </c>
      <c r="D1647" s="187">
        <v>95.9</v>
      </c>
      <c r="E1647" s="187">
        <v>816.4</v>
      </c>
      <c r="F1647" s="187">
        <v>10.66</v>
      </c>
      <c r="G1647" s="187">
        <v>105.6</v>
      </c>
      <c r="H1647" s="187">
        <v>5.08</v>
      </c>
      <c r="I1647" s="13" t="s">
        <v>230</v>
      </c>
      <c r="J1647" s="318" t="s">
        <v>312</v>
      </c>
      <c r="K1647" s="187">
        <v>7.69</v>
      </c>
      <c r="L1647" s="351">
        <v>3.23</v>
      </c>
      <c r="M1647" s="187">
        <v>621.70000000000005</v>
      </c>
      <c r="N1647" s="187">
        <v>1016.4</v>
      </c>
      <c r="O1647" s="187">
        <v>68.400000000000006</v>
      </c>
      <c r="P1647" s="13"/>
      <c r="Q1647" s="347" t="s">
        <v>217</v>
      </c>
      <c r="R1647" s="347" t="s">
        <v>345</v>
      </c>
      <c r="S1647" s="13"/>
      <c r="T1647" s="13"/>
      <c r="U1647" s="18" t="s">
        <v>174</v>
      </c>
      <c r="V1647" s="330"/>
      <c r="W1647" s="330"/>
      <c r="X1647" s="330"/>
      <c r="Y1647" s="330"/>
      <c r="Z1647" s="330"/>
      <c r="AA1647" s="13"/>
      <c r="AB1647" s="13"/>
    </row>
    <row r="1648" spans="1:28" ht="15" x14ac:dyDescent="0.25">
      <c r="A1648" s="73" t="s">
        <v>226</v>
      </c>
      <c r="B1648" s="325">
        <v>42405</v>
      </c>
      <c r="C1648" s="403">
        <v>0.41388888888888892</v>
      </c>
      <c r="D1648" s="404">
        <v>172.2</v>
      </c>
      <c r="E1648" s="404">
        <v>1986.3</v>
      </c>
      <c r="F1648" s="404">
        <v>11.15</v>
      </c>
      <c r="G1648" s="404">
        <v>101.5</v>
      </c>
      <c r="H1648" s="405">
        <v>3.7</v>
      </c>
      <c r="I1648" s="73" t="s">
        <v>230</v>
      </c>
      <c r="J1648" s="332" t="s">
        <v>312</v>
      </c>
      <c r="K1648" s="404">
        <v>8.01</v>
      </c>
      <c r="L1648" s="405">
        <v>27.7</v>
      </c>
      <c r="M1648" s="404">
        <v>738.9</v>
      </c>
      <c r="N1648" s="404">
        <v>1251.9000000000001</v>
      </c>
      <c r="O1648" s="404">
        <v>70.8</v>
      </c>
      <c r="P1648" s="73"/>
      <c r="Q1648" s="378" t="s">
        <v>217</v>
      </c>
      <c r="R1648" s="378" t="s">
        <v>345</v>
      </c>
      <c r="S1648" s="13"/>
      <c r="T1648" s="13"/>
      <c r="U1648" s="18" t="s">
        <v>131</v>
      </c>
      <c r="V1648" s="330"/>
      <c r="W1648" s="330"/>
      <c r="X1648" s="330"/>
      <c r="Y1648" s="330"/>
      <c r="Z1648" s="330"/>
      <c r="AA1648" s="13"/>
      <c r="AB1648" s="13"/>
    </row>
    <row r="1649" spans="1:28" ht="15" x14ac:dyDescent="0.25">
      <c r="A1649" s="13" t="s">
        <v>226</v>
      </c>
      <c r="B1649" s="325">
        <v>42448</v>
      </c>
      <c r="C1649" s="403">
        <v>0.47152777777777777</v>
      </c>
      <c r="D1649" s="404">
        <v>35.5</v>
      </c>
      <c r="E1649" s="404">
        <v>1553.1</v>
      </c>
      <c r="F1649" s="405">
        <v>12.6</v>
      </c>
      <c r="G1649" s="404">
        <v>120.1</v>
      </c>
      <c r="H1649" s="405">
        <v>5.46</v>
      </c>
      <c r="I1649" s="73" t="s">
        <v>230</v>
      </c>
      <c r="J1649" s="332" t="s">
        <v>312</v>
      </c>
      <c r="K1649" s="404">
        <v>8.33</v>
      </c>
      <c r="L1649" s="405">
        <v>5.29</v>
      </c>
      <c r="M1649" s="404">
        <v>555.6</v>
      </c>
      <c r="N1649" s="404">
        <v>885.4</v>
      </c>
      <c r="O1649" s="404">
        <v>144.4</v>
      </c>
      <c r="P1649" s="73"/>
      <c r="Q1649" s="378" t="s">
        <v>217</v>
      </c>
      <c r="R1649" s="378" t="s">
        <v>345</v>
      </c>
      <c r="S1649" s="57"/>
      <c r="T1649" s="57"/>
      <c r="U1649" s="18" t="s">
        <v>174</v>
      </c>
      <c r="V1649" s="357"/>
      <c r="W1649" s="357"/>
      <c r="X1649" s="357"/>
      <c r="Y1649" s="357"/>
      <c r="Z1649" s="357"/>
      <c r="AA1649" s="57"/>
      <c r="AB1649" s="57"/>
    </row>
    <row r="1650" spans="1:28" ht="15" x14ac:dyDescent="0.25">
      <c r="A1650" s="13" t="s">
        <v>226</v>
      </c>
      <c r="B1650" s="325">
        <v>42468</v>
      </c>
      <c r="C1650" s="403">
        <v>0.38750000000000001</v>
      </c>
      <c r="D1650" s="404">
        <v>19.7</v>
      </c>
      <c r="E1650" s="404">
        <v>344.8</v>
      </c>
      <c r="F1650" s="312" t="s">
        <v>312</v>
      </c>
      <c r="G1650" s="312" t="s">
        <v>312</v>
      </c>
      <c r="H1650" s="312" t="s">
        <v>312</v>
      </c>
      <c r="I1650" s="160" t="s">
        <v>526</v>
      </c>
      <c r="J1650" s="318" t="s">
        <v>312</v>
      </c>
      <c r="K1650" s="312" t="s">
        <v>312</v>
      </c>
      <c r="L1650" s="405">
        <v>4.62</v>
      </c>
      <c r="M1650" s="312" t="s">
        <v>312</v>
      </c>
      <c r="N1650" s="312" t="s">
        <v>312</v>
      </c>
      <c r="O1650" s="312" t="s">
        <v>312</v>
      </c>
      <c r="P1650" s="73"/>
      <c r="Q1650" s="312" t="s">
        <v>312</v>
      </c>
      <c r="R1650" s="312" t="s">
        <v>312</v>
      </c>
      <c r="S1650" s="57"/>
      <c r="T1650" s="57"/>
      <c r="U1650" s="344" t="s">
        <v>506</v>
      </c>
      <c r="V1650" s="357"/>
      <c r="W1650" s="357"/>
      <c r="X1650" s="357"/>
      <c r="Y1650" s="357"/>
      <c r="Z1650" s="357"/>
      <c r="AA1650" s="57"/>
      <c r="AB1650" s="57"/>
    </row>
    <row r="1651" spans="1:28" ht="15" x14ac:dyDescent="0.25">
      <c r="A1651" s="13" t="s">
        <v>226</v>
      </c>
      <c r="B1651" s="325">
        <v>42474</v>
      </c>
      <c r="C1651" s="403">
        <v>0.52013888888888882</v>
      </c>
      <c r="D1651" s="404">
        <v>8.6</v>
      </c>
      <c r="E1651" s="408">
        <v>167</v>
      </c>
      <c r="F1651" s="405">
        <v>11.26</v>
      </c>
      <c r="G1651" s="404">
        <v>134.69999999999999</v>
      </c>
      <c r="H1651" s="405">
        <v>14.1</v>
      </c>
      <c r="I1651" s="160" t="s">
        <v>2</v>
      </c>
      <c r="J1651" s="318" t="s">
        <v>312</v>
      </c>
      <c r="K1651" s="404">
        <v>8.92</v>
      </c>
      <c r="L1651" s="405">
        <v>5.56</v>
      </c>
      <c r="M1651" s="404">
        <v>444.3</v>
      </c>
      <c r="N1651" s="404">
        <v>561.9</v>
      </c>
      <c r="O1651" s="404">
        <v>106.7</v>
      </c>
      <c r="P1651" s="73"/>
      <c r="Q1651" s="378" t="s">
        <v>7</v>
      </c>
      <c r="R1651" s="378" t="s">
        <v>7</v>
      </c>
      <c r="S1651" s="57"/>
      <c r="T1651" s="57"/>
      <c r="U1651" s="18" t="s">
        <v>88</v>
      </c>
      <c r="V1651" s="357"/>
      <c r="W1651" s="357"/>
      <c r="X1651" s="357"/>
      <c r="Y1651" s="357"/>
      <c r="Z1651" s="357"/>
      <c r="AA1651" s="57"/>
      <c r="AB1651" s="57"/>
    </row>
    <row r="1652" spans="1:28" ht="15" x14ac:dyDescent="0.25">
      <c r="A1652" s="13" t="s">
        <v>226</v>
      </c>
      <c r="B1652" s="325">
        <v>42489</v>
      </c>
      <c r="C1652" s="378" t="s">
        <v>674</v>
      </c>
      <c r="D1652" s="378" t="s">
        <v>674</v>
      </c>
      <c r="E1652" s="378" t="s">
        <v>674</v>
      </c>
      <c r="F1652" s="378" t="s">
        <v>674</v>
      </c>
      <c r="G1652" s="378" t="s">
        <v>674</v>
      </c>
      <c r="H1652" s="378" t="s">
        <v>674</v>
      </c>
      <c r="I1652" s="378" t="s">
        <v>674</v>
      </c>
      <c r="J1652" s="409" t="s">
        <v>674</v>
      </c>
      <c r="K1652" s="378" t="s">
        <v>674</v>
      </c>
      <c r="L1652" s="378" t="s">
        <v>674</v>
      </c>
      <c r="M1652" s="378" t="s">
        <v>674</v>
      </c>
      <c r="N1652" s="378" t="s">
        <v>674</v>
      </c>
      <c r="O1652" s="378" t="s">
        <v>674</v>
      </c>
      <c r="P1652" s="378" t="s">
        <v>674</v>
      </c>
      <c r="Q1652" s="378" t="s">
        <v>674</v>
      </c>
      <c r="R1652" s="378" t="s">
        <v>674</v>
      </c>
      <c r="S1652" s="57"/>
      <c r="T1652" s="57"/>
      <c r="U1652" s="18" t="s">
        <v>88</v>
      </c>
      <c r="V1652" s="357"/>
      <c r="W1652" s="357"/>
      <c r="X1652" s="357"/>
      <c r="Y1652" s="357"/>
      <c r="Z1652" s="357"/>
      <c r="AA1652" s="57"/>
      <c r="AB1652" s="57"/>
    </row>
    <row r="1653" spans="1:28" ht="15" x14ac:dyDescent="0.25">
      <c r="A1653" s="13" t="s">
        <v>226</v>
      </c>
      <c r="B1653" s="325">
        <v>42494</v>
      </c>
      <c r="C1653" s="403">
        <v>0.43611111111111112</v>
      </c>
      <c r="D1653" s="408">
        <v>35</v>
      </c>
      <c r="E1653" s="408"/>
      <c r="F1653" s="410" t="s">
        <v>7</v>
      </c>
      <c r="G1653" s="378" t="s">
        <v>7</v>
      </c>
      <c r="H1653" s="405">
        <v>10.72</v>
      </c>
      <c r="I1653" s="160" t="s">
        <v>526</v>
      </c>
      <c r="J1653" s="318" t="s">
        <v>312</v>
      </c>
      <c r="K1653" s="404">
        <v>8.14</v>
      </c>
      <c r="L1653" s="405">
        <v>16.7</v>
      </c>
      <c r="M1653" s="378" t="s">
        <v>7</v>
      </c>
      <c r="N1653" s="404">
        <v>447.6</v>
      </c>
      <c r="O1653" s="404">
        <v>150.69999999999999</v>
      </c>
      <c r="P1653" s="73"/>
      <c r="Q1653" s="378" t="s">
        <v>530</v>
      </c>
      <c r="R1653" s="378" t="s">
        <v>7</v>
      </c>
      <c r="S1653" s="57"/>
      <c r="T1653" s="57"/>
      <c r="U1653" s="350" t="s">
        <v>125</v>
      </c>
      <c r="V1653" s="357"/>
      <c r="W1653" s="357"/>
      <c r="X1653" s="357"/>
      <c r="Y1653" s="357"/>
      <c r="Z1653" s="357"/>
      <c r="AA1653" s="57"/>
      <c r="AB1653" s="57"/>
    </row>
    <row r="1654" spans="1:28" ht="15" x14ac:dyDescent="0.25">
      <c r="A1654" s="13" t="s">
        <v>226</v>
      </c>
      <c r="B1654" s="325">
        <v>42499</v>
      </c>
      <c r="C1654" s="403">
        <v>0.44722222222222219</v>
      </c>
      <c r="D1654" s="404">
        <v>26.2</v>
      </c>
      <c r="E1654" s="408">
        <v>325.5</v>
      </c>
      <c r="F1654" s="410" t="s">
        <v>7</v>
      </c>
      <c r="G1654" s="378" t="s">
        <v>7</v>
      </c>
      <c r="H1654" s="405">
        <v>11.43</v>
      </c>
      <c r="I1654" s="160" t="s">
        <v>675</v>
      </c>
      <c r="J1654" s="318" t="s">
        <v>312</v>
      </c>
      <c r="K1654" s="404">
        <v>8.08</v>
      </c>
      <c r="L1654" s="405">
        <v>18</v>
      </c>
      <c r="M1654" s="378" t="s">
        <v>7</v>
      </c>
      <c r="N1654" s="404">
        <v>384.5</v>
      </c>
      <c r="O1654" s="404">
        <v>112.3</v>
      </c>
      <c r="P1654" s="73"/>
      <c r="Q1654" s="378" t="s">
        <v>530</v>
      </c>
      <c r="R1654" s="378" t="s">
        <v>7</v>
      </c>
      <c r="S1654" s="57"/>
      <c r="T1654" s="57"/>
      <c r="U1654" s="18" t="s">
        <v>88</v>
      </c>
      <c r="V1654" s="357"/>
      <c r="W1654" s="357"/>
      <c r="X1654" s="357"/>
      <c r="Y1654" s="357"/>
      <c r="Z1654" s="357"/>
      <c r="AA1654" s="57"/>
      <c r="AB1654" s="57"/>
    </row>
    <row r="1655" spans="1:28" ht="15" x14ac:dyDescent="0.25">
      <c r="A1655" s="13" t="s">
        <v>226</v>
      </c>
      <c r="B1655" s="325">
        <v>42508</v>
      </c>
      <c r="C1655" s="403">
        <v>0.46597222222222223</v>
      </c>
      <c r="D1655" s="408">
        <v>35</v>
      </c>
      <c r="E1655" s="408"/>
      <c r="F1655" s="405">
        <v>9.26</v>
      </c>
      <c r="G1655" s="404">
        <v>105.9</v>
      </c>
      <c r="H1655" s="405">
        <v>12.85</v>
      </c>
      <c r="I1655" s="160" t="s">
        <v>526</v>
      </c>
      <c r="J1655" s="318" t="s">
        <v>312</v>
      </c>
      <c r="K1655" s="404">
        <v>8.1300000000000008</v>
      </c>
      <c r="L1655" s="405">
        <v>15.1</v>
      </c>
      <c r="M1655" s="378" t="s">
        <v>7</v>
      </c>
      <c r="N1655" s="404">
        <v>367.1</v>
      </c>
      <c r="O1655" s="404">
        <v>124.2</v>
      </c>
      <c r="P1655" s="73"/>
      <c r="Q1655" s="378" t="s">
        <v>530</v>
      </c>
      <c r="R1655" s="378" t="s">
        <v>7</v>
      </c>
      <c r="S1655" s="57"/>
      <c r="T1655" s="57"/>
      <c r="U1655" s="344" t="s">
        <v>506</v>
      </c>
      <c r="V1655" s="357"/>
      <c r="W1655" s="357"/>
      <c r="X1655" s="357"/>
      <c r="Y1655" s="357"/>
      <c r="Z1655" s="357"/>
      <c r="AA1655" s="57"/>
      <c r="AB1655" s="57"/>
    </row>
    <row r="1656" spans="1:28" ht="15" x14ac:dyDescent="0.25">
      <c r="A1656" s="13" t="s">
        <v>226</v>
      </c>
      <c r="B1656" s="39">
        <v>42517</v>
      </c>
      <c r="C1656" s="407">
        <v>0.47152777777777777</v>
      </c>
      <c r="D1656" s="187">
        <v>344.8</v>
      </c>
      <c r="E1656" s="187" t="s">
        <v>296</v>
      </c>
      <c r="F1656" s="351">
        <v>9.39</v>
      </c>
      <c r="G1656" s="353">
        <v>111</v>
      </c>
      <c r="H1656" s="351">
        <v>13.91</v>
      </c>
      <c r="I1656" s="111" t="s">
        <v>2</v>
      </c>
      <c r="J1656" s="318" t="s">
        <v>312</v>
      </c>
      <c r="K1656" s="187">
        <v>8.52</v>
      </c>
      <c r="L1656" s="351">
        <v>17.600000000000001</v>
      </c>
      <c r="M1656" s="187">
        <v>328.8</v>
      </c>
      <c r="N1656" s="187">
        <v>417.1</v>
      </c>
      <c r="O1656" s="187">
        <v>45.8</v>
      </c>
      <c r="P1656" s="13"/>
      <c r="Q1656" s="347" t="s">
        <v>529</v>
      </c>
      <c r="R1656" s="347" t="s">
        <v>7</v>
      </c>
      <c r="S1656" s="13"/>
      <c r="T1656" s="13"/>
      <c r="U1656" s="18" t="s">
        <v>88</v>
      </c>
      <c r="V1656" s="330"/>
      <c r="W1656" s="330"/>
      <c r="X1656" s="330"/>
      <c r="Y1656" s="330"/>
      <c r="Z1656" s="330"/>
      <c r="AA1656" s="13"/>
      <c r="AB1656" s="13"/>
    </row>
    <row r="1657" spans="1:28" ht="15" x14ac:dyDescent="0.25">
      <c r="A1657" s="13" t="s">
        <v>226</v>
      </c>
      <c r="B1657" s="39">
        <v>42522</v>
      </c>
      <c r="C1657" s="407">
        <v>0.50972222222222219</v>
      </c>
      <c r="D1657" s="187">
        <v>178</v>
      </c>
      <c r="E1657" s="187"/>
      <c r="F1657" s="351">
        <v>9.44</v>
      </c>
      <c r="G1657" s="187">
        <v>118.5</v>
      </c>
      <c r="H1657" s="351">
        <v>16.739999999999998</v>
      </c>
      <c r="I1657" s="111" t="s">
        <v>7</v>
      </c>
      <c r="J1657" s="318" t="s">
        <v>312</v>
      </c>
      <c r="K1657" s="187">
        <v>8.7899999999999991</v>
      </c>
      <c r="L1657" s="351">
        <v>11.1</v>
      </c>
      <c r="M1657" s="347" t="s">
        <v>7</v>
      </c>
      <c r="N1657" s="187">
        <v>406.6</v>
      </c>
      <c r="O1657" s="187">
        <v>146.69999999999999</v>
      </c>
      <c r="P1657" s="13"/>
      <c r="Q1657" s="347" t="s">
        <v>7</v>
      </c>
      <c r="R1657" s="347" t="s">
        <v>7</v>
      </c>
      <c r="S1657" s="13"/>
      <c r="T1657" s="13"/>
      <c r="U1657" s="344" t="s">
        <v>15</v>
      </c>
      <c r="V1657" s="330"/>
      <c r="W1657" s="330"/>
      <c r="X1657" s="330"/>
      <c r="Y1657" s="330"/>
      <c r="Z1657" s="330"/>
      <c r="AA1657" s="13"/>
      <c r="AB1657" s="13"/>
    </row>
    <row r="1658" spans="1:28" ht="15" x14ac:dyDescent="0.25">
      <c r="A1658" s="13" t="s">
        <v>226</v>
      </c>
      <c r="B1658" s="39">
        <v>42530</v>
      </c>
      <c r="C1658" s="407">
        <v>0.4597222222222222</v>
      </c>
      <c r="D1658" s="187">
        <v>88.4</v>
      </c>
      <c r="E1658" s="187" t="s">
        <v>296</v>
      </c>
      <c r="F1658" s="15">
        <v>8.74</v>
      </c>
      <c r="G1658" s="12">
        <v>113.9</v>
      </c>
      <c r="H1658" s="15">
        <v>18.88</v>
      </c>
      <c r="I1658" s="111" t="s">
        <v>7</v>
      </c>
      <c r="J1658" s="318" t="s">
        <v>312</v>
      </c>
      <c r="K1658" s="15">
        <v>7.91</v>
      </c>
      <c r="L1658" s="15">
        <v>8.6999999999999993</v>
      </c>
      <c r="M1658" s="15">
        <v>338.6</v>
      </c>
      <c r="N1658" s="15">
        <v>113.9</v>
      </c>
      <c r="O1658" s="12">
        <v>113.8</v>
      </c>
      <c r="P1658" s="13"/>
      <c r="Q1658" s="111" t="s">
        <v>1</v>
      </c>
      <c r="R1658" s="111" t="s">
        <v>7</v>
      </c>
      <c r="S1658" s="13"/>
      <c r="T1658" s="13"/>
      <c r="U1658" s="344" t="s">
        <v>508</v>
      </c>
      <c r="V1658" s="330"/>
      <c r="W1658" s="330"/>
      <c r="X1658" s="330"/>
      <c r="Y1658" s="330"/>
      <c r="Z1658" s="330"/>
      <c r="AA1658" s="13"/>
      <c r="AB1658" s="13"/>
    </row>
    <row r="1659" spans="1:28" ht="15" x14ac:dyDescent="0.25">
      <c r="A1659" s="13" t="s">
        <v>226</v>
      </c>
      <c r="B1659" s="39">
        <v>42536</v>
      </c>
      <c r="C1659" s="407">
        <v>0.45694444444444443</v>
      </c>
      <c r="D1659" s="187">
        <v>291</v>
      </c>
      <c r="E1659" s="187"/>
      <c r="F1659" s="351">
        <v>8.09</v>
      </c>
      <c r="G1659" s="187">
        <v>106.9</v>
      </c>
      <c r="H1659" s="351">
        <v>19.63</v>
      </c>
      <c r="I1659" s="111" t="s">
        <v>2</v>
      </c>
      <c r="J1659" s="318" t="s">
        <v>312</v>
      </c>
      <c r="K1659" s="187">
        <v>8.18</v>
      </c>
      <c r="L1659" s="351">
        <v>40.9</v>
      </c>
      <c r="M1659" s="187">
        <v>340.1</v>
      </c>
      <c r="N1659" s="187">
        <v>381.5</v>
      </c>
      <c r="O1659" s="353">
        <v>146</v>
      </c>
      <c r="P1659" s="13"/>
      <c r="Q1659" s="347" t="s">
        <v>5</v>
      </c>
      <c r="R1659" s="347" t="s">
        <v>7</v>
      </c>
      <c r="S1659" s="13"/>
      <c r="T1659" s="13"/>
      <c r="U1659" s="344" t="s">
        <v>508</v>
      </c>
      <c r="V1659" s="330"/>
      <c r="W1659" s="330"/>
      <c r="X1659" s="330"/>
      <c r="Y1659" s="330"/>
      <c r="Z1659" s="330"/>
      <c r="AA1659" s="13"/>
      <c r="AB1659" s="13"/>
    </row>
    <row r="1660" spans="1:28" ht="15" x14ac:dyDescent="0.25">
      <c r="A1660" s="13" t="s">
        <v>226</v>
      </c>
      <c r="B1660" s="39">
        <v>42544</v>
      </c>
      <c r="C1660" s="407">
        <v>0.39513888888888887</v>
      </c>
      <c r="D1660" s="187">
        <v>135.4</v>
      </c>
      <c r="E1660" s="187">
        <v>2419.6</v>
      </c>
      <c r="F1660" s="351">
        <v>8.33</v>
      </c>
      <c r="G1660" s="187">
        <v>109.5</v>
      </c>
      <c r="H1660" s="351">
        <v>22.14</v>
      </c>
      <c r="I1660" s="111" t="s">
        <v>2</v>
      </c>
      <c r="J1660" s="318" t="s">
        <v>312</v>
      </c>
      <c r="K1660" s="187">
        <v>7.65</v>
      </c>
      <c r="L1660" s="351">
        <v>8.3000000000000007</v>
      </c>
      <c r="M1660" s="187">
        <v>325.10000000000002</v>
      </c>
      <c r="N1660" s="187">
        <v>365.5</v>
      </c>
      <c r="O1660" s="187">
        <v>125.3</v>
      </c>
      <c r="P1660" s="13"/>
      <c r="Q1660" s="347" t="s">
        <v>1</v>
      </c>
      <c r="R1660" s="347" t="s">
        <v>7</v>
      </c>
      <c r="S1660" s="13"/>
      <c r="T1660" s="13"/>
      <c r="U1660" s="344" t="s">
        <v>94</v>
      </c>
      <c r="V1660" s="330"/>
      <c r="W1660" s="330"/>
      <c r="X1660" s="330"/>
      <c r="Y1660" s="330"/>
      <c r="Z1660" s="330"/>
      <c r="AA1660" s="13"/>
      <c r="AB1660" s="13"/>
    </row>
    <row r="1661" spans="1:28" ht="15" x14ac:dyDescent="0.25">
      <c r="A1661" s="13" t="s">
        <v>226</v>
      </c>
      <c r="B1661" s="39">
        <v>42551</v>
      </c>
      <c r="C1661" s="407">
        <v>0.39652777777777781</v>
      </c>
      <c r="D1661" s="187">
        <v>139.6</v>
      </c>
      <c r="E1661" s="187">
        <v>1986.3</v>
      </c>
      <c r="F1661" s="351">
        <v>7.36</v>
      </c>
      <c r="G1661" s="187">
        <v>99.6</v>
      </c>
      <c r="H1661" s="351">
        <v>21.16</v>
      </c>
      <c r="I1661" s="111" t="s">
        <v>511</v>
      </c>
      <c r="J1661" s="318" t="s">
        <v>312</v>
      </c>
      <c r="K1661" s="187">
        <v>7.67</v>
      </c>
      <c r="L1661" s="351">
        <v>6.9</v>
      </c>
      <c r="M1661" s="187">
        <v>309.10000000000002</v>
      </c>
      <c r="N1661" s="187">
        <v>339.5</v>
      </c>
      <c r="O1661" s="353">
        <v>161</v>
      </c>
      <c r="P1661" s="13"/>
      <c r="Q1661" s="347" t="s">
        <v>661</v>
      </c>
      <c r="R1661" s="347" t="s">
        <v>7</v>
      </c>
      <c r="S1661" s="13"/>
      <c r="T1661" s="13"/>
      <c r="U1661" s="344" t="s">
        <v>508</v>
      </c>
      <c r="V1661" s="330"/>
      <c r="W1661" s="330"/>
      <c r="X1661" s="330"/>
      <c r="Y1661" s="330"/>
      <c r="Z1661" s="330"/>
      <c r="AA1661" s="13"/>
      <c r="AB1661" s="13"/>
    </row>
    <row r="1662" spans="1:28" ht="15" x14ac:dyDescent="0.25">
      <c r="A1662" s="13" t="s">
        <v>226</v>
      </c>
      <c r="B1662" s="39">
        <v>42557</v>
      </c>
      <c r="C1662" s="407">
        <v>0.4055555555555555</v>
      </c>
      <c r="D1662" s="187">
        <v>98.5</v>
      </c>
      <c r="E1662" s="187"/>
      <c r="F1662" s="351">
        <v>7.53</v>
      </c>
      <c r="G1662" s="187">
        <v>104.2</v>
      </c>
      <c r="H1662" s="351">
        <v>23.04</v>
      </c>
      <c r="I1662" s="111" t="s">
        <v>511</v>
      </c>
      <c r="J1662" s="318" t="s">
        <v>312</v>
      </c>
      <c r="K1662" s="187">
        <v>7.93</v>
      </c>
      <c r="L1662" s="351">
        <v>13.4</v>
      </c>
      <c r="M1662" s="187">
        <v>323.7</v>
      </c>
      <c r="N1662" s="187">
        <v>348.7</v>
      </c>
      <c r="O1662" s="187">
        <v>146.1</v>
      </c>
      <c r="P1662" s="13"/>
      <c r="Q1662" s="111" t="s">
        <v>312</v>
      </c>
      <c r="R1662" s="111" t="s">
        <v>312</v>
      </c>
      <c r="S1662" s="13"/>
      <c r="T1662" s="13"/>
      <c r="U1662" s="344" t="s">
        <v>512</v>
      </c>
      <c r="V1662" s="330"/>
      <c r="W1662" s="330"/>
      <c r="X1662" s="330"/>
      <c r="Y1662" s="330"/>
      <c r="Z1662" s="330"/>
      <c r="AA1662" s="13"/>
      <c r="AB1662" s="13"/>
    </row>
    <row r="1663" spans="1:28" ht="15" x14ac:dyDescent="0.25">
      <c r="A1663" s="13" t="s">
        <v>226</v>
      </c>
      <c r="B1663" s="39">
        <v>42565</v>
      </c>
      <c r="C1663" s="407">
        <v>0.40208333333333335</v>
      </c>
      <c r="D1663" s="187" t="s">
        <v>57</v>
      </c>
      <c r="E1663" s="187" t="s">
        <v>57</v>
      </c>
      <c r="F1663" s="187">
        <v>8.33</v>
      </c>
      <c r="G1663" s="187">
        <v>110.7</v>
      </c>
      <c r="H1663" s="187">
        <v>20.48</v>
      </c>
      <c r="I1663" s="347" t="s">
        <v>233</v>
      </c>
      <c r="J1663" s="318" t="s">
        <v>312</v>
      </c>
      <c r="K1663" s="187">
        <v>7.61</v>
      </c>
      <c r="L1663" s="187">
        <v>9.6999999999999993</v>
      </c>
      <c r="M1663" s="187">
        <v>448.7</v>
      </c>
      <c r="N1663" s="187">
        <v>504.9</v>
      </c>
      <c r="O1663" s="187">
        <v>231.9</v>
      </c>
      <c r="P1663" s="187" t="s">
        <v>57</v>
      </c>
      <c r="Q1663" s="347" t="s">
        <v>584</v>
      </c>
      <c r="R1663" s="347" t="s">
        <v>676</v>
      </c>
      <c r="S1663" s="13"/>
      <c r="T1663" s="13"/>
      <c r="U1663" s="344" t="s">
        <v>438</v>
      </c>
      <c r="V1663" s="330"/>
      <c r="W1663" s="330"/>
      <c r="X1663" s="330"/>
      <c r="Y1663" s="330"/>
      <c r="Z1663" s="330"/>
      <c r="AA1663" s="13"/>
      <c r="AB1663" s="13"/>
    </row>
    <row r="1664" spans="1:28" ht="15" x14ac:dyDescent="0.25">
      <c r="A1664" s="13" t="s">
        <v>226</v>
      </c>
      <c r="B1664" s="39">
        <v>42571</v>
      </c>
      <c r="C1664" s="407">
        <v>0.4152777777777778</v>
      </c>
      <c r="D1664" s="187" t="s">
        <v>296</v>
      </c>
      <c r="E1664" s="187"/>
      <c r="F1664" s="351">
        <v>7.38</v>
      </c>
      <c r="G1664" s="187">
        <v>103.2</v>
      </c>
      <c r="H1664" s="351">
        <v>21.85</v>
      </c>
      <c r="I1664" s="111" t="s">
        <v>7</v>
      </c>
      <c r="J1664" s="318" t="s">
        <v>312</v>
      </c>
      <c r="K1664" s="187">
        <v>7.45</v>
      </c>
      <c r="L1664" s="351">
        <v>21.8</v>
      </c>
      <c r="M1664" s="187">
        <v>424.6</v>
      </c>
      <c r="N1664" s="187">
        <v>457.9</v>
      </c>
      <c r="O1664" s="187">
        <v>174.3</v>
      </c>
      <c r="P1664" s="13"/>
      <c r="Q1664" s="347" t="s">
        <v>7</v>
      </c>
      <c r="R1664" s="347" t="s">
        <v>7</v>
      </c>
      <c r="S1664" s="13"/>
      <c r="T1664" s="13"/>
      <c r="U1664" s="344" t="s">
        <v>438</v>
      </c>
      <c r="V1664" s="330"/>
      <c r="W1664" s="330"/>
      <c r="X1664" s="330"/>
      <c r="Y1664" s="330"/>
      <c r="Z1664" s="330"/>
      <c r="AA1664" s="13"/>
      <c r="AB1664" s="13"/>
    </row>
    <row r="1665" spans="1:28" ht="15" x14ac:dyDescent="0.25">
      <c r="A1665" s="13" t="s">
        <v>226</v>
      </c>
      <c r="B1665" s="39">
        <v>42579</v>
      </c>
      <c r="C1665" s="407">
        <v>0.40486111111111112</v>
      </c>
      <c r="D1665" s="187">
        <v>47.4</v>
      </c>
      <c r="E1665" s="187" t="s">
        <v>296</v>
      </c>
      <c r="F1665" s="351">
        <v>7.87</v>
      </c>
      <c r="G1665" s="187">
        <v>106.7</v>
      </c>
      <c r="H1665" s="351">
        <v>20.8</v>
      </c>
      <c r="I1665" s="13" t="s">
        <v>233</v>
      </c>
      <c r="J1665" s="318" t="s">
        <v>312</v>
      </c>
      <c r="K1665" s="187">
        <v>6.99</v>
      </c>
      <c r="L1665" s="351">
        <v>11.8</v>
      </c>
      <c r="M1665" s="187">
        <v>486.6</v>
      </c>
      <c r="N1665" s="187">
        <v>532.29999999999995</v>
      </c>
      <c r="O1665" s="187">
        <v>192.3</v>
      </c>
      <c r="P1665" s="13"/>
      <c r="Q1665" s="347" t="s">
        <v>14</v>
      </c>
      <c r="R1665" s="347" t="s">
        <v>345</v>
      </c>
      <c r="S1665" s="13"/>
      <c r="T1665" s="13"/>
      <c r="U1665" s="344" t="s">
        <v>508</v>
      </c>
      <c r="V1665" s="330"/>
      <c r="W1665" s="330"/>
      <c r="X1665" s="330"/>
      <c r="Y1665" s="330"/>
      <c r="Z1665" s="330"/>
      <c r="AA1665" s="13"/>
      <c r="AB1665" s="13"/>
    </row>
    <row r="1666" spans="1:28" ht="15" x14ac:dyDescent="0.25">
      <c r="A1666" s="13" t="s">
        <v>226</v>
      </c>
      <c r="B1666" s="39">
        <v>42586</v>
      </c>
      <c r="C1666" s="407">
        <v>0.39583333333333331</v>
      </c>
      <c r="D1666" s="187">
        <v>365</v>
      </c>
      <c r="E1666" s="187"/>
      <c r="F1666" s="351">
        <v>7.67</v>
      </c>
      <c r="G1666" s="187">
        <v>102.8</v>
      </c>
      <c r="H1666" s="351">
        <v>20.53</v>
      </c>
      <c r="I1666" s="13" t="s">
        <v>233</v>
      </c>
      <c r="J1666" s="318" t="s">
        <v>312</v>
      </c>
      <c r="K1666" s="187">
        <v>7.54</v>
      </c>
      <c r="L1666" s="353">
        <v>9.5</v>
      </c>
      <c r="M1666" s="187">
        <v>633.5</v>
      </c>
      <c r="N1666" s="187">
        <v>692.7</v>
      </c>
      <c r="O1666" s="187">
        <v>102.9</v>
      </c>
      <c r="P1666" s="13"/>
      <c r="Q1666" s="347" t="s">
        <v>6</v>
      </c>
      <c r="R1666" s="347" t="s">
        <v>345</v>
      </c>
      <c r="S1666" s="13"/>
      <c r="T1666" s="13"/>
      <c r="U1666" s="18" t="s">
        <v>98</v>
      </c>
      <c r="V1666" s="330"/>
      <c r="W1666" s="330"/>
      <c r="X1666" s="330"/>
      <c r="Y1666" s="330"/>
      <c r="Z1666" s="330"/>
      <c r="AA1666" s="13"/>
      <c r="AB1666" s="13"/>
    </row>
    <row r="1667" spans="1:28" ht="15" x14ac:dyDescent="0.25">
      <c r="A1667" s="13" t="s">
        <v>226</v>
      </c>
      <c r="B1667" s="39">
        <v>42594</v>
      </c>
      <c r="C1667" s="407">
        <v>0.46527777777777773</v>
      </c>
      <c r="D1667" s="187">
        <v>49.6</v>
      </c>
      <c r="E1667" s="187" t="s">
        <v>296</v>
      </c>
      <c r="F1667" s="351">
        <v>7.65</v>
      </c>
      <c r="G1667" s="187">
        <v>106.2</v>
      </c>
      <c r="H1667" s="351">
        <v>22.35</v>
      </c>
      <c r="I1667" s="13" t="s">
        <v>233</v>
      </c>
      <c r="J1667" s="318" t="s">
        <v>312</v>
      </c>
      <c r="K1667" s="351">
        <v>7.8</v>
      </c>
      <c r="L1667" s="353">
        <v>12.6</v>
      </c>
      <c r="M1667" s="187">
        <v>412.1</v>
      </c>
      <c r="N1667" s="187">
        <v>435.1</v>
      </c>
      <c r="O1667" s="353">
        <v>181</v>
      </c>
      <c r="P1667" s="13"/>
      <c r="Q1667" s="347" t="s">
        <v>217</v>
      </c>
      <c r="R1667" s="347" t="s">
        <v>345</v>
      </c>
      <c r="S1667" s="13"/>
      <c r="T1667" s="13"/>
      <c r="U1667" s="18" t="s">
        <v>97</v>
      </c>
      <c r="V1667" s="330"/>
      <c r="W1667" s="330"/>
      <c r="X1667" s="330"/>
      <c r="Y1667" s="330"/>
      <c r="Z1667" s="330"/>
      <c r="AA1667" s="13"/>
      <c r="AB1667" s="13"/>
    </row>
    <row r="1668" spans="1:28" ht="15" x14ac:dyDescent="0.25">
      <c r="A1668" s="13" t="s">
        <v>226</v>
      </c>
      <c r="B1668" s="39">
        <v>42599</v>
      </c>
      <c r="C1668" s="407">
        <v>0.46388888888888885</v>
      </c>
      <c r="D1668" s="187"/>
      <c r="E1668" s="187"/>
      <c r="F1668" s="351">
        <v>8</v>
      </c>
      <c r="G1668" s="187">
        <v>108.2</v>
      </c>
      <c r="H1668" s="351">
        <v>20.63</v>
      </c>
      <c r="I1668" s="13" t="s">
        <v>233</v>
      </c>
      <c r="J1668" s="318" t="s">
        <v>312</v>
      </c>
      <c r="K1668" s="187">
        <v>7.82</v>
      </c>
      <c r="L1668" s="351" t="s">
        <v>312</v>
      </c>
      <c r="M1668" s="187">
        <v>705.6</v>
      </c>
      <c r="N1668" s="187">
        <v>770.3</v>
      </c>
      <c r="O1668" s="187">
        <v>114.5</v>
      </c>
      <c r="P1668" s="13"/>
      <c r="Q1668" s="347" t="s">
        <v>217</v>
      </c>
      <c r="R1668" s="347" t="s">
        <v>345</v>
      </c>
      <c r="S1668" s="13"/>
      <c r="T1668" s="13"/>
      <c r="U1668" s="18" t="s">
        <v>84</v>
      </c>
      <c r="V1668" s="330"/>
      <c r="W1668" s="330"/>
      <c r="X1668" s="330"/>
      <c r="Y1668" s="330"/>
      <c r="Z1668" s="330"/>
      <c r="AA1668" s="13"/>
      <c r="AB1668" s="13"/>
    </row>
    <row r="1669" spans="1:28" ht="15" x14ac:dyDescent="0.25">
      <c r="A1669" s="13" t="s">
        <v>226</v>
      </c>
      <c r="B1669" s="39">
        <v>42607</v>
      </c>
      <c r="C1669" s="407">
        <v>0.64166666666666672</v>
      </c>
      <c r="D1669" s="187">
        <v>51.2</v>
      </c>
      <c r="E1669" s="187" t="s">
        <v>296</v>
      </c>
      <c r="F1669" s="351">
        <v>8.39</v>
      </c>
      <c r="G1669" s="187">
        <v>112.8</v>
      </c>
      <c r="H1669" s="351">
        <v>20.21</v>
      </c>
      <c r="I1669" s="13" t="s">
        <v>312</v>
      </c>
      <c r="J1669" s="318" t="s">
        <v>312</v>
      </c>
      <c r="K1669" s="187">
        <v>8.36</v>
      </c>
      <c r="L1669" s="351" t="s">
        <v>312</v>
      </c>
      <c r="M1669" s="187">
        <v>608.29999999999995</v>
      </c>
      <c r="N1669" s="187">
        <v>668.2</v>
      </c>
      <c r="O1669" s="187">
        <v>142.30000000000001</v>
      </c>
      <c r="P1669" s="13"/>
      <c r="Q1669" s="347" t="s">
        <v>298</v>
      </c>
      <c r="R1669" s="347" t="s">
        <v>312</v>
      </c>
      <c r="S1669" s="13"/>
      <c r="T1669" s="13"/>
      <c r="U1669" s="18" t="s">
        <v>84</v>
      </c>
      <c r="V1669" s="330"/>
      <c r="W1669" s="330"/>
      <c r="X1669" s="330"/>
      <c r="Y1669" s="330"/>
      <c r="Z1669" s="330"/>
      <c r="AA1669" s="13"/>
      <c r="AB1669" s="13"/>
    </row>
    <row r="1670" spans="1:28" ht="15" x14ac:dyDescent="0.25">
      <c r="A1670" s="13" t="s">
        <v>226</v>
      </c>
      <c r="B1670" s="39">
        <v>42620</v>
      </c>
      <c r="C1670" s="407">
        <v>0.34097222222222223</v>
      </c>
      <c r="D1670" s="187"/>
      <c r="E1670" s="187"/>
      <c r="F1670" s="351">
        <v>6.49</v>
      </c>
      <c r="G1670" s="353">
        <v>83</v>
      </c>
      <c r="H1670" s="351">
        <v>17.89</v>
      </c>
      <c r="I1670" s="13" t="s">
        <v>233</v>
      </c>
      <c r="J1670" s="318" t="s">
        <v>312</v>
      </c>
      <c r="K1670" s="187">
        <v>7.68</v>
      </c>
      <c r="L1670" s="351" t="s">
        <v>312</v>
      </c>
      <c r="M1670" s="187">
        <v>699.3</v>
      </c>
      <c r="N1670" s="187">
        <v>808.5</v>
      </c>
      <c r="O1670" s="187">
        <v>115.9</v>
      </c>
      <c r="P1670" s="13"/>
      <c r="Q1670" s="347" t="s">
        <v>217</v>
      </c>
      <c r="R1670" s="347" t="s">
        <v>345</v>
      </c>
      <c r="S1670" s="13"/>
      <c r="T1670" s="13"/>
      <c r="U1670" s="18" t="s">
        <v>142</v>
      </c>
      <c r="V1670" s="330"/>
      <c r="W1670" s="330"/>
      <c r="X1670" s="330"/>
      <c r="Y1670" s="330"/>
      <c r="Z1670" s="330"/>
      <c r="AA1670" s="13"/>
      <c r="AB1670" s="13"/>
    </row>
    <row r="1671" spans="1:28" ht="15" x14ac:dyDescent="0.25">
      <c r="A1671" s="13" t="s">
        <v>226</v>
      </c>
      <c r="B1671" s="39">
        <v>42629</v>
      </c>
      <c r="C1671" s="407">
        <v>0.40069444444444446</v>
      </c>
      <c r="D1671" s="187">
        <v>7.4</v>
      </c>
      <c r="E1671" s="187">
        <v>2419.6</v>
      </c>
      <c r="F1671" s="351">
        <v>7.78</v>
      </c>
      <c r="G1671" s="353">
        <v>93.7</v>
      </c>
      <c r="H1671" s="351">
        <v>15.01</v>
      </c>
      <c r="I1671" s="13" t="s">
        <v>233</v>
      </c>
      <c r="J1671" s="318" t="s">
        <v>312</v>
      </c>
      <c r="K1671" s="187">
        <v>7.66</v>
      </c>
      <c r="L1671" s="351" t="s">
        <v>312</v>
      </c>
      <c r="M1671" s="187">
        <v>908.2</v>
      </c>
      <c r="N1671" s="187">
        <v>1120.5</v>
      </c>
      <c r="O1671" s="187">
        <v>202.6</v>
      </c>
      <c r="P1671" s="13"/>
      <c r="Q1671" s="347" t="s">
        <v>465</v>
      </c>
      <c r="R1671" s="347" t="s">
        <v>345</v>
      </c>
      <c r="S1671" s="13"/>
      <c r="T1671" s="13"/>
      <c r="U1671" s="18" t="s">
        <v>84</v>
      </c>
      <c r="V1671" s="330"/>
      <c r="W1671" s="330"/>
      <c r="X1671" s="330"/>
      <c r="Y1671" s="330"/>
      <c r="Z1671" s="330"/>
      <c r="AA1671" s="13"/>
      <c r="AB1671" s="13"/>
    </row>
    <row r="1672" spans="1:28" ht="15" x14ac:dyDescent="0.25">
      <c r="A1672" s="13" t="s">
        <v>226</v>
      </c>
      <c r="B1672" s="39">
        <v>42634</v>
      </c>
      <c r="C1672" s="407">
        <v>0.45</v>
      </c>
      <c r="D1672" s="187"/>
      <c r="E1672" s="187"/>
      <c r="F1672" s="351">
        <v>8.89</v>
      </c>
      <c r="G1672" s="187">
        <v>117.2</v>
      </c>
      <c r="H1672" s="351">
        <v>19.37</v>
      </c>
      <c r="I1672" s="13" t="s">
        <v>233</v>
      </c>
      <c r="J1672" s="318" t="s">
        <v>312</v>
      </c>
      <c r="K1672" s="187">
        <v>7.83</v>
      </c>
      <c r="L1672" s="351" t="s">
        <v>312</v>
      </c>
      <c r="M1672" s="187">
        <v>948.5</v>
      </c>
      <c r="N1672" s="187">
        <v>1067.9000000000001</v>
      </c>
      <c r="O1672" s="187">
        <v>201.4</v>
      </c>
      <c r="P1672" s="13"/>
      <c r="Q1672" s="347" t="s">
        <v>217</v>
      </c>
      <c r="R1672" s="347" t="s">
        <v>345</v>
      </c>
      <c r="S1672" s="13"/>
      <c r="T1672" s="13"/>
      <c r="U1672" s="18" t="s">
        <v>141</v>
      </c>
      <c r="V1672" s="330"/>
      <c r="W1672" s="330"/>
      <c r="X1672" s="330"/>
      <c r="Y1672" s="330"/>
      <c r="Z1672" s="330"/>
      <c r="AA1672" s="13"/>
      <c r="AB1672" s="13"/>
    </row>
    <row r="1673" spans="1:28" ht="15" x14ac:dyDescent="0.25">
      <c r="A1673" s="13" t="s">
        <v>226</v>
      </c>
      <c r="B1673" s="39">
        <v>42641</v>
      </c>
      <c r="C1673" s="407">
        <v>0.41250000000000003</v>
      </c>
      <c r="D1673" s="187">
        <v>127.4</v>
      </c>
      <c r="E1673" s="187" t="s">
        <v>296</v>
      </c>
      <c r="F1673" s="351">
        <v>8.3800000000000008</v>
      </c>
      <c r="G1673" s="187">
        <v>100.1</v>
      </c>
      <c r="H1673" s="351">
        <v>15.07</v>
      </c>
      <c r="I1673" s="13" t="s">
        <v>233</v>
      </c>
      <c r="J1673" s="318" t="s">
        <v>312</v>
      </c>
      <c r="K1673" s="187">
        <v>7.72</v>
      </c>
      <c r="L1673" s="351" t="s">
        <v>312</v>
      </c>
      <c r="M1673" s="187">
        <v>905.9</v>
      </c>
      <c r="N1673" s="187">
        <v>1120.2</v>
      </c>
      <c r="O1673" s="187">
        <v>181.1</v>
      </c>
      <c r="P1673" s="13"/>
      <c r="Q1673" s="347" t="s">
        <v>217</v>
      </c>
      <c r="R1673" s="347" t="s">
        <v>345</v>
      </c>
      <c r="S1673" s="13"/>
      <c r="T1673" s="13"/>
      <c r="U1673" s="18" t="s">
        <v>90</v>
      </c>
      <c r="V1673" s="330"/>
      <c r="W1673" s="330"/>
      <c r="X1673" s="330"/>
      <c r="Y1673" s="330"/>
      <c r="Z1673" s="330"/>
      <c r="AA1673" s="13"/>
      <c r="AB1673" s="13"/>
    </row>
    <row r="1674" spans="1:28" ht="15" x14ac:dyDescent="0.25">
      <c r="A1674" s="13" t="s">
        <v>226</v>
      </c>
      <c r="B1674" s="39">
        <v>42655</v>
      </c>
      <c r="C1674" s="407">
        <v>0.42152777777777778</v>
      </c>
      <c r="D1674" s="187">
        <v>275.5</v>
      </c>
      <c r="E1674" s="187" t="s">
        <v>296</v>
      </c>
      <c r="F1674" s="351">
        <v>7.04</v>
      </c>
      <c r="G1674" s="187">
        <v>80.3</v>
      </c>
      <c r="H1674" s="351">
        <v>12.84</v>
      </c>
      <c r="I1674" s="13" t="s">
        <v>233</v>
      </c>
      <c r="J1674" s="318" t="s">
        <v>312</v>
      </c>
      <c r="K1674" s="187">
        <v>7.26</v>
      </c>
      <c r="L1674" s="351" t="s">
        <v>312</v>
      </c>
      <c r="M1674" s="187">
        <v>884.6</v>
      </c>
      <c r="N1674" s="187">
        <v>1151.8</v>
      </c>
      <c r="O1674" s="187">
        <v>155.19999999999999</v>
      </c>
      <c r="P1674" s="13"/>
      <c r="Q1674" s="347" t="s">
        <v>217</v>
      </c>
      <c r="R1674" s="347" t="s">
        <v>345</v>
      </c>
      <c r="S1674" s="13"/>
      <c r="T1674" s="13"/>
      <c r="U1674" s="18" t="s">
        <v>677</v>
      </c>
      <c r="V1674" s="330"/>
      <c r="W1674" s="330"/>
      <c r="X1674" s="330"/>
      <c r="Y1674" s="330"/>
      <c r="Z1674" s="330"/>
      <c r="AA1674" s="13"/>
      <c r="AB1674" s="13"/>
    </row>
    <row r="1675" spans="1:28" ht="15" x14ac:dyDescent="0.25">
      <c r="A1675" s="13" t="s">
        <v>226</v>
      </c>
      <c r="B1675" s="39">
        <v>42669</v>
      </c>
      <c r="C1675" s="407">
        <v>0.42291666666666666</v>
      </c>
      <c r="D1675" s="187">
        <v>74.8</v>
      </c>
      <c r="E1675" s="187">
        <v>1732.9</v>
      </c>
      <c r="F1675" s="351">
        <v>8.2100000000000009</v>
      </c>
      <c r="G1675" s="187">
        <v>91.4</v>
      </c>
      <c r="H1675" s="351">
        <v>11.85</v>
      </c>
      <c r="I1675" s="13" t="s">
        <v>233</v>
      </c>
      <c r="J1675" s="318" t="s">
        <v>312</v>
      </c>
      <c r="K1675" s="187">
        <v>7.47</v>
      </c>
      <c r="L1675" s="351" t="s">
        <v>312</v>
      </c>
      <c r="M1675" s="187" t="s">
        <v>585</v>
      </c>
      <c r="N1675" s="187">
        <v>1254.3</v>
      </c>
      <c r="O1675" s="187">
        <v>144</v>
      </c>
      <c r="P1675" s="13"/>
      <c r="Q1675" s="347" t="s">
        <v>465</v>
      </c>
      <c r="R1675" s="347" t="s">
        <v>678</v>
      </c>
      <c r="S1675" s="13"/>
      <c r="T1675" s="13"/>
      <c r="U1675" s="18" t="s">
        <v>630</v>
      </c>
      <c r="V1675" s="330"/>
      <c r="W1675" s="330"/>
      <c r="X1675" s="330"/>
      <c r="Y1675" s="330"/>
      <c r="Z1675" s="330"/>
      <c r="AA1675" s="13"/>
      <c r="AB1675" s="13"/>
    </row>
    <row r="1676" spans="1:28" ht="15" x14ac:dyDescent="0.25">
      <c r="A1676" s="13" t="s">
        <v>226</v>
      </c>
      <c r="B1676" s="39">
        <v>42676</v>
      </c>
      <c r="C1676" s="407">
        <v>0.42569444444444443</v>
      </c>
      <c r="D1676" s="187">
        <v>85.7</v>
      </c>
      <c r="E1676" s="187">
        <v>1732.9</v>
      </c>
      <c r="F1676" s="351">
        <v>8.44</v>
      </c>
      <c r="G1676" s="187">
        <v>93.2</v>
      </c>
      <c r="H1676" s="351">
        <v>11.75</v>
      </c>
      <c r="I1676" s="13" t="s">
        <v>233</v>
      </c>
      <c r="J1676" s="318" t="s">
        <v>312</v>
      </c>
      <c r="K1676" s="187">
        <v>7.36</v>
      </c>
      <c r="L1676" s="351" t="s">
        <v>312</v>
      </c>
      <c r="M1676" s="187" t="s">
        <v>312</v>
      </c>
      <c r="N1676" s="187">
        <v>1319.1</v>
      </c>
      <c r="O1676" s="187">
        <v>165.4</v>
      </c>
      <c r="P1676" s="13"/>
      <c r="Q1676" s="347" t="s">
        <v>89</v>
      </c>
      <c r="R1676" s="347" t="s">
        <v>636</v>
      </c>
      <c r="S1676" s="13"/>
      <c r="T1676" s="13"/>
      <c r="U1676" s="18" t="s">
        <v>586</v>
      </c>
      <c r="V1676" s="330"/>
      <c r="W1676" s="330"/>
      <c r="X1676" s="330"/>
      <c r="Y1676" s="330"/>
      <c r="Z1676" s="330"/>
      <c r="AA1676" s="13"/>
      <c r="AB1676" s="13"/>
    </row>
    <row r="1677" spans="1:28" ht="15" x14ac:dyDescent="0.25">
      <c r="A1677" s="13" t="s">
        <v>226</v>
      </c>
      <c r="B1677" s="39">
        <v>42683</v>
      </c>
      <c r="C1677" s="407">
        <v>0.41944444444444445</v>
      </c>
      <c r="D1677" s="187">
        <v>75.8</v>
      </c>
      <c r="E1677" s="187">
        <v>1413.6</v>
      </c>
      <c r="F1677" s="351">
        <v>10.029999999999999</v>
      </c>
      <c r="G1677" s="187">
        <v>106.1</v>
      </c>
      <c r="H1677" s="351">
        <v>9.6199999999999992</v>
      </c>
      <c r="I1677" s="13" t="s">
        <v>233</v>
      </c>
      <c r="J1677" s="318" t="s">
        <v>312</v>
      </c>
      <c r="K1677" s="187">
        <v>7.82</v>
      </c>
      <c r="L1677" s="351" t="s">
        <v>312</v>
      </c>
      <c r="M1677" s="187" t="s">
        <v>312</v>
      </c>
      <c r="N1677" s="187">
        <v>1287.2</v>
      </c>
      <c r="O1677" s="187">
        <v>117.6</v>
      </c>
      <c r="P1677" s="13"/>
      <c r="Q1677" s="347" t="s">
        <v>217</v>
      </c>
      <c r="R1677" s="347" t="s">
        <v>345</v>
      </c>
      <c r="S1677" s="13"/>
      <c r="T1677" s="13"/>
      <c r="U1677" s="18"/>
      <c r="V1677" s="330"/>
      <c r="W1677" s="330"/>
      <c r="X1677" s="330"/>
      <c r="Y1677" s="330"/>
      <c r="Z1677" s="330"/>
      <c r="AA1677" s="13"/>
      <c r="AB1677" s="13"/>
    </row>
    <row r="1678" spans="1:28" ht="15" x14ac:dyDescent="0.25">
      <c r="A1678" s="13" t="s">
        <v>226</v>
      </c>
      <c r="B1678" s="39">
        <v>42690</v>
      </c>
      <c r="C1678" s="407">
        <v>0.41250000000000003</v>
      </c>
      <c r="D1678" s="187">
        <v>90.8</v>
      </c>
      <c r="E1678" s="187" t="s">
        <v>296</v>
      </c>
      <c r="F1678" s="351">
        <v>8.25</v>
      </c>
      <c r="G1678" s="187">
        <v>92.4</v>
      </c>
      <c r="H1678" s="351">
        <v>11.57</v>
      </c>
      <c r="I1678" s="13" t="s">
        <v>233</v>
      </c>
      <c r="J1678" s="318" t="s">
        <v>312</v>
      </c>
      <c r="K1678" s="187">
        <v>7.52</v>
      </c>
      <c r="L1678" s="351" t="s">
        <v>312</v>
      </c>
      <c r="M1678" s="187" t="s">
        <v>312</v>
      </c>
      <c r="N1678" s="187">
        <v>1405.4</v>
      </c>
      <c r="O1678" s="187">
        <v>160.19999999999999</v>
      </c>
      <c r="P1678" s="13"/>
      <c r="Q1678" s="347" t="s">
        <v>217</v>
      </c>
      <c r="R1678" s="347" t="s">
        <v>345</v>
      </c>
      <c r="S1678" s="13"/>
      <c r="T1678" s="13"/>
      <c r="U1678" s="18"/>
      <c r="V1678" s="330"/>
      <c r="W1678" s="330"/>
      <c r="X1678" s="330"/>
      <c r="Y1678" s="330"/>
      <c r="Z1678" s="330"/>
      <c r="AA1678" s="13"/>
      <c r="AB1678" s="13"/>
    </row>
    <row r="1679" spans="1:28" ht="15" x14ac:dyDescent="0.25">
      <c r="A1679" s="13" t="s">
        <v>226</v>
      </c>
      <c r="B1679" s="39">
        <v>42704</v>
      </c>
      <c r="C1679" s="407">
        <v>0.3888888888888889</v>
      </c>
      <c r="D1679" s="353">
        <v>121</v>
      </c>
      <c r="E1679" s="187">
        <v>2419.6</v>
      </c>
      <c r="F1679" s="351">
        <v>10.53</v>
      </c>
      <c r="G1679" s="187">
        <v>95.4</v>
      </c>
      <c r="H1679" s="351">
        <v>2.96</v>
      </c>
      <c r="I1679" s="13" t="s">
        <v>233</v>
      </c>
      <c r="J1679" s="318" t="s">
        <v>312</v>
      </c>
      <c r="K1679" s="351">
        <v>7.6</v>
      </c>
      <c r="L1679" s="351" t="s">
        <v>312</v>
      </c>
      <c r="M1679" s="187" t="s">
        <v>312</v>
      </c>
      <c r="N1679" s="187">
        <v>1072.0999999999999</v>
      </c>
      <c r="O1679" s="187">
        <v>62.5</v>
      </c>
      <c r="P1679" s="13"/>
      <c r="Q1679" s="347" t="s">
        <v>217</v>
      </c>
      <c r="R1679" s="347" t="s">
        <v>345</v>
      </c>
      <c r="S1679" s="13"/>
      <c r="T1679" s="13"/>
      <c r="U1679" s="18" t="s">
        <v>485</v>
      </c>
      <c r="V1679" s="330"/>
      <c r="W1679" s="330"/>
      <c r="X1679" s="330"/>
      <c r="Y1679" s="330"/>
      <c r="Z1679" s="330"/>
      <c r="AA1679" s="13"/>
      <c r="AB1679" s="13"/>
    </row>
    <row r="1680" spans="1:28" ht="15" x14ac:dyDescent="0.25">
      <c r="A1680" s="13" t="s">
        <v>226</v>
      </c>
      <c r="B1680" s="39">
        <v>42711</v>
      </c>
      <c r="C1680" s="407">
        <v>0.40208333333333335</v>
      </c>
      <c r="D1680" s="187">
        <v>228.2</v>
      </c>
      <c r="E1680" s="187">
        <v>2419.6</v>
      </c>
      <c r="F1680" s="351">
        <v>10.96</v>
      </c>
      <c r="G1680" s="187">
        <v>92</v>
      </c>
      <c r="H1680" s="351">
        <v>0.74</v>
      </c>
      <c r="I1680" s="13" t="s">
        <v>312</v>
      </c>
      <c r="J1680" s="318" t="s">
        <v>312</v>
      </c>
      <c r="K1680" s="187">
        <v>7.73</v>
      </c>
      <c r="L1680" s="351" t="s">
        <v>312</v>
      </c>
      <c r="M1680" s="187" t="s">
        <v>312</v>
      </c>
      <c r="N1680" s="187">
        <v>1374.1</v>
      </c>
      <c r="O1680" s="187">
        <v>79.099999999999994</v>
      </c>
      <c r="P1680" s="13"/>
      <c r="Q1680" s="347" t="s">
        <v>312</v>
      </c>
      <c r="R1680" s="347" t="s">
        <v>312</v>
      </c>
      <c r="S1680" s="13"/>
      <c r="T1680" s="13"/>
      <c r="U1680" s="18" t="s">
        <v>486</v>
      </c>
      <c r="V1680" s="330"/>
      <c r="W1680" s="330"/>
      <c r="X1680" s="330"/>
      <c r="Y1680" s="330"/>
      <c r="Z1680" s="330"/>
      <c r="AA1680" s="13"/>
      <c r="AB1680" s="13"/>
    </row>
    <row r="1681" spans="1:28" ht="15" x14ac:dyDescent="0.25">
      <c r="A1681" s="13" t="s">
        <v>226</v>
      </c>
      <c r="B1681" s="39">
        <v>42718</v>
      </c>
      <c r="C1681" s="407">
        <v>0.39513888888888887</v>
      </c>
      <c r="D1681" s="187">
        <v>261.3</v>
      </c>
      <c r="E1681" s="187">
        <v>2419.6</v>
      </c>
      <c r="F1681" s="351">
        <v>10.56</v>
      </c>
      <c r="G1681" s="187">
        <v>92.6</v>
      </c>
      <c r="H1681" s="351">
        <v>2.5299999999999998</v>
      </c>
      <c r="I1681" s="13" t="s">
        <v>233</v>
      </c>
      <c r="J1681" s="318" t="s">
        <v>312</v>
      </c>
      <c r="K1681" s="187">
        <v>7.5</v>
      </c>
      <c r="L1681" s="351" t="s">
        <v>312</v>
      </c>
      <c r="M1681" s="187" t="s">
        <v>312</v>
      </c>
      <c r="N1681" s="187">
        <v>1424.6</v>
      </c>
      <c r="O1681" s="187">
        <v>145.69999999999999</v>
      </c>
      <c r="P1681" s="13"/>
      <c r="Q1681" s="347" t="s">
        <v>465</v>
      </c>
      <c r="R1681" s="347" t="s">
        <v>553</v>
      </c>
      <c r="S1681" s="13"/>
      <c r="T1681" s="13"/>
      <c r="U1681" s="18" t="s">
        <v>485</v>
      </c>
      <c r="V1681" s="330"/>
      <c r="W1681" s="330"/>
      <c r="X1681" s="330"/>
      <c r="Y1681" s="330"/>
      <c r="Z1681" s="330"/>
      <c r="AA1681" s="13"/>
      <c r="AB1681" s="13"/>
    </row>
    <row r="1682" spans="1:28" ht="15" x14ac:dyDescent="0.25">
      <c r="A1682" s="13" t="s">
        <v>226</v>
      </c>
      <c r="B1682" s="39">
        <v>42726</v>
      </c>
      <c r="C1682" s="407">
        <v>0.43263888888888885</v>
      </c>
      <c r="D1682" s="187"/>
      <c r="E1682" s="187"/>
      <c r="F1682" s="351">
        <v>11.03</v>
      </c>
      <c r="G1682" s="187">
        <v>101.5</v>
      </c>
      <c r="H1682" s="351">
        <v>3.92</v>
      </c>
      <c r="I1682" s="13" t="s">
        <v>487</v>
      </c>
      <c r="J1682" s="318" t="s">
        <v>312</v>
      </c>
      <c r="K1682" s="187">
        <v>7.47</v>
      </c>
      <c r="L1682" s="351">
        <v>8.3000000000000007</v>
      </c>
      <c r="M1682" s="187" t="s">
        <v>312</v>
      </c>
      <c r="N1682" s="187">
        <v>1059.9000000000001</v>
      </c>
      <c r="O1682" s="187">
        <v>18.600000000000001</v>
      </c>
      <c r="P1682" s="13"/>
      <c r="Q1682" s="347" t="s">
        <v>465</v>
      </c>
      <c r="R1682" s="347" t="s">
        <v>679</v>
      </c>
      <c r="S1682" s="13"/>
      <c r="T1682" s="13"/>
      <c r="U1682" s="18" t="s">
        <v>586</v>
      </c>
      <c r="V1682" s="330"/>
      <c r="W1682" s="330"/>
      <c r="X1682" s="330"/>
      <c r="Y1682" s="330"/>
      <c r="Z1682" s="330"/>
      <c r="AA1682" s="13"/>
      <c r="AB1682" s="13"/>
    </row>
    <row r="1683" spans="1:28" ht="15" x14ac:dyDescent="0.25">
      <c r="A1683" s="13" t="s">
        <v>226</v>
      </c>
      <c r="B1683" s="39">
        <v>42741</v>
      </c>
      <c r="C1683" s="407">
        <v>0.41805555555555557</v>
      </c>
      <c r="D1683" s="187">
        <v>103.9</v>
      </c>
      <c r="E1683" s="187">
        <v>1553.1</v>
      </c>
      <c r="F1683" s="351">
        <v>11.92</v>
      </c>
      <c r="G1683" s="187">
        <v>100.1</v>
      </c>
      <c r="H1683" s="351">
        <v>0.43</v>
      </c>
      <c r="I1683" s="13" t="s">
        <v>487</v>
      </c>
      <c r="J1683" s="318" t="s">
        <v>312</v>
      </c>
      <c r="K1683" s="187">
        <v>7.77</v>
      </c>
      <c r="L1683" s="351" t="s">
        <v>312</v>
      </c>
      <c r="M1683" s="187" t="s">
        <v>312</v>
      </c>
      <c r="N1683" s="187">
        <v>784.9</v>
      </c>
      <c r="O1683" s="187">
        <v>26.6</v>
      </c>
      <c r="P1683" s="13"/>
      <c r="Q1683" s="347" t="s">
        <v>465</v>
      </c>
      <c r="R1683" s="347" t="s">
        <v>636</v>
      </c>
      <c r="S1683" s="13"/>
      <c r="T1683" s="13"/>
      <c r="U1683" s="18" t="s">
        <v>586</v>
      </c>
      <c r="V1683" s="330"/>
      <c r="W1683" s="330"/>
      <c r="X1683" s="330"/>
      <c r="Y1683" s="330"/>
      <c r="Z1683" s="330"/>
      <c r="AA1683" s="13"/>
      <c r="AB1683" s="13"/>
    </row>
    <row r="1684" spans="1:28" ht="15" x14ac:dyDescent="0.25">
      <c r="A1684" s="13" t="s">
        <v>226</v>
      </c>
      <c r="B1684" s="39">
        <v>42765</v>
      </c>
      <c r="C1684" s="407">
        <v>0.5756944444444444</v>
      </c>
      <c r="D1684" s="187">
        <v>8.5</v>
      </c>
      <c r="E1684" s="187">
        <v>290.89999999999998</v>
      </c>
      <c r="F1684" s="351">
        <v>11.01</v>
      </c>
      <c r="G1684" s="187">
        <v>112.3</v>
      </c>
      <c r="H1684" s="351">
        <v>8.6199999999999992</v>
      </c>
      <c r="I1684" s="13" t="s">
        <v>55</v>
      </c>
      <c r="J1684" s="318" t="s">
        <v>312</v>
      </c>
      <c r="K1684" s="187">
        <v>8.16</v>
      </c>
      <c r="L1684" s="351">
        <v>5.8</v>
      </c>
      <c r="M1684" s="187" t="s">
        <v>312</v>
      </c>
      <c r="N1684" s="187">
        <v>1096.2</v>
      </c>
      <c r="O1684" s="187">
        <v>114.3</v>
      </c>
      <c r="P1684" s="13"/>
      <c r="Q1684" s="347" t="s">
        <v>465</v>
      </c>
      <c r="R1684" s="347" t="s">
        <v>636</v>
      </c>
      <c r="S1684" s="13"/>
      <c r="T1684" s="13"/>
      <c r="U1684" s="18" t="s">
        <v>491</v>
      </c>
      <c r="V1684" s="330"/>
      <c r="W1684" s="330"/>
      <c r="X1684" s="330"/>
      <c r="Y1684" s="330"/>
      <c r="Z1684" s="330"/>
      <c r="AA1684" s="13"/>
      <c r="AB1684" s="13"/>
    </row>
    <row r="1685" spans="1:28" ht="15" x14ac:dyDescent="0.25">
      <c r="A1685" s="13" t="s">
        <v>226</v>
      </c>
      <c r="B1685" s="39">
        <v>42779</v>
      </c>
      <c r="C1685" s="407">
        <v>0.57222222222222219</v>
      </c>
      <c r="D1685" s="187">
        <v>13.2</v>
      </c>
      <c r="E1685" s="187">
        <v>770.1</v>
      </c>
      <c r="F1685" s="351">
        <v>11.74</v>
      </c>
      <c r="G1685" s="187">
        <v>118.7</v>
      </c>
      <c r="H1685" s="351">
        <v>7.61</v>
      </c>
      <c r="I1685" s="13" t="s">
        <v>487</v>
      </c>
      <c r="J1685" s="318" t="s">
        <v>312</v>
      </c>
      <c r="K1685" s="187">
        <v>7.91</v>
      </c>
      <c r="L1685" s="351">
        <v>12.8</v>
      </c>
      <c r="M1685" s="187" t="s">
        <v>312</v>
      </c>
      <c r="N1685" s="187">
        <v>782.6</v>
      </c>
      <c r="O1685" s="187">
        <v>133.80000000000001</v>
      </c>
      <c r="P1685" s="13"/>
      <c r="Q1685" s="347" t="s">
        <v>465</v>
      </c>
      <c r="R1685" s="347" t="s">
        <v>345</v>
      </c>
      <c r="S1685" s="13"/>
      <c r="T1685" s="13"/>
      <c r="U1685" s="18" t="s">
        <v>539</v>
      </c>
      <c r="V1685" s="330"/>
      <c r="W1685" s="330"/>
      <c r="X1685" s="330"/>
      <c r="Y1685" s="330"/>
      <c r="Z1685" s="330"/>
      <c r="AA1685" s="13"/>
      <c r="AB1685" s="13"/>
    </row>
    <row r="1686" spans="1:28" ht="15" x14ac:dyDescent="0.25">
      <c r="A1686" s="13" t="s">
        <v>226</v>
      </c>
      <c r="B1686" s="39">
        <v>42793</v>
      </c>
      <c r="C1686" s="407">
        <v>0.44027777777777777</v>
      </c>
      <c r="D1686" s="187">
        <v>8.5</v>
      </c>
      <c r="E1686" s="187">
        <v>727.1</v>
      </c>
      <c r="F1686" s="351">
        <v>11.83</v>
      </c>
      <c r="G1686" s="187">
        <v>114.3</v>
      </c>
      <c r="H1686" s="351">
        <v>5.15</v>
      </c>
      <c r="I1686" s="13" t="s">
        <v>487</v>
      </c>
      <c r="J1686" s="318" t="s">
        <v>312</v>
      </c>
      <c r="K1686" s="187">
        <v>7.93</v>
      </c>
      <c r="L1686" s="351">
        <v>5.2</v>
      </c>
      <c r="M1686" s="187" t="s">
        <v>312</v>
      </c>
      <c r="N1686" s="187">
        <v>774.9</v>
      </c>
      <c r="O1686" s="187">
        <v>11.1</v>
      </c>
      <c r="P1686" s="13"/>
      <c r="Q1686" s="347" t="s">
        <v>465</v>
      </c>
      <c r="R1686" s="347" t="s">
        <v>679</v>
      </c>
      <c r="S1686" s="13"/>
      <c r="T1686" s="13"/>
      <c r="U1686" s="18" t="s">
        <v>608</v>
      </c>
      <c r="V1686" s="330"/>
      <c r="W1686" s="330"/>
      <c r="X1686" s="330"/>
      <c r="Y1686" s="330"/>
      <c r="Z1686" s="330"/>
      <c r="AA1686" s="13"/>
      <c r="AB1686" s="13"/>
    </row>
    <row r="1687" spans="1:28" ht="15" x14ac:dyDescent="0.25">
      <c r="A1687" s="13" t="s">
        <v>226</v>
      </c>
      <c r="B1687" s="39">
        <v>42807</v>
      </c>
      <c r="C1687" s="407">
        <v>0.45763888888888887</v>
      </c>
      <c r="D1687" s="187">
        <v>36.4</v>
      </c>
      <c r="E1687" s="187">
        <v>461.1</v>
      </c>
      <c r="F1687" s="351">
        <v>11.75</v>
      </c>
      <c r="G1687" s="187">
        <v>116.8</v>
      </c>
      <c r="H1687" s="351">
        <v>6.88</v>
      </c>
      <c r="I1687" s="13" t="s">
        <v>487</v>
      </c>
      <c r="J1687" s="318" t="s">
        <v>312</v>
      </c>
      <c r="K1687" s="187">
        <v>7.87</v>
      </c>
      <c r="L1687" s="351">
        <v>4.7</v>
      </c>
      <c r="M1687" s="187" t="s">
        <v>312</v>
      </c>
      <c r="N1687" s="187">
        <v>656.6</v>
      </c>
      <c r="O1687" s="187">
        <v>54</v>
      </c>
      <c r="P1687" s="13"/>
      <c r="Q1687" s="347" t="s">
        <v>465</v>
      </c>
      <c r="R1687" s="347" t="s">
        <v>492</v>
      </c>
      <c r="S1687" s="13"/>
      <c r="T1687" s="13"/>
      <c r="U1687" s="18" t="s">
        <v>680</v>
      </c>
      <c r="V1687" s="330"/>
      <c r="W1687" s="330"/>
      <c r="X1687" s="330"/>
      <c r="Y1687" s="330"/>
      <c r="Z1687" s="330"/>
      <c r="AA1687" s="13"/>
      <c r="AB1687" s="13"/>
    </row>
    <row r="1688" spans="1:28" ht="15" x14ac:dyDescent="0.25">
      <c r="A1688" s="13" t="s">
        <v>226</v>
      </c>
      <c r="B1688" s="39">
        <v>42821</v>
      </c>
      <c r="C1688" s="407">
        <v>0.44513888888888892</v>
      </c>
      <c r="D1688" s="187">
        <v>28.5</v>
      </c>
      <c r="E1688" s="187">
        <v>648.79999999999995</v>
      </c>
      <c r="F1688" s="351">
        <v>8.83</v>
      </c>
      <c r="G1688" s="187">
        <v>98.3</v>
      </c>
      <c r="H1688" s="351">
        <v>11.11</v>
      </c>
      <c r="I1688" s="13" t="s">
        <v>230</v>
      </c>
      <c r="J1688" s="318" t="s">
        <v>312</v>
      </c>
      <c r="K1688" s="187">
        <v>7.92</v>
      </c>
      <c r="L1688" s="351">
        <v>5.9</v>
      </c>
      <c r="M1688" s="187" t="s">
        <v>312</v>
      </c>
      <c r="N1688" s="187">
        <v>744.2</v>
      </c>
      <c r="O1688" s="187">
        <v>177.7</v>
      </c>
      <c r="P1688" s="13"/>
      <c r="Q1688" s="347" t="s">
        <v>465</v>
      </c>
      <c r="R1688" s="347" t="s">
        <v>679</v>
      </c>
      <c r="S1688" s="13"/>
      <c r="T1688" s="13"/>
      <c r="U1688" s="18" t="s">
        <v>681</v>
      </c>
      <c r="V1688" s="330"/>
      <c r="W1688" s="330"/>
      <c r="X1688" s="330"/>
      <c r="Y1688" s="330"/>
      <c r="Z1688" s="330"/>
      <c r="AA1688" s="13"/>
      <c r="AB1688" s="13"/>
    </row>
    <row r="1689" spans="1:28" ht="15" x14ac:dyDescent="0.25">
      <c r="A1689" s="13" t="s">
        <v>226</v>
      </c>
      <c r="B1689" s="39">
        <v>42835</v>
      </c>
      <c r="C1689" s="407">
        <v>0.46249999999999997</v>
      </c>
      <c r="D1689" s="187">
        <v>17.600000000000001</v>
      </c>
      <c r="E1689" s="187">
        <v>866.4</v>
      </c>
      <c r="F1689" s="351">
        <v>9.06</v>
      </c>
      <c r="G1689" s="187">
        <v>97.5</v>
      </c>
      <c r="H1689" s="351">
        <v>10.08</v>
      </c>
      <c r="I1689" s="13" t="s">
        <v>230</v>
      </c>
      <c r="J1689" s="318" t="s">
        <v>312</v>
      </c>
      <c r="K1689" s="187">
        <v>7.96</v>
      </c>
      <c r="L1689" s="351">
        <v>5.3</v>
      </c>
      <c r="M1689" s="187" t="s">
        <v>312</v>
      </c>
      <c r="N1689" s="187">
        <v>1336.3</v>
      </c>
      <c r="O1689" s="187">
        <v>118.3</v>
      </c>
      <c r="P1689" s="13"/>
      <c r="Q1689" s="347" t="s">
        <v>217</v>
      </c>
      <c r="R1689" s="347" t="s">
        <v>345</v>
      </c>
      <c r="S1689" s="13"/>
      <c r="T1689" s="13"/>
      <c r="U1689" s="18"/>
      <c r="V1689" s="330"/>
      <c r="W1689" s="330"/>
      <c r="X1689" s="330"/>
      <c r="Y1689" s="330"/>
      <c r="Z1689" s="330"/>
      <c r="AA1689" s="13"/>
      <c r="AB1689" s="13"/>
    </row>
    <row r="1690" spans="1:28" ht="15" x14ac:dyDescent="0.25">
      <c r="A1690" s="13" t="s">
        <v>226</v>
      </c>
      <c r="B1690" s="39">
        <v>42849</v>
      </c>
      <c r="C1690" s="407">
        <v>0.4465277777777778</v>
      </c>
      <c r="D1690" s="187">
        <v>43.5</v>
      </c>
      <c r="E1690" s="187">
        <v>1413.6</v>
      </c>
      <c r="F1690" s="351">
        <v>8.32</v>
      </c>
      <c r="G1690" s="187">
        <v>101.9</v>
      </c>
      <c r="H1690" s="351">
        <v>14.95</v>
      </c>
      <c r="I1690" s="13" t="s">
        <v>230</v>
      </c>
      <c r="J1690" s="318" t="s">
        <v>312</v>
      </c>
      <c r="K1690" s="187">
        <v>7.7</v>
      </c>
      <c r="L1690" s="351">
        <v>5.8</v>
      </c>
      <c r="M1690" s="187" t="s">
        <v>312</v>
      </c>
      <c r="N1690" s="187">
        <v>838.3</v>
      </c>
      <c r="O1690" s="187">
        <v>180.3</v>
      </c>
      <c r="P1690" s="13"/>
      <c r="Q1690" s="347" t="s">
        <v>217</v>
      </c>
      <c r="R1690" s="347" t="s">
        <v>345</v>
      </c>
      <c r="S1690" s="13"/>
      <c r="T1690" s="13"/>
      <c r="U1690" s="18"/>
      <c r="V1690" s="330"/>
      <c r="W1690" s="330"/>
      <c r="X1690" s="330"/>
      <c r="Y1690" s="330"/>
      <c r="Z1690" s="330"/>
      <c r="AA1690" s="13"/>
      <c r="AB1690" s="13"/>
    </row>
    <row r="1691" spans="1:28" ht="15" x14ac:dyDescent="0.25">
      <c r="A1691" s="13" t="s">
        <v>226</v>
      </c>
      <c r="B1691" s="39">
        <v>42858</v>
      </c>
      <c r="C1691" s="407">
        <v>0.47291666666666665</v>
      </c>
      <c r="D1691" s="187">
        <v>579.4</v>
      </c>
      <c r="E1691" s="187" t="s">
        <v>296</v>
      </c>
      <c r="F1691" s="351">
        <v>8.7100000000000009</v>
      </c>
      <c r="G1691" s="187">
        <v>92.4</v>
      </c>
      <c r="H1691" s="351">
        <v>9.8000000000000007</v>
      </c>
      <c r="I1691" s="13" t="s">
        <v>230</v>
      </c>
      <c r="J1691" s="318" t="s">
        <v>312</v>
      </c>
      <c r="K1691" s="187">
        <v>7.87</v>
      </c>
      <c r="L1691" s="351">
        <v>27.7</v>
      </c>
      <c r="M1691" s="187" t="s">
        <v>312</v>
      </c>
      <c r="N1691" s="187">
        <v>826.1</v>
      </c>
      <c r="O1691" s="187">
        <v>102.1</v>
      </c>
      <c r="P1691" s="13"/>
      <c r="Q1691" s="347" t="s">
        <v>465</v>
      </c>
      <c r="R1691" s="347" t="s">
        <v>345</v>
      </c>
      <c r="S1691" s="13"/>
      <c r="T1691" s="13"/>
      <c r="U1691" s="18" t="s">
        <v>514</v>
      </c>
      <c r="V1691" s="330">
        <v>0.79</v>
      </c>
      <c r="W1691" s="330">
        <v>0</v>
      </c>
      <c r="X1691" s="330">
        <v>0.03</v>
      </c>
      <c r="Y1691" s="330">
        <v>0.28000000000000003</v>
      </c>
      <c r="Z1691" s="330">
        <f>V1691+W1691+X1691+Y1691</f>
        <v>1.1000000000000001</v>
      </c>
      <c r="AA1691" s="13"/>
      <c r="AB1691" s="13"/>
    </row>
    <row r="1692" spans="1:28" ht="15" x14ac:dyDescent="0.25">
      <c r="A1692" s="13" t="s">
        <v>226</v>
      </c>
      <c r="B1692" s="39">
        <v>42865</v>
      </c>
      <c r="C1692" s="407">
        <v>0.42708333333333331</v>
      </c>
      <c r="D1692" s="187"/>
      <c r="E1692" s="187"/>
      <c r="F1692" s="351">
        <v>8.0299999999999994</v>
      </c>
      <c r="G1692" s="187">
        <v>92</v>
      </c>
      <c r="H1692" s="351">
        <v>12.7</v>
      </c>
      <c r="I1692" s="13" t="s">
        <v>230</v>
      </c>
      <c r="J1692" s="318" t="s">
        <v>312</v>
      </c>
      <c r="K1692" s="187">
        <v>7.72</v>
      </c>
      <c r="L1692" s="351" t="s">
        <v>682</v>
      </c>
      <c r="M1692" s="187" t="s">
        <v>312</v>
      </c>
      <c r="N1692" s="187">
        <v>900.6</v>
      </c>
      <c r="O1692" s="187">
        <v>178.3</v>
      </c>
      <c r="P1692" s="13"/>
      <c r="Q1692" s="347" t="s">
        <v>298</v>
      </c>
      <c r="R1692" s="347" t="s">
        <v>345</v>
      </c>
      <c r="S1692" s="13"/>
      <c r="T1692" s="13"/>
      <c r="U1692" s="18" t="s">
        <v>468</v>
      </c>
      <c r="V1692" s="330">
        <v>0.01</v>
      </c>
      <c r="W1692" s="330">
        <v>0.38</v>
      </c>
      <c r="X1692" s="330">
        <v>0.06</v>
      </c>
      <c r="Y1692" s="330">
        <v>0.39</v>
      </c>
      <c r="Z1692" s="330">
        <f>V1692+W1692+X1692+Y1692</f>
        <v>0.84000000000000008</v>
      </c>
      <c r="AA1692" s="13"/>
      <c r="AB1692" s="13"/>
    </row>
    <row r="1693" spans="1:28" ht="15" x14ac:dyDescent="0.25">
      <c r="A1693" s="13" t="s">
        <v>226</v>
      </c>
      <c r="B1693" s="39">
        <v>42872</v>
      </c>
      <c r="C1693" s="407">
        <v>0.42222222222222222</v>
      </c>
      <c r="D1693" s="187"/>
      <c r="E1693" s="187"/>
      <c r="F1693" s="351">
        <v>9</v>
      </c>
      <c r="G1693" s="187">
        <v>108.3</v>
      </c>
      <c r="H1693" s="351">
        <v>14.24</v>
      </c>
      <c r="I1693" s="13" t="s">
        <v>230</v>
      </c>
      <c r="J1693" s="318" t="s">
        <v>312</v>
      </c>
      <c r="K1693" s="187">
        <v>7.48</v>
      </c>
      <c r="L1693" s="351">
        <v>8.5</v>
      </c>
      <c r="M1693" s="187" t="s">
        <v>312</v>
      </c>
      <c r="N1693" s="187">
        <v>641.20000000000005</v>
      </c>
      <c r="O1693" s="187">
        <v>207.3</v>
      </c>
      <c r="P1693" s="13"/>
      <c r="Q1693" s="347" t="s">
        <v>465</v>
      </c>
      <c r="R1693" s="347" t="s">
        <v>345</v>
      </c>
      <c r="S1693" s="13"/>
      <c r="T1693" s="13"/>
      <c r="U1693" s="18" t="s">
        <v>610</v>
      </c>
      <c r="V1693" s="330">
        <v>0</v>
      </c>
      <c r="W1693" s="330">
        <v>0</v>
      </c>
      <c r="X1693" s="330">
        <v>0</v>
      </c>
      <c r="Y1693" s="330">
        <v>0.25</v>
      </c>
      <c r="Z1693" s="330">
        <f>V1693+W1693+X1693+Y1693</f>
        <v>0.25</v>
      </c>
      <c r="AA1693" s="13"/>
      <c r="AB1693" s="13"/>
    </row>
    <row r="1694" spans="1:28" ht="15" x14ac:dyDescent="0.25">
      <c r="A1694" s="13" t="s">
        <v>226</v>
      </c>
      <c r="B1694" s="39">
        <v>42879</v>
      </c>
      <c r="C1694" s="407">
        <v>0.43611111111111112</v>
      </c>
      <c r="D1694" s="187">
        <v>21.8</v>
      </c>
      <c r="E1694" s="187" t="s">
        <v>296</v>
      </c>
      <c r="F1694" s="351">
        <v>9.09</v>
      </c>
      <c r="G1694" s="187">
        <v>109.5</v>
      </c>
      <c r="H1694" s="351">
        <v>14.76</v>
      </c>
      <c r="I1694" s="13" t="s">
        <v>230</v>
      </c>
      <c r="J1694" s="318" t="s">
        <v>312</v>
      </c>
      <c r="K1694" s="187">
        <v>7.79</v>
      </c>
      <c r="L1694" s="351">
        <v>7</v>
      </c>
      <c r="M1694" s="187" t="s">
        <v>312</v>
      </c>
      <c r="N1694" s="187">
        <v>621</v>
      </c>
      <c r="O1694" s="187">
        <v>213.5</v>
      </c>
      <c r="P1694" s="13"/>
      <c r="Q1694" s="347" t="s">
        <v>465</v>
      </c>
      <c r="R1694" s="347" t="s">
        <v>345</v>
      </c>
      <c r="S1694" s="13"/>
      <c r="T1694" s="13"/>
      <c r="U1694" s="18" t="s">
        <v>470</v>
      </c>
      <c r="V1694" s="330">
        <v>0.11</v>
      </c>
      <c r="W1694" s="330">
        <v>0.24</v>
      </c>
      <c r="X1694" s="330">
        <v>0</v>
      </c>
      <c r="Y1694" s="330">
        <v>0</v>
      </c>
      <c r="Z1694" s="330">
        <f>V1694+W1694+X1694+Y1694</f>
        <v>0.35</v>
      </c>
      <c r="AA1694" s="13"/>
      <c r="AB1694" s="13"/>
    </row>
    <row r="1695" spans="1:28" ht="15" x14ac:dyDescent="0.25">
      <c r="A1695" s="13" t="s">
        <v>226</v>
      </c>
      <c r="B1695" s="39">
        <v>42886</v>
      </c>
      <c r="C1695" s="407">
        <v>0.43124999999999997</v>
      </c>
      <c r="D1695" s="187">
        <v>21.3</v>
      </c>
      <c r="E1695" s="111" t="s">
        <v>296</v>
      </c>
      <c r="F1695" s="351">
        <v>9.25</v>
      </c>
      <c r="G1695" s="187">
        <v>113.4</v>
      </c>
      <c r="H1695" s="351">
        <v>15.84</v>
      </c>
      <c r="I1695" s="13" t="s">
        <v>230</v>
      </c>
      <c r="J1695" s="318" t="s">
        <v>312</v>
      </c>
      <c r="K1695" s="187">
        <v>8.0399999999999991</v>
      </c>
      <c r="L1695" s="351">
        <v>6.5</v>
      </c>
      <c r="M1695" s="187" t="s">
        <v>312</v>
      </c>
      <c r="N1695" s="187">
        <v>552.4</v>
      </c>
      <c r="O1695" s="187">
        <v>165</v>
      </c>
      <c r="P1695" s="13"/>
      <c r="Q1695" s="347" t="s">
        <v>465</v>
      </c>
      <c r="R1695" s="347" t="s">
        <v>636</v>
      </c>
      <c r="S1695" s="13"/>
      <c r="T1695" s="13"/>
      <c r="U1695" s="18" t="s">
        <v>496</v>
      </c>
      <c r="V1695" s="330"/>
      <c r="W1695" s="330"/>
      <c r="X1695" s="330"/>
      <c r="Y1695" s="330"/>
      <c r="Z1695" s="330"/>
      <c r="AA1695" s="13"/>
      <c r="AB1695" s="13"/>
    </row>
    <row r="1696" spans="1:28" ht="15" x14ac:dyDescent="0.25">
      <c r="A1696" s="13" t="s">
        <v>226</v>
      </c>
      <c r="B1696" s="39">
        <v>42893</v>
      </c>
      <c r="C1696" s="407">
        <v>0.4284722222222222</v>
      </c>
      <c r="D1696" s="187">
        <v>145</v>
      </c>
      <c r="E1696" s="111"/>
      <c r="F1696" s="351">
        <v>9.34</v>
      </c>
      <c r="G1696" s="187">
        <v>119</v>
      </c>
      <c r="H1696" s="351">
        <v>17.96</v>
      </c>
      <c r="I1696" s="13" t="s">
        <v>230</v>
      </c>
      <c r="J1696" s="318" t="s">
        <v>312</v>
      </c>
      <c r="K1696" s="187">
        <v>7.38</v>
      </c>
      <c r="L1696" s="351">
        <v>4.8</v>
      </c>
      <c r="M1696" s="187" t="s">
        <v>312</v>
      </c>
      <c r="N1696" s="187">
        <v>572</v>
      </c>
      <c r="O1696" s="187">
        <v>215.8</v>
      </c>
      <c r="P1696" s="13"/>
      <c r="Q1696" s="347" t="s">
        <v>465</v>
      </c>
      <c r="R1696" s="347" t="s">
        <v>636</v>
      </c>
      <c r="S1696" s="13"/>
      <c r="T1696" s="13"/>
      <c r="U1696" s="18" t="s">
        <v>472</v>
      </c>
      <c r="V1696" s="330"/>
      <c r="W1696" s="330"/>
      <c r="X1696" s="330"/>
      <c r="Y1696" s="330"/>
      <c r="Z1696" s="330"/>
      <c r="AA1696" s="13"/>
      <c r="AB1696" s="13"/>
    </row>
    <row r="1697" spans="1:32" ht="15" x14ac:dyDescent="0.25">
      <c r="A1697" s="13" t="s">
        <v>226</v>
      </c>
      <c r="B1697" s="39">
        <v>42900</v>
      </c>
      <c r="C1697" s="407">
        <v>0.43541666666666662</v>
      </c>
      <c r="D1697" s="187">
        <v>25</v>
      </c>
      <c r="E1697" s="111" t="s">
        <v>296</v>
      </c>
      <c r="F1697" s="351">
        <v>8.7799999999999994</v>
      </c>
      <c r="G1697" s="187">
        <v>113.1</v>
      </c>
      <c r="H1697" s="351">
        <v>18.079999999999998</v>
      </c>
      <c r="I1697" s="13" t="s">
        <v>230</v>
      </c>
      <c r="J1697" s="318" t="s">
        <v>312</v>
      </c>
      <c r="K1697" s="187">
        <v>8.0399999999999991</v>
      </c>
      <c r="L1697" s="351">
        <v>9.8000000000000007</v>
      </c>
      <c r="M1697" s="187" t="s">
        <v>312</v>
      </c>
      <c r="N1697" s="187">
        <v>533.79999999999995</v>
      </c>
      <c r="O1697" s="187">
        <v>133.69999999999999</v>
      </c>
      <c r="P1697" s="13"/>
      <c r="Q1697" s="347" t="s">
        <v>465</v>
      </c>
      <c r="R1697" s="347" t="s">
        <v>636</v>
      </c>
      <c r="S1697" s="13"/>
      <c r="T1697" s="13"/>
      <c r="U1697" s="18" t="s">
        <v>473</v>
      </c>
      <c r="V1697" s="330"/>
      <c r="W1697" s="330"/>
      <c r="X1697" s="330"/>
      <c r="Y1697" s="330"/>
      <c r="Z1697" s="330"/>
      <c r="AA1697" s="13"/>
      <c r="AB1697" s="13"/>
    </row>
    <row r="1698" spans="1:32" ht="15" x14ac:dyDescent="0.25">
      <c r="A1698" s="13" t="s">
        <v>226</v>
      </c>
      <c r="B1698" s="39">
        <v>42907</v>
      </c>
      <c r="C1698" s="407">
        <v>0.41666666666666669</v>
      </c>
      <c r="D1698" s="187">
        <v>111</v>
      </c>
      <c r="E1698" s="111"/>
      <c r="F1698" s="351">
        <v>7.99</v>
      </c>
      <c r="G1698" s="187">
        <v>106.8</v>
      </c>
      <c r="H1698" s="351">
        <v>19.95</v>
      </c>
      <c r="I1698" s="13" t="s">
        <v>230</v>
      </c>
      <c r="J1698" s="318" t="s">
        <v>312</v>
      </c>
      <c r="K1698" s="187">
        <v>7.73</v>
      </c>
      <c r="L1698" s="351">
        <v>7.2</v>
      </c>
      <c r="M1698" s="187" t="s">
        <v>312</v>
      </c>
      <c r="N1698" s="187">
        <v>504.8</v>
      </c>
      <c r="O1698" s="187">
        <v>56.7</v>
      </c>
      <c r="P1698" s="13"/>
      <c r="Q1698" s="347" t="s">
        <v>465</v>
      </c>
      <c r="R1698" s="347" t="s">
        <v>636</v>
      </c>
      <c r="S1698" s="13"/>
      <c r="T1698" s="13"/>
      <c r="U1698" s="18" t="s">
        <v>683</v>
      </c>
      <c r="V1698" s="330"/>
      <c r="W1698" s="330"/>
      <c r="X1698" s="330"/>
      <c r="Y1698" s="330"/>
      <c r="Z1698" s="330"/>
      <c r="AA1698" s="13"/>
      <c r="AB1698" s="13"/>
    </row>
    <row r="1699" spans="1:32" ht="15" x14ac:dyDescent="0.25">
      <c r="A1699" s="13" t="s">
        <v>226</v>
      </c>
      <c r="B1699" s="39">
        <v>42914</v>
      </c>
      <c r="C1699" s="407">
        <v>0.39444444444444443</v>
      </c>
      <c r="D1699" s="187">
        <v>123.4</v>
      </c>
      <c r="E1699" s="111" t="s">
        <v>296</v>
      </c>
      <c r="F1699" s="351">
        <v>7.73</v>
      </c>
      <c r="G1699" s="187">
        <v>100.7</v>
      </c>
      <c r="H1699" s="351">
        <v>18.559999999999999</v>
      </c>
      <c r="I1699" s="13" t="s">
        <v>230</v>
      </c>
      <c r="J1699" s="318" t="s">
        <v>312</v>
      </c>
      <c r="K1699" s="187">
        <v>7.88</v>
      </c>
      <c r="L1699" s="351">
        <v>8.6999999999999993</v>
      </c>
      <c r="M1699" s="187" t="s">
        <v>312</v>
      </c>
      <c r="N1699" s="187">
        <v>462.9</v>
      </c>
      <c r="O1699" s="187">
        <v>129.9</v>
      </c>
      <c r="P1699" s="13"/>
      <c r="Q1699" s="347" t="s">
        <v>298</v>
      </c>
      <c r="R1699" s="347" t="s">
        <v>636</v>
      </c>
      <c r="S1699" s="13"/>
      <c r="T1699" s="13"/>
      <c r="U1699" s="18" t="s">
        <v>683</v>
      </c>
      <c r="V1699" s="330"/>
      <c r="W1699" s="330"/>
      <c r="X1699" s="330"/>
      <c r="Y1699" s="330"/>
      <c r="Z1699" s="330"/>
      <c r="AA1699" s="13"/>
      <c r="AB1699" s="13"/>
    </row>
    <row r="1700" spans="1:32" ht="15" x14ac:dyDescent="0.25">
      <c r="A1700" s="13" t="s">
        <v>226</v>
      </c>
      <c r="B1700" s="39">
        <v>42921</v>
      </c>
      <c r="C1700" s="407">
        <v>0.37986111111111115</v>
      </c>
      <c r="D1700" s="187">
        <v>158</v>
      </c>
      <c r="E1700" s="111"/>
      <c r="F1700" s="351">
        <v>8.2200000000000006</v>
      </c>
      <c r="G1700" s="187">
        <v>103.7</v>
      </c>
      <c r="H1700" s="351">
        <v>17.38</v>
      </c>
      <c r="I1700" s="13" t="s">
        <v>230</v>
      </c>
      <c r="J1700" s="318" t="s">
        <v>312</v>
      </c>
      <c r="K1700" s="187">
        <v>7.58</v>
      </c>
      <c r="L1700" s="351">
        <v>6.2</v>
      </c>
      <c r="M1700" s="187" t="s">
        <v>312</v>
      </c>
      <c r="N1700" s="187">
        <v>544.6</v>
      </c>
      <c r="O1700" s="187">
        <v>151.69999999999999</v>
      </c>
      <c r="P1700" s="13"/>
      <c r="Q1700" s="347" t="s">
        <v>465</v>
      </c>
      <c r="R1700" s="347" t="s">
        <v>636</v>
      </c>
      <c r="S1700" s="13"/>
      <c r="T1700" s="13"/>
      <c r="U1700" s="18" t="s">
        <v>684</v>
      </c>
      <c r="V1700" s="330"/>
      <c r="W1700" s="330"/>
      <c r="X1700" s="330"/>
      <c r="Y1700" s="330"/>
      <c r="Z1700" s="330"/>
      <c r="AA1700" s="13"/>
      <c r="AB1700" s="13"/>
    </row>
    <row r="1701" spans="1:32" ht="15" x14ac:dyDescent="0.25">
      <c r="A1701" s="13" t="s">
        <v>226</v>
      </c>
      <c r="B1701" s="39">
        <v>42928</v>
      </c>
      <c r="C1701" s="407">
        <v>0.38263888888888892</v>
      </c>
      <c r="D1701" s="187">
        <v>866.4</v>
      </c>
      <c r="E1701" s="111" t="s">
        <v>296</v>
      </c>
      <c r="F1701" s="351">
        <v>7.56</v>
      </c>
      <c r="G1701" s="187">
        <v>100.1</v>
      </c>
      <c r="H1701" s="351">
        <v>19.32</v>
      </c>
      <c r="I1701" s="13" t="s">
        <v>230</v>
      </c>
      <c r="J1701" s="318" t="s">
        <v>312</v>
      </c>
      <c r="K1701" s="187">
        <v>7.54</v>
      </c>
      <c r="L1701" s="351">
        <v>9</v>
      </c>
      <c r="M1701" s="187" t="s">
        <v>312</v>
      </c>
      <c r="N1701" s="187">
        <v>516.6</v>
      </c>
      <c r="O1701" s="187">
        <v>173.2</v>
      </c>
      <c r="P1701" s="13"/>
      <c r="Q1701" s="347" t="s">
        <v>298</v>
      </c>
      <c r="R1701" s="347" t="s">
        <v>636</v>
      </c>
      <c r="S1701" s="13"/>
      <c r="T1701" s="13"/>
      <c r="U1701" s="18" t="s">
        <v>685</v>
      </c>
      <c r="V1701" s="330"/>
      <c r="W1701" s="330"/>
      <c r="X1701" s="330"/>
      <c r="Y1701" s="330"/>
      <c r="Z1701" s="330"/>
      <c r="AA1701" s="13"/>
      <c r="AB1701" s="13"/>
    </row>
    <row r="1702" spans="1:32" ht="15" x14ac:dyDescent="0.25">
      <c r="A1702" s="13" t="s">
        <v>226</v>
      </c>
      <c r="B1702" s="39">
        <v>42935</v>
      </c>
      <c r="C1702" s="407">
        <v>0.39305555555555555</v>
      </c>
      <c r="D1702" s="187">
        <v>88.4</v>
      </c>
      <c r="E1702" s="111"/>
      <c r="F1702" s="351">
        <v>7.32</v>
      </c>
      <c r="G1702" s="187">
        <v>101.2</v>
      </c>
      <c r="H1702" s="351">
        <v>21.5</v>
      </c>
      <c r="I1702" s="13" t="s">
        <v>230</v>
      </c>
      <c r="J1702" s="318" t="s">
        <v>312</v>
      </c>
      <c r="K1702" s="187">
        <v>7.61</v>
      </c>
      <c r="L1702" s="351">
        <v>14.2</v>
      </c>
      <c r="M1702" s="187" t="s">
        <v>312</v>
      </c>
      <c r="N1702" s="187">
        <v>441.2</v>
      </c>
      <c r="O1702" s="187">
        <v>170</v>
      </c>
      <c r="P1702" s="13"/>
      <c r="Q1702" s="347" t="s">
        <v>465</v>
      </c>
      <c r="R1702" s="347" t="s">
        <v>636</v>
      </c>
      <c r="S1702" s="13"/>
      <c r="T1702" s="13"/>
      <c r="U1702" s="18" t="s">
        <v>621</v>
      </c>
      <c r="V1702" s="330"/>
      <c r="W1702" s="330"/>
      <c r="X1702" s="330"/>
      <c r="Y1702" s="330"/>
      <c r="Z1702" s="330"/>
      <c r="AA1702" s="13"/>
      <c r="AB1702" s="13"/>
    </row>
    <row r="1703" spans="1:32" ht="15" x14ac:dyDescent="0.25">
      <c r="A1703" s="13" t="s">
        <v>226</v>
      </c>
      <c r="B1703" s="39">
        <v>42942</v>
      </c>
      <c r="C1703" s="407">
        <v>0.3888888888888889</v>
      </c>
      <c r="D1703" s="187">
        <v>191.8</v>
      </c>
      <c r="E1703" s="111" t="s">
        <v>296</v>
      </c>
      <c r="F1703" s="351">
        <v>7.65</v>
      </c>
      <c r="G1703" s="187">
        <v>101.4</v>
      </c>
      <c r="H1703" s="351">
        <v>19.82</v>
      </c>
      <c r="I1703" s="13" t="s">
        <v>230</v>
      </c>
      <c r="J1703" s="318" t="s">
        <v>312</v>
      </c>
      <c r="K1703" s="187">
        <v>7.56</v>
      </c>
      <c r="L1703" s="351">
        <v>12.6</v>
      </c>
      <c r="M1703" s="187" t="s">
        <v>312</v>
      </c>
      <c r="N1703" s="187">
        <v>495.6</v>
      </c>
      <c r="O1703" s="187">
        <v>89</v>
      </c>
      <c r="P1703" s="13"/>
      <c r="Q1703" s="347" t="s">
        <v>465</v>
      </c>
      <c r="R1703" s="347" t="s">
        <v>636</v>
      </c>
      <c r="S1703" s="13"/>
      <c r="T1703" s="13"/>
      <c r="U1703" s="18" t="s">
        <v>669</v>
      </c>
      <c r="V1703" s="330"/>
      <c r="W1703" s="330"/>
      <c r="X1703" s="330"/>
      <c r="Y1703" s="330"/>
      <c r="Z1703" s="330"/>
      <c r="AA1703" s="13"/>
      <c r="AB1703" s="13"/>
    </row>
    <row r="1704" spans="1:32" ht="15" x14ac:dyDescent="0.25">
      <c r="A1704" s="13" t="s">
        <v>226</v>
      </c>
      <c r="B1704" s="39">
        <v>42949</v>
      </c>
      <c r="C1704" s="407">
        <v>0.4236111111111111</v>
      </c>
      <c r="D1704" s="187">
        <v>70.3</v>
      </c>
      <c r="E1704" s="111"/>
      <c r="F1704" s="351">
        <v>7.65</v>
      </c>
      <c r="G1704" s="187">
        <v>104.4</v>
      </c>
      <c r="H1704" s="351">
        <v>21.11</v>
      </c>
      <c r="I1704" s="13" t="s">
        <v>371</v>
      </c>
      <c r="J1704" s="318" t="s">
        <v>312</v>
      </c>
      <c r="K1704" s="187">
        <v>7.75</v>
      </c>
      <c r="L1704" s="351">
        <v>3.4</v>
      </c>
      <c r="M1704" s="187" t="s">
        <v>312</v>
      </c>
      <c r="N1704" s="187">
        <v>438.7</v>
      </c>
      <c r="O1704" s="187">
        <v>164.4</v>
      </c>
      <c r="P1704" s="13"/>
      <c r="Q1704" s="347" t="s">
        <v>465</v>
      </c>
      <c r="R1704" s="347" t="s">
        <v>636</v>
      </c>
      <c r="S1704" s="13"/>
      <c r="T1704" s="13"/>
      <c r="U1704" s="18" t="s">
        <v>686</v>
      </c>
      <c r="V1704" s="330"/>
      <c r="W1704" s="330"/>
      <c r="X1704" s="330"/>
      <c r="Y1704" s="330"/>
      <c r="Z1704" s="330"/>
      <c r="AA1704" s="13"/>
      <c r="AB1704" s="13"/>
    </row>
    <row r="1705" spans="1:32" ht="15" x14ac:dyDescent="0.25">
      <c r="A1705" s="13" t="s">
        <v>226</v>
      </c>
      <c r="B1705" s="39">
        <v>42956</v>
      </c>
      <c r="C1705" s="407">
        <v>0.39374999999999999</v>
      </c>
      <c r="D1705" s="187">
        <v>193.5</v>
      </c>
      <c r="E1705" s="111" t="s">
        <v>296</v>
      </c>
      <c r="F1705" s="351">
        <v>7.85</v>
      </c>
      <c r="G1705" s="187">
        <v>101.7</v>
      </c>
      <c r="H1705" s="351">
        <v>18.7</v>
      </c>
      <c r="I1705" s="13" t="s">
        <v>371</v>
      </c>
      <c r="J1705" s="318" t="s">
        <v>312</v>
      </c>
      <c r="K1705" s="187">
        <v>7.32</v>
      </c>
      <c r="L1705" s="351">
        <v>9.5</v>
      </c>
      <c r="M1705" s="187" t="s">
        <v>312</v>
      </c>
      <c r="N1705" s="187">
        <v>533.29999999999995</v>
      </c>
      <c r="O1705" s="187">
        <v>174.6</v>
      </c>
      <c r="P1705" s="13"/>
      <c r="Q1705" s="347" t="s">
        <v>465</v>
      </c>
      <c r="R1705" s="347" t="s">
        <v>636</v>
      </c>
      <c r="S1705" s="13"/>
      <c r="T1705" s="13"/>
      <c r="U1705" s="363" t="s">
        <v>686</v>
      </c>
      <c r="V1705" s="330"/>
      <c r="W1705" s="330"/>
      <c r="X1705" s="330"/>
      <c r="Y1705" s="330"/>
      <c r="Z1705" s="330"/>
      <c r="AA1705" s="13"/>
      <c r="AB1705" s="13"/>
    </row>
    <row r="1706" spans="1:32" ht="15" x14ac:dyDescent="0.25">
      <c r="A1706" s="13" t="s">
        <v>226</v>
      </c>
      <c r="B1706" s="39">
        <v>42963</v>
      </c>
      <c r="C1706" s="407">
        <v>0.37847222222222227</v>
      </c>
      <c r="D1706" s="187"/>
      <c r="E1706" s="111"/>
      <c r="F1706" s="351" t="s">
        <v>312</v>
      </c>
      <c r="G1706" s="187" t="s">
        <v>312</v>
      </c>
      <c r="H1706" s="351">
        <v>18.829999999999998</v>
      </c>
      <c r="I1706" s="13" t="s">
        <v>371</v>
      </c>
      <c r="J1706" s="318" t="s">
        <v>312</v>
      </c>
      <c r="K1706" s="187">
        <v>7.24</v>
      </c>
      <c r="L1706" s="351">
        <v>5.9</v>
      </c>
      <c r="M1706" s="187" t="s">
        <v>312</v>
      </c>
      <c r="N1706" s="187">
        <v>421.9</v>
      </c>
      <c r="O1706" s="187">
        <v>167.3</v>
      </c>
      <c r="P1706" s="13"/>
      <c r="Q1706" s="347" t="s">
        <v>465</v>
      </c>
      <c r="R1706" s="347" t="s">
        <v>345</v>
      </c>
      <c r="S1706" s="13"/>
      <c r="T1706" s="13"/>
      <c r="U1706" s="363" t="s">
        <v>502</v>
      </c>
      <c r="V1706" s="330"/>
      <c r="W1706" s="330"/>
      <c r="X1706" s="330"/>
      <c r="Y1706" s="330"/>
      <c r="Z1706" s="330"/>
      <c r="AA1706" s="13"/>
      <c r="AB1706" s="13"/>
    </row>
    <row r="1707" spans="1:32" ht="15" x14ac:dyDescent="0.25">
      <c r="A1707" s="73" t="s">
        <v>226</v>
      </c>
      <c r="B1707" s="325">
        <v>42970</v>
      </c>
      <c r="C1707" s="403">
        <v>0.4291666666666667</v>
      </c>
      <c r="D1707" s="404">
        <v>78</v>
      </c>
      <c r="E1707" s="160" t="s">
        <v>296</v>
      </c>
      <c r="F1707" s="405">
        <v>8.2200000000000006</v>
      </c>
      <c r="G1707" s="404">
        <v>110.1</v>
      </c>
      <c r="H1707" s="405">
        <v>19.239999999999998</v>
      </c>
      <c r="I1707" s="73" t="s">
        <v>230</v>
      </c>
      <c r="J1707" s="332" t="s">
        <v>312</v>
      </c>
      <c r="K1707" s="404">
        <v>7.17</v>
      </c>
      <c r="L1707" s="405">
        <v>6.6</v>
      </c>
      <c r="M1707" s="404" t="s">
        <v>312</v>
      </c>
      <c r="N1707" s="404">
        <v>436.8</v>
      </c>
      <c r="O1707" s="404">
        <v>157</v>
      </c>
      <c r="P1707" s="73"/>
      <c r="Q1707" s="378" t="s">
        <v>217</v>
      </c>
      <c r="R1707" s="378" t="s">
        <v>345</v>
      </c>
      <c r="S1707" s="73"/>
      <c r="T1707" s="73"/>
      <c r="U1707" s="382" t="s">
        <v>687</v>
      </c>
      <c r="V1707" s="362"/>
      <c r="W1707" s="362"/>
      <c r="X1707" s="362"/>
      <c r="Y1707" s="362"/>
      <c r="Z1707" s="362"/>
      <c r="AA1707" s="73"/>
      <c r="AB1707" s="73"/>
    </row>
    <row r="1708" spans="1:32" ht="15" x14ac:dyDescent="0.25">
      <c r="A1708" s="13" t="s">
        <v>226</v>
      </c>
      <c r="B1708" s="39">
        <v>42977</v>
      </c>
      <c r="C1708" s="407">
        <v>0.44027777777777777</v>
      </c>
      <c r="D1708" s="187">
        <v>71.7</v>
      </c>
      <c r="E1708" s="111" t="s">
        <v>296</v>
      </c>
      <c r="F1708" s="351">
        <v>8.02</v>
      </c>
      <c r="G1708" s="187">
        <v>105.6</v>
      </c>
      <c r="H1708" s="351">
        <v>18.829999999999998</v>
      </c>
      <c r="I1708" s="13" t="s">
        <v>233</v>
      </c>
      <c r="J1708" s="318" t="s">
        <v>312</v>
      </c>
      <c r="K1708" s="187">
        <v>7.51</v>
      </c>
      <c r="L1708" s="351">
        <v>3.12</v>
      </c>
      <c r="M1708" s="187" t="s">
        <v>312</v>
      </c>
      <c r="N1708" s="187">
        <v>594.29999999999995</v>
      </c>
      <c r="O1708" s="187">
        <v>196.6</v>
      </c>
      <c r="P1708" s="13"/>
      <c r="Q1708" s="347" t="s">
        <v>465</v>
      </c>
      <c r="R1708" s="347" t="s">
        <v>345</v>
      </c>
      <c r="S1708" s="13"/>
      <c r="T1708" s="13"/>
      <c r="U1708" s="363" t="s">
        <v>688</v>
      </c>
      <c r="V1708" s="330"/>
      <c r="W1708" s="330"/>
      <c r="X1708" s="330"/>
      <c r="Y1708" s="330"/>
      <c r="Z1708" s="330"/>
      <c r="AA1708" s="13"/>
      <c r="AB1708" s="13"/>
      <c r="AC1708" s="1"/>
      <c r="AD1708" s="1"/>
      <c r="AE1708" s="1"/>
      <c r="AF1708" s="1"/>
    </row>
    <row r="1709" spans="1:32" ht="15" x14ac:dyDescent="0.25">
      <c r="A1709" s="13" t="s">
        <v>226</v>
      </c>
      <c r="B1709" s="39">
        <v>42984</v>
      </c>
      <c r="C1709" s="407">
        <v>0.41666666666666669</v>
      </c>
      <c r="D1709" s="187"/>
      <c r="E1709" s="111"/>
      <c r="F1709" s="351">
        <v>6.82</v>
      </c>
      <c r="G1709" s="187">
        <v>86.8</v>
      </c>
      <c r="H1709" s="351">
        <v>17.68</v>
      </c>
      <c r="I1709" s="13" t="s">
        <v>233</v>
      </c>
      <c r="J1709" s="318" t="s">
        <v>312</v>
      </c>
      <c r="K1709" s="187">
        <v>7.3</v>
      </c>
      <c r="L1709" s="351">
        <v>1.26</v>
      </c>
      <c r="M1709" s="187" t="s">
        <v>312</v>
      </c>
      <c r="N1709" s="187">
        <v>772.5</v>
      </c>
      <c r="O1709" s="187">
        <v>182.6</v>
      </c>
      <c r="P1709" s="13"/>
      <c r="Q1709" s="347" t="s">
        <v>465</v>
      </c>
      <c r="R1709" s="347" t="s">
        <v>345</v>
      </c>
      <c r="S1709" s="13"/>
      <c r="T1709" s="13"/>
      <c r="U1709" s="363" t="s">
        <v>673</v>
      </c>
      <c r="V1709" s="330"/>
      <c r="W1709" s="330"/>
      <c r="X1709" s="330"/>
      <c r="Y1709" s="330"/>
      <c r="Z1709" s="330"/>
      <c r="AA1709" s="13"/>
      <c r="AB1709" s="13"/>
      <c r="AC1709" s="1"/>
      <c r="AD1709" s="1"/>
      <c r="AE1709" s="1"/>
      <c r="AF1709" s="1"/>
    </row>
    <row r="1710" spans="1:32" ht="15" x14ac:dyDescent="0.25">
      <c r="A1710" s="13" t="s">
        <v>226</v>
      </c>
      <c r="B1710" s="39">
        <v>42991</v>
      </c>
      <c r="C1710" s="407">
        <v>0.41736111111111113</v>
      </c>
      <c r="D1710" s="187">
        <v>191.8</v>
      </c>
      <c r="E1710" s="111" t="s">
        <v>296</v>
      </c>
      <c r="F1710" s="351">
        <v>7.13</v>
      </c>
      <c r="G1710" s="187">
        <v>94.9</v>
      </c>
      <c r="H1710" s="351">
        <v>19.579999999999998</v>
      </c>
      <c r="I1710" s="13" t="s">
        <v>230</v>
      </c>
      <c r="J1710" s="318" t="s">
        <v>312</v>
      </c>
      <c r="K1710" s="187">
        <v>7.16</v>
      </c>
      <c r="L1710" s="351" t="s">
        <v>312</v>
      </c>
      <c r="M1710" s="187" t="s">
        <v>312</v>
      </c>
      <c r="N1710" s="187">
        <v>678</v>
      </c>
      <c r="O1710" s="187" t="s">
        <v>312</v>
      </c>
      <c r="P1710" s="13"/>
      <c r="Q1710" s="347" t="s">
        <v>465</v>
      </c>
      <c r="R1710" s="347" t="s">
        <v>345</v>
      </c>
      <c r="S1710" s="13"/>
      <c r="T1710" s="13"/>
      <c r="U1710" s="363" t="s">
        <v>655</v>
      </c>
      <c r="V1710" s="330"/>
      <c r="W1710" s="330"/>
      <c r="X1710" s="330"/>
      <c r="Y1710" s="330"/>
      <c r="Z1710" s="330"/>
      <c r="AA1710" s="13"/>
      <c r="AB1710" s="13"/>
      <c r="AC1710" s="1"/>
      <c r="AD1710" s="1"/>
      <c r="AE1710" s="1"/>
      <c r="AF1710" s="1"/>
    </row>
    <row r="1711" spans="1:32" ht="15" x14ac:dyDescent="0.2">
      <c r="A1711" s="13" t="s">
        <v>227</v>
      </c>
      <c r="B1711" s="39">
        <v>41766</v>
      </c>
      <c r="C1711" s="16">
        <v>0.43124999999999997</v>
      </c>
      <c r="D1711" s="13">
        <v>51.2</v>
      </c>
      <c r="E1711" s="13"/>
      <c r="F1711" s="13">
        <v>10.199999999999999</v>
      </c>
      <c r="G1711" s="13" t="s">
        <v>312</v>
      </c>
      <c r="H1711" s="13">
        <v>12.29</v>
      </c>
      <c r="I1711" s="13" t="s">
        <v>230</v>
      </c>
      <c r="J1711" s="318" t="s">
        <v>312</v>
      </c>
      <c r="K1711" s="13">
        <v>7.95</v>
      </c>
      <c r="L1711" s="13">
        <v>4.0599999999999996</v>
      </c>
      <c r="M1711" s="13" t="s">
        <v>312</v>
      </c>
      <c r="N1711" s="13">
        <v>641</v>
      </c>
      <c r="O1711" s="13" t="s">
        <v>312</v>
      </c>
      <c r="P1711" s="13"/>
      <c r="Q1711" s="13" t="s">
        <v>312</v>
      </c>
      <c r="R1711" s="13" t="s">
        <v>345</v>
      </c>
      <c r="S1711" s="13"/>
      <c r="T1711" s="13"/>
      <c r="U1711" s="18" t="s">
        <v>136</v>
      </c>
      <c r="V1711" s="365"/>
      <c r="W1711" s="398"/>
      <c r="X1711" s="398"/>
      <c r="Y1711" s="398"/>
      <c r="Z1711" s="398"/>
      <c r="AA1711" s="338"/>
      <c r="AB1711" s="338"/>
    </row>
    <row r="1712" spans="1:32" ht="15" x14ac:dyDescent="0.2">
      <c r="A1712" s="13" t="s">
        <v>227</v>
      </c>
      <c r="B1712" s="39">
        <v>41780</v>
      </c>
      <c r="C1712" s="16">
        <v>0.3888888888888889</v>
      </c>
      <c r="D1712" s="13">
        <v>101</v>
      </c>
      <c r="E1712" s="13"/>
      <c r="F1712" s="13">
        <v>9.01</v>
      </c>
      <c r="G1712" s="13" t="s">
        <v>312</v>
      </c>
      <c r="H1712" s="13">
        <v>13.12</v>
      </c>
      <c r="I1712" s="13" t="s">
        <v>371</v>
      </c>
      <c r="J1712" s="318" t="s">
        <v>312</v>
      </c>
      <c r="K1712" s="13">
        <v>7.69</v>
      </c>
      <c r="L1712" s="13" t="s">
        <v>312</v>
      </c>
      <c r="M1712" s="13" t="s">
        <v>312</v>
      </c>
      <c r="N1712" s="13">
        <v>507</v>
      </c>
      <c r="O1712" s="13" t="s">
        <v>312</v>
      </c>
      <c r="P1712" s="13"/>
      <c r="Q1712" s="13" t="s">
        <v>312</v>
      </c>
      <c r="R1712" s="13" t="s">
        <v>346</v>
      </c>
      <c r="S1712" s="13"/>
      <c r="T1712" s="13"/>
      <c r="U1712" s="18" t="s">
        <v>139</v>
      </c>
      <c r="V1712" s="365"/>
      <c r="W1712" s="398"/>
      <c r="X1712" s="398"/>
      <c r="Y1712" s="398"/>
      <c r="Z1712" s="398"/>
      <c r="AA1712" s="338"/>
      <c r="AB1712" s="338"/>
    </row>
    <row r="1713" spans="1:28" ht="15" x14ac:dyDescent="0.2">
      <c r="A1713" s="13" t="s">
        <v>227</v>
      </c>
      <c r="B1713" s="39">
        <v>41794</v>
      </c>
      <c r="C1713" s="16">
        <v>0.39861111111111108</v>
      </c>
      <c r="D1713" s="13">
        <v>104</v>
      </c>
      <c r="E1713" s="13"/>
      <c r="F1713" s="13">
        <v>8.67</v>
      </c>
      <c r="G1713" s="13" t="s">
        <v>312</v>
      </c>
      <c r="H1713" s="13">
        <v>16.64</v>
      </c>
      <c r="I1713" s="13" t="s">
        <v>371</v>
      </c>
      <c r="J1713" s="318" t="s">
        <v>312</v>
      </c>
      <c r="K1713" s="13">
        <v>7.74</v>
      </c>
      <c r="L1713" s="13">
        <v>16.7</v>
      </c>
      <c r="M1713" s="13" t="s">
        <v>312</v>
      </c>
      <c r="N1713" s="13">
        <v>404</v>
      </c>
      <c r="O1713" s="13" t="s">
        <v>312</v>
      </c>
      <c r="P1713" s="13"/>
      <c r="Q1713" s="13" t="s">
        <v>312</v>
      </c>
      <c r="R1713" s="13" t="s">
        <v>345</v>
      </c>
      <c r="S1713" s="13"/>
      <c r="T1713" s="13"/>
      <c r="U1713" s="18" t="s">
        <v>99</v>
      </c>
      <c r="V1713" s="365"/>
      <c r="W1713" s="398"/>
      <c r="X1713" s="398"/>
      <c r="Y1713" s="398"/>
      <c r="Z1713" s="398"/>
      <c r="AA1713" s="338"/>
      <c r="AB1713" s="338"/>
    </row>
    <row r="1714" spans="1:28" ht="15" x14ac:dyDescent="0.2">
      <c r="A1714" s="13" t="s">
        <v>227</v>
      </c>
      <c r="B1714" s="39">
        <v>41808</v>
      </c>
      <c r="C1714" s="16">
        <v>0.38680555555555557</v>
      </c>
      <c r="D1714" s="13">
        <v>88.2</v>
      </c>
      <c r="E1714" s="13"/>
      <c r="F1714" s="13">
        <v>8.81</v>
      </c>
      <c r="G1714" s="13" t="s">
        <v>312</v>
      </c>
      <c r="H1714" s="13">
        <v>16.510000000000002</v>
      </c>
      <c r="I1714" s="13" t="s">
        <v>371</v>
      </c>
      <c r="J1714" s="318" t="s">
        <v>312</v>
      </c>
      <c r="K1714" s="13">
        <v>7.92</v>
      </c>
      <c r="L1714" s="13">
        <v>9.01</v>
      </c>
      <c r="M1714" s="13" t="s">
        <v>312</v>
      </c>
      <c r="N1714" s="13">
        <v>339</v>
      </c>
      <c r="O1714" s="13" t="s">
        <v>312</v>
      </c>
      <c r="P1714" s="13"/>
      <c r="Q1714" s="13" t="s">
        <v>312</v>
      </c>
      <c r="R1714" s="13" t="s">
        <v>345</v>
      </c>
      <c r="S1714" s="13"/>
      <c r="T1714" s="13"/>
      <c r="U1714" s="18" t="s">
        <v>100</v>
      </c>
      <c r="V1714" s="365"/>
      <c r="W1714" s="398"/>
      <c r="X1714" s="398"/>
      <c r="Y1714" s="398"/>
      <c r="Z1714" s="398"/>
      <c r="AA1714" s="338"/>
      <c r="AB1714" s="338"/>
    </row>
    <row r="1715" spans="1:28" ht="15" x14ac:dyDescent="0.2">
      <c r="A1715" s="13" t="s">
        <v>227</v>
      </c>
      <c r="B1715" s="39">
        <v>41829</v>
      </c>
      <c r="C1715" s="16">
        <v>0.38125000000000003</v>
      </c>
      <c r="D1715" s="13">
        <v>210</v>
      </c>
      <c r="E1715" s="13"/>
      <c r="F1715" s="13">
        <v>7.87</v>
      </c>
      <c r="G1715" s="13" t="s">
        <v>312</v>
      </c>
      <c r="H1715" s="13">
        <v>18.989999999999998</v>
      </c>
      <c r="I1715" s="13" t="s">
        <v>230</v>
      </c>
      <c r="J1715" s="318" t="s">
        <v>312</v>
      </c>
      <c r="K1715" s="13">
        <v>7.47</v>
      </c>
      <c r="L1715" s="13">
        <v>11.2</v>
      </c>
      <c r="M1715" s="13" t="s">
        <v>312</v>
      </c>
      <c r="N1715" s="13">
        <v>361</v>
      </c>
      <c r="O1715" s="13" t="s">
        <v>312</v>
      </c>
      <c r="P1715" s="13"/>
      <c r="Q1715" s="13" t="s">
        <v>312</v>
      </c>
      <c r="R1715" s="13" t="s">
        <v>345</v>
      </c>
      <c r="S1715" s="13"/>
      <c r="T1715" s="13"/>
      <c r="U1715" s="18" t="s">
        <v>104</v>
      </c>
      <c r="V1715" s="365"/>
      <c r="W1715" s="398"/>
      <c r="X1715" s="398"/>
      <c r="Y1715" s="398"/>
      <c r="Z1715" s="398"/>
      <c r="AA1715" s="338"/>
      <c r="AB1715" s="338"/>
    </row>
    <row r="1716" spans="1:28" ht="15" x14ac:dyDescent="0.2">
      <c r="A1716" s="13" t="s">
        <v>227</v>
      </c>
      <c r="B1716" s="39">
        <v>41843</v>
      </c>
      <c r="C1716" s="16">
        <v>0.39444444444444443</v>
      </c>
      <c r="D1716" s="13">
        <v>79.400000000000006</v>
      </c>
      <c r="E1716" s="13"/>
      <c r="F1716" s="13">
        <v>8.26</v>
      </c>
      <c r="G1716" s="13" t="s">
        <v>312</v>
      </c>
      <c r="H1716" s="13">
        <v>19.579999999999998</v>
      </c>
      <c r="I1716" s="13" t="s">
        <v>230</v>
      </c>
      <c r="J1716" s="318" t="s">
        <v>312</v>
      </c>
      <c r="K1716" s="13">
        <v>7.68</v>
      </c>
      <c r="L1716" s="13">
        <v>8.83</v>
      </c>
      <c r="M1716" s="13" t="s">
        <v>312</v>
      </c>
      <c r="N1716" s="13">
        <v>372</v>
      </c>
      <c r="O1716" s="13" t="s">
        <v>312</v>
      </c>
      <c r="P1716" s="13"/>
      <c r="Q1716" s="13" t="s">
        <v>312</v>
      </c>
      <c r="R1716" s="13" t="s">
        <v>345</v>
      </c>
      <c r="S1716" s="13"/>
      <c r="T1716" s="13"/>
      <c r="U1716" s="18" t="s">
        <v>520</v>
      </c>
      <c r="V1716" s="365"/>
      <c r="W1716" s="398"/>
      <c r="X1716" s="398"/>
      <c r="Y1716" s="398"/>
      <c r="Z1716" s="398"/>
      <c r="AA1716" s="338"/>
      <c r="AB1716" s="338"/>
    </row>
    <row r="1717" spans="1:28" ht="15" x14ac:dyDescent="0.2">
      <c r="A1717" s="13" t="s">
        <v>227</v>
      </c>
      <c r="B1717" s="39">
        <v>41857</v>
      </c>
      <c r="C1717" s="16">
        <v>0.41041666666666665</v>
      </c>
      <c r="D1717" s="13">
        <v>206</v>
      </c>
      <c r="E1717" s="13"/>
      <c r="F1717" s="13">
        <v>7.92</v>
      </c>
      <c r="G1717" s="13" t="s">
        <v>312</v>
      </c>
      <c r="H1717" s="13">
        <v>19.059999999999999</v>
      </c>
      <c r="I1717" s="13" t="s">
        <v>230</v>
      </c>
      <c r="J1717" s="318" t="s">
        <v>312</v>
      </c>
      <c r="K1717" s="13">
        <v>7.67</v>
      </c>
      <c r="L1717" s="13">
        <v>10.1</v>
      </c>
      <c r="M1717" s="13" t="s">
        <v>312</v>
      </c>
      <c r="N1717" s="13">
        <v>396</v>
      </c>
      <c r="O1717" s="13" t="s">
        <v>312</v>
      </c>
      <c r="P1717" s="13"/>
      <c r="Q1717" s="13" t="s">
        <v>312</v>
      </c>
      <c r="R1717" s="13" t="s">
        <v>345</v>
      </c>
      <c r="S1717" s="13"/>
      <c r="T1717" s="13"/>
      <c r="U1717" s="18" t="s">
        <v>106</v>
      </c>
      <c r="V1717" s="365"/>
      <c r="W1717" s="398"/>
      <c r="X1717" s="398"/>
      <c r="Y1717" s="398"/>
      <c r="Z1717" s="398"/>
      <c r="AA1717" s="338"/>
      <c r="AB1717" s="338"/>
    </row>
    <row r="1718" spans="1:28" ht="15" x14ac:dyDescent="0.2">
      <c r="A1718" s="13" t="s">
        <v>227</v>
      </c>
      <c r="B1718" s="39">
        <v>41871</v>
      </c>
      <c r="C1718" s="16">
        <v>0.3888888888888889</v>
      </c>
      <c r="D1718" s="13">
        <v>205</v>
      </c>
      <c r="E1718" s="13"/>
      <c r="F1718" s="13">
        <v>7.69</v>
      </c>
      <c r="G1718" s="13" t="s">
        <v>312</v>
      </c>
      <c r="H1718" s="13">
        <v>18.3</v>
      </c>
      <c r="I1718" s="13" t="s">
        <v>230</v>
      </c>
      <c r="J1718" s="318" t="s">
        <v>312</v>
      </c>
      <c r="K1718" s="13">
        <v>7.39</v>
      </c>
      <c r="L1718" s="13">
        <v>6.97</v>
      </c>
      <c r="M1718" s="13" t="s">
        <v>312</v>
      </c>
      <c r="N1718" s="13">
        <v>476</v>
      </c>
      <c r="O1718" s="13" t="s">
        <v>312</v>
      </c>
      <c r="P1718" s="13"/>
      <c r="Q1718" s="13" t="s">
        <v>312</v>
      </c>
      <c r="R1718" s="13" t="s">
        <v>345</v>
      </c>
      <c r="S1718" s="13"/>
      <c r="T1718" s="13"/>
      <c r="U1718" s="18" t="s">
        <v>107</v>
      </c>
      <c r="V1718" s="365"/>
      <c r="W1718" s="398"/>
      <c r="X1718" s="398"/>
      <c r="Y1718" s="398"/>
      <c r="Z1718" s="398"/>
      <c r="AA1718" s="338"/>
      <c r="AB1718" s="338"/>
    </row>
    <row r="1719" spans="1:28" ht="15" x14ac:dyDescent="0.2">
      <c r="A1719" s="13" t="s">
        <v>227</v>
      </c>
      <c r="B1719" s="39">
        <v>41885</v>
      </c>
      <c r="C1719" s="16">
        <v>0.4236111111111111</v>
      </c>
      <c r="D1719" s="13">
        <v>461</v>
      </c>
      <c r="E1719" s="13"/>
      <c r="F1719" s="13">
        <v>8.57</v>
      </c>
      <c r="G1719" s="13" t="s">
        <v>312</v>
      </c>
      <c r="H1719" s="13">
        <v>17.64</v>
      </c>
      <c r="I1719" s="13" t="s">
        <v>233</v>
      </c>
      <c r="J1719" s="318" t="s">
        <v>312</v>
      </c>
      <c r="K1719" s="13">
        <v>7.67</v>
      </c>
      <c r="L1719" s="15">
        <v>6</v>
      </c>
      <c r="M1719" s="13" t="s">
        <v>312</v>
      </c>
      <c r="N1719" s="13">
        <v>649</v>
      </c>
      <c r="O1719" s="13" t="s">
        <v>312</v>
      </c>
      <c r="P1719" s="13"/>
      <c r="Q1719" s="13" t="s">
        <v>312</v>
      </c>
      <c r="R1719" s="13" t="s">
        <v>345</v>
      </c>
      <c r="S1719" s="13"/>
      <c r="T1719" s="13"/>
      <c r="U1719" s="18" t="s">
        <v>108</v>
      </c>
      <c r="V1719" s="365"/>
      <c r="W1719" s="398"/>
      <c r="X1719" s="398"/>
      <c r="Y1719" s="398"/>
      <c r="Z1719" s="398"/>
      <c r="AA1719" s="338"/>
      <c r="AB1719" s="338"/>
    </row>
    <row r="1720" spans="1:28" ht="15" x14ac:dyDescent="0.2">
      <c r="A1720" s="13" t="s">
        <v>227</v>
      </c>
      <c r="B1720" s="39">
        <v>41899</v>
      </c>
      <c r="C1720" s="16">
        <v>0.38541666666666669</v>
      </c>
      <c r="D1720" s="13">
        <v>155</v>
      </c>
      <c r="E1720" s="13"/>
      <c r="F1720" s="13">
        <v>8.75</v>
      </c>
      <c r="G1720" s="13" t="s">
        <v>312</v>
      </c>
      <c r="H1720" s="13">
        <v>15.69</v>
      </c>
      <c r="I1720" s="13" t="s">
        <v>233</v>
      </c>
      <c r="J1720" s="318" t="s">
        <v>312</v>
      </c>
      <c r="K1720" s="13">
        <v>7.36</v>
      </c>
      <c r="L1720" s="13">
        <v>7.78</v>
      </c>
      <c r="M1720" s="13" t="s">
        <v>312</v>
      </c>
      <c r="N1720" s="13">
        <v>589</v>
      </c>
      <c r="O1720" s="13" t="s">
        <v>312</v>
      </c>
      <c r="P1720" s="13"/>
      <c r="Q1720" s="13" t="s">
        <v>312</v>
      </c>
      <c r="R1720" s="13" t="s">
        <v>345</v>
      </c>
      <c r="S1720" s="13"/>
      <c r="T1720" s="13"/>
      <c r="U1720" s="18" t="s">
        <v>113</v>
      </c>
      <c r="V1720" s="365"/>
      <c r="W1720" s="398"/>
      <c r="X1720" s="398"/>
      <c r="Y1720" s="398"/>
      <c r="Z1720" s="398"/>
      <c r="AA1720" s="338"/>
      <c r="AB1720" s="338"/>
    </row>
    <row r="1721" spans="1:28" ht="15" x14ac:dyDescent="0.2">
      <c r="A1721" s="13" t="s">
        <v>227</v>
      </c>
      <c r="B1721" s="39">
        <v>41916</v>
      </c>
      <c r="C1721" s="361">
        <v>0.37152777777777773</v>
      </c>
      <c r="D1721" s="13">
        <v>147</v>
      </c>
      <c r="E1721" s="13" t="s">
        <v>296</v>
      </c>
      <c r="F1721" s="13" t="s">
        <v>312</v>
      </c>
      <c r="G1721" s="13" t="s">
        <v>312</v>
      </c>
      <c r="H1721" s="13">
        <v>12.4</v>
      </c>
      <c r="I1721" s="13" t="s">
        <v>230</v>
      </c>
      <c r="J1721" s="318" t="s">
        <v>312</v>
      </c>
      <c r="K1721" s="15">
        <v>8</v>
      </c>
      <c r="L1721" s="12">
        <v>10.1</v>
      </c>
      <c r="M1721" s="13" t="s">
        <v>312</v>
      </c>
      <c r="N1721" s="13"/>
      <c r="O1721" s="13" t="s">
        <v>312</v>
      </c>
      <c r="P1721" s="13"/>
      <c r="Q1721" s="13"/>
      <c r="R1721" s="13" t="s">
        <v>345</v>
      </c>
      <c r="S1721" s="13"/>
      <c r="T1721" s="13"/>
      <c r="U1721" s="18" t="s">
        <v>335</v>
      </c>
      <c r="V1721" s="330"/>
      <c r="W1721" s="357"/>
      <c r="X1721" s="357"/>
      <c r="Y1721" s="357"/>
      <c r="Z1721" s="357"/>
      <c r="AA1721" s="338"/>
      <c r="AB1721" s="338"/>
    </row>
    <row r="1722" spans="1:28" ht="15" x14ac:dyDescent="0.2">
      <c r="A1722" s="13" t="s">
        <v>227</v>
      </c>
      <c r="B1722" s="39">
        <v>41930</v>
      </c>
      <c r="C1722" s="16">
        <v>0.34166666666666662</v>
      </c>
      <c r="D1722" s="13">
        <v>83.3</v>
      </c>
      <c r="E1722" s="13">
        <v>2419.6</v>
      </c>
      <c r="F1722" s="13">
        <v>8.76</v>
      </c>
      <c r="G1722" s="13">
        <v>95.9</v>
      </c>
      <c r="H1722" s="15">
        <v>10.96</v>
      </c>
      <c r="I1722" s="13" t="s">
        <v>230</v>
      </c>
      <c r="J1722" s="318"/>
      <c r="K1722" s="13">
        <v>8.06</v>
      </c>
      <c r="L1722" s="13"/>
      <c r="M1722" s="13">
        <v>588.70000000000005</v>
      </c>
      <c r="N1722" s="13"/>
      <c r="O1722" s="13" t="s">
        <v>312</v>
      </c>
      <c r="P1722" s="13"/>
      <c r="Q1722" s="13"/>
      <c r="R1722" s="13" t="s">
        <v>345</v>
      </c>
      <c r="S1722" s="13"/>
      <c r="T1722" s="13"/>
      <c r="U1722" s="18" t="s">
        <v>275</v>
      </c>
      <c r="V1722" s="330"/>
      <c r="W1722" s="357"/>
      <c r="X1722" s="357"/>
      <c r="Y1722" s="357"/>
      <c r="Z1722" s="357"/>
      <c r="AA1722" s="338"/>
      <c r="AB1722" s="338"/>
    </row>
    <row r="1723" spans="1:28" ht="15" x14ac:dyDescent="0.2">
      <c r="A1723" s="13" t="s">
        <v>227</v>
      </c>
      <c r="B1723" s="39">
        <v>41951</v>
      </c>
      <c r="C1723" s="16">
        <v>0.36319444444444443</v>
      </c>
      <c r="D1723" s="13" t="s">
        <v>296</v>
      </c>
      <c r="E1723" s="13" t="s">
        <v>296</v>
      </c>
      <c r="F1723" s="13" t="s">
        <v>312</v>
      </c>
      <c r="G1723" s="13" t="s">
        <v>312</v>
      </c>
      <c r="H1723" s="13">
        <v>7.93</v>
      </c>
      <c r="I1723" s="13" t="s">
        <v>230</v>
      </c>
      <c r="J1723" s="318" t="s">
        <v>312</v>
      </c>
      <c r="K1723" s="13">
        <v>7.53</v>
      </c>
      <c r="L1723" s="13">
        <v>16.8</v>
      </c>
      <c r="M1723" s="13" t="s">
        <v>312</v>
      </c>
      <c r="N1723" s="13"/>
      <c r="O1723" s="13" t="s">
        <v>312</v>
      </c>
      <c r="P1723" s="13"/>
      <c r="Q1723" s="13"/>
      <c r="R1723" s="13" t="s">
        <v>345</v>
      </c>
      <c r="S1723" s="13"/>
      <c r="T1723" s="13"/>
      <c r="U1723" s="18" t="s">
        <v>275</v>
      </c>
      <c r="V1723" s="330"/>
      <c r="W1723" s="357"/>
      <c r="X1723" s="357"/>
      <c r="Y1723" s="357"/>
      <c r="Z1723" s="357"/>
      <c r="AA1723" s="338"/>
      <c r="AB1723" s="338"/>
    </row>
    <row r="1724" spans="1:28" ht="15" x14ac:dyDescent="0.2">
      <c r="A1724" s="13" t="s">
        <v>227</v>
      </c>
      <c r="B1724" s="39">
        <v>41965</v>
      </c>
      <c r="C1724" s="16">
        <v>0.35625000000000001</v>
      </c>
      <c r="D1724" s="12">
        <v>77.099999999999994</v>
      </c>
      <c r="E1724" s="12">
        <v>1299.7</v>
      </c>
      <c r="F1724" s="13">
        <v>11.02</v>
      </c>
      <c r="G1724" s="13"/>
      <c r="H1724" s="15">
        <v>2.96</v>
      </c>
      <c r="I1724" s="13" t="s">
        <v>230</v>
      </c>
      <c r="J1724" s="318" t="s">
        <v>312</v>
      </c>
      <c r="K1724" s="13">
        <v>7.67</v>
      </c>
      <c r="L1724" s="12">
        <v>4.5999999999999996</v>
      </c>
      <c r="M1724" s="13" t="s">
        <v>312</v>
      </c>
      <c r="N1724" s="13"/>
      <c r="O1724" s="13" t="s">
        <v>312</v>
      </c>
      <c r="P1724" s="13"/>
      <c r="Q1724" s="13"/>
      <c r="R1724" s="13" t="s">
        <v>345</v>
      </c>
      <c r="S1724" s="13"/>
      <c r="T1724" s="13"/>
      <c r="U1724" s="18" t="s">
        <v>280</v>
      </c>
      <c r="V1724" s="330"/>
      <c r="W1724" s="357"/>
      <c r="X1724" s="357"/>
      <c r="Y1724" s="357"/>
      <c r="Z1724" s="357"/>
      <c r="AA1724" s="338"/>
      <c r="AB1724" s="338"/>
    </row>
    <row r="1725" spans="1:28" ht="15" x14ac:dyDescent="0.2">
      <c r="A1725" s="13" t="s">
        <v>227</v>
      </c>
      <c r="B1725" s="39">
        <v>41986</v>
      </c>
      <c r="C1725" s="16">
        <v>0.37291666666666662</v>
      </c>
      <c r="D1725" s="12">
        <v>105</v>
      </c>
      <c r="E1725" s="12">
        <v>1203.3</v>
      </c>
      <c r="F1725" s="13" t="s">
        <v>312</v>
      </c>
      <c r="G1725" s="13" t="s">
        <v>312</v>
      </c>
      <c r="H1725" s="15">
        <v>4.4000000000000004</v>
      </c>
      <c r="I1725" s="13" t="s">
        <v>230</v>
      </c>
      <c r="J1725" s="318" t="s">
        <v>312</v>
      </c>
      <c r="K1725" s="13">
        <v>6.76</v>
      </c>
      <c r="L1725" s="12">
        <v>5.4</v>
      </c>
      <c r="M1725" s="13" t="s">
        <v>312</v>
      </c>
      <c r="N1725" s="13"/>
      <c r="O1725" s="13" t="s">
        <v>312</v>
      </c>
      <c r="P1725" s="13"/>
      <c r="Q1725" s="13"/>
      <c r="R1725" s="13" t="s">
        <v>345</v>
      </c>
      <c r="S1725" s="13"/>
      <c r="T1725" s="13"/>
      <c r="U1725" s="18" t="s">
        <v>275</v>
      </c>
      <c r="V1725" s="330"/>
      <c r="W1725" s="357"/>
      <c r="X1725" s="357"/>
      <c r="Y1725" s="357"/>
      <c r="Z1725" s="357"/>
      <c r="AA1725" s="338"/>
      <c r="AB1725" s="338"/>
    </row>
    <row r="1726" spans="1:28" ht="15" x14ac:dyDescent="0.2">
      <c r="A1726" s="13" t="s">
        <v>227</v>
      </c>
      <c r="B1726" s="39">
        <v>42028</v>
      </c>
      <c r="C1726" s="16">
        <v>0.35625000000000001</v>
      </c>
      <c r="D1726" s="13">
        <v>79.8</v>
      </c>
      <c r="E1726" s="13">
        <v>613.1</v>
      </c>
      <c r="F1726" s="15">
        <v>11.53</v>
      </c>
      <c r="G1726" s="13">
        <v>101</v>
      </c>
      <c r="H1726" s="15">
        <v>2.16</v>
      </c>
      <c r="I1726" s="13" t="s">
        <v>230</v>
      </c>
      <c r="J1726" s="318" t="s">
        <v>312</v>
      </c>
      <c r="K1726" s="15">
        <v>7.94</v>
      </c>
      <c r="L1726" s="12">
        <v>9.3000000000000007</v>
      </c>
      <c r="M1726" s="13" t="s">
        <v>312</v>
      </c>
      <c r="N1726" s="15">
        <v>671.3</v>
      </c>
      <c r="O1726" s="13" t="s">
        <v>312</v>
      </c>
      <c r="P1726" s="13"/>
      <c r="Q1726" s="13" t="s">
        <v>217</v>
      </c>
      <c r="R1726" s="13" t="s">
        <v>345</v>
      </c>
      <c r="S1726" s="13"/>
      <c r="T1726" s="13"/>
      <c r="U1726" s="18" t="s">
        <v>278</v>
      </c>
      <c r="V1726" s="18" t="s">
        <v>385</v>
      </c>
      <c r="W1726" s="158"/>
      <c r="X1726" s="158"/>
      <c r="Y1726" s="158"/>
      <c r="Z1726" s="158"/>
      <c r="AA1726" s="338"/>
      <c r="AB1726" s="338"/>
    </row>
    <row r="1727" spans="1:28" ht="15" x14ac:dyDescent="0.2">
      <c r="A1727" s="13" t="s">
        <v>227</v>
      </c>
      <c r="B1727" s="39">
        <v>42049</v>
      </c>
      <c r="C1727" s="16">
        <v>0.39097222222222222</v>
      </c>
      <c r="D1727" s="13">
        <v>49</v>
      </c>
      <c r="E1727" s="13">
        <v>686.7</v>
      </c>
      <c r="F1727" s="14">
        <v>10.92</v>
      </c>
      <c r="G1727" s="13">
        <v>107.5</v>
      </c>
      <c r="H1727" s="15">
        <v>7.8</v>
      </c>
      <c r="I1727" s="13" t="s">
        <v>230</v>
      </c>
      <c r="J1727" s="318" t="s">
        <v>312</v>
      </c>
      <c r="K1727" s="15">
        <v>7.8</v>
      </c>
      <c r="L1727" s="15">
        <v>4.84</v>
      </c>
      <c r="M1727" s="13" t="s">
        <v>312</v>
      </c>
      <c r="N1727" s="15">
        <v>653.20000000000005</v>
      </c>
      <c r="O1727" s="13" t="s">
        <v>312</v>
      </c>
      <c r="P1727" s="13" t="s">
        <v>312</v>
      </c>
      <c r="Q1727" s="13" t="s">
        <v>312</v>
      </c>
      <c r="R1727" s="13" t="s">
        <v>345</v>
      </c>
      <c r="S1727" s="13"/>
      <c r="T1727" s="13"/>
      <c r="U1727" s="18" t="s">
        <v>278</v>
      </c>
      <c r="V1727" s="18" t="s">
        <v>375</v>
      </c>
      <c r="W1727" s="158"/>
      <c r="X1727" s="158"/>
      <c r="Y1727" s="158"/>
      <c r="Z1727" s="158"/>
      <c r="AA1727" s="338"/>
      <c r="AB1727" s="338"/>
    </row>
    <row r="1728" spans="1:28" ht="15" x14ac:dyDescent="0.2">
      <c r="A1728" s="13" t="s">
        <v>227</v>
      </c>
      <c r="B1728" s="39">
        <v>42063</v>
      </c>
      <c r="C1728" s="16">
        <v>0.34930555555555554</v>
      </c>
      <c r="D1728" s="13">
        <v>41.4</v>
      </c>
      <c r="E1728" s="13">
        <v>461.1</v>
      </c>
      <c r="F1728" s="14">
        <v>11.85</v>
      </c>
      <c r="G1728" s="13">
        <v>100.5</v>
      </c>
      <c r="H1728" s="15">
        <v>0.69</v>
      </c>
      <c r="I1728" s="13" t="s">
        <v>230</v>
      </c>
      <c r="J1728" s="318" t="s">
        <v>312</v>
      </c>
      <c r="K1728" s="15">
        <v>8.0399999999999991</v>
      </c>
      <c r="L1728" s="15">
        <v>5.62</v>
      </c>
      <c r="M1728" s="13" t="s">
        <v>312</v>
      </c>
      <c r="N1728" s="13">
        <v>623.20000000000005</v>
      </c>
      <c r="O1728" s="13" t="s">
        <v>312</v>
      </c>
      <c r="P1728" s="13"/>
      <c r="Q1728" s="13" t="s">
        <v>298</v>
      </c>
      <c r="R1728" s="13" t="s">
        <v>346</v>
      </c>
      <c r="S1728" s="13"/>
      <c r="T1728" s="13"/>
      <c r="U1728" s="18" t="s">
        <v>278</v>
      </c>
      <c r="V1728" s="18" t="s">
        <v>301</v>
      </c>
      <c r="W1728" s="158"/>
      <c r="X1728" s="158"/>
      <c r="Y1728" s="158"/>
      <c r="Z1728" s="158"/>
      <c r="AA1728" s="338"/>
      <c r="AB1728" s="338"/>
    </row>
    <row r="1729" spans="1:28" ht="15" x14ac:dyDescent="0.2">
      <c r="A1729" s="13" t="s">
        <v>227</v>
      </c>
      <c r="B1729" s="39">
        <v>42084</v>
      </c>
      <c r="C1729" s="16">
        <v>0.39027777777777778</v>
      </c>
      <c r="D1729" s="13">
        <v>60.2</v>
      </c>
      <c r="E1729" s="13">
        <v>1732.9</v>
      </c>
      <c r="F1729" s="14">
        <v>10.3</v>
      </c>
      <c r="G1729" s="13">
        <v>102.9</v>
      </c>
      <c r="H1729" s="15">
        <v>6.97</v>
      </c>
      <c r="I1729" s="13" t="s">
        <v>230</v>
      </c>
      <c r="J1729" s="318" t="s">
        <v>312</v>
      </c>
      <c r="K1729" s="15">
        <v>7.86</v>
      </c>
      <c r="L1729" s="15">
        <v>6.5</v>
      </c>
      <c r="M1729" s="13" t="s">
        <v>312</v>
      </c>
      <c r="N1729" s="15">
        <v>728.6</v>
      </c>
      <c r="O1729" s="12">
        <v>202.4</v>
      </c>
      <c r="P1729" s="13"/>
      <c r="Q1729" s="13" t="s">
        <v>298</v>
      </c>
      <c r="R1729" s="13" t="s">
        <v>345</v>
      </c>
      <c r="S1729" s="13"/>
      <c r="T1729" s="13"/>
      <c r="U1729" s="18" t="s">
        <v>278</v>
      </c>
      <c r="V1729" s="18" t="s">
        <v>302</v>
      </c>
      <c r="W1729" s="158"/>
      <c r="X1729" s="158"/>
      <c r="Y1729" s="158"/>
      <c r="Z1729" s="158"/>
      <c r="AA1729" s="338"/>
      <c r="AB1729" s="338"/>
    </row>
    <row r="1730" spans="1:28" ht="15" x14ac:dyDescent="0.2">
      <c r="A1730" s="13" t="s">
        <v>227</v>
      </c>
      <c r="B1730" s="39">
        <v>42091</v>
      </c>
      <c r="C1730" s="16">
        <v>0.40069444444444446</v>
      </c>
      <c r="D1730" s="13">
        <v>73.7</v>
      </c>
      <c r="E1730" s="13">
        <v>1732.9</v>
      </c>
      <c r="F1730" s="14">
        <v>10.17</v>
      </c>
      <c r="G1730" s="13">
        <v>106.6</v>
      </c>
      <c r="H1730" s="15">
        <v>9</v>
      </c>
      <c r="I1730" s="13" t="s">
        <v>230</v>
      </c>
      <c r="J1730" s="318" t="s">
        <v>312</v>
      </c>
      <c r="K1730" s="15">
        <v>7.83</v>
      </c>
      <c r="L1730" s="15">
        <v>6.99</v>
      </c>
      <c r="M1730" s="15">
        <v>484.3</v>
      </c>
      <c r="N1730" s="15">
        <v>699.6</v>
      </c>
      <c r="O1730" s="12">
        <v>188.4</v>
      </c>
      <c r="P1730" s="13"/>
      <c r="Q1730" s="13" t="s">
        <v>298</v>
      </c>
      <c r="R1730" s="13" t="s">
        <v>345</v>
      </c>
      <c r="S1730" s="13"/>
      <c r="T1730" s="13"/>
      <c r="U1730" s="18" t="s">
        <v>278</v>
      </c>
      <c r="V1730" s="18" t="s">
        <v>303</v>
      </c>
      <c r="W1730" s="158"/>
      <c r="X1730" s="158"/>
      <c r="Y1730" s="158"/>
      <c r="Z1730" s="158"/>
      <c r="AA1730" s="338"/>
      <c r="AB1730" s="338"/>
    </row>
    <row r="1731" spans="1:28" ht="15" x14ac:dyDescent="0.2">
      <c r="A1731" s="13" t="s">
        <v>227</v>
      </c>
      <c r="B1731" s="39">
        <v>42111</v>
      </c>
      <c r="C1731" s="16">
        <v>0.3979166666666667</v>
      </c>
      <c r="D1731" s="13">
        <v>1553.1</v>
      </c>
      <c r="E1731" s="13" t="s">
        <v>296</v>
      </c>
      <c r="F1731" s="15">
        <v>9.6999999999999993</v>
      </c>
      <c r="G1731" s="13">
        <v>97.8</v>
      </c>
      <c r="H1731" s="15">
        <v>7.85</v>
      </c>
      <c r="I1731" s="13" t="s">
        <v>371</v>
      </c>
      <c r="J1731" s="318" t="s">
        <v>312</v>
      </c>
      <c r="K1731" s="15">
        <v>7.58</v>
      </c>
      <c r="L1731" s="15" t="s">
        <v>312</v>
      </c>
      <c r="M1731" s="15">
        <v>330.4</v>
      </c>
      <c r="N1731" s="15">
        <v>499.1</v>
      </c>
      <c r="O1731" s="12">
        <v>187.6</v>
      </c>
      <c r="P1731" s="13" t="s">
        <v>312</v>
      </c>
      <c r="Q1731" s="13" t="s">
        <v>298</v>
      </c>
      <c r="R1731" s="13" t="s">
        <v>346</v>
      </c>
      <c r="S1731" s="13" t="s">
        <v>312</v>
      </c>
      <c r="T1731" s="13" t="s">
        <v>312</v>
      </c>
      <c r="U1731" s="387" t="s">
        <v>195</v>
      </c>
      <c r="V1731" s="18" t="s">
        <v>304</v>
      </c>
      <c r="W1731" s="158"/>
      <c r="X1731" s="158"/>
      <c r="Y1731" s="158"/>
      <c r="Z1731" s="158"/>
      <c r="AA1731" s="338"/>
      <c r="AB1731" s="338"/>
    </row>
    <row r="1732" spans="1:28" ht="15" x14ac:dyDescent="0.2">
      <c r="A1732" s="13" t="s">
        <v>227</v>
      </c>
      <c r="B1732" s="39">
        <v>42130</v>
      </c>
      <c r="C1732" s="16">
        <v>0.38541666666666669</v>
      </c>
      <c r="D1732" s="13">
        <v>816</v>
      </c>
      <c r="E1732" s="13"/>
      <c r="F1732" s="15">
        <v>8.4499999999999993</v>
      </c>
      <c r="G1732" s="13">
        <v>98.5</v>
      </c>
      <c r="H1732" s="15">
        <v>12.95</v>
      </c>
      <c r="I1732" s="13" t="s">
        <v>371</v>
      </c>
      <c r="J1732" s="318" t="s">
        <v>312</v>
      </c>
      <c r="K1732" s="15">
        <v>7.79</v>
      </c>
      <c r="L1732" s="15" t="s">
        <v>312</v>
      </c>
      <c r="M1732" s="15">
        <v>452.9</v>
      </c>
      <c r="N1732" s="15">
        <v>347.2</v>
      </c>
      <c r="O1732" s="12">
        <v>122</v>
      </c>
      <c r="P1732" s="13"/>
      <c r="Q1732" s="13" t="s">
        <v>312</v>
      </c>
      <c r="R1732" s="13" t="s">
        <v>346</v>
      </c>
      <c r="S1732" s="13"/>
      <c r="T1732" s="13"/>
      <c r="U1732" s="18" t="s">
        <v>115</v>
      </c>
      <c r="V1732" s="18" t="s">
        <v>305</v>
      </c>
      <c r="W1732" s="158"/>
      <c r="X1732" s="158"/>
      <c r="Y1732" s="158"/>
      <c r="Z1732" s="158"/>
      <c r="AA1732" s="338"/>
      <c r="AB1732" s="338"/>
    </row>
    <row r="1733" spans="1:28" ht="15" x14ac:dyDescent="0.2">
      <c r="A1733" s="13" t="s">
        <v>227</v>
      </c>
      <c r="B1733" s="39">
        <v>42144</v>
      </c>
      <c r="C1733" s="16">
        <v>0.3979166666666667</v>
      </c>
      <c r="D1733" s="13">
        <v>147</v>
      </c>
      <c r="E1733" s="13"/>
      <c r="F1733" s="15">
        <v>9.6</v>
      </c>
      <c r="G1733" s="13">
        <v>103.4</v>
      </c>
      <c r="H1733" s="15">
        <v>10.35</v>
      </c>
      <c r="I1733" s="13" t="s">
        <v>371</v>
      </c>
      <c r="J1733" s="318" t="s">
        <v>312</v>
      </c>
      <c r="K1733" s="15">
        <v>7.72</v>
      </c>
      <c r="L1733" s="15" t="s">
        <v>312</v>
      </c>
      <c r="M1733" s="15">
        <v>339.7</v>
      </c>
      <c r="N1733" s="15">
        <v>245.3</v>
      </c>
      <c r="O1733" s="12">
        <v>99.5</v>
      </c>
      <c r="P1733" s="13"/>
      <c r="Q1733" s="13" t="s">
        <v>312</v>
      </c>
      <c r="R1733" s="13" t="s">
        <v>346</v>
      </c>
      <c r="S1733" s="13"/>
      <c r="T1733" s="13"/>
      <c r="U1733" s="387" t="s">
        <v>114</v>
      </c>
      <c r="V1733" s="18" t="s">
        <v>306</v>
      </c>
      <c r="W1733" s="158"/>
      <c r="X1733" s="158"/>
      <c r="Y1733" s="158"/>
      <c r="Z1733" s="158"/>
      <c r="AA1733" s="338"/>
      <c r="AB1733" s="338"/>
    </row>
    <row r="1734" spans="1:28" ht="15" x14ac:dyDescent="0.2">
      <c r="A1734" s="13" t="s">
        <v>227</v>
      </c>
      <c r="B1734" s="39">
        <v>42158</v>
      </c>
      <c r="C1734" s="16">
        <v>0.33819444444444446</v>
      </c>
      <c r="D1734" s="12">
        <v>25</v>
      </c>
      <c r="E1734" s="13"/>
      <c r="F1734" s="15">
        <v>6.12</v>
      </c>
      <c r="G1734" s="13">
        <v>83.7</v>
      </c>
      <c r="H1734" s="15">
        <v>16.14</v>
      </c>
      <c r="I1734" s="13" t="s">
        <v>371</v>
      </c>
      <c r="J1734" s="318" t="s">
        <v>312</v>
      </c>
      <c r="K1734" s="15">
        <v>7.66</v>
      </c>
      <c r="L1734" s="15" t="s">
        <v>312</v>
      </c>
      <c r="M1734" s="15">
        <v>154.19999999999999</v>
      </c>
      <c r="N1734" s="15">
        <v>166</v>
      </c>
      <c r="O1734" s="12">
        <v>115.3</v>
      </c>
      <c r="P1734" s="13" t="s">
        <v>312</v>
      </c>
      <c r="Q1734" s="13" t="s">
        <v>298</v>
      </c>
      <c r="R1734" s="13" t="s">
        <v>346</v>
      </c>
      <c r="S1734" s="13" t="s">
        <v>312</v>
      </c>
      <c r="T1734" s="13" t="s">
        <v>312</v>
      </c>
      <c r="U1734" s="18" t="s">
        <v>251</v>
      </c>
      <c r="V1734" s="18" t="s">
        <v>422</v>
      </c>
      <c r="W1734" s="158"/>
      <c r="X1734" s="158"/>
      <c r="Y1734" s="158"/>
      <c r="Z1734" s="158"/>
      <c r="AA1734" s="338"/>
      <c r="AB1734" s="338"/>
    </row>
    <row r="1735" spans="1:28" ht="15" x14ac:dyDescent="0.2">
      <c r="A1735" s="13" t="s">
        <v>227</v>
      </c>
      <c r="B1735" s="39">
        <v>42172</v>
      </c>
      <c r="C1735" s="16">
        <v>0.40763888888888888</v>
      </c>
      <c r="D1735" s="13">
        <v>206</v>
      </c>
      <c r="E1735" s="13"/>
      <c r="F1735" s="13">
        <v>8.2899999999999991</v>
      </c>
      <c r="G1735" s="13">
        <v>101.5</v>
      </c>
      <c r="H1735" s="13">
        <v>16.02</v>
      </c>
      <c r="I1735" s="13" t="s">
        <v>371</v>
      </c>
      <c r="J1735" s="318" t="s">
        <v>312</v>
      </c>
      <c r="K1735" s="13">
        <v>7.55</v>
      </c>
      <c r="L1735" s="13" t="s">
        <v>312</v>
      </c>
      <c r="M1735" s="13">
        <v>199.6</v>
      </c>
      <c r="N1735" s="12">
        <v>241.3</v>
      </c>
      <c r="O1735" s="13">
        <v>89.1</v>
      </c>
      <c r="P1735" s="13" t="s">
        <v>312</v>
      </c>
      <c r="Q1735" s="13" t="s">
        <v>298</v>
      </c>
      <c r="R1735" s="13" t="s">
        <v>346</v>
      </c>
      <c r="S1735" s="13" t="s">
        <v>312</v>
      </c>
      <c r="T1735" s="13" t="s">
        <v>312</v>
      </c>
      <c r="U1735" s="18" t="s">
        <v>249</v>
      </c>
      <c r="V1735" s="18" t="s">
        <v>423</v>
      </c>
      <c r="W1735" s="158"/>
      <c r="X1735" s="158"/>
      <c r="Y1735" s="158"/>
      <c r="Z1735" s="158"/>
      <c r="AA1735" s="338"/>
      <c r="AB1735" s="338"/>
    </row>
    <row r="1736" spans="1:28" ht="15" x14ac:dyDescent="0.2">
      <c r="A1736" s="13" t="s">
        <v>227</v>
      </c>
      <c r="B1736" s="39">
        <v>42181</v>
      </c>
      <c r="C1736" s="16">
        <v>0.3972222222222222</v>
      </c>
      <c r="D1736" s="13">
        <v>160.69999999999999</v>
      </c>
      <c r="E1736" s="13" t="s">
        <v>296</v>
      </c>
      <c r="F1736" s="15">
        <v>7.89</v>
      </c>
      <c r="G1736" s="13">
        <v>100.2</v>
      </c>
      <c r="H1736" s="15">
        <v>17.95</v>
      </c>
      <c r="I1736" s="13" t="s">
        <v>371</v>
      </c>
      <c r="J1736" s="318" t="s">
        <v>312</v>
      </c>
      <c r="K1736" s="15">
        <v>7.58</v>
      </c>
      <c r="L1736" s="15">
        <v>15.9</v>
      </c>
      <c r="M1736" s="15">
        <v>265.89999999999998</v>
      </c>
      <c r="N1736" s="15">
        <v>307.89999999999998</v>
      </c>
      <c r="O1736" s="12">
        <v>29</v>
      </c>
      <c r="P1736" s="13" t="s">
        <v>312</v>
      </c>
      <c r="Q1736" s="13" t="s">
        <v>298</v>
      </c>
      <c r="R1736" s="13" t="s">
        <v>346</v>
      </c>
      <c r="S1736" s="13" t="s">
        <v>312</v>
      </c>
      <c r="T1736" s="13" t="s">
        <v>312</v>
      </c>
      <c r="U1736" s="18" t="s">
        <v>207</v>
      </c>
      <c r="V1736" s="18" t="s">
        <v>147</v>
      </c>
      <c r="W1736" s="158"/>
      <c r="X1736" s="158"/>
      <c r="Y1736" s="158"/>
      <c r="Z1736" s="158"/>
      <c r="AA1736" s="338"/>
      <c r="AB1736" s="338"/>
    </row>
    <row r="1737" spans="1:28" ht="15" x14ac:dyDescent="0.2">
      <c r="A1737" s="13" t="s">
        <v>227</v>
      </c>
      <c r="B1737" s="39">
        <v>42186</v>
      </c>
      <c r="C1737" s="16">
        <v>0.3527777777777778</v>
      </c>
      <c r="D1737" s="13">
        <v>54.6</v>
      </c>
      <c r="E1737" s="13"/>
      <c r="F1737" s="15">
        <v>7.78</v>
      </c>
      <c r="G1737" s="13">
        <v>101.2</v>
      </c>
      <c r="H1737" s="15">
        <v>18.97</v>
      </c>
      <c r="I1737" s="13" t="s">
        <v>371</v>
      </c>
      <c r="J1737" s="318" t="s">
        <v>312</v>
      </c>
      <c r="K1737" s="15">
        <v>7.4</v>
      </c>
      <c r="L1737" s="15">
        <v>13.4</v>
      </c>
      <c r="M1737" s="15">
        <v>259.7</v>
      </c>
      <c r="N1737" s="15">
        <v>294.39999999999998</v>
      </c>
      <c r="O1737" s="12">
        <v>72.7</v>
      </c>
      <c r="P1737" s="13"/>
      <c r="Q1737" s="13" t="s">
        <v>312</v>
      </c>
      <c r="R1737" s="13" t="s">
        <v>346</v>
      </c>
      <c r="S1737" s="13"/>
      <c r="T1737" s="13"/>
      <c r="U1737" s="18" t="s">
        <v>127</v>
      </c>
      <c r="V1737" s="18" t="s">
        <v>148</v>
      </c>
      <c r="W1737" s="158"/>
      <c r="X1737" s="158"/>
      <c r="Y1737" s="158"/>
      <c r="Z1737" s="158"/>
      <c r="AA1737" s="338"/>
      <c r="AB1737" s="338"/>
    </row>
    <row r="1738" spans="1:28" ht="15" x14ac:dyDescent="0.2">
      <c r="A1738" s="13" t="s">
        <v>227</v>
      </c>
      <c r="B1738" s="39">
        <v>42195</v>
      </c>
      <c r="C1738" s="16">
        <v>0.36458333333333331</v>
      </c>
      <c r="D1738" s="13">
        <v>93.4</v>
      </c>
      <c r="E1738" s="13" t="s">
        <v>296</v>
      </c>
      <c r="F1738" s="13">
        <v>7.93</v>
      </c>
      <c r="G1738" s="13">
        <v>101.9</v>
      </c>
      <c r="H1738" s="13">
        <v>18.12</v>
      </c>
      <c r="I1738" s="13" t="s">
        <v>232</v>
      </c>
      <c r="J1738" s="318" t="s">
        <v>312</v>
      </c>
      <c r="K1738" s="13">
        <v>7.72</v>
      </c>
      <c r="L1738" s="13">
        <v>11.2</v>
      </c>
      <c r="M1738" s="13">
        <v>314</v>
      </c>
      <c r="N1738" s="12">
        <v>361.7</v>
      </c>
      <c r="O1738" s="13">
        <v>70.099999999999994</v>
      </c>
      <c r="P1738" s="13" t="s">
        <v>312</v>
      </c>
      <c r="Q1738" s="13" t="s">
        <v>298</v>
      </c>
      <c r="R1738" s="13" t="s">
        <v>345</v>
      </c>
      <c r="S1738" s="13" t="s">
        <v>312</v>
      </c>
      <c r="T1738" s="13" t="s">
        <v>312</v>
      </c>
      <c r="U1738" s="18" t="s">
        <v>249</v>
      </c>
      <c r="V1738" s="18" t="s">
        <v>149</v>
      </c>
      <c r="W1738" s="18"/>
      <c r="X1738" s="18"/>
      <c r="Y1738" s="18"/>
      <c r="Z1738" s="18"/>
      <c r="AA1738" s="13" t="s">
        <v>312</v>
      </c>
      <c r="AB1738" s="13" t="s">
        <v>312</v>
      </c>
    </row>
    <row r="1739" spans="1:28" ht="15" x14ac:dyDescent="0.2">
      <c r="A1739" s="13" t="s">
        <v>227</v>
      </c>
      <c r="B1739" s="39">
        <v>42200</v>
      </c>
      <c r="C1739" s="16">
        <v>0.35138888888888892</v>
      </c>
      <c r="D1739" s="13">
        <v>88.4</v>
      </c>
      <c r="E1739" s="317"/>
      <c r="F1739" s="185">
        <v>7.81</v>
      </c>
      <c r="G1739" s="90">
        <v>99.7</v>
      </c>
      <c r="H1739" s="185">
        <v>17.75</v>
      </c>
      <c r="I1739" s="90" t="s">
        <v>371</v>
      </c>
      <c r="J1739" s="193" t="s">
        <v>312</v>
      </c>
      <c r="K1739" s="185">
        <v>7.68</v>
      </c>
      <c r="L1739" s="90">
        <v>11.6</v>
      </c>
      <c r="M1739" s="185">
        <v>309.60000000000002</v>
      </c>
      <c r="N1739" s="185">
        <v>359.9</v>
      </c>
      <c r="O1739" s="91">
        <v>59.4</v>
      </c>
      <c r="P1739" s="317"/>
      <c r="Q1739" s="90" t="s">
        <v>298</v>
      </c>
      <c r="R1739" s="90" t="s">
        <v>345</v>
      </c>
      <c r="S1739" s="317"/>
      <c r="T1739" s="317"/>
      <c r="U1739" s="18" t="s">
        <v>163</v>
      </c>
      <c r="V1739" s="18" t="s">
        <v>150</v>
      </c>
      <c r="W1739" s="158"/>
      <c r="X1739" s="158"/>
      <c r="Y1739" s="158"/>
      <c r="Z1739" s="158"/>
      <c r="AA1739" s="338"/>
      <c r="AB1739" s="338"/>
    </row>
    <row r="1740" spans="1:28" ht="15" x14ac:dyDescent="0.2">
      <c r="A1740" s="13" t="s">
        <v>227</v>
      </c>
      <c r="B1740" s="325">
        <v>42209</v>
      </c>
      <c r="C1740" s="326">
        <v>0.3520833333333333</v>
      </c>
      <c r="D1740" s="73">
        <v>50.4</v>
      </c>
      <c r="E1740" s="73">
        <v>1986.3</v>
      </c>
      <c r="F1740" s="171">
        <v>6.68</v>
      </c>
      <c r="G1740" s="73">
        <v>91.5</v>
      </c>
      <c r="H1740" s="171">
        <v>21.55</v>
      </c>
      <c r="I1740" s="73" t="s">
        <v>371</v>
      </c>
      <c r="J1740" s="332" t="s">
        <v>312</v>
      </c>
      <c r="K1740" s="171">
        <v>7.58</v>
      </c>
      <c r="L1740" s="171" t="s">
        <v>312</v>
      </c>
      <c r="M1740" s="171">
        <v>304.10000000000002</v>
      </c>
      <c r="N1740" s="171">
        <v>326.39999999999998</v>
      </c>
      <c r="O1740" s="159">
        <v>-38.6</v>
      </c>
      <c r="P1740" s="73" t="s">
        <v>312</v>
      </c>
      <c r="Q1740" s="73" t="s">
        <v>298</v>
      </c>
      <c r="R1740" s="73" t="s">
        <v>346</v>
      </c>
      <c r="S1740" s="73" t="s">
        <v>312</v>
      </c>
      <c r="T1740" s="73" t="s">
        <v>312</v>
      </c>
      <c r="U1740" s="327" t="s">
        <v>249</v>
      </c>
      <c r="V1740" s="18" t="s">
        <v>151</v>
      </c>
      <c r="W1740" s="336"/>
      <c r="X1740" s="336"/>
      <c r="Y1740" s="336"/>
      <c r="Z1740" s="336"/>
      <c r="AA1740" s="90" t="s">
        <v>312</v>
      </c>
      <c r="AB1740" s="90" t="s">
        <v>312</v>
      </c>
    </row>
    <row r="1741" spans="1:28" ht="15" x14ac:dyDescent="0.2">
      <c r="A1741" s="13" t="s">
        <v>227</v>
      </c>
      <c r="B1741" s="39">
        <v>42216</v>
      </c>
      <c r="C1741" s="16">
        <v>0.35486111111111113</v>
      </c>
      <c r="D1741" s="13">
        <v>90.8</v>
      </c>
      <c r="E1741" s="13" t="s">
        <v>296</v>
      </c>
      <c r="F1741" s="15">
        <v>7.73</v>
      </c>
      <c r="G1741" s="13">
        <v>99.8</v>
      </c>
      <c r="H1741" s="15">
        <v>18.88</v>
      </c>
      <c r="I1741" s="13" t="s">
        <v>312</v>
      </c>
      <c r="J1741" s="318" t="s">
        <v>312</v>
      </c>
      <c r="K1741" s="15">
        <v>7.78</v>
      </c>
      <c r="L1741" s="15" t="s">
        <v>312</v>
      </c>
      <c r="M1741" s="15">
        <v>359.2</v>
      </c>
      <c r="N1741" s="15">
        <v>408.3</v>
      </c>
      <c r="O1741" s="12">
        <v>37.4</v>
      </c>
      <c r="P1741" s="13" t="s">
        <v>312</v>
      </c>
      <c r="Q1741" s="13" t="s">
        <v>217</v>
      </c>
      <c r="R1741" s="13" t="s">
        <v>346</v>
      </c>
      <c r="S1741" s="13" t="s">
        <v>312</v>
      </c>
      <c r="T1741" s="13" t="s">
        <v>312</v>
      </c>
      <c r="U1741" s="18" t="s">
        <v>249</v>
      </c>
      <c r="V1741" s="18" t="s">
        <v>152</v>
      </c>
      <c r="W1741" s="18"/>
      <c r="X1741" s="18"/>
      <c r="Y1741" s="18"/>
      <c r="Z1741" s="18"/>
      <c r="AA1741" s="13"/>
      <c r="AB1741" s="13"/>
    </row>
    <row r="1742" spans="1:28" ht="15" x14ac:dyDescent="0.25">
      <c r="A1742" s="13" t="s">
        <v>227</v>
      </c>
      <c r="B1742" s="39">
        <v>42221</v>
      </c>
      <c r="C1742" s="16">
        <v>0.35902777777777778</v>
      </c>
      <c r="D1742" s="13">
        <v>201</v>
      </c>
      <c r="E1742" s="13"/>
      <c r="F1742" s="15">
        <v>7.75</v>
      </c>
      <c r="G1742" s="13">
        <v>100.5</v>
      </c>
      <c r="H1742" s="15">
        <v>18.73</v>
      </c>
      <c r="I1742" s="13" t="s">
        <v>312</v>
      </c>
      <c r="J1742" s="318" t="s">
        <v>312</v>
      </c>
      <c r="K1742" s="15">
        <v>7.47</v>
      </c>
      <c r="L1742" s="15">
        <v>17.8</v>
      </c>
      <c r="M1742" s="15">
        <v>374.2</v>
      </c>
      <c r="N1742" s="15">
        <v>427.7</v>
      </c>
      <c r="O1742" s="12" t="s">
        <v>312</v>
      </c>
      <c r="P1742" s="13" t="s">
        <v>312</v>
      </c>
      <c r="Q1742" s="13" t="s">
        <v>217</v>
      </c>
      <c r="R1742" s="13" t="s">
        <v>345</v>
      </c>
      <c r="S1742" s="13" t="s">
        <v>312</v>
      </c>
      <c r="T1742" s="13" t="s">
        <v>312</v>
      </c>
      <c r="U1742" s="340" t="s">
        <v>172</v>
      </c>
      <c r="V1742" s="18" t="s">
        <v>153</v>
      </c>
      <c r="W1742" s="18"/>
      <c r="X1742" s="18"/>
      <c r="Y1742" s="18"/>
      <c r="Z1742" s="18"/>
      <c r="AA1742" s="13"/>
      <c r="AB1742" s="13"/>
    </row>
    <row r="1743" spans="1:28" ht="15" x14ac:dyDescent="0.2">
      <c r="A1743" s="13" t="s">
        <v>227</v>
      </c>
      <c r="B1743" s="39">
        <v>42235</v>
      </c>
      <c r="C1743" s="16">
        <v>0.35486111111111113</v>
      </c>
      <c r="D1743" s="13">
        <v>461</v>
      </c>
      <c r="E1743" s="13"/>
      <c r="F1743" s="15">
        <v>7.59</v>
      </c>
      <c r="G1743" s="13">
        <v>99.7</v>
      </c>
      <c r="H1743" s="15">
        <v>19.41</v>
      </c>
      <c r="I1743" s="13" t="s">
        <v>230</v>
      </c>
      <c r="J1743" s="318" t="s">
        <v>312</v>
      </c>
      <c r="K1743" s="15">
        <v>7.61</v>
      </c>
      <c r="L1743" s="15">
        <v>35</v>
      </c>
      <c r="M1743" s="15">
        <v>413.8</v>
      </c>
      <c r="N1743" s="15">
        <v>462.9</v>
      </c>
      <c r="O1743" s="12">
        <v>72.7</v>
      </c>
      <c r="P1743" s="13" t="s">
        <v>312</v>
      </c>
      <c r="Q1743" s="13" t="s">
        <v>312</v>
      </c>
      <c r="R1743" s="13" t="s">
        <v>345</v>
      </c>
      <c r="S1743" s="13" t="s">
        <v>312</v>
      </c>
      <c r="T1743" s="13" t="s">
        <v>312</v>
      </c>
      <c r="U1743" s="18" t="s">
        <v>174</v>
      </c>
      <c r="V1743" s="18" t="s">
        <v>154</v>
      </c>
      <c r="W1743" s="18"/>
      <c r="X1743" s="18"/>
      <c r="Y1743" s="18"/>
      <c r="Z1743" s="18"/>
      <c r="AA1743" s="13"/>
      <c r="AB1743" s="13"/>
    </row>
    <row r="1744" spans="1:28" ht="15" x14ac:dyDescent="0.2">
      <c r="A1744" s="13" t="s">
        <v>227</v>
      </c>
      <c r="B1744" s="39">
        <v>42249</v>
      </c>
      <c r="C1744" s="16">
        <v>0.37291666666666662</v>
      </c>
      <c r="D1744" s="318">
        <v>365</v>
      </c>
      <c r="E1744" s="13"/>
      <c r="F1744" s="14">
        <v>7.19</v>
      </c>
      <c r="G1744" s="13">
        <v>95.5</v>
      </c>
      <c r="H1744" s="15">
        <v>19.72</v>
      </c>
      <c r="I1744" s="13" t="s">
        <v>230</v>
      </c>
      <c r="J1744" s="318" t="s">
        <v>312</v>
      </c>
      <c r="K1744" s="15">
        <v>7.49</v>
      </c>
      <c r="L1744" s="12" t="s">
        <v>312</v>
      </c>
      <c r="M1744" s="15">
        <v>612.29999999999995</v>
      </c>
      <c r="N1744" s="15">
        <v>686.1</v>
      </c>
      <c r="O1744" s="12">
        <v>65.3</v>
      </c>
      <c r="P1744" s="13" t="s">
        <v>312</v>
      </c>
      <c r="Q1744" s="13" t="s">
        <v>217</v>
      </c>
      <c r="R1744" s="13" t="s">
        <v>345</v>
      </c>
      <c r="S1744" s="13" t="s">
        <v>312</v>
      </c>
      <c r="T1744" s="13" t="s">
        <v>312</v>
      </c>
      <c r="U1744" s="18" t="s">
        <v>174</v>
      </c>
      <c r="V1744" s="18" t="s">
        <v>155</v>
      </c>
      <c r="W1744" s="18"/>
      <c r="X1744" s="18"/>
      <c r="Y1744" s="18"/>
      <c r="Z1744" s="18"/>
      <c r="AA1744" s="13"/>
      <c r="AB1744" s="13"/>
    </row>
    <row r="1745" spans="1:28" ht="15" x14ac:dyDescent="0.2">
      <c r="A1745" s="13" t="s">
        <v>227</v>
      </c>
      <c r="B1745" s="39">
        <v>42263</v>
      </c>
      <c r="C1745" s="16">
        <v>0.36874999999999997</v>
      </c>
      <c r="D1745" s="318">
        <v>461</v>
      </c>
      <c r="E1745" s="13"/>
      <c r="F1745" s="14">
        <v>7.17</v>
      </c>
      <c r="G1745" s="13">
        <v>91.1</v>
      </c>
      <c r="H1745" s="15">
        <v>17.48</v>
      </c>
      <c r="I1745" s="111" t="s">
        <v>689</v>
      </c>
      <c r="J1745" s="318" t="s">
        <v>312</v>
      </c>
      <c r="K1745" s="15">
        <v>7.21</v>
      </c>
      <c r="L1745" s="15">
        <v>4.0199999999999996</v>
      </c>
      <c r="M1745" s="15">
        <v>754</v>
      </c>
      <c r="N1745" s="15">
        <v>883.7</v>
      </c>
      <c r="O1745" s="12">
        <v>34.6</v>
      </c>
      <c r="P1745" s="13" t="s">
        <v>312</v>
      </c>
      <c r="Q1745" s="111" t="s">
        <v>298</v>
      </c>
      <c r="R1745" s="111" t="s">
        <v>345</v>
      </c>
      <c r="S1745" s="13" t="s">
        <v>312</v>
      </c>
      <c r="T1745" s="13" t="s">
        <v>312</v>
      </c>
      <c r="U1745" s="18" t="s">
        <v>246</v>
      </c>
      <c r="V1745" s="18" t="s">
        <v>156</v>
      </c>
      <c r="W1745" s="18"/>
      <c r="X1745" s="18"/>
      <c r="Y1745" s="18"/>
      <c r="Z1745" s="18"/>
      <c r="AA1745" s="13"/>
      <c r="AB1745" s="13"/>
    </row>
    <row r="1746" spans="1:28" ht="15" x14ac:dyDescent="0.2">
      <c r="A1746" s="13" t="s">
        <v>227</v>
      </c>
      <c r="B1746" s="39">
        <v>42272</v>
      </c>
      <c r="C1746" s="16">
        <v>0.42222222222222222</v>
      </c>
      <c r="D1746" s="13">
        <v>272.3</v>
      </c>
      <c r="E1746" s="13" t="s">
        <v>296</v>
      </c>
      <c r="F1746" s="15">
        <v>7.13</v>
      </c>
      <c r="G1746" s="13">
        <v>91.6</v>
      </c>
      <c r="H1746" s="15">
        <v>18.43</v>
      </c>
      <c r="I1746" s="111" t="s">
        <v>521</v>
      </c>
      <c r="J1746" s="318" t="s">
        <v>312</v>
      </c>
      <c r="K1746" s="15">
        <v>7.39</v>
      </c>
      <c r="L1746" s="15">
        <v>2.33</v>
      </c>
      <c r="M1746" s="15">
        <v>980</v>
      </c>
      <c r="N1746" s="15">
        <v>853.4</v>
      </c>
      <c r="O1746" s="12">
        <v>20.2</v>
      </c>
      <c r="P1746" s="13" t="s">
        <v>312</v>
      </c>
      <c r="Q1746" s="111" t="s">
        <v>298</v>
      </c>
      <c r="R1746" s="111" t="s">
        <v>345</v>
      </c>
      <c r="S1746" s="13" t="s">
        <v>312</v>
      </c>
      <c r="T1746" s="13" t="s">
        <v>312</v>
      </c>
      <c r="U1746" s="18" t="s">
        <v>174</v>
      </c>
      <c r="V1746" s="18" t="s">
        <v>157</v>
      </c>
      <c r="W1746" s="18"/>
      <c r="X1746" s="18"/>
      <c r="Y1746" s="18"/>
      <c r="Z1746" s="18"/>
      <c r="AA1746" s="13"/>
      <c r="AB1746" s="13"/>
    </row>
    <row r="1747" spans="1:28" ht="15" x14ac:dyDescent="0.2">
      <c r="A1747" s="13" t="s">
        <v>227</v>
      </c>
      <c r="B1747" s="39">
        <v>42286</v>
      </c>
      <c r="C1747" s="16">
        <v>0.37916666666666665</v>
      </c>
      <c r="D1747" s="13">
        <v>410.6</v>
      </c>
      <c r="E1747" s="111" t="s">
        <v>522</v>
      </c>
      <c r="F1747" s="14">
        <v>7.46</v>
      </c>
      <c r="G1747" s="13">
        <v>89.6</v>
      </c>
      <c r="H1747" s="15">
        <v>15.39</v>
      </c>
      <c r="I1747" s="13" t="s">
        <v>230</v>
      </c>
      <c r="J1747" s="318" t="s">
        <v>312</v>
      </c>
      <c r="K1747" s="15">
        <v>7.6</v>
      </c>
      <c r="L1747" s="15">
        <v>2.75</v>
      </c>
      <c r="M1747" s="15">
        <v>879.1</v>
      </c>
      <c r="N1747" s="15">
        <v>1077.7</v>
      </c>
      <c r="O1747" s="12">
        <v>22.1</v>
      </c>
      <c r="P1747" s="13" t="s">
        <v>312</v>
      </c>
      <c r="Q1747" s="13" t="s">
        <v>298</v>
      </c>
      <c r="R1747" s="13" t="s">
        <v>345</v>
      </c>
      <c r="S1747" s="13" t="s">
        <v>312</v>
      </c>
      <c r="T1747" s="13" t="s">
        <v>312</v>
      </c>
      <c r="U1747" s="18" t="s">
        <v>174</v>
      </c>
      <c r="V1747" s="18" t="s">
        <v>158</v>
      </c>
      <c r="W1747" s="18"/>
      <c r="X1747" s="18"/>
      <c r="Y1747" s="18"/>
      <c r="Z1747" s="18"/>
      <c r="AA1747" s="13"/>
      <c r="AB1747" s="13"/>
    </row>
    <row r="1748" spans="1:28" ht="15" x14ac:dyDescent="0.2">
      <c r="A1748" s="13" t="s">
        <v>227</v>
      </c>
      <c r="B1748" s="39">
        <v>42307</v>
      </c>
      <c r="C1748" s="16">
        <v>0.35833333333333334</v>
      </c>
      <c r="D1748" s="13">
        <v>344.8</v>
      </c>
      <c r="E1748" s="111" t="s">
        <v>523</v>
      </c>
      <c r="F1748" s="14">
        <v>7.69</v>
      </c>
      <c r="G1748" s="13">
        <v>86.7</v>
      </c>
      <c r="H1748" s="15">
        <v>11.84</v>
      </c>
      <c r="I1748" s="13" t="s">
        <v>230</v>
      </c>
      <c r="J1748" s="318" t="s">
        <v>312</v>
      </c>
      <c r="K1748" s="15">
        <v>7.26</v>
      </c>
      <c r="L1748" s="15">
        <v>4.3</v>
      </c>
      <c r="M1748" s="15">
        <v>839.2</v>
      </c>
      <c r="N1748" s="15">
        <v>1138.2</v>
      </c>
      <c r="O1748" s="12">
        <v>20.3</v>
      </c>
      <c r="P1748" s="13"/>
      <c r="Q1748" s="13" t="s">
        <v>298</v>
      </c>
      <c r="R1748" s="13" t="s">
        <v>345</v>
      </c>
      <c r="S1748" s="13"/>
      <c r="T1748" s="13"/>
      <c r="U1748" s="344" t="s">
        <v>359</v>
      </c>
      <c r="V1748" s="158" t="s">
        <v>159</v>
      </c>
      <c r="W1748" s="158"/>
      <c r="X1748" s="158"/>
      <c r="Y1748" s="158"/>
      <c r="Z1748" s="158"/>
      <c r="AA1748" s="13"/>
      <c r="AB1748" s="13"/>
    </row>
    <row r="1749" spans="1:28" ht="15" x14ac:dyDescent="0.2">
      <c r="A1749" s="13" t="s">
        <v>227</v>
      </c>
      <c r="B1749" s="39">
        <v>42321</v>
      </c>
      <c r="C1749" s="16">
        <v>0.3743055555555555</v>
      </c>
      <c r="D1749" s="13">
        <v>517.20000000000005</v>
      </c>
      <c r="E1749" s="111" t="s">
        <v>296</v>
      </c>
      <c r="F1749" s="14">
        <v>9.48</v>
      </c>
      <c r="G1749" s="13">
        <v>92</v>
      </c>
      <c r="H1749" s="15">
        <v>6.22</v>
      </c>
      <c r="I1749" s="13" t="s">
        <v>230</v>
      </c>
      <c r="J1749" s="318" t="s">
        <v>312</v>
      </c>
      <c r="K1749" s="15">
        <v>7.27</v>
      </c>
      <c r="L1749" s="15">
        <v>3.4</v>
      </c>
      <c r="M1749" s="15">
        <v>798.1</v>
      </c>
      <c r="N1749" s="15">
        <v>1254.0999999999999</v>
      </c>
      <c r="O1749" s="12">
        <v>-0.3</v>
      </c>
      <c r="P1749" s="13"/>
      <c r="Q1749" s="13" t="s">
        <v>298</v>
      </c>
      <c r="R1749" s="13" t="s">
        <v>345</v>
      </c>
      <c r="S1749" s="13"/>
      <c r="T1749" s="13"/>
      <c r="U1749" s="327" t="s">
        <v>187</v>
      </c>
      <c r="V1749" s="18" t="s">
        <v>160</v>
      </c>
      <c r="W1749" s="18"/>
      <c r="X1749" s="18"/>
      <c r="Y1749" s="18"/>
      <c r="Z1749" s="18"/>
      <c r="AA1749" s="13"/>
      <c r="AB1749" s="13"/>
    </row>
    <row r="1750" spans="1:28" ht="15" x14ac:dyDescent="0.2">
      <c r="A1750" s="13" t="s">
        <v>227</v>
      </c>
      <c r="B1750" s="39">
        <v>42342</v>
      </c>
      <c r="C1750" s="16">
        <v>0.39027777777777778</v>
      </c>
      <c r="D1750" s="12">
        <v>145</v>
      </c>
      <c r="E1750" s="111">
        <v>1732.9</v>
      </c>
      <c r="F1750" s="14">
        <v>10.53</v>
      </c>
      <c r="G1750" s="13">
        <v>97.7</v>
      </c>
      <c r="H1750" s="15">
        <v>4.0599999999999996</v>
      </c>
      <c r="I1750" s="13" t="s">
        <v>230</v>
      </c>
      <c r="J1750" s="318" t="s">
        <v>312</v>
      </c>
      <c r="K1750" s="15">
        <v>7.3</v>
      </c>
      <c r="L1750" s="15">
        <v>3.22</v>
      </c>
      <c r="M1750" s="15"/>
      <c r="N1750" s="15">
        <v>1382.9</v>
      </c>
      <c r="O1750" s="12">
        <v>18</v>
      </c>
      <c r="P1750" s="13"/>
      <c r="Q1750" s="13" t="s">
        <v>217</v>
      </c>
      <c r="R1750" s="13" t="s">
        <v>345</v>
      </c>
      <c r="S1750" s="13"/>
      <c r="T1750" s="13"/>
      <c r="U1750" s="18" t="s">
        <v>191</v>
      </c>
      <c r="V1750" s="18" t="s">
        <v>161</v>
      </c>
      <c r="W1750" s="18"/>
      <c r="X1750" s="18"/>
      <c r="Y1750" s="18"/>
      <c r="Z1750" s="18"/>
      <c r="AA1750" s="13"/>
      <c r="AB1750" s="13"/>
    </row>
    <row r="1751" spans="1:28" ht="15" x14ac:dyDescent="0.2">
      <c r="A1751" s="13" t="s">
        <v>227</v>
      </c>
      <c r="B1751" s="39">
        <v>42356</v>
      </c>
      <c r="C1751" s="16">
        <v>0.40138888888888885</v>
      </c>
      <c r="D1751" s="13">
        <v>95.9</v>
      </c>
      <c r="E1751" s="111">
        <v>1119.9000000000001</v>
      </c>
      <c r="F1751" s="14">
        <v>9.7899999999999991</v>
      </c>
      <c r="G1751" s="13">
        <v>96.3</v>
      </c>
      <c r="H1751" s="15">
        <v>6.35</v>
      </c>
      <c r="I1751" s="13" t="s">
        <v>230</v>
      </c>
      <c r="J1751" s="318" t="s">
        <v>312</v>
      </c>
      <c r="K1751" s="15">
        <v>7.25</v>
      </c>
      <c r="L1751" s="15">
        <v>2.4500000000000002</v>
      </c>
      <c r="M1751" s="15">
        <v>532.20000000000005</v>
      </c>
      <c r="N1751" s="15">
        <v>843.5</v>
      </c>
      <c r="O1751" s="12">
        <v>8.8000000000000007</v>
      </c>
      <c r="P1751" s="13"/>
      <c r="Q1751" s="13" t="s">
        <v>217</v>
      </c>
      <c r="R1751" s="13" t="s">
        <v>345</v>
      </c>
      <c r="S1751" s="13"/>
      <c r="T1751" s="13"/>
      <c r="U1751" s="18" t="s">
        <v>164</v>
      </c>
      <c r="V1751" s="330"/>
      <c r="W1751" s="330"/>
      <c r="X1751" s="330"/>
      <c r="Y1751" s="330"/>
      <c r="Z1751" s="330"/>
      <c r="AA1751" s="13"/>
      <c r="AB1751" s="13"/>
    </row>
    <row r="1752" spans="1:28" ht="15" x14ac:dyDescent="0.2">
      <c r="A1752" s="13" t="s">
        <v>227</v>
      </c>
      <c r="B1752" s="39">
        <v>42384</v>
      </c>
      <c r="C1752" s="16">
        <v>0.4368055555555555</v>
      </c>
      <c r="D1752" s="13">
        <v>88.4</v>
      </c>
      <c r="E1752" s="111">
        <v>920.8</v>
      </c>
      <c r="F1752" s="14">
        <v>9.93</v>
      </c>
      <c r="G1752" s="13">
        <v>98.5</v>
      </c>
      <c r="H1752" s="15">
        <v>6.43</v>
      </c>
      <c r="I1752" s="13" t="s">
        <v>230</v>
      </c>
      <c r="J1752" s="318" t="s">
        <v>312</v>
      </c>
      <c r="K1752" s="15">
        <v>7.58</v>
      </c>
      <c r="L1752" s="15">
        <v>3.09</v>
      </c>
      <c r="M1752" s="15">
        <v>552.4</v>
      </c>
      <c r="N1752" s="15">
        <v>869.4</v>
      </c>
      <c r="O1752" s="12">
        <v>49.6</v>
      </c>
      <c r="P1752" s="13"/>
      <c r="Q1752" s="13" t="s">
        <v>217</v>
      </c>
      <c r="R1752" s="13" t="s">
        <v>345</v>
      </c>
      <c r="S1752" s="13"/>
      <c r="T1752" s="13"/>
      <c r="U1752" s="18" t="s">
        <v>174</v>
      </c>
      <c r="V1752" s="330"/>
      <c r="W1752" s="330"/>
      <c r="X1752" s="330"/>
      <c r="Y1752" s="330"/>
      <c r="Z1752" s="330"/>
      <c r="AA1752" s="13"/>
      <c r="AB1752" s="13"/>
    </row>
    <row r="1753" spans="1:28" ht="15" x14ac:dyDescent="0.2">
      <c r="A1753" s="13" t="s">
        <v>227</v>
      </c>
      <c r="B1753" s="39">
        <v>42405</v>
      </c>
      <c r="C1753" s="16">
        <v>0.39930555555555558</v>
      </c>
      <c r="D1753" s="13">
        <v>325.5</v>
      </c>
      <c r="E1753" s="111">
        <v>1413.6</v>
      </c>
      <c r="F1753" s="14">
        <v>9.15</v>
      </c>
      <c r="G1753" s="13">
        <v>95.1</v>
      </c>
      <c r="H1753" s="15">
        <v>7.8</v>
      </c>
      <c r="I1753" s="13" t="s">
        <v>230</v>
      </c>
      <c r="J1753" s="318" t="s">
        <v>312</v>
      </c>
      <c r="K1753" s="15">
        <v>7.77</v>
      </c>
      <c r="L1753" s="15">
        <v>5.26</v>
      </c>
      <c r="M1753" s="15">
        <v>646.6</v>
      </c>
      <c r="N1753" s="15">
        <v>982.4</v>
      </c>
      <c r="O1753" s="12">
        <v>38.700000000000003</v>
      </c>
      <c r="P1753" s="13"/>
      <c r="Q1753" s="13" t="s">
        <v>298</v>
      </c>
      <c r="R1753" s="13" t="s">
        <v>345</v>
      </c>
      <c r="S1753" s="13"/>
      <c r="T1753" s="13"/>
      <c r="U1753" s="18" t="s">
        <v>133</v>
      </c>
      <c r="V1753" s="330"/>
      <c r="W1753" s="330"/>
      <c r="X1753" s="330"/>
      <c r="Y1753" s="330"/>
      <c r="Z1753" s="330"/>
      <c r="AA1753" s="13"/>
      <c r="AB1753" s="13"/>
    </row>
    <row r="1754" spans="1:28" ht="15" x14ac:dyDescent="0.2">
      <c r="A1754" s="13" t="s">
        <v>227</v>
      </c>
      <c r="B1754" s="39">
        <v>42448</v>
      </c>
      <c r="C1754" s="16">
        <v>0.45902777777777781</v>
      </c>
      <c r="D1754" s="13">
        <v>40.799999999999997</v>
      </c>
      <c r="E1754" s="111">
        <v>1299.7</v>
      </c>
      <c r="F1754" s="14">
        <v>11.89</v>
      </c>
      <c r="G1754" s="13">
        <v>115.9</v>
      </c>
      <c r="H1754" s="15">
        <v>6.33</v>
      </c>
      <c r="I1754" s="13" t="s">
        <v>230</v>
      </c>
      <c r="J1754" s="318" t="s">
        <v>312</v>
      </c>
      <c r="K1754" s="15">
        <v>7.87</v>
      </c>
      <c r="L1754" s="15">
        <v>4.49</v>
      </c>
      <c r="M1754" s="15">
        <v>559.20000000000005</v>
      </c>
      <c r="N1754" s="15">
        <v>886.7</v>
      </c>
      <c r="O1754" s="12">
        <v>179.6</v>
      </c>
      <c r="P1754" s="13"/>
      <c r="Q1754" s="13" t="s">
        <v>298</v>
      </c>
      <c r="R1754" s="13" t="s">
        <v>345</v>
      </c>
      <c r="S1754" s="13"/>
      <c r="T1754" s="13"/>
      <c r="U1754" s="18" t="s">
        <v>174</v>
      </c>
      <c r="V1754" s="357"/>
      <c r="W1754" s="357"/>
      <c r="X1754" s="357"/>
      <c r="Y1754" s="357"/>
      <c r="Z1754" s="357"/>
      <c r="AA1754" s="57"/>
      <c r="AB1754" s="57"/>
    </row>
    <row r="1755" spans="1:28" ht="15" x14ac:dyDescent="0.2">
      <c r="A1755" s="13" t="s">
        <v>227</v>
      </c>
      <c r="B1755" s="39">
        <v>42468</v>
      </c>
      <c r="C1755" s="16">
        <v>0.35347222222222219</v>
      </c>
      <c r="D1755" s="13">
        <v>15.8</v>
      </c>
      <c r="E1755" s="111">
        <v>980.4</v>
      </c>
      <c r="F1755" s="349" t="s">
        <v>7</v>
      </c>
      <c r="G1755" s="111" t="s">
        <v>7</v>
      </c>
      <c r="H1755" s="312" t="s">
        <v>7</v>
      </c>
      <c r="I1755" s="111" t="s">
        <v>526</v>
      </c>
      <c r="J1755" s="318" t="s">
        <v>312</v>
      </c>
      <c r="K1755" s="312" t="s">
        <v>7</v>
      </c>
      <c r="L1755" s="15">
        <v>7.43</v>
      </c>
      <c r="M1755" s="312" t="s">
        <v>7</v>
      </c>
      <c r="N1755" s="312" t="s">
        <v>7</v>
      </c>
      <c r="O1755" s="312" t="s">
        <v>7</v>
      </c>
      <c r="P1755" s="13"/>
      <c r="Q1755" s="312" t="s">
        <v>7</v>
      </c>
      <c r="R1755" s="312" t="s">
        <v>7</v>
      </c>
      <c r="S1755" s="13"/>
      <c r="T1755" s="13"/>
      <c r="U1755" s="344" t="s">
        <v>506</v>
      </c>
      <c r="V1755" s="330"/>
      <c r="W1755" s="330"/>
      <c r="X1755" s="330"/>
      <c r="Y1755" s="330"/>
      <c r="Z1755" s="330"/>
      <c r="AA1755" s="13"/>
      <c r="AB1755" s="13"/>
    </row>
    <row r="1756" spans="1:28" ht="15" x14ac:dyDescent="0.2">
      <c r="A1756" s="13" t="s">
        <v>227</v>
      </c>
      <c r="B1756" s="39">
        <v>42474</v>
      </c>
      <c r="C1756" s="16">
        <v>0.51111111111111118</v>
      </c>
      <c r="D1756" s="12">
        <v>16</v>
      </c>
      <c r="E1756" s="111">
        <v>686.7</v>
      </c>
      <c r="F1756" s="14">
        <v>11.05</v>
      </c>
      <c r="G1756" s="12">
        <v>132</v>
      </c>
      <c r="H1756" s="15">
        <v>14.27</v>
      </c>
      <c r="I1756" s="111" t="s">
        <v>2</v>
      </c>
      <c r="J1756" s="318" t="s">
        <v>312</v>
      </c>
      <c r="K1756" s="15">
        <v>9.2899999999999991</v>
      </c>
      <c r="L1756" s="15">
        <v>5</v>
      </c>
      <c r="M1756" s="15">
        <v>435.7</v>
      </c>
      <c r="N1756" s="15">
        <v>551</v>
      </c>
      <c r="O1756" s="12">
        <v>93.9</v>
      </c>
      <c r="P1756" s="13"/>
      <c r="Q1756" s="111" t="s">
        <v>690</v>
      </c>
      <c r="R1756" s="111" t="s">
        <v>7</v>
      </c>
      <c r="S1756" s="13"/>
      <c r="T1756" s="13"/>
      <c r="U1756" s="18" t="s">
        <v>88</v>
      </c>
      <c r="V1756" s="330"/>
      <c r="W1756" s="330"/>
      <c r="X1756" s="330"/>
      <c r="Y1756" s="330"/>
      <c r="Z1756" s="330"/>
      <c r="AA1756" s="13"/>
      <c r="AB1756" s="13"/>
    </row>
    <row r="1757" spans="1:28" ht="15" x14ac:dyDescent="0.2">
      <c r="A1757" s="13" t="s">
        <v>227</v>
      </c>
      <c r="B1757" s="39">
        <v>42489</v>
      </c>
      <c r="C1757" s="16">
        <v>0.40277777777777773</v>
      </c>
      <c r="D1757" s="12">
        <v>166.4</v>
      </c>
      <c r="E1757" s="111" t="s">
        <v>41</v>
      </c>
      <c r="F1757" s="349" t="s">
        <v>7</v>
      </c>
      <c r="G1757" s="111" t="s">
        <v>7</v>
      </c>
      <c r="H1757" s="15">
        <v>9.67</v>
      </c>
      <c r="I1757" s="111" t="s">
        <v>526</v>
      </c>
      <c r="J1757" s="356" t="s">
        <v>7</v>
      </c>
      <c r="K1757" s="15">
        <v>7.82</v>
      </c>
      <c r="L1757" s="15">
        <v>24.3</v>
      </c>
      <c r="M1757" s="15">
        <v>302.8</v>
      </c>
      <c r="N1757" s="15">
        <v>427.8</v>
      </c>
      <c r="O1757" s="12">
        <v>133</v>
      </c>
      <c r="P1757" s="13"/>
      <c r="Q1757" s="111" t="s">
        <v>7</v>
      </c>
      <c r="R1757" s="111" t="s">
        <v>7</v>
      </c>
      <c r="S1757" s="13"/>
      <c r="T1757" s="13"/>
      <c r="U1757" s="18" t="s">
        <v>88</v>
      </c>
      <c r="V1757" s="330"/>
      <c r="W1757" s="330"/>
      <c r="X1757" s="330"/>
      <c r="Y1757" s="330"/>
      <c r="Z1757" s="330"/>
      <c r="AA1757" s="13"/>
      <c r="AB1757" s="13"/>
    </row>
    <row r="1758" spans="1:28" ht="15" x14ac:dyDescent="0.25">
      <c r="A1758" s="13" t="s">
        <v>227</v>
      </c>
      <c r="B1758" s="39">
        <v>42494</v>
      </c>
      <c r="C1758" s="16">
        <v>0.39444444444444443</v>
      </c>
      <c r="D1758" s="12">
        <v>27.5</v>
      </c>
      <c r="E1758" s="111"/>
      <c r="F1758" s="349" t="s">
        <v>7</v>
      </c>
      <c r="G1758" s="111" t="s">
        <v>7</v>
      </c>
      <c r="H1758" s="15">
        <v>10.85</v>
      </c>
      <c r="I1758" s="111" t="s">
        <v>526</v>
      </c>
      <c r="J1758" s="318" t="s">
        <v>312</v>
      </c>
      <c r="K1758" s="15">
        <v>7.96</v>
      </c>
      <c r="L1758" s="15">
        <v>16</v>
      </c>
      <c r="M1758" s="312" t="s">
        <v>7</v>
      </c>
      <c r="N1758" s="15">
        <v>425.5</v>
      </c>
      <c r="O1758" s="348" t="s">
        <v>7</v>
      </c>
      <c r="P1758" s="13"/>
      <c r="Q1758" s="111" t="s">
        <v>530</v>
      </c>
      <c r="R1758" s="111" t="s">
        <v>7</v>
      </c>
      <c r="S1758" s="13"/>
      <c r="T1758" s="13"/>
      <c r="U1758" s="350" t="s">
        <v>125</v>
      </c>
      <c r="V1758" s="330"/>
      <c r="W1758" s="330"/>
      <c r="X1758" s="330"/>
      <c r="Y1758" s="330"/>
      <c r="Z1758" s="330"/>
      <c r="AA1758" s="13"/>
      <c r="AB1758" s="13"/>
    </row>
    <row r="1759" spans="1:28" ht="15" x14ac:dyDescent="0.2">
      <c r="A1759" s="13" t="s">
        <v>227</v>
      </c>
      <c r="B1759" s="39">
        <v>42499</v>
      </c>
      <c r="C1759" s="16">
        <v>0.4152777777777778</v>
      </c>
      <c r="D1759" s="12">
        <v>39.9</v>
      </c>
      <c r="E1759" s="111">
        <v>461.1</v>
      </c>
      <c r="F1759" s="349" t="s">
        <v>7</v>
      </c>
      <c r="G1759" s="111" t="s">
        <v>7</v>
      </c>
      <c r="H1759" s="15">
        <v>13.22</v>
      </c>
      <c r="I1759" s="111" t="s">
        <v>526</v>
      </c>
      <c r="J1759" s="318" t="s">
        <v>312</v>
      </c>
      <c r="K1759" s="15">
        <v>7.15</v>
      </c>
      <c r="L1759" s="15">
        <v>16.600000000000001</v>
      </c>
      <c r="M1759" s="312" t="s">
        <v>7</v>
      </c>
      <c r="N1759" s="15">
        <v>362.6</v>
      </c>
      <c r="O1759" s="12">
        <v>190.1</v>
      </c>
      <c r="P1759" s="13"/>
      <c r="Q1759" s="111" t="s">
        <v>529</v>
      </c>
      <c r="R1759" s="111" t="s">
        <v>7</v>
      </c>
      <c r="S1759" s="13"/>
      <c r="T1759" s="13"/>
      <c r="U1759" s="18" t="s">
        <v>88</v>
      </c>
      <c r="V1759" s="330"/>
      <c r="W1759" s="330"/>
      <c r="X1759" s="330"/>
      <c r="Y1759" s="330"/>
      <c r="Z1759" s="330"/>
      <c r="AA1759" s="13"/>
      <c r="AB1759" s="13"/>
    </row>
    <row r="1760" spans="1:28" ht="15" x14ac:dyDescent="0.2">
      <c r="A1760" s="13" t="s">
        <v>227</v>
      </c>
      <c r="B1760" s="39">
        <v>42508</v>
      </c>
      <c r="C1760" s="16">
        <v>0.39861111111111108</v>
      </c>
      <c r="D1760" s="12">
        <v>50.4</v>
      </c>
      <c r="E1760" s="111"/>
      <c r="F1760" s="14">
        <v>8.99</v>
      </c>
      <c r="G1760" s="13">
        <v>102.4</v>
      </c>
      <c r="H1760" s="15">
        <v>12.53</v>
      </c>
      <c r="I1760" s="111" t="s">
        <v>526</v>
      </c>
      <c r="J1760" s="318" t="s">
        <v>312</v>
      </c>
      <c r="K1760" s="15">
        <v>7.85</v>
      </c>
      <c r="L1760" s="15">
        <v>13.7</v>
      </c>
      <c r="M1760" s="312" t="s">
        <v>7</v>
      </c>
      <c r="N1760" s="15">
        <v>358.5</v>
      </c>
      <c r="O1760" s="12">
        <v>165.8</v>
      </c>
      <c r="P1760" s="13"/>
      <c r="Q1760" s="111" t="s">
        <v>0</v>
      </c>
      <c r="R1760" s="111" t="s">
        <v>7</v>
      </c>
      <c r="S1760" s="13"/>
      <c r="T1760" s="13"/>
      <c r="U1760" s="344" t="s">
        <v>506</v>
      </c>
      <c r="V1760" s="330"/>
      <c r="W1760" s="330"/>
      <c r="X1760" s="330"/>
      <c r="Y1760" s="330"/>
      <c r="Z1760" s="330"/>
      <c r="AA1760" s="13"/>
      <c r="AB1760" s="13"/>
    </row>
    <row r="1761" spans="1:28" ht="15" x14ac:dyDescent="0.2">
      <c r="A1761" s="13" t="s">
        <v>227</v>
      </c>
      <c r="B1761" s="39">
        <v>42517</v>
      </c>
      <c r="C1761" s="16">
        <v>0.43263888888888885</v>
      </c>
      <c r="D1761" s="13">
        <v>307.60000000000002</v>
      </c>
      <c r="E1761" s="111" t="s">
        <v>296</v>
      </c>
      <c r="F1761" s="14">
        <v>8.42</v>
      </c>
      <c r="G1761" s="13">
        <v>101.8</v>
      </c>
      <c r="H1761" s="15">
        <v>15.31</v>
      </c>
      <c r="I1761" s="111" t="s">
        <v>2</v>
      </c>
      <c r="J1761" s="318" t="s">
        <v>312</v>
      </c>
      <c r="K1761" s="15">
        <v>8.02</v>
      </c>
      <c r="L1761" s="15">
        <v>18.5</v>
      </c>
      <c r="M1761" s="15">
        <v>324.5</v>
      </c>
      <c r="N1761" s="15">
        <v>406.5</v>
      </c>
      <c r="O1761" s="12">
        <v>174.5</v>
      </c>
      <c r="P1761" s="13"/>
      <c r="Q1761" s="111" t="s">
        <v>530</v>
      </c>
      <c r="R1761" s="111" t="s">
        <v>7</v>
      </c>
      <c r="S1761" s="13"/>
      <c r="T1761" s="13"/>
      <c r="U1761" s="18" t="s">
        <v>88</v>
      </c>
      <c r="V1761" s="330"/>
      <c r="W1761" s="330"/>
      <c r="X1761" s="330"/>
      <c r="Y1761" s="330"/>
      <c r="Z1761" s="330"/>
      <c r="AA1761" s="13"/>
      <c r="AB1761" s="13"/>
    </row>
    <row r="1762" spans="1:28" ht="15" x14ac:dyDescent="0.2">
      <c r="A1762" s="13" t="s">
        <v>227</v>
      </c>
      <c r="B1762" s="39">
        <v>42522</v>
      </c>
      <c r="C1762" s="16">
        <v>0.48402777777777778</v>
      </c>
      <c r="D1762" s="13">
        <v>172</v>
      </c>
      <c r="E1762" s="111"/>
      <c r="F1762" s="15">
        <v>8.8000000000000007</v>
      </c>
      <c r="G1762" s="13">
        <v>110.8</v>
      </c>
      <c r="H1762" s="15">
        <v>17.190000000000001</v>
      </c>
      <c r="I1762" s="111" t="s">
        <v>7</v>
      </c>
      <c r="J1762" s="318" t="s">
        <v>312</v>
      </c>
      <c r="K1762" s="15">
        <v>8.41</v>
      </c>
      <c r="L1762" s="15">
        <v>16.899999999999999</v>
      </c>
      <c r="M1762" s="312" t="s">
        <v>7</v>
      </c>
      <c r="N1762" s="15">
        <v>410.3</v>
      </c>
      <c r="O1762" s="12">
        <v>168.8</v>
      </c>
      <c r="P1762" s="13"/>
      <c r="Q1762" s="111" t="s">
        <v>625</v>
      </c>
      <c r="R1762" s="111" t="s">
        <v>7</v>
      </c>
      <c r="S1762" s="13"/>
      <c r="T1762" s="13"/>
      <c r="U1762" s="344" t="s">
        <v>15</v>
      </c>
      <c r="V1762" s="330"/>
      <c r="W1762" s="330"/>
      <c r="X1762" s="330"/>
      <c r="Y1762" s="330"/>
      <c r="Z1762" s="330"/>
      <c r="AA1762" s="13"/>
      <c r="AB1762" s="13"/>
    </row>
    <row r="1763" spans="1:28" ht="15" x14ac:dyDescent="0.2">
      <c r="A1763" s="13" t="s">
        <v>227</v>
      </c>
      <c r="B1763" s="39">
        <v>42530</v>
      </c>
      <c r="C1763" s="16">
        <v>0.4055555555555555</v>
      </c>
      <c r="D1763" s="13">
        <v>285.10000000000002</v>
      </c>
      <c r="E1763" s="111" t="s">
        <v>296</v>
      </c>
      <c r="F1763" s="14">
        <v>7.92</v>
      </c>
      <c r="G1763" s="13">
        <v>99.9</v>
      </c>
      <c r="H1763" s="15">
        <v>16.96</v>
      </c>
      <c r="I1763" s="111" t="s">
        <v>2</v>
      </c>
      <c r="J1763" s="318" t="s">
        <v>312</v>
      </c>
      <c r="K1763" s="15">
        <v>8.08</v>
      </c>
      <c r="L1763" s="15">
        <v>8.3000000000000007</v>
      </c>
      <c r="M1763" s="15">
        <v>324.8</v>
      </c>
      <c r="N1763" s="15">
        <v>382.5</v>
      </c>
      <c r="O1763" s="12">
        <v>143.5</v>
      </c>
      <c r="P1763" s="13"/>
      <c r="Q1763" s="111" t="s">
        <v>0</v>
      </c>
      <c r="R1763" s="111" t="s">
        <v>7</v>
      </c>
      <c r="S1763" s="13"/>
      <c r="T1763" s="13"/>
      <c r="U1763" s="344" t="s">
        <v>508</v>
      </c>
      <c r="V1763" s="330"/>
      <c r="W1763" s="330"/>
      <c r="X1763" s="330"/>
      <c r="Y1763" s="330"/>
      <c r="Z1763" s="330"/>
      <c r="AA1763" s="13"/>
      <c r="AB1763" s="13"/>
    </row>
    <row r="1764" spans="1:28" ht="15" x14ac:dyDescent="0.2">
      <c r="A1764" s="13" t="s">
        <v>227</v>
      </c>
      <c r="B1764" s="39">
        <v>42536</v>
      </c>
      <c r="C1764" s="16">
        <v>0.41388888888888892</v>
      </c>
      <c r="D1764" s="13">
        <v>365</v>
      </c>
      <c r="E1764" s="111"/>
      <c r="F1764" s="14">
        <v>7.75</v>
      </c>
      <c r="G1764" s="13">
        <v>100.7</v>
      </c>
      <c r="H1764" s="15">
        <v>18.52</v>
      </c>
      <c r="I1764" s="111" t="s">
        <v>2</v>
      </c>
      <c r="J1764" s="318" t="s">
        <v>312</v>
      </c>
      <c r="K1764" s="15">
        <v>7.75</v>
      </c>
      <c r="L1764" s="15">
        <v>49.6</v>
      </c>
      <c r="M1764" s="15">
        <v>333.4</v>
      </c>
      <c r="N1764" s="15">
        <v>380.2</v>
      </c>
      <c r="O1764" s="12">
        <v>154.19999999999999</v>
      </c>
      <c r="P1764" s="13"/>
      <c r="Q1764" s="111" t="s">
        <v>530</v>
      </c>
      <c r="R1764" s="111" t="s">
        <v>7</v>
      </c>
      <c r="S1764" s="13"/>
      <c r="T1764" s="13"/>
      <c r="U1764" s="344" t="s">
        <v>508</v>
      </c>
      <c r="V1764" s="330"/>
      <c r="W1764" s="330"/>
      <c r="X1764" s="330"/>
      <c r="Y1764" s="330"/>
      <c r="Z1764" s="330"/>
      <c r="AA1764" s="13"/>
      <c r="AB1764" s="13"/>
    </row>
    <row r="1765" spans="1:28" ht="15" x14ac:dyDescent="0.2">
      <c r="A1765" s="13" t="s">
        <v>227</v>
      </c>
      <c r="B1765" s="39">
        <v>42544</v>
      </c>
      <c r="C1765" s="16">
        <v>0.41180555555555554</v>
      </c>
      <c r="D1765" s="13">
        <v>95.9</v>
      </c>
      <c r="E1765" s="111" t="s">
        <v>296</v>
      </c>
      <c r="F1765" s="14">
        <v>7.43</v>
      </c>
      <c r="G1765" s="13">
        <v>101.3</v>
      </c>
      <c r="H1765" s="15">
        <v>21.73</v>
      </c>
      <c r="I1765" s="111" t="s">
        <v>2</v>
      </c>
      <c r="J1765" s="318" t="s">
        <v>312</v>
      </c>
      <c r="K1765" s="15">
        <v>7.81</v>
      </c>
      <c r="L1765" s="15">
        <v>8.6999999999999993</v>
      </c>
      <c r="M1765" s="15">
        <v>330.3</v>
      </c>
      <c r="N1765" s="15">
        <v>361</v>
      </c>
      <c r="O1765" s="12">
        <v>184.7</v>
      </c>
      <c r="P1765" s="13"/>
      <c r="Q1765" s="111" t="s">
        <v>0</v>
      </c>
      <c r="R1765" s="111" t="s">
        <v>7</v>
      </c>
      <c r="S1765" s="13"/>
      <c r="T1765" s="13"/>
      <c r="U1765" s="344" t="s">
        <v>94</v>
      </c>
      <c r="V1765" s="330"/>
      <c r="W1765" s="330"/>
      <c r="X1765" s="330"/>
      <c r="Y1765" s="330"/>
      <c r="Z1765" s="330"/>
      <c r="AA1765" s="13"/>
      <c r="AB1765" s="13"/>
    </row>
    <row r="1766" spans="1:28" ht="15" x14ac:dyDescent="0.2">
      <c r="A1766" s="13" t="s">
        <v>227</v>
      </c>
      <c r="B1766" s="39">
        <v>42551</v>
      </c>
      <c r="C1766" s="16">
        <v>0.41180555555555554</v>
      </c>
      <c r="D1766" s="13">
        <v>151.5</v>
      </c>
      <c r="E1766" s="111" t="s">
        <v>296</v>
      </c>
      <c r="F1766" s="14">
        <v>7.56</v>
      </c>
      <c r="G1766" s="13">
        <v>100.1</v>
      </c>
      <c r="H1766" s="15">
        <v>19.899999999999999</v>
      </c>
      <c r="I1766" s="111" t="s">
        <v>511</v>
      </c>
      <c r="J1766" s="318" t="s">
        <v>312</v>
      </c>
      <c r="K1766" s="15">
        <v>7.98</v>
      </c>
      <c r="L1766" s="15">
        <v>7.5</v>
      </c>
      <c r="M1766" s="15">
        <v>316.3</v>
      </c>
      <c r="N1766" s="15">
        <v>351.1</v>
      </c>
      <c r="O1766" s="12">
        <v>133.69999999999999</v>
      </c>
      <c r="P1766" s="13"/>
      <c r="Q1766" s="111" t="s">
        <v>570</v>
      </c>
      <c r="R1766" s="111" t="s">
        <v>7</v>
      </c>
      <c r="S1766" s="13"/>
      <c r="T1766" s="13"/>
      <c r="U1766" s="344" t="s">
        <v>508</v>
      </c>
      <c r="V1766" s="330"/>
      <c r="W1766" s="330"/>
      <c r="X1766" s="330"/>
      <c r="Y1766" s="330"/>
      <c r="Z1766" s="330"/>
      <c r="AA1766" s="13"/>
      <c r="AB1766" s="13"/>
    </row>
    <row r="1767" spans="1:28" ht="15" x14ac:dyDescent="0.2">
      <c r="A1767" s="13" t="s">
        <v>227</v>
      </c>
      <c r="B1767" s="39">
        <v>42557</v>
      </c>
      <c r="C1767" s="16">
        <v>0.42222222222222222</v>
      </c>
      <c r="D1767" s="13">
        <v>108</v>
      </c>
      <c r="E1767" s="111"/>
      <c r="F1767" s="14">
        <v>7.53</v>
      </c>
      <c r="G1767" s="12">
        <v>103</v>
      </c>
      <c r="H1767" s="15">
        <v>21.52</v>
      </c>
      <c r="I1767" s="111" t="s">
        <v>511</v>
      </c>
      <c r="J1767" s="318" t="s">
        <v>312</v>
      </c>
      <c r="K1767" s="15">
        <v>8.0299999999999994</v>
      </c>
      <c r="L1767" s="15">
        <v>12.1</v>
      </c>
      <c r="M1767" s="15">
        <v>326.89999999999998</v>
      </c>
      <c r="N1767" s="15">
        <v>352.5</v>
      </c>
      <c r="O1767" s="12">
        <v>162</v>
      </c>
      <c r="P1767" s="13"/>
      <c r="Q1767" s="111" t="s">
        <v>312</v>
      </c>
      <c r="R1767" s="111" t="s">
        <v>312</v>
      </c>
      <c r="S1767" s="13"/>
      <c r="T1767" s="13"/>
      <c r="U1767" s="344" t="s">
        <v>512</v>
      </c>
      <c r="V1767" s="330"/>
      <c r="W1767" s="330"/>
      <c r="X1767" s="330"/>
      <c r="Y1767" s="330"/>
      <c r="Z1767" s="330"/>
      <c r="AA1767" s="13"/>
      <c r="AB1767" s="13"/>
    </row>
    <row r="1768" spans="1:28" ht="15" x14ac:dyDescent="0.2">
      <c r="A1768" s="13" t="s">
        <v>227</v>
      </c>
      <c r="B1768" s="39">
        <v>42565</v>
      </c>
      <c r="C1768" s="16">
        <v>0.41875000000000001</v>
      </c>
      <c r="D1768" s="13">
        <v>71.7</v>
      </c>
      <c r="E1768" s="111" t="s">
        <v>296</v>
      </c>
      <c r="F1768" s="14">
        <v>8.01</v>
      </c>
      <c r="G1768" s="13">
        <v>104.7</v>
      </c>
      <c r="H1768" s="15">
        <v>19.239999999999998</v>
      </c>
      <c r="I1768" s="111" t="s">
        <v>233</v>
      </c>
      <c r="J1768" s="318" t="s">
        <v>312</v>
      </c>
      <c r="K1768" s="15">
        <v>7.82</v>
      </c>
      <c r="L1768" s="15">
        <v>28.4</v>
      </c>
      <c r="M1768" s="15">
        <v>453.7</v>
      </c>
      <c r="N1768" s="15">
        <v>510.4</v>
      </c>
      <c r="O1768" s="12">
        <v>206.5</v>
      </c>
      <c r="P1768" s="13"/>
      <c r="Q1768" s="111" t="s">
        <v>691</v>
      </c>
      <c r="R1768" s="111" t="s">
        <v>7</v>
      </c>
      <c r="S1768" s="13"/>
      <c r="T1768" s="13"/>
      <c r="U1768" s="344" t="s">
        <v>438</v>
      </c>
      <c r="V1768" s="330"/>
      <c r="W1768" s="330"/>
      <c r="X1768" s="330"/>
      <c r="Y1768" s="330"/>
      <c r="Z1768" s="330"/>
      <c r="AA1768" s="13"/>
      <c r="AB1768" s="13"/>
    </row>
    <row r="1769" spans="1:28" ht="15" x14ac:dyDescent="0.2">
      <c r="A1769" s="13" t="s">
        <v>227</v>
      </c>
      <c r="B1769" s="39">
        <v>42571</v>
      </c>
      <c r="C1769" s="16">
        <v>0.43055555555555558</v>
      </c>
      <c r="D1769" s="13" t="s">
        <v>296</v>
      </c>
      <c r="E1769" s="111"/>
      <c r="F1769" s="14">
        <v>7.02</v>
      </c>
      <c r="G1769" s="12">
        <v>98</v>
      </c>
      <c r="H1769" s="15">
        <v>22.27</v>
      </c>
      <c r="I1769" s="111" t="s">
        <v>233</v>
      </c>
      <c r="J1769" s="318" t="s">
        <v>312</v>
      </c>
      <c r="K1769" s="15">
        <v>7.77</v>
      </c>
      <c r="L1769" s="15">
        <v>29</v>
      </c>
      <c r="M1769" s="15">
        <v>443.7</v>
      </c>
      <c r="N1769" s="15">
        <v>473.6</v>
      </c>
      <c r="O1769" s="12">
        <v>194.8</v>
      </c>
      <c r="P1769" s="13"/>
      <c r="Q1769" s="111" t="s">
        <v>7</v>
      </c>
      <c r="R1769" s="111" t="s">
        <v>7</v>
      </c>
      <c r="S1769" s="13"/>
      <c r="T1769" s="13"/>
      <c r="U1769" s="344" t="s">
        <v>438</v>
      </c>
      <c r="V1769" s="330"/>
      <c r="W1769" s="330"/>
      <c r="X1769" s="330"/>
      <c r="Y1769" s="330"/>
      <c r="Z1769" s="330"/>
      <c r="AA1769" s="13"/>
      <c r="AB1769" s="13"/>
    </row>
    <row r="1770" spans="1:28" ht="15" x14ac:dyDescent="0.2">
      <c r="A1770" s="13" t="s">
        <v>227</v>
      </c>
      <c r="B1770" s="39">
        <v>42579</v>
      </c>
      <c r="C1770" s="16">
        <v>0.4236111111111111</v>
      </c>
      <c r="D1770" s="13">
        <v>105.4</v>
      </c>
      <c r="E1770" s="111" t="s">
        <v>296</v>
      </c>
      <c r="F1770" s="14">
        <v>7.45</v>
      </c>
      <c r="G1770" s="13">
        <v>102.6</v>
      </c>
      <c r="H1770" s="15">
        <v>21.92</v>
      </c>
      <c r="I1770" s="13" t="s">
        <v>233</v>
      </c>
      <c r="J1770" s="318" t="s">
        <v>312</v>
      </c>
      <c r="K1770" s="15">
        <v>7.61</v>
      </c>
      <c r="L1770" s="15">
        <v>28.4</v>
      </c>
      <c r="M1770" s="15">
        <v>515.70000000000005</v>
      </c>
      <c r="N1770" s="15">
        <v>554.20000000000005</v>
      </c>
      <c r="O1770" s="12">
        <v>193.4</v>
      </c>
      <c r="P1770" s="13"/>
      <c r="Q1770" s="111" t="s">
        <v>14</v>
      </c>
      <c r="R1770" s="111" t="s">
        <v>120</v>
      </c>
      <c r="S1770" s="13"/>
      <c r="T1770" s="13"/>
      <c r="U1770" s="344" t="s">
        <v>508</v>
      </c>
      <c r="V1770" s="330"/>
      <c r="W1770" s="330"/>
      <c r="X1770" s="330"/>
      <c r="Y1770" s="330"/>
      <c r="Z1770" s="330"/>
      <c r="AA1770" s="13"/>
      <c r="AB1770" s="13"/>
    </row>
    <row r="1771" spans="1:28" ht="15" x14ac:dyDescent="0.2">
      <c r="A1771" s="13" t="s">
        <v>227</v>
      </c>
      <c r="B1771" s="39">
        <v>42586</v>
      </c>
      <c r="C1771" s="16">
        <v>0.38750000000000001</v>
      </c>
      <c r="D1771" s="13">
        <v>387</v>
      </c>
      <c r="E1771" s="111"/>
      <c r="F1771" s="14">
        <v>6.68</v>
      </c>
      <c r="G1771" s="13">
        <v>91.7</v>
      </c>
      <c r="H1771" s="15">
        <v>21.75</v>
      </c>
      <c r="I1771" s="13" t="s">
        <v>233</v>
      </c>
      <c r="J1771" s="318" t="s">
        <v>312</v>
      </c>
      <c r="K1771" s="15">
        <v>7.17</v>
      </c>
      <c r="L1771" s="12">
        <v>9.3000000000000007</v>
      </c>
      <c r="M1771" s="12">
        <v>665.7</v>
      </c>
      <c r="N1771" s="12">
        <v>710.7</v>
      </c>
      <c r="O1771" s="12">
        <v>196.2</v>
      </c>
      <c r="P1771" s="13"/>
      <c r="Q1771" s="111" t="s">
        <v>574</v>
      </c>
      <c r="R1771" s="111" t="s">
        <v>692</v>
      </c>
      <c r="S1771" s="13"/>
      <c r="T1771" s="13"/>
      <c r="U1771" s="18" t="s">
        <v>98</v>
      </c>
      <c r="V1771" s="330"/>
      <c r="W1771" s="330"/>
      <c r="X1771" s="330"/>
      <c r="Y1771" s="330"/>
      <c r="Z1771" s="330"/>
      <c r="AA1771" s="13"/>
      <c r="AB1771" s="13"/>
    </row>
    <row r="1772" spans="1:28" ht="15" x14ac:dyDescent="0.2">
      <c r="A1772" s="13" t="s">
        <v>227</v>
      </c>
      <c r="B1772" s="39">
        <v>42594</v>
      </c>
      <c r="C1772" s="16">
        <v>0.45208333333333334</v>
      </c>
      <c r="D1772" s="13">
        <v>73.8</v>
      </c>
      <c r="E1772" s="111" t="s">
        <v>296</v>
      </c>
      <c r="F1772" s="14">
        <v>7.61</v>
      </c>
      <c r="G1772" s="13">
        <v>105.4</v>
      </c>
      <c r="H1772" s="15">
        <v>21.91</v>
      </c>
      <c r="I1772" s="13" t="s">
        <v>233</v>
      </c>
      <c r="J1772" s="318" t="s">
        <v>312</v>
      </c>
      <c r="K1772" s="15">
        <v>7.75</v>
      </c>
      <c r="L1772" s="12">
        <v>10.199999999999999</v>
      </c>
      <c r="M1772" s="12">
        <v>427.9</v>
      </c>
      <c r="N1772" s="12">
        <v>456.5</v>
      </c>
      <c r="O1772" s="12">
        <v>190.6</v>
      </c>
      <c r="P1772" s="13"/>
      <c r="Q1772" s="13" t="s">
        <v>217</v>
      </c>
      <c r="R1772" s="13" t="s">
        <v>345</v>
      </c>
      <c r="S1772" s="13"/>
      <c r="T1772" s="13"/>
      <c r="U1772" s="18" t="s">
        <v>97</v>
      </c>
      <c r="V1772" s="330"/>
      <c r="W1772" s="330"/>
      <c r="X1772" s="330"/>
      <c r="Y1772" s="330"/>
      <c r="Z1772" s="330"/>
      <c r="AA1772" s="13"/>
      <c r="AB1772" s="13"/>
    </row>
    <row r="1773" spans="1:28" ht="15" x14ac:dyDescent="0.2">
      <c r="A1773" s="13" t="s">
        <v>227</v>
      </c>
      <c r="B1773" s="39">
        <v>42599</v>
      </c>
      <c r="C1773" s="16">
        <v>0.45555555555555555</v>
      </c>
      <c r="D1773" s="13"/>
      <c r="E1773" s="111"/>
      <c r="F1773" s="14">
        <v>7.69</v>
      </c>
      <c r="G1773" s="13">
        <v>105.2</v>
      </c>
      <c r="H1773" s="15">
        <v>21.01</v>
      </c>
      <c r="I1773" s="13" t="s">
        <v>233</v>
      </c>
      <c r="J1773" s="318" t="s">
        <v>312</v>
      </c>
      <c r="K1773" s="15">
        <v>7.56</v>
      </c>
      <c r="L1773" s="15" t="s">
        <v>312</v>
      </c>
      <c r="M1773" s="12">
        <v>683.6</v>
      </c>
      <c r="N1773" s="12">
        <v>741.2</v>
      </c>
      <c r="O1773" s="12">
        <v>185.9</v>
      </c>
      <c r="P1773" s="13"/>
      <c r="Q1773" s="13" t="s">
        <v>217</v>
      </c>
      <c r="R1773" s="13" t="s">
        <v>345</v>
      </c>
      <c r="S1773" s="13"/>
      <c r="T1773" s="13"/>
      <c r="U1773" s="18" t="s">
        <v>84</v>
      </c>
      <c r="V1773" s="330"/>
      <c r="W1773" s="330"/>
      <c r="X1773" s="330"/>
      <c r="Y1773" s="330"/>
      <c r="Z1773" s="330"/>
      <c r="AA1773" s="13"/>
      <c r="AB1773" s="13"/>
    </row>
    <row r="1774" spans="1:28" ht="15" x14ac:dyDescent="0.2">
      <c r="A1774" s="13" t="s">
        <v>227</v>
      </c>
      <c r="B1774" s="39">
        <v>42607</v>
      </c>
      <c r="C1774" s="16">
        <v>0.63402777777777775</v>
      </c>
      <c r="D1774" s="13">
        <v>172.5</v>
      </c>
      <c r="E1774" s="111" t="s">
        <v>296</v>
      </c>
      <c r="F1774" s="14">
        <v>7.13</v>
      </c>
      <c r="G1774" s="13">
        <v>106.5</v>
      </c>
      <c r="H1774" s="15">
        <v>22.14</v>
      </c>
      <c r="I1774" s="13" t="s">
        <v>233</v>
      </c>
      <c r="J1774" s="318" t="s">
        <v>312</v>
      </c>
      <c r="K1774" s="15">
        <v>7.88</v>
      </c>
      <c r="L1774" s="15" t="s">
        <v>312</v>
      </c>
      <c r="M1774" s="12">
        <v>595.1</v>
      </c>
      <c r="N1774" s="12">
        <v>647.29999999999995</v>
      </c>
      <c r="O1774" s="12">
        <v>169.8</v>
      </c>
      <c r="P1774" s="13"/>
      <c r="Q1774" s="13" t="s">
        <v>298</v>
      </c>
      <c r="R1774" s="13" t="s">
        <v>312</v>
      </c>
      <c r="S1774" s="13"/>
      <c r="T1774" s="13"/>
      <c r="U1774" s="18" t="s">
        <v>84</v>
      </c>
      <c r="V1774" s="330"/>
      <c r="W1774" s="330"/>
      <c r="X1774" s="330"/>
      <c r="Y1774" s="330"/>
      <c r="Z1774" s="330"/>
      <c r="AA1774" s="13"/>
      <c r="AB1774" s="13"/>
    </row>
    <row r="1775" spans="1:28" ht="15" x14ac:dyDescent="0.2">
      <c r="A1775" s="13" t="s">
        <v>227</v>
      </c>
      <c r="B1775" s="39">
        <v>42620</v>
      </c>
      <c r="C1775" s="16">
        <v>0.32916666666666666</v>
      </c>
      <c r="D1775" s="13"/>
      <c r="E1775" s="111"/>
      <c r="F1775" s="14">
        <v>6.04</v>
      </c>
      <c r="G1775" s="13" t="s">
        <v>312</v>
      </c>
      <c r="H1775" s="15">
        <v>17.940000000000001</v>
      </c>
      <c r="I1775" s="13" t="s">
        <v>233</v>
      </c>
      <c r="J1775" s="318" t="s">
        <v>312</v>
      </c>
      <c r="K1775" s="15">
        <v>7.66</v>
      </c>
      <c r="L1775" s="15" t="s">
        <v>312</v>
      </c>
      <c r="M1775" s="12">
        <v>639.4</v>
      </c>
      <c r="N1775" s="12">
        <v>737</v>
      </c>
      <c r="O1775" s="12">
        <v>170.3</v>
      </c>
      <c r="P1775" s="13"/>
      <c r="Q1775" s="13" t="s">
        <v>421</v>
      </c>
      <c r="R1775" s="13" t="s">
        <v>345</v>
      </c>
      <c r="S1775" s="13"/>
      <c r="T1775" s="13"/>
      <c r="U1775" s="18" t="s">
        <v>142</v>
      </c>
      <c r="V1775" s="330"/>
      <c r="W1775" s="330"/>
      <c r="X1775" s="330"/>
      <c r="Y1775" s="330"/>
      <c r="Z1775" s="330"/>
      <c r="AA1775" s="13"/>
      <c r="AB1775" s="13"/>
    </row>
    <row r="1776" spans="1:28" ht="15" x14ac:dyDescent="0.2">
      <c r="A1776" s="13" t="s">
        <v>227</v>
      </c>
      <c r="B1776" s="39">
        <v>42629</v>
      </c>
      <c r="C1776" s="16">
        <v>0.39444444444444443</v>
      </c>
      <c r="D1776" s="13">
        <v>186</v>
      </c>
      <c r="E1776" s="111" t="s">
        <v>296</v>
      </c>
      <c r="F1776" s="14">
        <v>8.1</v>
      </c>
      <c r="G1776" s="13">
        <v>95.3</v>
      </c>
      <c r="H1776" s="15">
        <v>13.94</v>
      </c>
      <c r="I1776" s="13" t="s">
        <v>233</v>
      </c>
      <c r="J1776" s="318" t="s">
        <v>312</v>
      </c>
      <c r="K1776" s="15">
        <v>7.61</v>
      </c>
      <c r="L1776" s="15" t="s">
        <v>312</v>
      </c>
      <c r="M1776" s="12">
        <v>771.6</v>
      </c>
      <c r="N1776" s="12">
        <v>982.7</v>
      </c>
      <c r="O1776" s="12">
        <v>217.2</v>
      </c>
      <c r="P1776" s="13"/>
      <c r="Q1776" s="13" t="s">
        <v>465</v>
      </c>
      <c r="R1776" s="13" t="s">
        <v>345</v>
      </c>
      <c r="S1776" s="13"/>
      <c r="T1776" s="13"/>
      <c r="U1776" s="18" t="s">
        <v>693</v>
      </c>
      <c r="V1776" s="330"/>
      <c r="W1776" s="330"/>
      <c r="X1776" s="330"/>
      <c r="Y1776" s="330"/>
      <c r="Z1776" s="330"/>
      <c r="AA1776" s="13"/>
      <c r="AB1776" s="13"/>
    </row>
    <row r="1777" spans="1:28" ht="15" x14ac:dyDescent="0.2">
      <c r="A1777" s="13" t="s">
        <v>227</v>
      </c>
      <c r="B1777" s="39">
        <v>42634</v>
      </c>
      <c r="C1777" s="16">
        <v>0.44236111111111115</v>
      </c>
      <c r="D1777" s="13"/>
      <c r="E1777" s="111"/>
      <c r="F1777" s="14">
        <v>7.76</v>
      </c>
      <c r="G1777" s="13">
        <v>102.5</v>
      </c>
      <c r="H1777" s="15">
        <v>19.5</v>
      </c>
      <c r="I1777" s="13" t="s">
        <v>233</v>
      </c>
      <c r="J1777" s="318" t="s">
        <v>312</v>
      </c>
      <c r="K1777" s="15">
        <v>7.58</v>
      </c>
      <c r="L1777" s="15" t="s">
        <v>312</v>
      </c>
      <c r="M1777" s="12">
        <v>829</v>
      </c>
      <c r="N1777" s="12">
        <v>930.6</v>
      </c>
      <c r="O1777" s="12">
        <v>216</v>
      </c>
      <c r="P1777" s="13"/>
      <c r="Q1777" s="13" t="s">
        <v>217</v>
      </c>
      <c r="R1777" s="13" t="s">
        <v>345</v>
      </c>
      <c r="S1777" s="13"/>
      <c r="T1777" s="13"/>
      <c r="U1777" s="18" t="s">
        <v>141</v>
      </c>
      <c r="V1777" s="330"/>
      <c r="W1777" s="330"/>
      <c r="X1777" s="330"/>
      <c r="Y1777" s="330"/>
      <c r="Z1777" s="330"/>
      <c r="AA1777" s="13"/>
      <c r="AB1777" s="13"/>
    </row>
    <row r="1778" spans="1:28" ht="15" x14ac:dyDescent="0.2">
      <c r="A1778" s="13" t="s">
        <v>227</v>
      </c>
      <c r="B1778" s="39">
        <v>42641</v>
      </c>
      <c r="C1778" s="16">
        <v>0.40208333333333335</v>
      </c>
      <c r="D1778" s="13">
        <v>178.9</v>
      </c>
      <c r="E1778" s="111" t="s">
        <v>296</v>
      </c>
      <c r="F1778" s="14">
        <v>7.88</v>
      </c>
      <c r="G1778" s="13">
        <v>94.9</v>
      </c>
      <c r="H1778" s="15">
        <v>15.44</v>
      </c>
      <c r="I1778" s="13" t="s">
        <v>233</v>
      </c>
      <c r="J1778" s="318" t="s">
        <v>312</v>
      </c>
      <c r="K1778" s="15">
        <v>7.44</v>
      </c>
      <c r="L1778" s="15" t="s">
        <v>312</v>
      </c>
      <c r="M1778" s="12">
        <v>800.8</v>
      </c>
      <c r="N1778" s="12">
        <v>981.9</v>
      </c>
      <c r="O1778" s="12">
        <v>224.2</v>
      </c>
      <c r="P1778" s="13"/>
      <c r="Q1778" s="13" t="s">
        <v>217</v>
      </c>
      <c r="R1778" s="13" t="s">
        <v>345</v>
      </c>
      <c r="S1778" s="13"/>
      <c r="T1778" s="13"/>
      <c r="U1778" s="18" t="s">
        <v>90</v>
      </c>
      <c r="V1778" s="330"/>
      <c r="W1778" s="330"/>
      <c r="X1778" s="330"/>
      <c r="Y1778" s="330"/>
      <c r="Z1778" s="330"/>
      <c r="AA1778" s="13"/>
      <c r="AB1778" s="13"/>
    </row>
    <row r="1779" spans="1:28" ht="15" x14ac:dyDescent="0.2">
      <c r="A1779" s="13" t="s">
        <v>227</v>
      </c>
      <c r="B1779" s="39">
        <v>42655</v>
      </c>
      <c r="C1779" s="16">
        <v>0.41388888888888892</v>
      </c>
      <c r="D1779" s="13">
        <v>272.3</v>
      </c>
      <c r="E1779" s="111">
        <v>2419.6</v>
      </c>
      <c r="F1779" s="14">
        <v>6.99</v>
      </c>
      <c r="G1779" s="13">
        <v>79.7</v>
      </c>
      <c r="H1779" s="15">
        <v>12.99</v>
      </c>
      <c r="I1779" s="13" t="s">
        <v>233</v>
      </c>
      <c r="J1779" s="318" t="s">
        <v>312</v>
      </c>
      <c r="K1779" s="15">
        <v>7.31</v>
      </c>
      <c r="L1779" s="15" t="s">
        <v>312</v>
      </c>
      <c r="M1779" s="12">
        <v>755.7</v>
      </c>
      <c r="N1779" s="12">
        <v>983.1</v>
      </c>
      <c r="O1779" s="12">
        <v>148.30000000000001</v>
      </c>
      <c r="P1779" s="13"/>
      <c r="Q1779" s="13" t="s">
        <v>217</v>
      </c>
      <c r="R1779" s="13" t="s">
        <v>345</v>
      </c>
      <c r="S1779" s="13"/>
      <c r="T1779" s="13"/>
      <c r="U1779" s="18"/>
      <c r="V1779" s="330"/>
      <c r="W1779" s="330"/>
      <c r="X1779" s="330"/>
      <c r="Y1779" s="330"/>
      <c r="Z1779" s="330"/>
      <c r="AA1779" s="13"/>
      <c r="AB1779" s="13"/>
    </row>
    <row r="1780" spans="1:28" ht="15" x14ac:dyDescent="0.2">
      <c r="A1780" s="13" t="s">
        <v>227</v>
      </c>
      <c r="B1780" s="39">
        <v>42669</v>
      </c>
      <c r="C1780" s="16">
        <v>0.40972222222222227</v>
      </c>
      <c r="D1780" s="13">
        <v>121.1</v>
      </c>
      <c r="E1780" s="111" t="s">
        <v>296</v>
      </c>
      <c r="F1780" s="14">
        <v>8.1</v>
      </c>
      <c r="G1780" s="13">
        <v>89.7</v>
      </c>
      <c r="H1780" s="15">
        <v>11.8</v>
      </c>
      <c r="I1780" s="13" t="s">
        <v>233</v>
      </c>
      <c r="J1780" s="318" t="s">
        <v>312</v>
      </c>
      <c r="K1780" s="15">
        <v>7.52</v>
      </c>
      <c r="L1780" s="15" t="s">
        <v>312</v>
      </c>
      <c r="M1780" s="12" t="s">
        <v>71</v>
      </c>
      <c r="N1780" s="12">
        <v>1111.5</v>
      </c>
      <c r="O1780" s="12">
        <v>145.4</v>
      </c>
      <c r="P1780" s="13"/>
      <c r="Q1780" s="13" t="s">
        <v>217</v>
      </c>
      <c r="R1780" s="13" t="s">
        <v>694</v>
      </c>
      <c r="S1780" s="13"/>
      <c r="T1780" s="13"/>
      <c r="U1780" s="18" t="s">
        <v>695</v>
      </c>
      <c r="V1780" s="330"/>
      <c r="W1780" s="330"/>
      <c r="X1780" s="330"/>
      <c r="Y1780" s="330"/>
      <c r="Z1780" s="330"/>
      <c r="AA1780" s="13"/>
      <c r="AB1780" s="13"/>
    </row>
    <row r="1781" spans="1:28" ht="15" x14ac:dyDescent="0.2">
      <c r="A1781" s="13" t="s">
        <v>227</v>
      </c>
      <c r="B1781" s="39">
        <v>42676</v>
      </c>
      <c r="C1781" s="16">
        <v>0.41111111111111115</v>
      </c>
      <c r="D1781" s="13">
        <v>178.2</v>
      </c>
      <c r="E1781" s="111">
        <v>2419.6</v>
      </c>
      <c r="F1781" s="14">
        <v>8</v>
      </c>
      <c r="G1781" s="13">
        <v>89.7</v>
      </c>
      <c r="H1781" s="15">
        <v>12.11</v>
      </c>
      <c r="I1781" s="13" t="s">
        <v>233</v>
      </c>
      <c r="J1781" s="318" t="s">
        <v>312</v>
      </c>
      <c r="K1781" s="15">
        <v>6.85</v>
      </c>
      <c r="L1781" s="15" t="s">
        <v>312</v>
      </c>
      <c r="M1781" s="12" t="s">
        <v>312</v>
      </c>
      <c r="N1781" s="12">
        <v>1118.7</v>
      </c>
      <c r="O1781" s="12">
        <v>216.2</v>
      </c>
      <c r="P1781" s="13"/>
      <c r="Q1781" s="13" t="s">
        <v>217</v>
      </c>
      <c r="R1781" s="13" t="s">
        <v>636</v>
      </c>
      <c r="S1781" s="13"/>
      <c r="T1781" s="13"/>
      <c r="U1781" s="18" t="s">
        <v>586</v>
      </c>
      <c r="V1781" s="330"/>
      <c r="W1781" s="330"/>
      <c r="X1781" s="330"/>
      <c r="Y1781" s="330"/>
      <c r="Z1781" s="330"/>
      <c r="AA1781" s="13"/>
      <c r="AB1781" s="13"/>
    </row>
    <row r="1782" spans="1:28" ht="15" x14ac:dyDescent="0.2">
      <c r="A1782" s="13" t="s">
        <v>227</v>
      </c>
      <c r="B1782" s="39">
        <v>42683</v>
      </c>
      <c r="C1782" s="16">
        <v>0.40833333333333338</v>
      </c>
      <c r="D1782" s="13">
        <v>307.60000000000002</v>
      </c>
      <c r="E1782" s="111">
        <v>2419.6</v>
      </c>
      <c r="F1782" s="14">
        <v>9.7200000000000006</v>
      </c>
      <c r="G1782" s="13">
        <v>101.3</v>
      </c>
      <c r="H1782" s="15">
        <v>8.99</v>
      </c>
      <c r="I1782" s="13" t="s">
        <v>233</v>
      </c>
      <c r="J1782" s="318" t="s">
        <v>312</v>
      </c>
      <c r="K1782" s="15">
        <v>7.26</v>
      </c>
      <c r="L1782" s="15" t="s">
        <v>312</v>
      </c>
      <c r="M1782" s="15" t="s">
        <v>312</v>
      </c>
      <c r="N1782" s="15">
        <v>1203.8</v>
      </c>
      <c r="O1782" s="12">
        <v>173.6</v>
      </c>
      <c r="P1782" s="13"/>
      <c r="Q1782" s="13" t="s">
        <v>217</v>
      </c>
      <c r="R1782" s="13" t="s">
        <v>345</v>
      </c>
      <c r="S1782" s="13"/>
      <c r="T1782" s="13"/>
      <c r="U1782" s="18"/>
      <c r="V1782" s="330"/>
      <c r="W1782" s="330"/>
      <c r="X1782" s="330"/>
      <c r="Y1782" s="330"/>
      <c r="Z1782" s="330"/>
      <c r="AA1782" s="13"/>
      <c r="AB1782" s="13"/>
    </row>
    <row r="1783" spans="1:28" ht="15" x14ac:dyDescent="0.2">
      <c r="A1783" s="13" t="s">
        <v>227</v>
      </c>
      <c r="B1783" s="39">
        <v>42690</v>
      </c>
      <c r="C1783" s="16">
        <v>0.40347222222222223</v>
      </c>
      <c r="D1783" s="13">
        <v>106.7</v>
      </c>
      <c r="E1783" s="13" t="s">
        <v>296</v>
      </c>
      <c r="F1783" s="14">
        <v>7.72</v>
      </c>
      <c r="G1783" s="13">
        <v>89.6</v>
      </c>
      <c r="H1783" s="15">
        <v>13.03</v>
      </c>
      <c r="I1783" s="54" t="s">
        <v>233</v>
      </c>
      <c r="J1783" s="318" t="s">
        <v>312</v>
      </c>
      <c r="K1783" s="411">
        <v>6.39</v>
      </c>
      <c r="L1783" s="15" t="s">
        <v>312</v>
      </c>
      <c r="M1783" s="15" t="s">
        <v>312</v>
      </c>
      <c r="N1783" s="411">
        <v>1251.0999999999999</v>
      </c>
      <c r="O1783" s="411">
        <v>226.4</v>
      </c>
      <c r="P1783" s="54"/>
      <c r="Q1783" s="54" t="s">
        <v>217</v>
      </c>
      <c r="R1783" s="54" t="s">
        <v>345</v>
      </c>
      <c r="S1783" s="54"/>
      <c r="T1783" s="54"/>
      <c r="U1783" s="54"/>
      <c r="V1783" s="412"/>
      <c r="W1783" s="412"/>
      <c r="X1783" s="412"/>
      <c r="Y1783" s="412"/>
      <c r="Z1783" s="412"/>
      <c r="AA1783" s="54"/>
      <c r="AB1783" s="54"/>
    </row>
    <row r="1784" spans="1:28" ht="15" x14ac:dyDescent="0.2">
      <c r="A1784" s="13" t="s">
        <v>227</v>
      </c>
      <c r="B1784" s="39">
        <v>42704</v>
      </c>
      <c r="C1784" s="16">
        <v>0.38055555555555554</v>
      </c>
      <c r="D1784" s="13">
        <v>123.4</v>
      </c>
      <c r="E1784" s="13" t="s">
        <v>296</v>
      </c>
      <c r="F1784" s="14">
        <v>10.48</v>
      </c>
      <c r="G1784" s="13">
        <v>92.2</v>
      </c>
      <c r="H1784" s="15">
        <v>1.75</v>
      </c>
      <c r="I1784" s="54" t="s">
        <v>233</v>
      </c>
      <c r="J1784" s="318" t="s">
        <v>312</v>
      </c>
      <c r="K1784" s="411">
        <v>6.7</v>
      </c>
      <c r="L1784" s="413" t="s">
        <v>537</v>
      </c>
      <c r="M1784" s="411" t="s">
        <v>312</v>
      </c>
      <c r="N1784" s="411">
        <v>1114.0999999999999</v>
      </c>
      <c r="O1784" s="411">
        <v>174.1</v>
      </c>
      <c r="P1784" s="54"/>
      <c r="Q1784" s="54" t="s">
        <v>217</v>
      </c>
      <c r="R1784" s="54" t="s">
        <v>345</v>
      </c>
      <c r="S1784" s="54"/>
      <c r="T1784" s="54"/>
      <c r="U1784" s="18" t="s">
        <v>485</v>
      </c>
      <c r="V1784" s="412"/>
      <c r="W1784" s="412"/>
      <c r="X1784" s="412"/>
      <c r="Y1784" s="412"/>
      <c r="Z1784" s="412"/>
      <c r="AA1784" s="54"/>
      <c r="AB1784" s="54"/>
    </row>
    <row r="1785" spans="1:28" ht="15" x14ac:dyDescent="0.2">
      <c r="A1785" s="13" t="s">
        <v>227</v>
      </c>
      <c r="B1785" s="39">
        <v>42711</v>
      </c>
      <c r="C1785" s="16">
        <v>9.26</v>
      </c>
      <c r="D1785" s="13">
        <v>272.3</v>
      </c>
      <c r="E1785" s="13" t="s">
        <v>296</v>
      </c>
      <c r="F1785" s="14">
        <v>10.39</v>
      </c>
      <c r="G1785" s="13">
        <v>91.4</v>
      </c>
      <c r="H1785" s="15">
        <v>2.21</v>
      </c>
      <c r="I1785" s="54" t="s">
        <v>312</v>
      </c>
      <c r="J1785" s="318" t="s">
        <v>312</v>
      </c>
      <c r="K1785" s="411">
        <v>7.62</v>
      </c>
      <c r="L1785" s="413" t="s">
        <v>312</v>
      </c>
      <c r="M1785" s="411" t="s">
        <v>312</v>
      </c>
      <c r="N1785" s="411">
        <v>1242.5</v>
      </c>
      <c r="O1785" s="411">
        <v>218.2</v>
      </c>
      <c r="P1785" s="54"/>
      <c r="Q1785" s="54" t="s">
        <v>55</v>
      </c>
      <c r="R1785" s="54" t="s">
        <v>55</v>
      </c>
      <c r="S1785" s="54"/>
      <c r="T1785" s="54"/>
      <c r="U1785" s="18" t="s">
        <v>486</v>
      </c>
      <c r="V1785" s="412"/>
      <c r="W1785" s="412"/>
      <c r="X1785" s="412"/>
      <c r="Y1785" s="412"/>
      <c r="Z1785" s="412"/>
      <c r="AA1785" s="54"/>
      <c r="AB1785" s="54"/>
    </row>
    <row r="1786" spans="1:28" ht="15" x14ac:dyDescent="0.2">
      <c r="A1786" s="13" t="s">
        <v>227</v>
      </c>
      <c r="B1786" s="39">
        <v>42718</v>
      </c>
      <c r="C1786" s="16">
        <v>0.38750000000000001</v>
      </c>
      <c r="D1786" s="13">
        <v>344.1</v>
      </c>
      <c r="E1786" s="13">
        <v>2419.6</v>
      </c>
      <c r="F1786" s="14">
        <v>8.84</v>
      </c>
      <c r="G1786" s="13">
        <v>87.7</v>
      </c>
      <c r="H1786" s="15">
        <v>10.029999999999999</v>
      </c>
      <c r="I1786" s="54" t="s">
        <v>233</v>
      </c>
      <c r="J1786" s="318" t="s">
        <v>312</v>
      </c>
      <c r="K1786" s="411">
        <v>7.49</v>
      </c>
      <c r="L1786" s="413" t="s">
        <v>312</v>
      </c>
      <c r="M1786" s="411" t="s">
        <v>312</v>
      </c>
      <c r="N1786" s="411">
        <v>1274.5</v>
      </c>
      <c r="O1786" s="411">
        <v>230.1</v>
      </c>
      <c r="P1786" s="54"/>
      <c r="Q1786" s="54" t="s">
        <v>465</v>
      </c>
      <c r="R1786" s="54" t="s">
        <v>345</v>
      </c>
      <c r="S1786" s="54"/>
      <c r="T1786" s="54"/>
      <c r="U1786" s="18" t="s">
        <v>485</v>
      </c>
      <c r="V1786" s="412"/>
      <c r="W1786" s="412"/>
      <c r="X1786" s="412"/>
      <c r="Y1786" s="412"/>
      <c r="Z1786" s="412"/>
      <c r="AA1786" s="54"/>
      <c r="AB1786" s="54"/>
    </row>
    <row r="1787" spans="1:28" ht="15" x14ac:dyDescent="0.2">
      <c r="A1787" s="13" t="s">
        <v>227</v>
      </c>
      <c r="B1787" s="39">
        <v>42726</v>
      </c>
      <c r="C1787" s="16">
        <v>0.42222222222222222</v>
      </c>
      <c r="D1787" s="13"/>
      <c r="E1787" s="13"/>
      <c r="F1787" s="14">
        <v>9.57</v>
      </c>
      <c r="G1787" s="13">
        <v>95.8</v>
      </c>
      <c r="H1787" s="15">
        <v>7.42</v>
      </c>
      <c r="I1787" s="54" t="s">
        <v>487</v>
      </c>
      <c r="J1787" s="318" t="s">
        <v>312</v>
      </c>
      <c r="K1787" s="411">
        <v>6.78</v>
      </c>
      <c r="L1787" s="413">
        <v>6.3</v>
      </c>
      <c r="M1787" s="411" t="s">
        <v>312</v>
      </c>
      <c r="N1787" s="411">
        <v>980.2</v>
      </c>
      <c r="O1787" s="411">
        <v>200.5</v>
      </c>
      <c r="P1787" s="54"/>
      <c r="Q1787" s="54" t="s">
        <v>465</v>
      </c>
      <c r="R1787" s="54" t="s">
        <v>345</v>
      </c>
      <c r="S1787" s="54"/>
      <c r="T1787" s="54"/>
      <c r="U1787" s="18" t="s">
        <v>586</v>
      </c>
      <c r="V1787" s="412"/>
      <c r="W1787" s="412"/>
      <c r="X1787" s="412"/>
      <c r="Y1787" s="412"/>
      <c r="Z1787" s="412"/>
      <c r="AA1787" s="54"/>
      <c r="AB1787" s="54"/>
    </row>
    <row r="1788" spans="1:28" ht="15" x14ac:dyDescent="0.2">
      <c r="A1788" s="13" t="s">
        <v>227</v>
      </c>
      <c r="B1788" s="39">
        <v>42741</v>
      </c>
      <c r="C1788" s="16">
        <v>0.38680555555555557</v>
      </c>
      <c r="D1788" s="12">
        <v>105</v>
      </c>
      <c r="E1788" s="13">
        <v>1553.1</v>
      </c>
      <c r="F1788" s="14"/>
      <c r="G1788" s="13"/>
      <c r="H1788" s="15"/>
      <c r="I1788" s="54" t="s">
        <v>487</v>
      </c>
      <c r="J1788" s="318"/>
      <c r="K1788" s="411"/>
      <c r="L1788" s="413"/>
      <c r="M1788" s="411"/>
      <c r="N1788" s="411"/>
      <c r="O1788" s="411"/>
      <c r="P1788" s="54"/>
      <c r="Q1788" s="54" t="s">
        <v>465</v>
      </c>
      <c r="R1788" s="54" t="s">
        <v>345</v>
      </c>
      <c r="S1788" s="54"/>
      <c r="T1788" s="54"/>
      <c r="U1788" s="18" t="s">
        <v>696</v>
      </c>
      <c r="V1788" s="412"/>
      <c r="W1788" s="412"/>
      <c r="X1788" s="412"/>
      <c r="Y1788" s="412"/>
      <c r="Z1788" s="412"/>
      <c r="AA1788" s="54"/>
      <c r="AB1788" s="54"/>
    </row>
    <row r="1789" spans="1:28" ht="15" x14ac:dyDescent="0.2">
      <c r="A1789" s="13" t="s">
        <v>227</v>
      </c>
      <c r="B1789" s="39">
        <v>42765</v>
      </c>
      <c r="C1789" s="16">
        <v>0.56666666666666665</v>
      </c>
      <c r="D1789" s="13">
        <v>5.2</v>
      </c>
      <c r="E1789" s="13">
        <v>517.20000000000005</v>
      </c>
      <c r="F1789" s="14">
        <v>11</v>
      </c>
      <c r="G1789" s="13">
        <v>113.2</v>
      </c>
      <c r="H1789" s="15">
        <v>8.42</v>
      </c>
      <c r="I1789" s="54" t="s">
        <v>487</v>
      </c>
      <c r="J1789" s="318" t="s">
        <v>312</v>
      </c>
      <c r="K1789" s="411">
        <v>7.83</v>
      </c>
      <c r="L1789" s="413">
        <v>4.5999999999999996</v>
      </c>
      <c r="M1789" s="411" t="s">
        <v>312</v>
      </c>
      <c r="N1789" s="411">
        <v>990</v>
      </c>
      <c r="O1789" s="411">
        <v>77.400000000000006</v>
      </c>
      <c r="P1789" s="54"/>
      <c r="Q1789" s="54" t="s">
        <v>465</v>
      </c>
      <c r="R1789" s="54" t="s">
        <v>345</v>
      </c>
      <c r="S1789" s="54"/>
      <c r="T1789" s="54"/>
      <c r="U1789" s="18" t="s">
        <v>697</v>
      </c>
      <c r="V1789" s="412"/>
      <c r="W1789" s="412"/>
      <c r="X1789" s="412"/>
      <c r="Y1789" s="412"/>
      <c r="Z1789" s="412"/>
      <c r="AA1789" s="54"/>
      <c r="AB1789" s="54"/>
    </row>
    <row r="1790" spans="1:28" ht="15" x14ac:dyDescent="0.2">
      <c r="A1790" s="73" t="s">
        <v>227</v>
      </c>
      <c r="B1790" s="325">
        <v>42779</v>
      </c>
      <c r="C1790" s="326">
        <v>0.5625</v>
      </c>
      <c r="D1790" s="73">
        <v>17.100000000000001</v>
      </c>
      <c r="E1790" s="73">
        <v>866.4</v>
      </c>
      <c r="F1790" s="342">
        <v>11.84</v>
      </c>
      <c r="G1790" s="73">
        <v>121.1</v>
      </c>
      <c r="H1790" s="171">
        <v>8.09</v>
      </c>
      <c r="I1790" s="414" t="s">
        <v>487</v>
      </c>
      <c r="J1790" s="332" t="s">
        <v>312</v>
      </c>
      <c r="K1790" s="415">
        <v>7.92</v>
      </c>
      <c r="L1790" s="416">
        <v>12</v>
      </c>
      <c r="M1790" s="415" t="s">
        <v>312</v>
      </c>
      <c r="N1790" s="415">
        <v>781.1</v>
      </c>
      <c r="O1790" s="415">
        <v>153.30000000000001</v>
      </c>
      <c r="P1790" s="414"/>
      <c r="Q1790" s="414" t="s">
        <v>465</v>
      </c>
      <c r="R1790" s="414" t="s">
        <v>345</v>
      </c>
      <c r="S1790" s="414"/>
      <c r="T1790" s="414"/>
      <c r="U1790" s="327" t="s">
        <v>539</v>
      </c>
      <c r="V1790" s="417"/>
      <c r="W1790" s="417"/>
      <c r="X1790" s="417"/>
      <c r="Y1790" s="417"/>
      <c r="Z1790" s="417"/>
      <c r="AA1790" s="414"/>
      <c r="AB1790" s="414"/>
    </row>
    <row r="1791" spans="1:28" ht="15" x14ac:dyDescent="0.2">
      <c r="A1791" s="13" t="s">
        <v>227</v>
      </c>
      <c r="B1791" s="39">
        <v>42793</v>
      </c>
      <c r="C1791" s="16">
        <v>0.42430555555555555</v>
      </c>
      <c r="D1791" s="13">
        <v>24.9</v>
      </c>
      <c r="E1791" s="13">
        <v>770.1</v>
      </c>
      <c r="F1791" s="14">
        <v>9.5500000000000007</v>
      </c>
      <c r="G1791" s="13">
        <v>102.7</v>
      </c>
      <c r="H1791" s="15">
        <v>9.33</v>
      </c>
      <c r="I1791" s="54" t="s">
        <v>487</v>
      </c>
      <c r="J1791" s="318" t="s">
        <v>312</v>
      </c>
      <c r="K1791" s="411">
        <v>7.4</v>
      </c>
      <c r="L1791" s="413">
        <v>3.8</v>
      </c>
      <c r="M1791" s="411" t="s">
        <v>312</v>
      </c>
      <c r="N1791" s="411">
        <v>738.8</v>
      </c>
      <c r="O1791" s="411">
        <v>34.200000000000003</v>
      </c>
      <c r="P1791" s="54"/>
      <c r="Q1791" s="54" t="s">
        <v>465</v>
      </c>
      <c r="R1791" s="54" t="s">
        <v>345</v>
      </c>
      <c r="S1791" s="54"/>
      <c r="T1791" s="54"/>
      <c r="U1791" s="18" t="s">
        <v>698</v>
      </c>
      <c r="V1791" s="412"/>
      <c r="W1791" s="412"/>
      <c r="X1791" s="412"/>
      <c r="Y1791" s="412"/>
      <c r="Z1791" s="412"/>
      <c r="AA1791" s="54"/>
      <c r="AB1791" s="54"/>
    </row>
    <row r="1792" spans="1:28" ht="15" x14ac:dyDescent="0.2">
      <c r="A1792" s="13" t="s">
        <v>227</v>
      </c>
      <c r="B1792" s="39">
        <v>42807</v>
      </c>
      <c r="C1792" s="16">
        <v>0.44097222222222227</v>
      </c>
      <c r="D1792" s="13">
        <v>866.4</v>
      </c>
      <c r="E1792" s="13">
        <v>13.2</v>
      </c>
      <c r="F1792" s="14">
        <v>9.77</v>
      </c>
      <c r="G1792" s="13">
        <v>105.5</v>
      </c>
      <c r="H1792" s="15">
        <v>10.43</v>
      </c>
      <c r="I1792" s="54" t="s">
        <v>487</v>
      </c>
      <c r="J1792" s="318" t="s">
        <v>312</v>
      </c>
      <c r="K1792" s="411">
        <v>7.42</v>
      </c>
      <c r="L1792" s="413">
        <v>4.5</v>
      </c>
      <c r="M1792" s="411" t="s">
        <v>312</v>
      </c>
      <c r="N1792" s="411">
        <v>653.79999999999995</v>
      </c>
      <c r="O1792" s="411">
        <v>70.3</v>
      </c>
      <c r="P1792" s="54"/>
      <c r="Q1792" s="54" t="s">
        <v>465</v>
      </c>
      <c r="R1792" s="54" t="s">
        <v>699</v>
      </c>
      <c r="S1792" s="54"/>
      <c r="T1792" s="54"/>
      <c r="U1792" s="18" t="s">
        <v>494</v>
      </c>
      <c r="V1792" s="412"/>
      <c r="W1792" s="412"/>
      <c r="X1792" s="412"/>
      <c r="Y1792" s="412"/>
      <c r="Z1792" s="412"/>
      <c r="AA1792" s="54"/>
      <c r="AB1792" s="54"/>
    </row>
    <row r="1793" spans="1:28" ht="15" x14ac:dyDescent="0.2">
      <c r="A1793" s="13" t="s">
        <v>227</v>
      </c>
      <c r="B1793" s="39">
        <v>42821</v>
      </c>
      <c r="C1793" s="16">
        <v>0.43402777777777773</v>
      </c>
      <c r="D1793" s="13">
        <v>74.900000000000006</v>
      </c>
      <c r="E1793" s="13">
        <v>1732.9</v>
      </c>
      <c r="F1793" s="14">
        <v>8.19</v>
      </c>
      <c r="G1793" s="13">
        <v>90.6</v>
      </c>
      <c r="H1793" s="15">
        <v>11.22</v>
      </c>
      <c r="I1793" s="54" t="s">
        <v>487</v>
      </c>
      <c r="J1793" s="318" t="s">
        <v>312</v>
      </c>
      <c r="K1793" s="411">
        <v>7.58</v>
      </c>
      <c r="L1793" s="413">
        <v>4.7</v>
      </c>
      <c r="M1793" s="411" t="s">
        <v>312</v>
      </c>
      <c r="N1793" s="411">
        <v>773.4</v>
      </c>
      <c r="O1793" s="411">
        <v>205.9</v>
      </c>
      <c r="P1793" s="54"/>
      <c r="Q1793" s="54" t="s">
        <v>465</v>
      </c>
      <c r="R1793" s="54" t="s">
        <v>679</v>
      </c>
      <c r="S1793" s="54"/>
      <c r="T1793" s="54"/>
      <c r="U1793" s="18" t="s">
        <v>578</v>
      </c>
      <c r="V1793" s="412"/>
      <c r="W1793" s="412"/>
      <c r="X1793" s="412"/>
      <c r="Y1793" s="412"/>
      <c r="Z1793" s="412"/>
      <c r="AA1793" s="54"/>
      <c r="AB1793" s="54"/>
    </row>
    <row r="1794" spans="1:28" ht="15" x14ac:dyDescent="0.25">
      <c r="A1794" s="13" t="s">
        <v>227</v>
      </c>
      <c r="B1794" s="39">
        <v>42835</v>
      </c>
      <c r="C1794" s="16">
        <v>0.4548611111111111</v>
      </c>
      <c r="D1794" s="13">
        <v>44.8</v>
      </c>
      <c r="E1794" s="13">
        <v>1986.3</v>
      </c>
      <c r="F1794" s="351">
        <v>8.75</v>
      </c>
      <c r="G1794" s="187">
        <v>97.5</v>
      </c>
      <c r="H1794" s="351">
        <v>11.75</v>
      </c>
      <c r="I1794" s="13" t="s">
        <v>233</v>
      </c>
      <c r="J1794" s="318" t="s">
        <v>312</v>
      </c>
      <c r="K1794" s="187">
        <v>7.62</v>
      </c>
      <c r="L1794" s="351">
        <v>3.9</v>
      </c>
      <c r="M1794" s="187" t="s">
        <v>312</v>
      </c>
      <c r="N1794" s="187">
        <v>1094.3</v>
      </c>
      <c r="O1794" s="187">
        <v>92.2</v>
      </c>
      <c r="P1794" s="13"/>
      <c r="Q1794" s="347" t="s">
        <v>217</v>
      </c>
      <c r="R1794" s="347" t="s">
        <v>345</v>
      </c>
      <c r="S1794" s="54"/>
      <c r="T1794" s="54"/>
      <c r="U1794" s="18"/>
      <c r="V1794" s="412"/>
      <c r="W1794" s="412"/>
      <c r="X1794" s="412"/>
      <c r="Y1794" s="412"/>
      <c r="Z1794" s="412"/>
      <c r="AA1794" s="54"/>
      <c r="AB1794" s="54"/>
    </row>
    <row r="1795" spans="1:28" ht="15" x14ac:dyDescent="0.25">
      <c r="A1795" s="13" t="s">
        <v>227</v>
      </c>
      <c r="B1795" s="39">
        <v>42849</v>
      </c>
      <c r="C1795" s="16">
        <v>0.43402777777777773</v>
      </c>
      <c r="D1795" s="13">
        <v>79.8</v>
      </c>
      <c r="E1795" s="13" t="s">
        <v>296</v>
      </c>
      <c r="F1795" s="351">
        <v>8.01</v>
      </c>
      <c r="G1795" s="187">
        <v>98.2</v>
      </c>
      <c r="H1795" s="351">
        <v>15.36</v>
      </c>
      <c r="I1795" s="13" t="s">
        <v>230</v>
      </c>
      <c r="J1795" s="318" t="s">
        <v>312</v>
      </c>
      <c r="K1795" s="187">
        <v>7.37</v>
      </c>
      <c r="L1795" s="351">
        <v>5.2</v>
      </c>
      <c r="M1795" s="187" t="s">
        <v>312</v>
      </c>
      <c r="N1795" s="187">
        <v>847.9</v>
      </c>
      <c r="O1795" s="187">
        <v>150</v>
      </c>
      <c r="P1795" s="13"/>
      <c r="Q1795" s="347" t="s">
        <v>217</v>
      </c>
      <c r="R1795" s="347" t="s">
        <v>345</v>
      </c>
      <c r="S1795" s="54"/>
      <c r="T1795" s="54"/>
      <c r="U1795" s="18"/>
      <c r="V1795" s="412"/>
      <c r="W1795" s="412"/>
      <c r="X1795" s="412"/>
      <c r="Y1795" s="412"/>
      <c r="Z1795" s="412"/>
      <c r="AA1795" s="54"/>
      <c r="AB1795" s="54"/>
    </row>
    <row r="1796" spans="1:28" ht="15" x14ac:dyDescent="0.25">
      <c r="A1796" s="13" t="s">
        <v>227</v>
      </c>
      <c r="B1796" s="39">
        <v>42858</v>
      </c>
      <c r="C1796" s="16">
        <v>0.45555555555555555</v>
      </c>
      <c r="D1796" s="13">
        <v>648.79999999999995</v>
      </c>
      <c r="E1796" s="13" t="s">
        <v>296</v>
      </c>
      <c r="F1796" s="351">
        <v>8.5299999999999994</v>
      </c>
      <c r="G1796" s="187">
        <v>91.3</v>
      </c>
      <c r="H1796" s="351">
        <v>10.27</v>
      </c>
      <c r="I1796" s="13" t="s">
        <v>230</v>
      </c>
      <c r="J1796" s="318" t="s">
        <v>312</v>
      </c>
      <c r="K1796" s="187">
        <v>7.84</v>
      </c>
      <c r="L1796" s="351">
        <v>18.2</v>
      </c>
      <c r="M1796" s="187" t="s">
        <v>312</v>
      </c>
      <c r="N1796" s="187">
        <v>862.6</v>
      </c>
      <c r="O1796" s="187">
        <v>171.5</v>
      </c>
      <c r="P1796" s="13"/>
      <c r="Q1796" s="347" t="s">
        <v>465</v>
      </c>
      <c r="R1796" s="347" t="s">
        <v>345</v>
      </c>
      <c r="S1796" s="54"/>
      <c r="T1796" s="54"/>
      <c r="U1796" s="18" t="s">
        <v>514</v>
      </c>
      <c r="V1796" s="330">
        <v>0.79</v>
      </c>
      <c r="W1796" s="330">
        <v>0</v>
      </c>
      <c r="X1796" s="330">
        <v>0.03</v>
      </c>
      <c r="Y1796" s="330">
        <v>0.28000000000000003</v>
      </c>
      <c r="Z1796" s="330">
        <f>V1796+W1796+X1796+Y1796</f>
        <v>1.1000000000000001</v>
      </c>
      <c r="AA1796" s="54"/>
      <c r="AB1796" s="54"/>
    </row>
    <row r="1797" spans="1:28" ht="15" x14ac:dyDescent="0.25">
      <c r="A1797" s="13" t="s">
        <v>227</v>
      </c>
      <c r="B1797" s="39">
        <v>42865</v>
      </c>
      <c r="C1797" s="16">
        <v>0.41597222222222219</v>
      </c>
      <c r="D1797" s="13"/>
      <c r="E1797" s="13"/>
      <c r="F1797" s="351">
        <v>7.61</v>
      </c>
      <c r="G1797" s="187">
        <v>90.8</v>
      </c>
      <c r="H1797" s="351">
        <v>14.4</v>
      </c>
      <c r="I1797" s="13" t="s">
        <v>230</v>
      </c>
      <c r="J1797" s="318" t="s">
        <v>312</v>
      </c>
      <c r="K1797" s="187">
        <v>7.43</v>
      </c>
      <c r="L1797" s="351" t="s">
        <v>682</v>
      </c>
      <c r="M1797" s="187" t="s">
        <v>312</v>
      </c>
      <c r="N1797" s="187">
        <v>952.3</v>
      </c>
      <c r="O1797" s="187">
        <v>215.1</v>
      </c>
      <c r="P1797" s="13"/>
      <c r="Q1797" s="347" t="s">
        <v>467</v>
      </c>
      <c r="R1797" s="347" t="s">
        <v>345</v>
      </c>
      <c r="S1797" s="54"/>
      <c r="T1797" s="54"/>
      <c r="U1797" s="18" t="s">
        <v>468</v>
      </c>
      <c r="V1797" s="330">
        <v>0.01</v>
      </c>
      <c r="W1797" s="330">
        <v>0.38</v>
      </c>
      <c r="X1797" s="330">
        <v>0.06</v>
      </c>
      <c r="Y1797" s="330">
        <v>0.39</v>
      </c>
      <c r="Z1797" s="330">
        <f>V1797+W1797+X1797+Y1797</f>
        <v>0.84000000000000008</v>
      </c>
      <c r="AA1797" s="54"/>
      <c r="AB1797" s="54"/>
    </row>
    <row r="1798" spans="1:28" ht="15" x14ac:dyDescent="0.25">
      <c r="A1798" s="13" t="s">
        <v>227</v>
      </c>
      <c r="B1798" s="39">
        <v>42872</v>
      </c>
      <c r="C1798" s="16">
        <v>0.41319444444444442</v>
      </c>
      <c r="D1798" s="13"/>
      <c r="E1798" s="13"/>
      <c r="F1798" s="351">
        <v>8.49</v>
      </c>
      <c r="G1798" s="187">
        <v>102.7</v>
      </c>
      <c r="H1798" s="351">
        <v>14.49</v>
      </c>
      <c r="I1798" s="13" t="s">
        <v>230</v>
      </c>
      <c r="J1798" s="318" t="s">
        <v>312</v>
      </c>
      <c r="K1798" s="187">
        <v>7.42</v>
      </c>
      <c r="L1798" s="351">
        <v>6.7</v>
      </c>
      <c r="M1798" s="187" t="s">
        <v>312</v>
      </c>
      <c r="N1798" s="187">
        <v>648.79999999999995</v>
      </c>
      <c r="O1798" s="187">
        <v>250.9</v>
      </c>
      <c r="P1798" s="13"/>
      <c r="Q1798" s="347" t="s">
        <v>465</v>
      </c>
      <c r="R1798" s="347" t="s">
        <v>345</v>
      </c>
      <c r="S1798" s="54"/>
      <c r="T1798" s="54"/>
      <c r="U1798" s="18" t="s">
        <v>610</v>
      </c>
      <c r="V1798" s="330">
        <v>0</v>
      </c>
      <c r="W1798" s="330">
        <v>0</v>
      </c>
      <c r="X1798" s="330">
        <v>0</v>
      </c>
      <c r="Y1798" s="330">
        <v>0.25</v>
      </c>
      <c r="Z1798" s="330">
        <f>V1798+W1798+X1798+Y1798</f>
        <v>0.25</v>
      </c>
      <c r="AA1798" s="54"/>
      <c r="AB1798" s="54"/>
    </row>
    <row r="1799" spans="1:28" ht="15" x14ac:dyDescent="0.25">
      <c r="A1799" s="13" t="s">
        <v>227</v>
      </c>
      <c r="B1799" s="39">
        <v>42879</v>
      </c>
      <c r="C1799" s="16">
        <v>0.42499999999999999</v>
      </c>
      <c r="D1799" s="13">
        <v>61.3</v>
      </c>
      <c r="E1799" s="13" t="s">
        <v>296</v>
      </c>
      <c r="F1799" s="351">
        <v>8.93</v>
      </c>
      <c r="G1799" s="187">
        <v>105.2</v>
      </c>
      <c r="H1799" s="351">
        <v>13.6</v>
      </c>
      <c r="I1799" s="13" t="s">
        <v>230</v>
      </c>
      <c r="J1799" s="318" t="s">
        <v>312</v>
      </c>
      <c r="K1799" s="187">
        <v>7.63</v>
      </c>
      <c r="L1799" s="351">
        <v>8.4</v>
      </c>
      <c r="M1799" s="187" t="s">
        <v>312</v>
      </c>
      <c r="N1799" s="187">
        <v>598.70000000000005</v>
      </c>
      <c r="O1799" s="187">
        <v>270.10000000000002</v>
      </c>
      <c r="P1799" s="13"/>
      <c r="Q1799" s="347" t="s">
        <v>465</v>
      </c>
      <c r="R1799" s="347" t="s">
        <v>345</v>
      </c>
      <c r="S1799" s="54"/>
      <c r="T1799" s="54"/>
      <c r="U1799" s="18" t="s">
        <v>470</v>
      </c>
      <c r="V1799" s="330">
        <v>0.11</v>
      </c>
      <c r="W1799" s="330">
        <v>0.24</v>
      </c>
      <c r="X1799" s="330">
        <v>0</v>
      </c>
      <c r="Y1799" s="330">
        <v>0</v>
      </c>
      <c r="Z1799" s="330">
        <f>V1799+W1799+X1799+Y1799</f>
        <v>0.35</v>
      </c>
      <c r="AA1799" s="54"/>
      <c r="AB1799" s="54"/>
    </row>
    <row r="1800" spans="1:28" ht="15" x14ac:dyDescent="0.25">
      <c r="A1800" s="13" t="s">
        <v>227</v>
      </c>
      <c r="B1800" s="39">
        <v>42886</v>
      </c>
      <c r="C1800" s="16">
        <v>0.42152777777777778</v>
      </c>
      <c r="D1800" s="13">
        <v>67.7</v>
      </c>
      <c r="E1800" s="111" t="s">
        <v>296</v>
      </c>
      <c r="F1800" s="351">
        <v>8.94</v>
      </c>
      <c r="G1800" s="187">
        <v>109.1</v>
      </c>
      <c r="H1800" s="351">
        <v>15.85</v>
      </c>
      <c r="I1800" s="13" t="s">
        <v>230</v>
      </c>
      <c r="J1800" s="318" t="s">
        <v>312</v>
      </c>
      <c r="K1800" s="187">
        <v>7.85</v>
      </c>
      <c r="L1800" s="351">
        <v>6.8</v>
      </c>
      <c r="M1800" s="187" t="s">
        <v>312</v>
      </c>
      <c r="N1800" s="187">
        <v>537.6</v>
      </c>
      <c r="O1800" s="187">
        <v>220.3</v>
      </c>
      <c r="P1800" s="13"/>
      <c r="Q1800" s="347" t="s">
        <v>465</v>
      </c>
      <c r="R1800" s="347" t="s">
        <v>345</v>
      </c>
      <c r="S1800" s="54"/>
      <c r="T1800" s="54"/>
      <c r="U1800" s="18" t="s">
        <v>700</v>
      </c>
      <c r="V1800" s="330"/>
      <c r="W1800" s="330"/>
      <c r="X1800" s="330"/>
      <c r="Y1800" s="330"/>
      <c r="Z1800" s="330"/>
      <c r="AA1800" s="54"/>
      <c r="AB1800" s="54"/>
    </row>
    <row r="1801" spans="1:28" ht="15" x14ac:dyDescent="0.25">
      <c r="A1801" s="13" t="s">
        <v>227</v>
      </c>
      <c r="B1801" s="39">
        <v>42893</v>
      </c>
      <c r="C1801" s="16">
        <v>0.41875000000000001</v>
      </c>
      <c r="D1801" s="13">
        <v>172</v>
      </c>
      <c r="E1801" s="111"/>
      <c r="F1801" s="351">
        <v>9.0500000000000007</v>
      </c>
      <c r="G1801" s="187">
        <v>113.8</v>
      </c>
      <c r="H1801" s="351">
        <v>17.37</v>
      </c>
      <c r="I1801" s="13" t="s">
        <v>230</v>
      </c>
      <c r="J1801" s="318" t="s">
        <v>312</v>
      </c>
      <c r="K1801" s="187">
        <v>7.37</v>
      </c>
      <c r="L1801" s="351">
        <v>5.4</v>
      </c>
      <c r="M1801" s="187" t="s">
        <v>312</v>
      </c>
      <c r="N1801" s="187">
        <v>532.9</v>
      </c>
      <c r="O1801" s="187">
        <v>210.3</v>
      </c>
      <c r="P1801" s="13"/>
      <c r="Q1801" s="347" t="s">
        <v>217</v>
      </c>
      <c r="R1801" s="347" t="s">
        <v>345</v>
      </c>
      <c r="S1801" s="54"/>
      <c r="T1801" s="54"/>
      <c r="U1801" s="18" t="s">
        <v>701</v>
      </c>
      <c r="V1801" s="330"/>
      <c r="W1801" s="330"/>
      <c r="X1801" s="330"/>
      <c r="Y1801" s="330"/>
      <c r="Z1801" s="330"/>
      <c r="AA1801" s="54"/>
      <c r="AB1801" s="54"/>
    </row>
    <row r="1802" spans="1:28" ht="15" x14ac:dyDescent="0.25">
      <c r="A1802" s="13" t="s">
        <v>227</v>
      </c>
      <c r="B1802" s="39">
        <v>42900</v>
      </c>
      <c r="C1802" s="16">
        <v>0.42638888888888887</v>
      </c>
      <c r="D1802" s="13">
        <v>32.299999999999997</v>
      </c>
      <c r="E1802" s="111" t="s">
        <v>296</v>
      </c>
      <c r="F1802" s="351">
        <v>8.01</v>
      </c>
      <c r="G1802" s="187">
        <v>108.1</v>
      </c>
      <c r="H1802" s="351">
        <v>18.72</v>
      </c>
      <c r="I1802" s="13" t="s">
        <v>230</v>
      </c>
      <c r="J1802" s="318" t="s">
        <v>312</v>
      </c>
      <c r="K1802" s="187">
        <v>7.73</v>
      </c>
      <c r="L1802" s="351">
        <v>9</v>
      </c>
      <c r="M1802" s="187" t="s">
        <v>312</v>
      </c>
      <c r="N1802" s="187">
        <v>502.7</v>
      </c>
      <c r="O1802" s="187">
        <v>224.3</v>
      </c>
      <c r="P1802" s="13"/>
      <c r="Q1802" s="347" t="s">
        <v>217</v>
      </c>
      <c r="R1802" s="347" t="s">
        <v>345</v>
      </c>
      <c r="S1802" s="54"/>
      <c r="T1802" s="54"/>
      <c r="U1802" s="18" t="s">
        <v>702</v>
      </c>
      <c r="V1802" s="330"/>
      <c r="W1802" s="330"/>
      <c r="X1802" s="330"/>
      <c r="Y1802" s="330"/>
      <c r="Z1802" s="330"/>
      <c r="AA1802" s="54"/>
      <c r="AB1802" s="54"/>
    </row>
    <row r="1803" spans="1:28" ht="15" x14ac:dyDescent="0.25">
      <c r="A1803" s="13" t="s">
        <v>227</v>
      </c>
      <c r="B1803" s="39">
        <v>42907</v>
      </c>
      <c r="C1803" s="16">
        <v>0.4069444444444445</v>
      </c>
      <c r="D1803" s="13">
        <v>105</v>
      </c>
      <c r="E1803" s="111"/>
      <c r="F1803" s="351">
        <v>7.67</v>
      </c>
      <c r="G1803" s="187">
        <v>103.5</v>
      </c>
      <c r="H1803" s="351">
        <v>20.079999999999998</v>
      </c>
      <c r="I1803" s="13" t="s">
        <v>230</v>
      </c>
      <c r="J1803" s="318" t="s">
        <v>312</v>
      </c>
      <c r="K1803" s="187">
        <v>7.42</v>
      </c>
      <c r="L1803" s="351">
        <v>7.7</v>
      </c>
      <c r="M1803" s="187" t="s">
        <v>312</v>
      </c>
      <c r="N1803" s="187">
        <v>489.9</v>
      </c>
      <c r="O1803" s="187">
        <v>222.4</v>
      </c>
      <c r="P1803" s="13"/>
      <c r="Q1803" s="347" t="s">
        <v>217</v>
      </c>
      <c r="R1803" s="347" t="s">
        <v>345</v>
      </c>
      <c r="S1803" s="54"/>
      <c r="T1803" s="54"/>
      <c r="U1803" s="18" t="s">
        <v>703</v>
      </c>
      <c r="V1803" s="330"/>
      <c r="W1803" s="330"/>
      <c r="X1803" s="330"/>
      <c r="Y1803" s="330"/>
      <c r="Z1803" s="330"/>
      <c r="AA1803" s="54"/>
      <c r="AB1803" s="54"/>
    </row>
    <row r="1804" spans="1:28" ht="15" x14ac:dyDescent="0.25">
      <c r="A1804" s="13" t="s">
        <v>227</v>
      </c>
      <c r="B1804" s="39">
        <v>42914</v>
      </c>
      <c r="C1804" s="16">
        <v>0.38472222222222219</v>
      </c>
      <c r="D1804" s="13">
        <v>93.4</v>
      </c>
      <c r="E1804" s="111" t="s">
        <v>296</v>
      </c>
      <c r="F1804" s="351">
        <v>7.66</v>
      </c>
      <c r="G1804" s="187">
        <v>100.2</v>
      </c>
      <c r="H1804" s="351">
        <v>18.54</v>
      </c>
      <c r="I1804" s="13" t="s">
        <v>230</v>
      </c>
      <c r="J1804" s="318" t="s">
        <v>312</v>
      </c>
      <c r="K1804" s="187">
        <v>7.81</v>
      </c>
      <c r="L1804" s="351">
        <v>7</v>
      </c>
      <c r="M1804" s="187" t="s">
        <v>312</v>
      </c>
      <c r="N1804" s="187">
        <v>458.3</v>
      </c>
      <c r="O1804" s="187">
        <v>207.1</v>
      </c>
      <c r="P1804" s="13"/>
      <c r="Q1804" s="347" t="s">
        <v>298</v>
      </c>
      <c r="R1804" s="347" t="s">
        <v>345</v>
      </c>
      <c r="S1804" s="54"/>
      <c r="T1804" s="54"/>
      <c r="U1804" s="18" t="s">
        <v>703</v>
      </c>
      <c r="V1804" s="330"/>
      <c r="W1804" s="330"/>
      <c r="X1804" s="330"/>
      <c r="Y1804" s="330"/>
      <c r="Z1804" s="330"/>
      <c r="AA1804" s="54"/>
      <c r="AB1804" s="54"/>
    </row>
    <row r="1805" spans="1:28" ht="15" x14ac:dyDescent="0.25">
      <c r="A1805" s="13" t="s">
        <v>227</v>
      </c>
      <c r="B1805" s="39">
        <v>42921</v>
      </c>
      <c r="C1805" s="16">
        <v>0.37013888888888885</v>
      </c>
      <c r="D1805" s="13">
        <v>126</v>
      </c>
      <c r="E1805" s="111"/>
      <c r="F1805" s="351">
        <v>7.85</v>
      </c>
      <c r="G1805" s="187">
        <v>100.6</v>
      </c>
      <c r="H1805" s="351">
        <v>17.61</v>
      </c>
      <c r="I1805" s="13" t="s">
        <v>230</v>
      </c>
      <c r="J1805" s="318" t="s">
        <v>312</v>
      </c>
      <c r="K1805" s="187">
        <v>7.47</v>
      </c>
      <c r="L1805" s="351">
        <v>5.3</v>
      </c>
      <c r="M1805" s="187" t="s">
        <v>312</v>
      </c>
      <c r="N1805" s="187">
        <v>526.79999999999995</v>
      </c>
      <c r="O1805" s="187">
        <v>189.2</v>
      </c>
      <c r="P1805" s="13"/>
      <c r="Q1805" s="347" t="s">
        <v>298</v>
      </c>
      <c r="R1805" s="347" t="s">
        <v>345</v>
      </c>
      <c r="S1805" s="54"/>
      <c r="T1805" s="54"/>
      <c r="U1805" s="18" t="s">
        <v>704</v>
      </c>
      <c r="V1805" s="330"/>
      <c r="W1805" s="330"/>
      <c r="X1805" s="330"/>
      <c r="Y1805" s="330"/>
      <c r="Z1805" s="330"/>
      <c r="AA1805" s="54"/>
      <c r="AB1805" s="54"/>
    </row>
    <row r="1806" spans="1:28" ht="15" x14ac:dyDescent="0.25">
      <c r="A1806" s="13" t="s">
        <v>227</v>
      </c>
      <c r="B1806" s="39">
        <v>42928</v>
      </c>
      <c r="C1806" s="16">
        <v>0.3743055555555555</v>
      </c>
      <c r="D1806" s="13">
        <v>816.4</v>
      </c>
      <c r="E1806" s="111" t="s">
        <v>296</v>
      </c>
      <c r="F1806" s="351">
        <v>7.23</v>
      </c>
      <c r="G1806" s="187">
        <v>96.7</v>
      </c>
      <c r="H1806" s="351">
        <v>19.59</v>
      </c>
      <c r="I1806" s="13" t="s">
        <v>230</v>
      </c>
      <c r="J1806" s="318" t="s">
        <v>312</v>
      </c>
      <c r="K1806" s="187">
        <v>7.52</v>
      </c>
      <c r="L1806" s="351">
        <v>7.4</v>
      </c>
      <c r="M1806" s="187" t="s">
        <v>312</v>
      </c>
      <c r="N1806" s="187">
        <v>500.7</v>
      </c>
      <c r="O1806" s="187">
        <v>218</v>
      </c>
      <c r="P1806" s="13"/>
      <c r="Q1806" s="347" t="s">
        <v>298</v>
      </c>
      <c r="R1806" s="347" t="s">
        <v>345</v>
      </c>
      <c r="S1806" s="54"/>
      <c r="T1806" s="54"/>
      <c r="U1806" s="18" t="s">
        <v>685</v>
      </c>
      <c r="V1806" s="330"/>
      <c r="W1806" s="330"/>
      <c r="X1806" s="330"/>
      <c r="Y1806" s="330"/>
      <c r="Z1806" s="330"/>
      <c r="AA1806" s="54"/>
      <c r="AB1806" s="54"/>
    </row>
    <row r="1807" spans="1:28" ht="15" x14ac:dyDescent="0.25">
      <c r="A1807" s="13" t="s">
        <v>227</v>
      </c>
      <c r="B1807" s="39">
        <v>42935</v>
      </c>
      <c r="C1807" s="16">
        <v>0.38055555555555554</v>
      </c>
      <c r="D1807" s="13">
        <v>121</v>
      </c>
      <c r="E1807" s="111"/>
      <c r="F1807" s="351">
        <v>7.29</v>
      </c>
      <c r="G1807" s="187">
        <v>99.9</v>
      </c>
      <c r="H1807" s="351">
        <v>21.3</v>
      </c>
      <c r="I1807" s="13" t="s">
        <v>230</v>
      </c>
      <c r="J1807" s="318" t="s">
        <v>312</v>
      </c>
      <c r="K1807" s="187">
        <v>7.59</v>
      </c>
      <c r="L1807" s="351">
        <v>12.4</v>
      </c>
      <c r="M1807" s="187" t="s">
        <v>312</v>
      </c>
      <c r="N1807" s="187">
        <v>446.1</v>
      </c>
      <c r="O1807" s="187">
        <v>197.2</v>
      </c>
      <c r="P1807" s="13"/>
      <c r="Q1807" s="347" t="s">
        <v>298</v>
      </c>
      <c r="R1807" s="347" t="s">
        <v>345</v>
      </c>
      <c r="S1807" s="54"/>
      <c r="T1807" s="54"/>
      <c r="U1807" s="18" t="s">
        <v>621</v>
      </c>
      <c r="V1807" s="330"/>
      <c r="W1807" s="330"/>
      <c r="X1807" s="330"/>
      <c r="Y1807" s="330"/>
      <c r="Z1807" s="330"/>
      <c r="AA1807" s="54"/>
      <c r="AB1807" s="54"/>
    </row>
    <row r="1808" spans="1:28" ht="15" x14ac:dyDescent="0.25">
      <c r="A1808" s="13" t="s">
        <v>227</v>
      </c>
      <c r="B1808" s="39">
        <v>42942</v>
      </c>
      <c r="C1808" s="16">
        <v>0.37638888888888888</v>
      </c>
      <c r="D1808" s="13">
        <v>260.3</v>
      </c>
      <c r="E1808" s="111" t="s">
        <v>705</v>
      </c>
      <c r="F1808" s="351">
        <v>7.35</v>
      </c>
      <c r="G1808" s="187">
        <v>98.5</v>
      </c>
      <c r="H1808" s="351">
        <v>20.13</v>
      </c>
      <c r="I1808" s="13" t="s">
        <v>230</v>
      </c>
      <c r="J1808" s="318" t="s">
        <v>312</v>
      </c>
      <c r="K1808" s="187">
        <v>7.45</v>
      </c>
      <c r="L1808" s="351">
        <v>9.8000000000000007</v>
      </c>
      <c r="M1808" s="187" t="s">
        <v>312</v>
      </c>
      <c r="N1808" s="187">
        <v>501.3</v>
      </c>
      <c r="O1808" s="187">
        <v>176.5</v>
      </c>
      <c r="P1808" s="13"/>
      <c r="Q1808" s="347" t="s">
        <v>298</v>
      </c>
      <c r="R1808" s="347" t="s">
        <v>345</v>
      </c>
      <c r="S1808" s="54"/>
      <c r="T1808" s="54"/>
      <c r="U1808" s="18" t="s">
        <v>669</v>
      </c>
      <c r="V1808" s="330"/>
      <c r="W1808" s="330"/>
      <c r="X1808" s="330"/>
      <c r="Y1808" s="330"/>
      <c r="Z1808" s="330"/>
      <c r="AA1808" s="54"/>
      <c r="AB1808" s="54"/>
    </row>
    <row r="1809" spans="1:28" ht="15" x14ac:dyDescent="0.25">
      <c r="A1809" s="13" t="s">
        <v>227</v>
      </c>
      <c r="B1809" s="39">
        <v>42949</v>
      </c>
      <c r="C1809" s="16">
        <v>0.3888888888888889</v>
      </c>
      <c r="D1809" s="13">
        <v>98.5</v>
      </c>
      <c r="E1809" s="111"/>
      <c r="F1809" s="351">
        <v>7.6</v>
      </c>
      <c r="G1809" s="187">
        <v>102.2</v>
      </c>
      <c r="H1809" s="351">
        <v>20.440000000000001</v>
      </c>
      <c r="I1809" s="13" t="s">
        <v>371</v>
      </c>
      <c r="J1809" s="318" t="s">
        <v>312</v>
      </c>
      <c r="K1809" s="187">
        <v>7.44</v>
      </c>
      <c r="L1809" s="351">
        <v>6</v>
      </c>
      <c r="M1809" s="187" t="s">
        <v>312</v>
      </c>
      <c r="N1809" s="187">
        <v>447</v>
      </c>
      <c r="O1809" s="187">
        <v>158.19999999999999</v>
      </c>
      <c r="P1809" s="13"/>
      <c r="Q1809" s="347" t="s">
        <v>298</v>
      </c>
      <c r="R1809" s="347" t="s">
        <v>345</v>
      </c>
      <c r="S1809" s="54"/>
      <c r="T1809" s="54"/>
      <c r="U1809" s="18" t="s">
        <v>477</v>
      </c>
      <c r="V1809" s="330"/>
      <c r="W1809" s="330"/>
      <c r="X1809" s="330"/>
      <c r="Y1809" s="330"/>
      <c r="Z1809" s="330"/>
      <c r="AA1809" s="54"/>
      <c r="AB1809" s="54"/>
    </row>
    <row r="1810" spans="1:28" ht="15" x14ac:dyDescent="0.25">
      <c r="A1810" s="13" t="s">
        <v>227</v>
      </c>
      <c r="B1810" s="39">
        <v>42956</v>
      </c>
      <c r="C1810" s="16">
        <v>0.38541666666666669</v>
      </c>
      <c r="D1810" s="13">
        <v>517.20000000000005</v>
      </c>
      <c r="E1810" s="111" t="s">
        <v>296</v>
      </c>
      <c r="F1810" s="351">
        <v>7.43</v>
      </c>
      <c r="G1810" s="187">
        <v>97.8</v>
      </c>
      <c r="H1810" s="351">
        <v>19.149999999999999</v>
      </c>
      <c r="I1810" s="13" t="s">
        <v>371</v>
      </c>
      <c r="J1810" s="318" t="s">
        <v>312</v>
      </c>
      <c r="K1810" s="187">
        <v>7.12</v>
      </c>
      <c r="L1810" s="351">
        <v>11.4</v>
      </c>
      <c r="M1810" s="187" t="s">
        <v>312</v>
      </c>
      <c r="N1810" s="187">
        <v>519.20000000000005</v>
      </c>
      <c r="O1810" s="187">
        <v>197.6</v>
      </c>
      <c r="P1810" s="13"/>
      <c r="Q1810" s="347" t="s">
        <v>298</v>
      </c>
      <c r="R1810" s="347" t="s">
        <v>345</v>
      </c>
      <c r="S1810" s="54"/>
      <c r="T1810" s="54"/>
      <c r="U1810" s="18" t="s">
        <v>478</v>
      </c>
      <c r="V1810" s="330"/>
      <c r="W1810" s="330"/>
      <c r="X1810" s="330"/>
      <c r="Y1810" s="330"/>
      <c r="Z1810" s="330"/>
      <c r="AA1810" s="54"/>
      <c r="AB1810" s="54"/>
    </row>
    <row r="1811" spans="1:28" ht="15" x14ac:dyDescent="0.25">
      <c r="A1811" s="73" t="s">
        <v>227</v>
      </c>
      <c r="B1811" s="325">
        <v>42963</v>
      </c>
      <c r="C1811" s="326">
        <v>0.36944444444444446</v>
      </c>
      <c r="D1811" s="73"/>
      <c r="E1811" s="160"/>
      <c r="F1811" s="405" t="s">
        <v>312</v>
      </c>
      <c r="G1811" s="404" t="s">
        <v>312</v>
      </c>
      <c r="H1811" s="405">
        <v>18.8</v>
      </c>
      <c r="I1811" s="73" t="s">
        <v>371</v>
      </c>
      <c r="J1811" s="332" t="s">
        <v>312</v>
      </c>
      <c r="K1811" s="404">
        <v>7.33</v>
      </c>
      <c r="L1811" s="405">
        <v>8.6</v>
      </c>
      <c r="M1811" s="404" t="s">
        <v>312</v>
      </c>
      <c r="N1811" s="404">
        <v>444.5</v>
      </c>
      <c r="O1811" s="404">
        <v>156.30000000000001</v>
      </c>
      <c r="P1811" s="73"/>
      <c r="Q1811" s="378" t="s">
        <v>298</v>
      </c>
      <c r="R1811" s="378" t="s">
        <v>345</v>
      </c>
      <c r="S1811" s="414"/>
      <c r="T1811" s="414"/>
      <c r="U1811" s="327" t="s">
        <v>706</v>
      </c>
      <c r="V1811" s="362"/>
      <c r="W1811" s="362"/>
      <c r="X1811" s="362"/>
      <c r="Y1811" s="362"/>
      <c r="Z1811" s="362"/>
      <c r="AA1811" s="414"/>
      <c r="AB1811" s="414"/>
    </row>
    <row r="1812" spans="1:28" ht="15" x14ac:dyDescent="0.25">
      <c r="A1812" s="13" t="s">
        <v>227</v>
      </c>
      <c r="B1812" s="39">
        <v>42970</v>
      </c>
      <c r="C1812" s="16">
        <v>0.41944444444444445</v>
      </c>
      <c r="D1812" s="13">
        <v>149.69999999999999</v>
      </c>
      <c r="E1812" s="111" t="s">
        <v>296</v>
      </c>
      <c r="F1812" s="351">
        <v>8.08</v>
      </c>
      <c r="G1812" s="187">
        <v>106.9</v>
      </c>
      <c r="H1812" s="351">
        <v>19.059999999999999</v>
      </c>
      <c r="I1812" s="13" t="s">
        <v>230</v>
      </c>
      <c r="J1812" s="318" t="s">
        <v>312</v>
      </c>
      <c r="K1812" s="187">
        <v>7.18</v>
      </c>
      <c r="L1812" s="351">
        <v>4.7</v>
      </c>
      <c r="M1812" s="187" t="s">
        <v>312</v>
      </c>
      <c r="N1812" s="187">
        <v>445.6</v>
      </c>
      <c r="O1812" s="187">
        <v>162.6</v>
      </c>
      <c r="P1812" s="13"/>
      <c r="Q1812" s="347" t="s">
        <v>298</v>
      </c>
      <c r="R1812" s="347" t="s">
        <v>345</v>
      </c>
      <c r="S1812" s="54"/>
      <c r="T1812" s="54"/>
      <c r="U1812" s="18" t="s">
        <v>707</v>
      </c>
      <c r="V1812" s="330"/>
      <c r="W1812" s="330"/>
      <c r="X1812" s="330"/>
      <c r="Y1812" s="330"/>
      <c r="Z1812" s="330"/>
      <c r="AA1812" s="54"/>
      <c r="AB1812" s="54"/>
    </row>
    <row r="1813" spans="1:28" ht="15" x14ac:dyDescent="0.25">
      <c r="A1813" s="13" t="s">
        <v>227</v>
      </c>
      <c r="B1813" s="39">
        <v>42977</v>
      </c>
      <c r="C1813" s="16">
        <v>0.42986111111111108</v>
      </c>
      <c r="D1813" s="13">
        <v>365.4</v>
      </c>
      <c r="E1813" s="111" t="s">
        <v>296</v>
      </c>
      <c r="F1813" s="351">
        <v>7.62</v>
      </c>
      <c r="G1813" s="187">
        <v>100.9</v>
      </c>
      <c r="H1813" s="351">
        <v>19.8</v>
      </c>
      <c r="I1813" s="13" t="s">
        <v>230</v>
      </c>
      <c r="J1813" s="318" t="s">
        <v>312</v>
      </c>
      <c r="K1813" s="187">
        <v>7.35</v>
      </c>
      <c r="L1813" s="351">
        <v>2.17</v>
      </c>
      <c r="M1813" s="187" t="s">
        <v>312</v>
      </c>
      <c r="N1813" s="187">
        <v>574.6</v>
      </c>
      <c r="O1813" s="187">
        <v>225.7</v>
      </c>
      <c r="P1813" s="13"/>
      <c r="Q1813" s="347" t="s">
        <v>465</v>
      </c>
      <c r="R1813" s="347" t="s">
        <v>345</v>
      </c>
      <c r="S1813" s="54"/>
      <c r="T1813" s="54"/>
      <c r="U1813" s="18" t="s">
        <v>653</v>
      </c>
      <c r="V1813" s="330"/>
      <c r="W1813" s="330"/>
      <c r="X1813" s="330"/>
      <c r="Y1813" s="330"/>
      <c r="Z1813" s="330"/>
      <c r="AA1813" s="54"/>
      <c r="AB1813" s="54"/>
    </row>
    <row r="1814" spans="1:28" ht="15" x14ac:dyDescent="0.25">
      <c r="A1814" s="73" t="s">
        <v>227</v>
      </c>
      <c r="B1814" s="325">
        <v>42984</v>
      </c>
      <c r="C1814" s="326">
        <v>0.40763888888888888</v>
      </c>
      <c r="D1814" s="73"/>
      <c r="E1814" s="160"/>
      <c r="F1814" s="405">
        <v>6.93</v>
      </c>
      <c r="G1814" s="404">
        <v>87.3</v>
      </c>
      <c r="H1814" s="405">
        <v>17.059999999999999</v>
      </c>
      <c r="I1814" s="73" t="s">
        <v>233</v>
      </c>
      <c r="J1814" s="332" t="s">
        <v>312</v>
      </c>
      <c r="K1814" s="404">
        <v>7.31</v>
      </c>
      <c r="L1814" s="405">
        <v>2.0499999999999998</v>
      </c>
      <c r="M1814" s="404" t="s">
        <v>312</v>
      </c>
      <c r="N1814" s="404">
        <v>734.3</v>
      </c>
      <c r="O1814" s="404">
        <v>180.8</v>
      </c>
      <c r="P1814" s="73"/>
      <c r="Q1814" s="378" t="s">
        <v>465</v>
      </c>
      <c r="R1814" s="378" t="s">
        <v>345</v>
      </c>
      <c r="S1814" s="414"/>
      <c r="T1814" s="414"/>
      <c r="U1814" s="358" t="s">
        <v>708</v>
      </c>
      <c r="V1814" s="362"/>
      <c r="W1814" s="362"/>
      <c r="X1814" s="362"/>
      <c r="Y1814" s="362"/>
      <c r="Z1814" s="362"/>
      <c r="AA1814" s="414"/>
      <c r="AB1814" s="414"/>
    </row>
    <row r="1815" spans="1:28" ht="15" x14ac:dyDescent="0.25">
      <c r="A1815" s="13" t="s">
        <v>227</v>
      </c>
      <c r="B1815" s="39">
        <v>42991</v>
      </c>
      <c r="C1815" s="16">
        <v>0.40833333333333338</v>
      </c>
      <c r="D1815" s="13">
        <v>209.8</v>
      </c>
      <c r="E1815" s="111" t="s">
        <v>296</v>
      </c>
      <c r="F1815" s="351">
        <v>7.09</v>
      </c>
      <c r="G1815" s="187">
        <v>94.2</v>
      </c>
      <c r="H1815" s="351">
        <v>19.32</v>
      </c>
      <c r="I1815" s="13" t="s">
        <v>233</v>
      </c>
      <c r="J1815" s="318" t="s">
        <v>312</v>
      </c>
      <c r="K1815" s="187">
        <v>6.88</v>
      </c>
      <c r="L1815" s="351" t="s">
        <v>312</v>
      </c>
      <c r="M1815" s="187" t="s">
        <v>312</v>
      </c>
      <c r="N1815" s="187">
        <v>643.6</v>
      </c>
      <c r="O1815" s="187">
        <v>308.10000000000002</v>
      </c>
      <c r="P1815" s="13"/>
      <c r="Q1815" s="347" t="s">
        <v>465</v>
      </c>
      <c r="R1815" s="347" t="s">
        <v>345</v>
      </c>
      <c r="S1815" s="54"/>
      <c r="T1815" s="54"/>
      <c r="U1815" s="358" t="s">
        <v>655</v>
      </c>
      <c r="V1815" s="330"/>
      <c r="W1815" s="330"/>
      <c r="X1815" s="330"/>
      <c r="Y1815" s="330"/>
      <c r="Z1815" s="330"/>
      <c r="AA1815" s="54"/>
      <c r="AB1815" s="5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Legend</vt:lpstr>
      <vt:lpstr>All By Site</vt:lpstr>
      <vt:lpstr>2016 summer geomeans</vt:lpstr>
      <vt:lpstr>2014-2015 data</vt:lpstr>
      <vt:lpstr>Lower Bear Creek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 Marie</dc:creator>
  <cp:lastModifiedBy>Rachel Hansgen</cp:lastModifiedBy>
  <cp:lastPrinted>2016-02-25T00:35:44Z</cp:lastPrinted>
  <dcterms:created xsi:type="dcterms:W3CDTF">1996-10-14T23:33:28Z</dcterms:created>
  <dcterms:modified xsi:type="dcterms:W3CDTF">2017-09-22T22:27:23Z</dcterms:modified>
</cp:coreProperties>
</file>