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rrang/Library/CloudStorage/OneDrive-UniversidadReyJuanCarlos/Work/6. Investigacion/Work/Problems/CLUSTERING/MLCP/Submissions/OPTL/web/"/>
    </mc:Choice>
  </mc:AlternateContent>
  <xr:revisionPtr revIDLastSave="0" documentId="13_ncr:1_{DA44D29B-D563-404A-BAC9-81DE5F604563}" xr6:coauthVersionLast="47" xr6:coauthVersionMax="47" xr10:uidLastSave="{00000000-0000-0000-0000-000000000000}"/>
  <bookViews>
    <workbookView xWindow="0" yWindow="500" windowWidth="38400" windowHeight="21100" tabRatio="430" xr2:uid="{00000000-000D-0000-FFFF-FFFF00000000}"/>
  </bookViews>
  <sheets>
    <sheet name="table_7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14" l="1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4" i="14"/>
  <c r="P4" i="14"/>
  <c r="J56" i="14"/>
  <c r="Y5" i="14" s="1"/>
  <c r="Q48" i="14" l="1"/>
  <c r="Q40" i="14"/>
  <c r="Q16" i="14"/>
  <c r="P5" i="14"/>
  <c r="I56" i="14"/>
  <c r="H56" i="14"/>
  <c r="F56" i="14"/>
  <c r="E56" i="14"/>
  <c r="C56" i="14"/>
  <c r="B56" i="14"/>
  <c r="Q55" i="14"/>
  <c r="P55" i="14"/>
  <c r="Q54" i="14"/>
  <c r="P54" i="14"/>
  <c r="Q51" i="14"/>
  <c r="P51" i="14"/>
  <c r="Q50" i="14"/>
  <c r="P50" i="14"/>
  <c r="Q49" i="14"/>
  <c r="P49" i="14"/>
  <c r="Q47" i="14"/>
  <c r="P47" i="14"/>
  <c r="Q46" i="14"/>
  <c r="P46" i="14"/>
  <c r="P45" i="14"/>
  <c r="Q43" i="14"/>
  <c r="P43" i="14"/>
  <c r="Q42" i="14"/>
  <c r="P42" i="14"/>
  <c r="Q41" i="14"/>
  <c r="P41" i="14"/>
  <c r="Q39" i="14"/>
  <c r="P39" i="14"/>
  <c r="Q38" i="14"/>
  <c r="P38" i="14"/>
  <c r="Q36" i="14"/>
  <c r="Q35" i="14"/>
  <c r="P35" i="14"/>
  <c r="Q34" i="14"/>
  <c r="P34" i="14"/>
  <c r="Q33" i="14"/>
  <c r="Q32" i="14"/>
  <c r="Q31" i="14"/>
  <c r="P31" i="14"/>
  <c r="Q30" i="14"/>
  <c r="P30" i="14"/>
  <c r="Q29" i="14"/>
  <c r="Q28" i="14"/>
  <c r="Q27" i="14"/>
  <c r="P27" i="14"/>
  <c r="Q26" i="14"/>
  <c r="P26" i="14"/>
  <c r="Q25" i="14"/>
  <c r="Q24" i="14"/>
  <c r="Q23" i="14"/>
  <c r="P23" i="14"/>
  <c r="Q22" i="14"/>
  <c r="P22" i="14"/>
  <c r="Q19" i="14"/>
  <c r="P19" i="14"/>
  <c r="Q18" i="14"/>
  <c r="P18" i="14"/>
  <c r="Q17" i="14"/>
  <c r="P17" i="14"/>
  <c r="Q15" i="14"/>
  <c r="P15" i="14"/>
  <c r="Q14" i="14"/>
  <c r="P14" i="14"/>
  <c r="Q12" i="14"/>
  <c r="P12" i="14"/>
  <c r="P11" i="14"/>
  <c r="Q11" i="14"/>
  <c r="Q10" i="14"/>
  <c r="Q9" i="14"/>
  <c r="P9" i="14"/>
  <c r="Q7" i="14"/>
  <c r="P7" i="14"/>
  <c r="Q6" i="14"/>
  <c r="P6" i="14"/>
  <c r="Q5" i="14"/>
  <c r="W4" i="14"/>
  <c r="U4" i="14"/>
  <c r="W3" i="14"/>
  <c r="U3" i="14"/>
  <c r="P40" i="14" l="1"/>
  <c r="P8" i="14"/>
  <c r="P36" i="14"/>
  <c r="Q8" i="14"/>
  <c r="P13" i="14"/>
  <c r="P16" i="14"/>
  <c r="P21" i="14"/>
  <c r="P44" i="14"/>
  <c r="P48" i="14"/>
  <c r="P53" i="14"/>
  <c r="Q4" i="14"/>
  <c r="P25" i="14"/>
  <c r="Q44" i="14"/>
  <c r="P20" i="14"/>
  <c r="P24" i="14"/>
  <c r="P29" i="14"/>
  <c r="P52" i="14"/>
  <c r="Q20" i="14"/>
  <c r="P33" i="14"/>
  <c r="Q52" i="14"/>
  <c r="W5" i="14"/>
  <c r="P28" i="14"/>
  <c r="P32" i="14"/>
  <c r="P37" i="14"/>
  <c r="Q13" i="14"/>
  <c r="Q21" i="14"/>
  <c r="Q37" i="14"/>
  <c r="Q45" i="14"/>
  <c r="Q53" i="14"/>
  <c r="L56" i="14"/>
  <c r="P56" i="14" s="1"/>
  <c r="N56" i="14"/>
  <c r="P10" i="14"/>
  <c r="U6" i="14"/>
  <c r="M56" i="14"/>
  <c r="Q56" i="14" s="1"/>
  <c r="W6" i="14"/>
  <c r="Y6" i="14" l="1"/>
  <c r="R56" i="14"/>
  <c r="X6" i="14" a="1"/>
  <c r="X6" i="14" s="1"/>
  <c r="X5" i="14" a="1"/>
  <c r="X5" i="14" s="1"/>
  <c r="X3" i="14" a="1"/>
  <c r="X3" i="14" s="1"/>
  <c r="X4" i="14" a="1"/>
  <c r="X4" i="14" s="1"/>
  <c r="V4" i="14" a="1"/>
  <c r="V4" i="14" s="1"/>
  <c r="V5" i="14" a="1"/>
  <c r="V5" i="14" s="1"/>
  <c r="V6" i="14" a="1"/>
  <c r="V6" i="14" s="1"/>
  <c r="V3" i="14" a="1"/>
  <c r="V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<sst xmlns="http://schemas.openxmlformats.org/spreadsheetml/2006/main" count="82" uniqueCount="66">
  <si>
    <t>anna.col</t>
  </si>
  <si>
    <t>david.col</t>
  </si>
  <si>
    <t>DSJC125.1.col</t>
  </si>
  <si>
    <t>DSJC125.5.col</t>
  </si>
  <si>
    <t>DSJC125.9.col</t>
  </si>
  <si>
    <t>games120.col</t>
  </si>
  <si>
    <t>homer.col</t>
  </si>
  <si>
    <t>huck.col</t>
  </si>
  <si>
    <t>inithx.i.1.col</t>
  </si>
  <si>
    <t>inithx.i.2.col</t>
  </si>
  <si>
    <t>inithx.i.3.col</t>
  </si>
  <si>
    <t>jean.col</t>
  </si>
  <si>
    <t>miles250.col</t>
  </si>
  <si>
    <t>miles500.col</t>
  </si>
  <si>
    <t>miles750.col</t>
  </si>
  <si>
    <t>miles1000.col</t>
  </si>
  <si>
    <t>miles1500.col</t>
  </si>
  <si>
    <t>mulsol.i.1.col</t>
  </si>
  <si>
    <t>mulsol.i.2.col</t>
  </si>
  <si>
    <t>mulsol.i.3.col</t>
  </si>
  <si>
    <t>mulsol.i.4.col</t>
  </si>
  <si>
    <t>mulsol.i.5.col</t>
  </si>
  <si>
    <t>myciel3.col</t>
  </si>
  <si>
    <t>myciel4.col</t>
  </si>
  <si>
    <t>myciel6.col</t>
  </si>
  <si>
    <t>myciel7.col</t>
  </si>
  <si>
    <t>school1.col</t>
  </si>
  <si>
    <t>zeroin.i.1.col</t>
  </si>
  <si>
    <t>zeroin.i.2.col</t>
  </si>
  <si>
    <t>zeroin.i.3.col</t>
  </si>
  <si>
    <t>Instance</t>
  </si>
  <si>
    <t>Best</t>
  </si>
  <si>
    <t>Avg</t>
  </si>
  <si>
    <t>Memetic</t>
  </si>
  <si>
    <t>Tabu</t>
  </si>
  <si>
    <t>Algorithm</t>
  </si>
  <si>
    <t>#Best</t>
  </si>
  <si>
    <t>GVNS</t>
  </si>
  <si>
    <t>CPU (s)</t>
  </si>
  <si>
    <t>Avg.</t>
  </si>
  <si>
    <t>MS-GVNS</t>
  </si>
  <si>
    <t>TALS</t>
  </si>
  <si>
    <t>MA</t>
  </si>
  <si>
    <t>#Avg.</t>
  </si>
  <si>
    <t>queen5_5.col</t>
  </si>
  <si>
    <t>queen6_6.col</t>
  </si>
  <si>
    <t>queen7_7.col</t>
  </si>
  <si>
    <t>queen8_8.col</t>
  </si>
  <si>
    <t>queen9_9.col</t>
  </si>
  <si>
    <t>queen8_12.col</t>
  </si>
  <si>
    <t>queen10_10.col</t>
  </si>
  <si>
    <t>queen11_11.col</t>
  </si>
  <si>
    <t>queen12_12.col</t>
  </si>
  <si>
    <t>queen13_13.col</t>
  </si>
  <si>
    <t>queen14_14.col</t>
  </si>
  <si>
    <t>queen15_15.col</t>
  </si>
  <si>
    <t>queen16_16.col</t>
  </si>
  <si>
    <t>school1_nsh.col</t>
  </si>
  <si>
    <t>le450_5a.col</t>
  </si>
  <si>
    <t>le450_5b.col</t>
  </si>
  <si>
    <t>le450_15b.col</t>
  </si>
  <si>
    <t>le450_25b.col</t>
  </si>
  <si>
    <t>le450_5d.col</t>
  </si>
  <si>
    <t>le450_5c.col</t>
  </si>
  <si>
    <t>le450_25d.col</t>
  </si>
  <si>
    <t>latin_square_10.col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</si>
</sst>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16" fillId="0" borderId="12" xfId="0" applyFont="1" applyBorder="1" applyAlignment="1">
      <alignment horizontal="right" vertical="center"/>
    </xf>
    <xf numFmtId="0" fontId="16" fillId="0" borderId="12" xfId="0" applyFont="1" applyBorder="1" applyAlignment="1">
      <alignment vertical="center"/>
    </xf>
    <xf numFmtId="164" fontId="16" fillId="0" borderId="12" xfId="0" applyNumberFormat="1" applyFon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164" fontId="0" fillId="0" borderId="12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2" fontId="16" fillId="0" borderId="1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164" fontId="16" fillId="0" borderId="10" xfId="0" applyNumberFormat="1" applyFont="1" applyBorder="1" applyAlignment="1">
      <alignment horizontal="right" vertical="center"/>
    </xf>
    <xf numFmtId="0" fontId="16" fillId="0" borderId="12" xfId="0" applyFon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0" xfId="0" applyNumberFormat="1" applyBorder="1" applyAlignment="1">
      <alignment vertical="center"/>
    </xf>
    <xf numFmtId="0" fontId="16" fillId="0" borderId="10" xfId="0" applyFont="1" applyBorder="1" applyAlignment="1">
      <alignment vertical="center"/>
    </xf>
    <xf numFmtId="2" fontId="0" fillId="0" borderId="0" xfId="0" applyNumberFormat="1" applyFont="1" applyAlignment="1">
      <alignment horizontal="right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  <color auto="1"/>
      </font>
    </dxf>
    <dxf>
      <font>
        <b/>
        <i val="0"/>
      </font>
    </dxf>
    <dxf>
      <font>
        <b/>
        <i val="0"/>
        <color auto="1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321-C52F-4924-87B8-298D178E0550}">
  <dimension ref="A1:Y56"/>
  <sheetViews>
    <sheetView tabSelected="1" zoomScale="90" zoomScaleNormal="90" workbookViewId="0">
      <selection activeCell="A55" sqref="A1:A1048576"/>
    </sheetView>
  </sheetViews>
  <sheetFormatPr baseColWidth="10" defaultColWidth="9" defaultRowHeight="15" x14ac:dyDescent="0.2"/>
  <cols>
    <col min="1" max="1" width="17.6640625" style="1" customWidth="1"/>
    <col min="2" max="3" width="9" style="2"/>
    <col min="4" max="4" width="1.6640625" style="2" customWidth="1"/>
    <col min="5" max="6" width="9" style="2"/>
    <col min="7" max="7" width="1.6640625" style="2" customWidth="1"/>
    <col min="8" max="9" width="9" style="2"/>
    <col min="10" max="10" width="9" style="27"/>
    <col min="11" max="11" width="1.6640625" style="2" customWidth="1"/>
    <col min="12" max="12" width="9" style="2"/>
    <col min="13" max="13" width="9" style="12"/>
    <col min="14" max="14" width="10.6640625" style="27" customWidth="1"/>
    <col min="15" max="15" width="9" style="3"/>
    <col min="16" max="16" width="9" style="2"/>
    <col min="17" max="17" width="9" style="12"/>
    <col min="18" max="18" width="9" style="31"/>
    <col min="19" max="20" width="9" style="3"/>
    <col min="21" max="21" width="9" style="12"/>
    <col min="22" max="22" width="9" style="2"/>
    <col min="23" max="23" width="9" style="12"/>
    <col min="24" max="24" width="9" style="2"/>
    <col min="25" max="25" width="9" style="27"/>
    <col min="26" max="16384" width="9" style="3"/>
  </cols>
  <sheetData>
    <row r="1" spans="1:25" x14ac:dyDescent="0.2">
      <c r="A1" s="18"/>
      <c r="B1" s="15"/>
      <c r="C1" s="15"/>
      <c r="D1" s="15"/>
      <c r="E1" s="15"/>
      <c r="F1" s="15"/>
      <c r="G1" s="15"/>
      <c r="H1" s="15"/>
      <c r="I1" s="15"/>
      <c r="J1" s="24"/>
      <c r="K1" s="15"/>
      <c r="L1" s="15"/>
      <c r="M1" s="14"/>
      <c r="N1" s="24"/>
      <c r="Y1" s="24"/>
    </row>
    <row r="2" spans="1:25" x14ac:dyDescent="0.2">
      <c r="A2" s="19"/>
      <c r="B2" s="35" t="s">
        <v>41</v>
      </c>
      <c r="C2" s="35"/>
      <c r="D2" s="20"/>
      <c r="E2" s="35" t="s">
        <v>42</v>
      </c>
      <c r="F2" s="35"/>
      <c r="G2" s="20"/>
      <c r="H2" s="35" t="s">
        <v>37</v>
      </c>
      <c r="I2" s="35"/>
      <c r="J2" s="30"/>
      <c r="K2" s="20"/>
      <c r="L2" s="35" t="s">
        <v>40</v>
      </c>
      <c r="M2" s="35"/>
      <c r="N2" s="35"/>
      <c r="P2" s="36" t="s">
        <v>31</v>
      </c>
      <c r="Q2" s="36"/>
      <c r="R2" s="32"/>
      <c r="T2" s="9" t="s">
        <v>35</v>
      </c>
      <c r="U2" s="10" t="s">
        <v>31</v>
      </c>
      <c r="V2" s="8" t="s">
        <v>36</v>
      </c>
      <c r="W2" s="10" t="s">
        <v>39</v>
      </c>
      <c r="X2" s="8" t="s">
        <v>43</v>
      </c>
      <c r="Y2" s="25" t="s">
        <v>38</v>
      </c>
    </row>
    <row r="3" spans="1:25" x14ac:dyDescent="0.2">
      <c r="A3" s="4" t="s">
        <v>30</v>
      </c>
      <c r="B3" s="5" t="s">
        <v>31</v>
      </c>
      <c r="C3" s="5" t="s">
        <v>32</v>
      </c>
      <c r="D3" s="5"/>
      <c r="E3" s="5" t="s">
        <v>31</v>
      </c>
      <c r="F3" s="5" t="s">
        <v>32</v>
      </c>
      <c r="G3" s="5"/>
      <c r="H3" s="5" t="s">
        <v>31</v>
      </c>
      <c r="I3" s="5" t="s">
        <v>32</v>
      </c>
      <c r="J3" s="25" t="s">
        <v>38</v>
      </c>
      <c r="K3" s="5"/>
      <c r="L3" s="8" t="s">
        <v>31</v>
      </c>
      <c r="M3" s="10" t="s">
        <v>32</v>
      </c>
      <c r="N3" s="25" t="s">
        <v>38</v>
      </c>
      <c r="P3" s="5" t="s">
        <v>31</v>
      </c>
      <c r="Q3" s="29" t="s">
        <v>32</v>
      </c>
      <c r="R3" s="25" t="s">
        <v>38</v>
      </c>
      <c r="T3" s="7" t="s">
        <v>34</v>
      </c>
      <c r="U3" s="11">
        <f>GEOMEAN(B4:B55)</f>
        <v>834.0937102320122</v>
      </c>
      <c r="V3" s="6" cm="1">
        <f t="array" ref="V3">SUMPRODUCT(--(B4:B55=P4:P55))</f>
        <v>16</v>
      </c>
      <c r="W3" s="11">
        <f>GEOMEAN(C4:C55)</f>
        <v>814.52045188594911</v>
      </c>
      <c r="X3" s="6" cm="1">
        <f t="array" ref="X3">SUMPRODUCT(--(C4:C55=Q4:Q55))</f>
        <v>1</v>
      </c>
      <c r="Y3" s="27">
        <v>1800</v>
      </c>
    </row>
    <row r="4" spans="1:25" x14ac:dyDescent="0.2">
      <c r="A4" s="1" t="s">
        <v>22</v>
      </c>
      <c r="B4" s="13">
        <v>5</v>
      </c>
      <c r="C4" s="13">
        <v>5</v>
      </c>
      <c r="E4" s="2">
        <v>5</v>
      </c>
      <c r="F4" s="2">
        <v>5</v>
      </c>
      <c r="G4" s="13"/>
      <c r="H4" s="2">
        <v>5</v>
      </c>
      <c r="I4" s="2">
        <v>5</v>
      </c>
      <c r="J4" s="27">
        <v>9.4299999999999991E-3</v>
      </c>
      <c r="K4" s="13"/>
      <c r="L4" s="13">
        <v>5</v>
      </c>
      <c r="M4" s="11">
        <v>5</v>
      </c>
      <c r="N4" s="27">
        <v>1.576E-2</v>
      </c>
      <c r="P4" s="6">
        <f>MAX(B4,E4,H4,L4)</f>
        <v>5</v>
      </c>
      <c r="Q4" s="11">
        <f>MAX(C4,F4,I4,M4)</f>
        <v>5</v>
      </c>
      <c r="R4" s="31">
        <f>MIN(J4,N4)</f>
        <v>9.4299999999999991E-3</v>
      </c>
      <c r="T4" s="3" t="s">
        <v>33</v>
      </c>
      <c r="U4" s="12">
        <f>GEOMEAN(E4:E55)</f>
        <v>828.57203014440199</v>
      </c>
      <c r="V4" s="2" cm="1">
        <f t="array" ref="V4">SUMPRODUCT(--(E4:E55=P4:P55))</f>
        <v>24</v>
      </c>
      <c r="W4" s="12">
        <f>GEOMEAN(F4:F55)</f>
        <v>816.67414039658138</v>
      </c>
      <c r="X4" s="2" cm="1">
        <f t="array" ref="X4">SUMPRODUCT(--(F4:F55=Q4:Q55))</f>
        <v>5</v>
      </c>
      <c r="Y4" s="27">
        <v>1800</v>
      </c>
    </row>
    <row r="5" spans="1:25" x14ac:dyDescent="0.2">
      <c r="A5" s="1" t="s">
        <v>23</v>
      </c>
      <c r="B5" s="2">
        <v>21</v>
      </c>
      <c r="C5" s="2">
        <v>20</v>
      </c>
      <c r="E5" s="2">
        <v>21</v>
      </c>
      <c r="F5" s="2">
        <v>21</v>
      </c>
      <c r="H5" s="2">
        <v>21</v>
      </c>
      <c r="I5" s="2">
        <v>21</v>
      </c>
      <c r="J5" s="27">
        <v>1.6544999999999997E-2</v>
      </c>
      <c r="L5" s="2">
        <v>21</v>
      </c>
      <c r="M5" s="12">
        <v>21</v>
      </c>
      <c r="N5" s="27">
        <v>4.0425000000000003E-2</v>
      </c>
      <c r="P5" s="2">
        <f>MAX(B5,E5,H5,L5)</f>
        <v>21</v>
      </c>
      <c r="Q5" s="12">
        <f>MAX(C5,F5,I5,M5)</f>
        <v>21</v>
      </c>
      <c r="R5" s="31">
        <f>MIN(J5,N5)</f>
        <v>1.6544999999999997E-2</v>
      </c>
      <c r="T5" s="16" t="s">
        <v>37</v>
      </c>
      <c r="U5" s="17">
        <f>GEOMEAN(H4:H55)</f>
        <v>845.93412135539575</v>
      </c>
      <c r="V5" s="13" cm="1">
        <f t="array" ref="V5">SUMPRODUCT(--(H4:H55=P4:P55))</f>
        <v>41</v>
      </c>
      <c r="W5" s="17">
        <f>GEOMEAN(I4:I55)</f>
        <v>842.07306439041395</v>
      </c>
      <c r="X5" s="13" cm="1">
        <f t="array" ref="X5">SUMPRODUCT(--(I4:I55=Q4:Q55))</f>
        <v>12</v>
      </c>
      <c r="Y5" s="34">
        <f>J56</f>
        <v>4.8179622115384619</v>
      </c>
    </row>
    <row r="6" spans="1:25" x14ac:dyDescent="0.2">
      <c r="A6" s="1" t="s">
        <v>44</v>
      </c>
      <c r="B6" s="2">
        <v>46</v>
      </c>
      <c r="C6" s="2">
        <v>45</v>
      </c>
      <c r="E6" s="2">
        <v>46</v>
      </c>
      <c r="F6" s="2">
        <v>46</v>
      </c>
      <c r="H6" s="2">
        <v>46</v>
      </c>
      <c r="I6" s="2">
        <v>46</v>
      </c>
      <c r="J6" s="27">
        <v>1.7399999999999995E-2</v>
      </c>
      <c r="L6" s="2">
        <v>46</v>
      </c>
      <c r="M6" s="12">
        <v>46</v>
      </c>
      <c r="N6" s="27">
        <v>5.262E-2</v>
      </c>
      <c r="P6" s="2">
        <f>MAX(B6,E6,H6,L6)</f>
        <v>46</v>
      </c>
      <c r="Q6" s="12">
        <f>MAX(C6,F6,I6,M6)</f>
        <v>46</v>
      </c>
      <c r="R6" s="31">
        <f>MIN(J6,N6)</f>
        <v>1.7399999999999995E-2</v>
      </c>
      <c r="T6" s="33" t="s">
        <v>40</v>
      </c>
      <c r="U6" s="14">
        <f>GEOMEAN(L4:L55)</f>
        <v>846.15471430056027</v>
      </c>
      <c r="V6" s="15" cm="1">
        <f t="array" ref="V6">SUMPRODUCT(--(L4:L55=P4:P55))</f>
        <v>49</v>
      </c>
      <c r="W6" s="14">
        <f>GEOMEAN(M4:M55)</f>
        <v>845.48086035709946</v>
      </c>
      <c r="X6" s="15" cm="1">
        <f t="array" ref="X6">SUMPRODUCT(--(M4:M55=Q4:Q55))</f>
        <v>50</v>
      </c>
      <c r="Y6" s="24">
        <f>N56</f>
        <v>6.4191469230769229</v>
      </c>
    </row>
    <row r="7" spans="1:25" x14ac:dyDescent="0.2">
      <c r="A7" s="1" t="s">
        <v>45</v>
      </c>
      <c r="B7" s="2">
        <v>91</v>
      </c>
      <c r="C7" s="2">
        <v>90</v>
      </c>
      <c r="E7" s="2">
        <v>91</v>
      </c>
      <c r="F7" s="2">
        <v>91</v>
      </c>
      <c r="H7" s="2">
        <v>91</v>
      </c>
      <c r="I7" s="2">
        <v>91</v>
      </c>
      <c r="J7" s="27">
        <v>1.8320000000000003E-2</v>
      </c>
      <c r="L7" s="2">
        <v>91</v>
      </c>
      <c r="M7" s="12">
        <v>91</v>
      </c>
      <c r="N7" s="27">
        <v>7.4679999999999996E-2</v>
      </c>
      <c r="P7" s="2">
        <f>MAX(B7,E7,H7,L7)</f>
        <v>91</v>
      </c>
      <c r="Q7" s="12">
        <f>MAX(C7,F7,I7,M7)</f>
        <v>91</v>
      </c>
      <c r="R7" s="31">
        <f>MIN(J7,N7)</f>
        <v>1.8320000000000003E-2</v>
      </c>
    </row>
    <row r="8" spans="1:25" x14ac:dyDescent="0.2">
      <c r="A8" s="1" t="s">
        <v>46</v>
      </c>
      <c r="B8" s="2">
        <v>148</v>
      </c>
      <c r="C8" s="2">
        <v>145</v>
      </c>
      <c r="E8" s="2">
        <v>148</v>
      </c>
      <c r="F8" s="2">
        <v>147</v>
      </c>
      <c r="H8" s="2">
        <v>148</v>
      </c>
      <c r="I8" s="2">
        <v>148</v>
      </c>
      <c r="J8" s="27">
        <v>2.3170000000000003E-2</v>
      </c>
      <c r="L8" s="2">
        <v>148</v>
      </c>
      <c r="M8" s="12">
        <v>148</v>
      </c>
      <c r="N8" s="27">
        <v>0.11098000000000001</v>
      </c>
      <c r="P8" s="2">
        <f>MAX(B8,E8,H8,L8)</f>
        <v>148</v>
      </c>
      <c r="Q8" s="12">
        <f>MAX(C8,F8,I8,M8)</f>
        <v>148</v>
      </c>
      <c r="R8" s="31">
        <f>MIN(J8,N8)</f>
        <v>2.3170000000000003E-2</v>
      </c>
    </row>
    <row r="9" spans="1:25" x14ac:dyDescent="0.2">
      <c r="A9" s="1" t="s">
        <v>47</v>
      </c>
      <c r="B9" s="2">
        <v>236</v>
      </c>
      <c r="C9" s="2">
        <v>233</v>
      </c>
      <c r="E9" s="2">
        <v>236</v>
      </c>
      <c r="F9" s="2">
        <v>232</v>
      </c>
      <c r="H9" s="2">
        <v>236</v>
      </c>
      <c r="I9" s="2">
        <v>236</v>
      </c>
      <c r="J9" s="27">
        <v>3.2335000000000003E-2</v>
      </c>
      <c r="L9" s="2">
        <v>236</v>
      </c>
      <c r="M9" s="12">
        <v>236</v>
      </c>
      <c r="N9" s="27">
        <v>0.15875</v>
      </c>
      <c r="P9" s="2">
        <f>MAX(B9,E9,H9,L9)</f>
        <v>236</v>
      </c>
      <c r="Q9" s="12">
        <f>MAX(C9,F9,I9,M9)</f>
        <v>236</v>
      </c>
      <c r="R9" s="31">
        <f>MIN(J9,N9)</f>
        <v>3.2335000000000003E-2</v>
      </c>
      <c r="T9" s="2"/>
      <c r="U9" s="3"/>
      <c r="V9" s="3"/>
      <c r="W9" s="3"/>
      <c r="X9" s="3"/>
      <c r="Y9" s="31"/>
    </row>
    <row r="10" spans="1:25" x14ac:dyDescent="0.2">
      <c r="A10" s="1" t="s">
        <v>7</v>
      </c>
      <c r="B10" s="2">
        <v>130</v>
      </c>
      <c r="C10" s="2">
        <v>126</v>
      </c>
      <c r="E10" s="2">
        <v>130</v>
      </c>
      <c r="F10" s="2">
        <v>129</v>
      </c>
      <c r="H10" s="2">
        <v>130</v>
      </c>
      <c r="I10" s="2">
        <v>128.44999999999999</v>
      </c>
      <c r="J10" s="27">
        <v>3.1659999999999994E-2</v>
      </c>
      <c r="L10" s="2">
        <v>130</v>
      </c>
      <c r="M10" s="12">
        <v>130</v>
      </c>
      <c r="N10" s="27">
        <v>0.11594</v>
      </c>
      <c r="P10" s="2">
        <f>MAX(B10,E10,H10,L10)</f>
        <v>130</v>
      </c>
      <c r="Q10" s="12">
        <f>MAX(C10,F10,I10,M10)</f>
        <v>130</v>
      </c>
      <c r="R10" s="31">
        <f>MIN(J10,N10)</f>
        <v>3.1659999999999994E-2</v>
      </c>
      <c r="T10" s="2"/>
      <c r="U10" s="3"/>
      <c r="V10" s="3"/>
      <c r="W10" s="3"/>
      <c r="X10" s="3"/>
      <c r="Y10" s="31"/>
    </row>
    <row r="11" spans="1:25" x14ac:dyDescent="0.2">
      <c r="A11" s="1" t="s">
        <v>11</v>
      </c>
      <c r="B11" s="2">
        <v>110</v>
      </c>
      <c r="C11" s="2">
        <v>104</v>
      </c>
      <c r="E11" s="2">
        <v>111</v>
      </c>
      <c r="F11" s="2">
        <v>110</v>
      </c>
      <c r="H11" s="2">
        <v>111</v>
      </c>
      <c r="I11" s="2">
        <v>109.55</v>
      </c>
      <c r="J11" s="27">
        <v>4.0245000000000003E-2</v>
      </c>
      <c r="L11" s="2">
        <v>111</v>
      </c>
      <c r="M11" s="12">
        <v>111</v>
      </c>
      <c r="N11" s="27">
        <v>0.12176500000000004</v>
      </c>
      <c r="P11" s="2">
        <f>MAX(B11,E11,H11,L11)</f>
        <v>111</v>
      </c>
      <c r="Q11" s="12">
        <f>MAX(C11,F11,I11,M11)</f>
        <v>111</v>
      </c>
      <c r="R11" s="31">
        <f>MIN(J11,N11)</f>
        <v>4.0245000000000003E-2</v>
      </c>
      <c r="T11" s="2"/>
      <c r="U11" s="3"/>
      <c r="V11" s="3"/>
      <c r="W11" s="3"/>
      <c r="X11" s="3"/>
      <c r="Y11" s="31"/>
    </row>
    <row r="12" spans="1:25" x14ac:dyDescent="0.2">
      <c r="A12" s="1" t="s">
        <v>48</v>
      </c>
      <c r="B12" s="2">
        <v>336</v>
      </c>
      <c r="C12" s="2">
        <v>332</v>
      </c>
      <c r="E12" s="2">
        <v>340</v>
      </c>
      <c r="F12" s="2">
        <v>336</v>
      </c>
      <c r="H12" s="2">
        <v>340</v>
      </c>
      <c r="I12" s="2">
        <v>336.6</v>
      </c>
      <c r="J12" s="27">
        <v>6.0060000000000002E-2</v>
      </c>
      <c r="L12" s="2">
        <v>340</v>
      </c>
      <c r="M12" s="12">
        <v>340</v>
      </c>
      <c r="N12" s="27">
        <v>0.21869</v>
      </c>
      <c r="P12" s="2">
        <f>MAX(B12,E12,H12,L12)</f>
        <v>340</v>
      </c>
      <c r="Q12" s="12">
        <f>MAX(C12,F12,I12,M12)</f>
        <v>340</v>
      </c>
      <c r="R12" s="31">
        <f>MIN(J12,N12)</f>
        <v>6.0060000000000002E-2</v>
      </c>
      <c r="T12" s="2"/>
      <c r="U12" s="3"/>
      <c r="V12" s="3"/>
      <c r="W12" s="3"/>
      <c r="X12" s="3"/>
      <c r="Y12" s="31"/>
    </row>
    <row r="13" spans="1:25" x14ac:dyDescent="0.2">
      <c r="A13" s="1" t="s">
        <v>1</v>
      </c>
      <c r="B13" s="2">
        <v>153</v>
      </c>
      <c r="C13" s="2">
        <v>142</v>
      </c>
      <c r="E13" s="2">
        <v>158</v>
      </c>
      <c r="F13" s="2">
        <v>157</v>
      </c>
      <c r="H13" s="2">
        <v>158</v>
      </c>
      <c r="I13" s="2">
        <v>155.30000000000001</v>
      </c>
      <c r="J13" s="27">
        <v>4.2020000000000002E-2</v>
      </c>
      <c r="L13" s="2">
        <v>158</v>
      </c>
      <c r="M13" s="12">
        <v>157.5</v>
      </c>
      <c r="N13" s="27">
        <v>0.14873500000000001</v>
      </c>
      <c r="P13" s="2">
        <f>MAX(B13,E13,H13,L13)</f>
        <v>158</v>
      </c>
      <c r="Q13" s="12">
        <f>MAX(C13,F13,I13,M13)</f>
        <v>157.5</v>
      </c>
      <c r="R13" s="31">
        <f>MIN(J13,N13)</f>
        <v>4.2020000000000002E-2</v>
      </c>
      <c r="T13" s="2"/>
      <c r="U13" s="3"/>
      <c r="V13" s="3"/>
      <c r="W13" s="3"/>
      <c r="X13" s="3"/>
      <c r="Y13" s="31"/>
    </row>
    <row r="14" spans="1:25" x14ac:dyDescent="0.2">
      <c r="A14" s="1" t="s">
        <v>24</v>
      </c>
      <c r="B14" s="2">
        <v>231</v>
      </c>
      <c r="C14" s="2">
        <v>223</v>
      </c>
      <c r="E14" s="2">
        <v>233</v>
      </c>
      <c r="F14" s="2">
        <v>231</v>
      </c>
      <c r="H14" s="2">
        <v>233</v>
      </c>
      <c r="I14" s="2">
        <v>230.8</v>
      </c>
      <c r="J14" s="27">
        <v>4.4395000000000004E-2</v>
      </c>
      <c r="L14" s="2">
        <v>232</v>
      </c>
      <c r="M14" s="12">
        <v>231.1</v>
      </c>
      <c r="N14" s="27">
        <v>0.20280999999999999</v>
      </c>
      <c r="P14" s="2">
        <f>MAX(B14,E14,H14,L14)</f>
        <v>233</v>
      </c>
      <c r="Q14" s="12">
        <f>MAX(C14,F14,I14,M14)</f>
        <v>231.1</v>
      </c>
      <c r="R14" s="31">
        <f>MIN(J14,N14)</f>
        <v>4.4395000000000004E-2</v>
      </c>
    </row>
    <row r="15" spans="1:25" x14ac:dyDescent="0.2">
      <c r="A15" s="1" t="s">
        <v>49</v>
      </c>
      <c r="B15" s="2">
        <v>458</v>
      </c>
      <c r="C15" s="2">
        <v>457</v>
      </c>
      <c r="E15" s="2">
        <v>458</v>
      </c>
      <c r="F15" s="2">
        <v>453</v>
      </c>
      <c r="H15" s="2">
        <v>460</v>
      </c>
      <c r="I15" s="2">
        <v>455.75</v>
      </c>
      <c r="J15" s="27">
        <v>5.3860000000000005E-2</v>
      </c>
      <c r="L15" s="2">
        <v>460</v>
      </c>
      <c r="M15" s="12">
        <v>460</v>
      </c>
      <c r="N15" s="27">
        <v>0.26738000000000006</v>
      </c>
      <c r="P15" s="2">
        <f>MAX(B15,E15,H15,L15)</f>
        <v>460</v>
      </c>
      <c r="Q15" s="12">
        <f>MAX(C15,F15,I15,M15)</f>
        <v>460</v>
      </c>
      <c r="R15" s="31">
        <f>MIN(J15,N15)</f>
        <v>5.3860000000000005E-2</v>
      </c>
    </row>
    <row r="16" spans="1:25" x14ac:dyDescent="0.2">
      <c r="A16" s="1" t="s">
        <v>50</v>
      </c>
      <c r="B16" s="2">
        <v>485</v>
      </c>
      <c r="C16" s="2">
        <v>483</v>
      </c>
      <c r="E16" s="2">
        <v>485</v>
      </c>
      <c r="F16" s="2">
        <v>479</v>
      </c>
      <c r="H16" s="2">
        <v>485</v>
      </c>
      <c r="I16" s="2">
        <v>484</v>
      </c>
      <c r="J16" s="27">
        <v>7.2190000000000018E-2</v>
      </c>
      <c r="L16" s="2">
        <v>485</v>
      </c>
      <c r="M16" s="12">
        <v>485</v>
      </c>
      <c r="N16" s="27">
        <v>0.29553000000000001</v>
      </c>
      <c r="P16" s="2">
        <f>MAX(B16,E16,H16,L16)</f>
        <v>485</v>
      </c>
      <c r="Q16" s="12">
        <f>MAX(C16,F16,I16,M16)</f>
        <v>485</v>
      </c>
      <c r="R16" s="31">
        <f>MIN(J16,N16)</f>
        <v>7.2190000000000018E-2</v>
      </c>
    </row>
    <row r="17" spans="1:18" x14ac:dyDescent="0.2">
      <c r="A17" s="1" t="s">
        <v>5</v>
      </c>
      <c r="B17" s="2">
        <v>282</v>
      </c>
      <c r="C17" s="2">
        <v>269</v>
      </c>
      <c r="E17" s="2">
        <v>288</v>
      </c>
      <c r="F17" s="2">
        <v>281</v>
      </c>
      <c r="H17" s="2">
        <v>288</v>
      </c>
      <c r="I17" s="2">
        <v>285.3</v>
      </c>
      <c r="J17" s="27">
        <v>9.7124999999999989E-2</v>
      </c>
      <c r="L17" s="2">
        <v>288</v>
      </c>
      <c r="M17" s="12">
        <v>288</v>
      </c>
      <c r="N17" s="27">
        <v>0.27921499999999999</v>
      </c>
      <c r="P17" s="2">
        <f>MAX(B17,E17,H17,L17)</f>
        <v>288</v>
      </c>
      <c r="Q17" s="12">
        <f>MAX(C17,F17,I17,M17)</f>
        <v>288</v>
      </c>
      <c r="R17" s="31">
        <f>MIN(J17,N17)</f>
        <v>9.7124999999999989E-2</v>
      </c>
    </row>
    <row r="18" spans="1:18" x14ac:dyDescent="0.2">
      <c r="A18" s="1" t="s">
        <v>51</v>
      </c>
      <c r="B18" s="2">
        <v>650</v>
      </c>
      <c r="C18" s="2">
        <v>637</v>
      </c>
      <c r="E18" s="2">
        <v>644</v>
      </c>
      <c r="F18" s="2">
        <v>643</v>
      </c>
      <c r="H18" s="2">
        <v>650</v>
      </c>
      <c r="I18" s="2">
        <v>644.29999999999995</v>
      </c>
      <c r="J18" s="27">
        <v>0.117475</v>
      </c>
      <c r="L18" s="2">
        <v>650</v>
      </c>
      <c r="M18" s="12">
        <v>650</v>
      </c>
      <c r="N18" s="27">
        <v>0.38690999999999998</v>
      </c>
      <c r="P18" s="2">
        <f>MAX(B18,E18,H18,L18)</f>
        <v>650</v>
      </c>
      <c r="Q18" s="12">
        <f>MAX(C18,F18,I18,M18)</f>
        <v>650</v>
      </c>
      <c r="R18" s="31">
        <f>MIN(J18,N18)</f>
        <v>0.117475</v>
      </c>
    </row>
    <row r="19" spans="1:18" x14ac:dyDescent="0.2">
      <c r="A19" s="1" t="s">
        <v>2</v>
      </c>
      <c r="B19" s="2">
        <v>248</v>
      </c>
      <c r="C19" s="2">
        <v>238</v>
      </c>
      <c r="E19" s="2">
        <v>255</v>
      </c>
      <c r="F19" s="2">
        <v>252</v>
      </c>
      <c r="H19" s="2">
        <v>255</v>
      </c>
      <c r="I19" s="2">
        <v>252.75</v>
      </c>
      <c r="J19" s="27">
        <v>7.9979999999999996E-2</v>
      </c>
      <c r="L19" s="2">
        <v>255</v>
      </c>
      <c r="M19" s="12">
        <v>253.95</v>
      </c>
      <c r="N19" s="27">
        <v>0.27442500000000003</v>
      </c>
      <c r="P19" s="2">
        <f>MAX(B19,E19,H19,L19)</f>
        <v>255</v>
      </c>
      <c r="Q19" s="12">
        <f>MAX(C19,F19,I19,M19)</f>
        <v>253.95</v>
      </c>
      <c r="R19" s="31">
        <f>MIN(J19,N19)</f>
        <v>7.9979999999999996E-2</v>
      </c>
    </row>
    <row r="20" spans="1:18" x14ac:dyDescent="0.2">
      <c r="A20" s="1" t="s">
        <v>3</v>
      </c>
      <c r="B20" s="2">
        <v>1078</v>
      </c>
      <c r="C20" s="2">
        <v>1073</v>
      </c>
      <c r="E20" s="2">
        <v>1091</v>
      </c>
      <c r="F20" s="2">
        <v>1083</v>
      </c>
      <c r="H20" s="2">
        <v>1092</v>
      </c>
      <c r="I20" s="2">
        <v>1089.0999999999999</v>
      </c>
      <c r="J20" s="27">
        <v>0.140295</v>
      </c>
      <c r="L20" s="2">
        <v>1092</v>
      </c>
      <c r="M20" s="12">
        <v>1091.1500000000001</v>
      </c>
      <c r="N20" s="27">
        <v>0.52215000000000011</v>
      </c>
      <c r="P20" s="2">
        <f>MAX(B20,E20,H20,L20)</f>
        <v>1092</v>
      </c>
      <c r="Q20" s="12">
        <f>MAX(C20,F20,I20,M20)</f>
        <v>1091.1500000000001</v>
      </c>
      <c r="R20" s="31">
        <f>MIN(J20,N20)</f>
        <v>0.140295</v>
      </c>
    </row>
    <row r="21" spans="1:18" x14ac:dyDescent="0.2">
      <c r="A21" s="1" t="s">
        <v>4</v>
      </c>
      <c r="B21" s="2">
        <v>1794</v>
      </c>
      <c r="C21" s="2">
        <v>1787</v>
      </c>
      <c r="E21" s="2">
        <v>1798</v>
      </c>
      <c r="F21" s="2">
        <v>1789</v>
      </c>
      <c r="H21" s="2">
        <v>1800</v>
      </c>
      <c r="I21" s="2">
        <v>1797.85</v>
      </c>
      <c r="J21" s="27">
        <v>0.15456500000000001</v>
      </c>
      <c r="L21" s="2">
        <v>1800</v>
      </c>
      <c r="M21" s="12">
        <v>1800</v>
      </c>
      <c r="N21" s="27">
        <v>0.57639000000000007</v>
      </c>
      <c r="P21" s="2">
        <f>MAX(B21,E21,H21,L21)</f>
        <v>1800</v>
      </c>
      <c r="Q21" s="12">
        <f>MAX(C21,F21,I21,M21)</f>
        <v>1800</v>
      </c>
      <c r="R21" s="31">
        <f>MIN(J21,N21)</f>
        <v>0.15456500000000001</v>
      </c>
    </row>
    <row r="22" spans="1:18" x14ac:dyDescent="0.2">
      <c r="A22" s="1" t="s">
        <v>12</v>
      </c>
      <c r="B22" s="2">
        <v>183</v>
      </c>
      <c r="C22" s="2">
        <v>172</v>
      </c>
      <c r="E22" s="2">
        <v>185</v>
      </c>
      <c r="F22" s="2">
        <v>184</v>
      </c>
      <c r="H22" s="2">
        <v>185</v>
      </c>
      <c r="I22" s="2">
        <v>184.2</v>
      </c>
      <c r="J22" s="27">
        <v>7.5355000000000019E-2</v>
      </c>
      <c r="L22" s="2">
        <v>185</v>
      </c>
      <c r="M22" s="12">
        <v>184.9</v>
      </c>
      <c r="N22" s="27">
        <v>0.22173999999999996</v>
      </c>
      <c r="P22" s="2">
        <f>MAX(B22,E22,H22,L22)</f>
        <v>185</v>
      </c>
      <c r="Q22" s="12">
        <f>MAX(C22,F22,I22,M22)</f>
        <v>184.9</v>
      </c>
      <c r="R22" s="31">
        <f>MIN(J22,N22)</f>
        <v>7.5355000000000019E-2</v>
      </c>
    </row>
    <row r="23" spans="1:18" x14ac:dyDescent="0.2">
      <c r="A23" s="1" t="s">
        <v>13</v>
      </c>
      <c r="B23" s="2">
        <v>502</v>
      </c>
      <c r="C23" s="2">
        <v>483</v>
      </c>
      <c r="E23" s="2">
        <v>522</v>
      </c>
      <c r="F23" s="2">
        <v>522</v>
      </c>
      <c r="H23" s="2">
        <v>523</v>
      </c>
      <c r="I23" s="2">
        <v>515.5</v>
      </c>
      <c r="J23" s="27">
        <v>8.9099999999999999E-2</v>
      </c>
      <c r="L23" s="2">
        <v>523</v>
      </c>
      <c r="M23" s="12">
        <v>523</v>
      </c>
      <c r="N23" s="27">
        <v>0.33329000000000009</v>
      </c>
      <c r="P23" s="2">
        <f>MAX(B23,E23,H23,L23)</f>
        <v>523</v>
      </c>
      <c r="Q23" s="12">
        <f>MAX(C23,F23,I23,M23)</f>
        <v>523</v>
      </c>
      <c r="R23" s="31">
        <f>MIN(J23,N23)</f>
        <v>8.9099999999999999E-2</v>
      </c>
    </row>
    <row r="24" spans="1:18" x14ac:dyDescent="0.2">
      <c r="A24" s="1" t="s">
        <v>14</v>
      </c>
      <c r="B24" s="2">
        <v>836</v>
      </c>
      <c r="C24" s="2">
        <v>833</v>
      </c>
      <c r="E24" s="2">
        <v>870</v>
      </c>
      <c r="F24" s="2">
        <v>870</v>
      </c>
      <c r="H24" s="2">
        <v>872</v>
      </c>
      <c r="I24" s="2">
        <v>867</v>
      </c>
      <c r="J24" s="27">
        <v>0.105295</v>
      </c>
      <c r="L24" s="2">
        <v>872</v>
      </c>
      <c r="M24" s="12">
        <v>872</v>
      </c>
      <c r="N24" s="27">
        <v>0.42229</v>
      </c>
      <c r="P24" s="2">
        <f>MAX(B24,E24,H24,L24)</f>
        <v>872</v>
      </c>
      <c r="Q24" s="12">
        <f>MAX(C24,F24,I24,M24)</f>
        <v>872</v>
      </c>
      <c r="R24" s="31">
        <f>MIN(J24,N24)</f>
        <v>0.105295</v>
      </c>
    </row>
    <row r="25" spans="1:18" x14ac:dyDescent="0.2">
      <c r="A25" s="1" t="s">
        <v>15</v>
      </c>
      <c r="B25" s="2">
        <v>1114</v>
      </c>
      <c r="C25" s="2">
        <v>1108</v>
      </c>
      <c r="E25" s="2">
        <v>1183</v>
      </c>
      <c r="F25" s="2">
        <v>1180</v>
      </c>
      <c r="H25" s="2">
        <v>1194</v>
      </c>
      <c r="I25" s="2">
        <v>1194</v>
      </c>
      <c r="J25" s="27">
        <v>0.13834000000000002</v>
      </c>
      <c r="L25" s="2">
        <v>1194</v>
      </c>
      <c r="M25" s="12">
        <v>1194</v>
      </c>
      <c r="N25" s="27">
        <v>0.51024999999999998</v>
      </c>
      <c r="P25" s="2">
        <f>MAX(B25,E25,H25,L25)</f>
        <v>1194</v>
      </c>
      <c r="Q25" s="12">
        <f>MAX(C25,F25,I25,M25)</f>
        <v>1194</v>
      </c>
      <c r="R25" s="31">
        <f>MIN(J25,N25)</f>
        <v>0.13834000000000002</v>
      </c>
    </row>
    <row r="26" spans="1:18" x14ac:dyDescent="0.2">
      <c r="A26" s="1" t="s">
        <v>16</v>
      </c>
      <c r="B26" s="2">
        <v>1517</v>
      </c>
      <c r="C26" s="2">
        <v>1513</v>
      </c>
      <c r="E26" s="2">
        <v>1645</v>
      </c>
      <c r="F26" s="2">
        <v>1616</v>
      </c>
      <c r="H26" s="2">
        <v>1645</v>
      </c>
      <c r="I26" s="2">
        <v>1645</v>
      </c>
      <c r="J26" s="27">
        <v>0.15937000000000001</v>
      </c>
      <c r="L26" s="2">
        <v>1645</v>
      </c>
      <c r="M26" s="12">
        <v>1645</v>
      </c>
      <c r="N26" s="27">
        <v>0.56659000000000015</v>
      </c>
      <c r="P26" s="2">
        <f>MAX(B26,E26,H26,L26)</f>
        <v>1645</v>
      </c>
      <c r="Q26" s="12">
        <f>MAX(C26,F26,I26,M26)</f>
        <v>1645</v>
      </c>
      <c r="R26" s="31">
        <f>MIN(J26,N26)</f>
        <v>0.15937000000000001</v>
      </c>
    </row>
    <row r="27" spans="1:18" x14ac:dyDescent="0.2">
      <c r="A27" s="1" t="s">
        <v>0</v>
      </c>
      <c r="B27" s="13">
        <v>195</v>
      </c>
      <c r="C27" s="13">
        <v>182</v>
      </c>
      <c r="E27" s="2">
        <v>200</v>
      </c>
      <c r="F27" s="2">
        <v>198</v>
      </c>
      <c r="G27" s="13"/>
      <c r="H27" s="2">
        <v>200</v>
      </c>
      <c r="I27" s="2">
        <v>198.95</v>
      </c>
      <c r="J27" s="27">
        <v>7.7259999999999981E-2</v>
      </c>
      <c r="K27" s="13"/>
      <c r="L27" s="13">
        <v>200</v>
      </c>
      <c r="M27" s="17">
        <v>199.8</v>
      </c>
      <c r="N27" s="26">
        <v>0.24122000000000005</v>
      </c>
      <c r="P27" s="13">
        <f>MAX(B27,E27,H27,L27)</f>
        <v>200</v>
      </c>
      <c r="Q27" s="17">
        <f>MAX(C27,F27,I27,M27)</f>
        <v>199.8</v>
      </c>
      <c r="R27" s="31">
        <f>MIN(J27,N27)</f>
        <v>7.7259999999999981E-2</v>
      </c>
    </row>
    <row r="28" spans="1:18" x14ac:dyDescent="0.2">
      <c r="A28" s="1" t="s">
        <v>52</v>
      </c>
      <c r="B28" s="2">
        <v>866</v>
      </c>
      <c r="C28" s="2">
        <v>858</v>
      </c>
      <c r="E28" s="2">
        <v>866</v>
      </c>
      <c r="F28" s="2">
        <v>853</v>
      </c>
      <c r="H28" s="2">
        <v>866</v>
      </c>
      <c r="I28" s="2">
        <v>861.5</v>
      </c>
      <c r="J28" s="27">
        <v>0.16423499999999999</v>
      </c>
      <c r="L28" s="2">
        <v>866</v>
      </c>
      <c r="M28" s="12">
        <v>866</v>
      </c>
      <c r="N28" s="27">
        <v>0.52438499999999999</v>
      </c>
      <c r="P28" s="2">
        <f>MAX(B28,E28,H28,L28)</f>
        <v>866</v>
      </c>
      <c r="Q28" s="12">
        <f>MAX(C28,F28,I28,M28)</f>
        <v>866</v>
      </c>
      <c r="R28" s="31">
        <f>MIN(J28,N28)</f>
        <v>0.16423499999999999</v>
      </c>
    </row>
    <row r="29" spans="1:18" x14ac:dyDescent="0.2">
      <c r="A29" s="1" t="s">
        <v>53</v>
      </c>
      <c r="B29" s="2">
        <v>1106</v>
      </c>
      <c r="C29" s="2">
        <v>1066</v>
      </c>
      <c r="E29" s="2">
        <v>1097</v>
      </c>
      <c r="F29" s="2">
        <v>1093</v>
      </c>
      <c r="H29" s="2">
        <v>1106</v>
      </c>
      <c r="I29" s="2">
        <v>1097.9000000000001</v>
      </c>
      <c r="J29" s="27">
        <v>0.26762000000000008</v>
      </c>
      <c r="L29" s="2">
        <v>1106</v>
      </c>
      <c r="M29" s="12">
        <v>1106</v>
      </c>
      <c r="N29" s="27">
        <v>0.68829499999999988</v>
      </c>
      <c r="P29" s="2">
        <f>MAX(B29,E29,H29,L29)</f>
        <v>1106</v>
      </c>
      <c r="Q29" s="12">
        <f>MAX(C29,F29,I29,M29)</f>
        <v>1106</v>
      </c>
      <c r="R29" s="31">
        <f>MIN(J29,N29)</f>
        <v>0.26762000000000008</v>
      </c>
    </row>
    <row r="30" spans="1:18" x14ac:dyDescent="0.2">
      <c r="A30" s="1" t="s">
        <v>19</v>
      </c>
      <c r="B30" s="2">
        <v>1695</v>
      </c>
      <c r="C30" s="2">
        <v>1669</v>
      </c>
      <c r="E30" s="2">
        <v>1695</v>
      </c>
      <c r="F30" s="2">
        <v>1692</v>
      </c>
      <c r="H30" s="2">
        <v>1695</v>
      </c>
      <c r="I30" s="2">
        <v>1692.65</v>
      </c>
      <c r="J30" s="27">
        <v>0.30232000000000003</v>
      </c>
      <c r="L30" s="2">
        <v>1695</v>
      </c>
      <c r="M30" s="12">
        <v>1695</v>
      </c>
      <c r="N30" s="27">
        <v>0.77956499999999984</v>
      </c>
      <c r="P30" s="2">
        <f>MAX(B30,E30,H30,L30)</f>
        <v>1695</v>
      </c>
      <c r="Q30" s="12">
        <f>MAX(C30,F30,I30,M30)</f>
        <v>1695</v>
      </c>
      <c r="R30" s="31">
        <f>MIN(J30,N30)</f>
        <v>0.30232000000000003</v>
      </c>
    </row>
    <row r="31" spans="1:18" x14ac:dyDescent="0.2">
      <c r="A31" s="1" t="s">
        <v>20</v>
      </c>
      <c r="B31" s="2">
        <v>1704</v>
      </c>
      <c r="C31" s="2">
        <v>1693</v>
      </c>
      <c r="E31" s="2">
        <v>1704</v>
      </c>
      <c r="F31" s="2">
        <v>1701</v>
      </c>
      <c r="H31" s="2">
        <v>1704</v>
      </c>
      <c r="I31" s="2">
        <v>1700.7</v>
      </c>
      <c r="J31" s="27">
        <v>0.29752499999999993</v>
      </c>
      <c r="L31" s="2">
        <v>1704</v>
      </c>
      <c r="M31" s="12">
        <v>1704</v>
      </c>
      <c r="N31" s="27">
        <v>0.79168000000000005</v>
      </c>
      <c r="P31" s="2">
        <f>MAX(B31,E31,H31,L31)</f>
        <v>1704</v>
      </c>
      <c r="Q31" s="12">
        <f>MAX(C31,F31,I31,M31)</f>
        <v>1704</v>
      </c>
      <c r="R31" s="31">
        <f>MIN(J31,N31)</f>
        <v>0.29752499999999993</v>
      </c>
    </row>
    <row r="32" spans="1:18" x14ac:dyDescent="0.2">
      <c r="A32" s="1" t="s">
        <v>21</v>
      </c>
      <c r="B32" s="2">
        <v>1697</v>
      </c>
      <c r="C32" s="2">
        <v>1686</v>
      </c>
      <c r="E32" s="2">
        <v>1714</v>
      </c>
      <c r="F32" s="2">
        <v>1713</v>
      </c>
      <c r="H32" s="2">
        <v>1714</v>
      </c>
      <c r="I32" s="2">
        <v>1706.25</v>
      </c>
      <c r="J32" s="27">
        <v>0.30261000000000005</v>
      </c>
      <c r="L32" s="2">
        <v>1714</v>
      </c>
      <c r="M32" s="12">
        <v>1714</v>
      </c>
      <c r="N32" s="27">
        <v>0.79313500000000015</v>
      </c>
      <c r="P32" s="2">
        <f>MAX(B32,E32,H32,L32)</f>
        <v>1714</v>
      </c>
      <c r="Q32" s="12">
        <f>MAX(C32,F32,I32,M32)</f>
        <v>1714</v>
      </c>
      <c r="R32" s="31">
        <f>MIN(J32,N32)</f>
        <v>0.30261000000000005</v>
      </c>
    </row>
    <row r="33" spans="1:18" x14ac:dyDescent="0.2">
      <c r="A33" s="1" t="s">
        <v>18</v>
      </c>
      <c r="B33" s="2">
        <v>1685</v>
      </c>
      <c r="C33" s="2">
        <v>1668</v>
      </c>
      <c r="E33" s="2">
        <v>1685</v>
      </c>
      <c r="F33" s="2">
        <v>1682</v>
      </c>
      <c r="H33" s="2">
        <v>1685</v>
      </c>
      <c r="I33" s="2">
        <v>1681.85</v>
      </c>
      <c r="J33" s="27">
        <v>0.292265</v>
      </c>
      <c r="L33" s="2">
        <v>1685</v>
      </c>
      <c r="M33" s="12">
        <v>1685</v>
      </c>
      <c r="N33" s="27">
        <v>0.78169</v>
      </c>
      <c r="P33" s="2">
        <f>MAX(B33,E33,H33,L33)</f>
        <v>1685</v>
      </c>
      <c r="Q33" s="12">
        <f>MAX(C33,F33,I33,M33)</f>
        <v>1685</v>
      </c>
      <c r="R33" s="31">
        <f>MIN(J33,N33)</f>
        <v>0.292265</v>
      </c>
    </row>
    <row r="34" spans="1:18" x14ac:dyDescent="0.2">
      <c r="A34" s="1" t="s">
        <v>25</v>
      </c>
      <c r="B34" s="2">
        <v>714</v>
      </c>
      <c r="C34" s="2">
        <v>701</v>
      </c>
      <c r="E34" s="2">
        <v>723</v>
      </c>
      <c r="F34" s="2">
        <v>717</v>
      </c>
      <c r="H34" s="2">
        <v>723</v>
      </c>
      <c r="I34" s="2">
        <v>719.35</v>
      </c>
      <c r="J34" s="27">
        <v>0.23080500000000001</v>
      </c>
      <c r="L34" s="2">
        <v>726</v>
      </c>
      <c r="M34" s="12">
        <v>721.45</v>
      </c>
      <c r="N34" s="27">
        <v>0.66905000000000003</v>
      </c>
      <c r="P34" s="2">
        <f>MAX(B34,E34,H34,L34)</f>
        <v>726</v>
      </c>
      <c r="Q34" s="12">
        <f>MAX(C34,F34,I34,M34)</f>
        <v>721.45</v>
      </c>
      <c r="R34" s="31">
        <f>MIN(J34,N34)</f>
        <v>0.23080500000000001</v>
      </c>
    </row>
    <row r="35" spans="1:18" x14ac:dyDescent="0.2">
      <c r="A35" s="1" t="s">
        <v>54</v>
      </c>
      <c r="B35" s="2">
        <v>1407</v>
      </c>
      <c r="C35" s="2">
        <v>1403</v>
      </c>
      <c r="E35" s="2">
        <v>1407</v>
      </c>
      <c r="F35" s="2">
        <v>1385</v>
      </c>
      <c r="H35" s="2">
        <v>1407</v>
      </c>
      <c r="I35" s="2">
        <v>1399.65</v>
      </c>
      <c r="J35" s="27">
        <v>0.34430499999999997</v>
      </c>
      <c r="L35" s="2">
        <v>1407</v>
      </c>
      <c r="M35" s="12">
        <v>1407</v>
      </c>
      <c r="N35" s="27">
        <v>0.90233999999999992</v>
      </c>
      <c r="P35" s="2">
        <f>MAX(B35,E35,H35,L35)</f>
        <v>1407</v>
      </c>
      <c r="Q35" s="12">
        <f>MAX(C35,F35,I35,M35)</f>
        <v>1407</v>
      </c>
      <c r="R35" s="31">
        <f>MIN(J35,N35)</f>
        <v>0.34430499999999997</v>
      </c>
    </row>
    <row r="36" spans="1:18" x14ac:dyDescent="0.2">
      <c r="A36" s="1" t="s">
        <v>17</v>
      </c>
      <c r="B36" s="2">
        <v>1649</v>
      </c>
      <c r="C36" s="2">
        <v>1649</v>
      </c>
      <c r="E36" s="2">
        <v>1697</v>
      </c>
      <c r="F36" s="2">
        <v>1690</v>
      </c>
      <c r="H36" s="2">
        <v>1700</v>
      </c>
      <c r="I36" s="2">
        <v>1700</v>
      </c>
      <c r="J36" s="27">
        <v>0.24842499999999998</v>
      </c>
      <c r="L36" s="2">
        <v>1700</v>
      </c>
      <c r="M36" s="12">
        <v>1700</v>
      </c>
      <c r="N36" s="27">
        <v>0.68874500000000005</v>
      </c>
      <c r="P36" s="2">
        <f>MAX(B36,E36,H36,L36)</f>
        <v>1700</v>
      </c>
      <c r="Q36" s="12">
        <f>MAX(C36,F36,I36,M36)</f>
        <v>1700</v>
      </c>
      <c r="R36" s="31">
        <f>MIN(J36,N36)</f>
        <v>0.24842499999999998</v>
      </c>
    </row>
    <row r="37" spans="1:18" x14ac:dyDescent="0.2">
      <c r="A37" s="1" t="s">
        <v>29</v>
      </c>
      <c r="B37" s="2">
        <v>1107</v>
      </c>
      <c r="C37" s="2">
        <v>1082</v>
      </c>
      <c r="E37" s="2">
        <v>1134</v>
      </c>
      <c r="F37" s="2">
        <v>1126</v>
      </c>
      <c r="H37" s="2">
        <v>1141</v>
      </c>
      <c r="I37" s="2">
        <v>1138.0999999999999</v>
      </c>
      <c r="J37" s="27">
        <v>0.29407499999999998</v>
      </c>
      <c r="L37" s="2">
        <v>1141</v>
      </c>
      <c r="M37" s="12">
        <v>1138.05</v>
      </c>
      <c r="N37" s="27">
        <v>0.75507999999999997</v>
      </c>
      <c r="P37" s="2">
        <f>MAX(B37,E37,H37,L37)</f>
        <v>1141</v>
      </c>
      <c r="Q37" s="12">
        <f>MAX(C37,F37,I37,M37)</f>
        <v>1138.0999999999999</v>
      </c>
      <c r="R37" s="31">
        <f>MIN(J37,N37)</f>
        <v>0.29407499999999998</v>
      </c>
    </row>
    <row r="38" spans="1:18" x14ac:dyDescent="0.2">
      <c r="A38" s="1" t="s">
        <v>28</v>
      </c>
      <c r="B38" s="2">
        <v>1105</v>
      </c>
      <c r="C38" s="2">
        <v>1079</v>
      </c>
      <c r="E38" s="2">
        <v>1135</v>
      </c>
      <c r="F38" s="2">
        <v>1126</v>
      </c>
      <c r="H38" s="2">
        <v>1141</v>
      </c>
      <c r="I38" s="2">
        <v>1138.3</v>
      </c>
      <c r="J38" s="27">
        <v>0.30740999999999996</v>
      </c>
      <c r="L38" s="2">
        <v>1141</v>
      </c>
      <c r="M38" s="12">
        <v>1139.55</v>
      </c>
      <c r="N38" s="27">
        <v>0.76644000000000012</v>
      </c>
      <c r="P38" s="2">
        <f>MAX(B38,E38,H38,L38)</f>
        <v>1141</v>
      </c>
      <c r="Q38" s="12">
        <f>MAX(C38,F38,I38,M38)</f>
        <v>1139.55</v>
      </c>
      <c r="R38" s="31">
        <f>MIN(J38,N38)</f>
        <v>0.30740999999999996</v>
      </c>
    </row>
    <row r="39" spans="1:18" x14ac:dyDescent="0.2">
      <c r="A39" s="1" t="s">
        <v>27</v>
      </c>
      <c r="B39" s="2">
        <v>1185</v>
      </c>
      <c r="C39" s="2">
        <v>1166</v>
      </c>
      <c r="E39" s="2">
        <v>1210</v>
      </c>
      <c r="F39" s="2">
        <v>1198</v>
      </c>
      <c r="H39" s="2">
        <v>1220</v>
      </c>
      <c r="I39" s="2">
        <v>1220</v>
      </c>
      <c r="J39" s="27">
        <v>0.31533500000000003</v>
      </c>
      <c r="L39" s="2">
        <v>1220</v>
      </c>
      <c r="M39" s="12">
        <v>1220</v>
      </c>
      <c r="N39" s="27">
        <v>0.75350000000000006</v>
      </c>
      <c r="P39" s="2">
        <f>MAX(B39,E39,H39,L39)</f>
        <v>1220</v>
      </c>
      <c r="Q39" s="12">
        <f>MAX(C39,F39,I39,M39)</f>
        <v>1220</v>
      </c>
      <c r="R39" s="31">
        <f>MIN(J39,N39)</f>
        <v>0.31533500000000003</v>
      </c>
    </row>
    <row r="40" spans="1:18" x14ac:dyDescent="0.2">
      <c r="A40" s="1" t="s">
        <v>55</v>
      </c>
      <c r="B40" s="2">
        <v>1722</v>
      </c>
      <c r="C40" s="2">
        <v>1703</v>
      </c>
      <c r="E40" s="2">
        <v>1721</v>
      </c>
      <c r="F40" s="2">
        <v>1706</v>
      </c>
      <c r="H40" s="2">
        <v>1722</v>
      </c>
      <c r="I40" s="2">
        <v>1722</v>
      </c>
      <c r="J40" s="27">
        <v>0.61199500000000007</v>
      </c>
      <c r="L40" s="2">
        <v>1736</v>
      </c>
      <c r="M40" s="12">
        <v>1735.3</v>
      </c>
      <c r="N40" s="27">
        <v>1.2101200000000001</v>
      </c>
      <c r="P40" s="2">
        <f>MAX(B40,E40,H40,L40)</f>
        <v>1736</v>
      </c>
      <c r="Q40" s="12">
        <f>MAX(C40,F40,I40,M40)</f>
        <v>1735.3</v>
      </c>
      <c r="R40" s="31">
        <f>MIN(J40,N40)</f>
        <v>0.61199500000000007</v>
      </c>
    </row>
    <row r="41" spans="1:18" x14ac:dyDescent="0.2">
      <c r="A41" s="1" t="s">
        <v>56</v>
      </c>
      <c r="B41" s="2">
        <v>2136</v>
      </c>
      <c r="C41" s="2">
        <v>2125</v>
      </c>
      <c r="E41" s="2">
        <v>2107</v>
      </c>
      <c r="F41" s="2">
        <v>2075</v>
      </c>
      <c r="H41" s="2">
        <v>2136</v>
      </c>
      <c r="I41" s="2">
        <v>2133.1999999999998</v>
      </c>
      <c r="J41" s="27">
        <v>0.74938499999999997</v>
      </c>
      <c r="L41" s="2">
        <v>2136</v>
      </c>
      <c r="M41" s="12">
        <v>2136</v>
      </c>
      <c r="N41" s="27">
        <v>1.5753049999999997</v>
      </c>
      <c r="P41" s="2">
        <f>MAX(B41,E41,H41,L41)</f>
        <v>2136</v>
      </c>
      <c r="Q41" s="12">
        <f>MAX(C41,F41,I41,M41)</f>
        <v>2136</v>
      </c>
      <c r="R41" s="31">
        <f>MIN(J41,N41)</f>
        <v>0.74938499999999997</v>
      </c>
    </row>
    <row r="42" spans="1:18" x14ac:dyDescent="0.2">
      <c r="A42" s="1" t="s">
        <v>57</v>
      </c>
      <c r="B42" s="2">
        <v>5721</v>
      </c>
      <c r="C42" s="2">
        <v>5622</v>
      </c>
      <c r="E42" s="2">
        <v>5545</v>
      </c>
      <c r="F42" s="2">
        <v>5450</v>
      </c>
      <c r="H42" s="2">
        <v>5721</v>
      </c>
      <c r="I42" s="2">
        <v>5711.65</v>
      </c>
      <c r="J42" s="27">
        <v>2.3835550000000003</v>
      </c>
      <c r="L42" s="2">
        <v>5723</v>
      </c>
      <c r="M42" s="12">
        <v>5722.2</v>
      </c>
      <c r="N42" s="27">
        <v>3.838695</v>
      </c>
      <c r="P42" s="2">
        <f>MAX(B42,E42,H42,L42)</f>
        <v>5723</v>
      </c>
      <c r="Q42" s="12">
        <f>MAX(C42,F42,I42,M42)</f>
        <v>5722.2</v>
      </c>
      <c r="R42" s="31">
        <f>MIN(J42,N42)</f>
        <v>2.3835550000000003</v>
      </c>
    </row>
    <row r="43" spans="1:18" x14ac:dyDescent="0.2">
      <c r="A43" s="1" t="s">
        <v>26</v>
      </c>
      <c r="B43" s="2">
        <v>6975</v>
      </c>
      <c r="C43" s="2">
        <v>6752</v>
      </c>
      <c r="E43" s="2">
        <v>6633</v>
      </c>
      <c r="F43" s="2">
        <v>6553</v>
      </c>
      <c r="H43" s="2">
        <v>6977</v>
      </c>
      <c r="I43" s="2">
        <v>6962.75</v>
      </c>
      <c r="J43" s="27">
        <v>3.1487699999999998</v>
      </c>
      <c r="L43" s="2">
        <v>6985</v>
      </c>
      <c r="M43" s="12">
        <v>6977.4</v>
      </c>
      <c r="N43" s="27">
        <v>5.2410899999999998</v>
      </c>
      <c r="P43" s="2">
        <f>MAX(B43,E43,H43,L43)</f>
        <v>6985</v>
      </c>
      <c r="Q43" s="12">
        <f>MAX(C43,F43,I43,M43)</f>
        <v>6977.4</v>
      </c>
      <c r="R43" s="31">
        <f>MIN(J43,N43)</f>
        <v>3.1487699999999998</v>
      </c>
    </row>
    <row r="44" spans="1:18" x14ac:dyDescent="0.2">
      <c r="A44" s="1" t="s">
        <v>58</v>
      </c>
      <c r="B44" s="2">
        <v>1977</v>
      </c>
      <c r="C44" s="2">
        <v>1923</v>
      </c>
      <c r="E44" s="2">
        <v>1824</v>
      </c>
      <c r="F44" s="2">
        <v>1801</v>
      </c>
      <c r="H44" s="2">
        <v>1992</v>
      </c>
      <c r="I44" s="2">
        <v>1979.35</v>
      </c>
      <c r="J44" s="27">
        <v>3.0499149999999999</v>
      </c>
      <c r="L44" s="2">
        <v>1991</v>
      </c>
      <c r="M44" s="12">
        <v>1989.6</v>
      </c>
      <c r="N44" s="27">
        <v>4.4363549999999998</v>
      </c>
      <c r="P44" s="2">
        <f>MAX(B44,E44,H44,L44)</f>
        <v>1992</v>
      </c>
      <c r="Q44" s="12">
        <f>MAX(C44,F44,I44,M44)</f>
        <v>1989.6</v>
      </c>
      <c r="R44" s="31">
        <f>MIN(J44,N44)</f>
        <v>3.0499149999999999</v>
      </c>
    </row>
    <row r="45" spans="1:18" x14ac:dyDescent="0.2">
      <c r="A45" s="1" t="s">
        <v>59</v>
      </c>
      <c r="B45" s="2">
        <v>1969</v>
      </c>
      <c r="C45" s="2">
        <v>1923</v>
      </c>
      <c r="E45" s="2">
        <v>1820</v>
      </c>
      <c r="F45" s="2">
        <v>1801</v>
      </c>
      <c r="H45" s="2">
        <v>1987</v>
      </c>
      <c r="I45" s="2">
        <v>1975.85</v>
      </c>
      <c r="J45" s="27">
        <v>3.0572900000000001</v>
      </c>
      <c r="L45" s="2">
        <v>1989</v>
      </c>
      <c r="M45" s="12">
        <v>1985.6</v>
      </c>
      <c r="N45" s="27">
        <v>4.4698000000000002</v>
      </c>
      <c r="P45" s="2">
        <f>MAX(B45,E45,H45,L45)</f>
        <v>1989</v>
      </c>
      <c r="Q45" s="12">
        <f>MAX(C45,F45,I45,M45)</f>
        <v>1985.6</v>
      </c>
      <c r="R45" s="31">
        <f>MIN(J45,N45)</f>
        <v>3.0572900000000001</v>
      </c>
    </row>
    <row r="46" spans="1:18" x14ac:dyDescent="0.2">
      <c r="A46" s="1" t="s">
        <v>60</v>
      </c>
      <c r="B46" s="2">
        <v>2795</v>
      </c>
      <c r="C46" s="2">
        <v>2719</v>
      </c>
      <c r="E46" s="2">
        <v>2395</v>
      </c>
      <c r="F46" s="2">
        <v>2355</v>
      </c>
      <c r="H46" s="2">
        <v>2817</v>
      </c>
      <c r="I46" s="2">
        <v>2791</v>
      </c>
      <c r="J46" s="27">
        <v>3.2834349999999999</v>
      </c>
      <c r="L46" s="2">
        <v>2821</v>
      </c>
      <c r="M46" s="12">
        <v>2811.55</v>
      </c>
      <c r="N46" s="27">
        <v>4.9051299999999998</v>
      </c>
      <c r="P46" s="2">
        <f>MAX(B46,E46,H46,L46)</f>
        <v>2821</v>
      </c>
      <c r="Q46" s="12">
        <f>MAX(C46,F46,I46,M46)</f>
        <v>2811.55</v>
      </c>
      <c r="R46" s="31">
        <f>MIN(J46,N46)</f>
        <v>3.2834349999999999</v>
      </c>
    </row>
    <row r="47" spans="1:18" x14ac:dyDescent="0.2">
      <c r="A47" s="1" t="s">
        <v>61</v>
      </c>
      <c r="B47" s="2">
        <v>2903</v>
      </c>
      <c r="C47" s="2">
        <v>2863</v>
      </c>
      <c r="E47" s="2">
        <v>2664</v>
      </c>
      <c r="F47" s="2">
        <v>2606</v>
      </c>
      <c r="H47" s="2">
        <v>2977</v>
      </c>
      <c r="I47" s="2">
        <v>2950.25</v>
      </c>
      <c r="J47" s="27">
        <v>3.1973649999999996</v>
      </c>
      <c r="L47" s="2">
        <v>2979</v>
      </c>
      <c r="M47" s="12">
        <v>2966.75</v>
      </c>
      <c r="N47" s="27">
        <v>4.6623149999999995</v>
      </c>
      <c r="P47" s="2">
        <f>MAX(B47,E47,H47,L47)</f>
        <v>2979</v>
      </c>
      <c r="Q47" s="12">
        <f>MAX(C47,F47,I47,M47)</f>
        <v>2966.75</v>
      </c>
      <c r="R47" s="31">
        <f>MIN(J47,N47)</f>
        <v>3.1973649999999996</v>
      </c>
    </row>
    <row r="48" spans="1:18" x14ac:dyDescent="0.2">
      <c r="A48" s="1" t="s">
        <v>62</v>
      </c>
      <c r="B48" s="2">
        <v>3140</v>
      </c>
      <c r="C48" s="2">
        <v>3108</v>
      </c>
      <c r="E48" s="2">
        <v>2943</v>
      </c>
      <c r="F48" s="2">
        <v>2913</v>
      </c>
      <c r="H48" s="2">
        <v>3164</v>
      </c>
      <c r="I48" s="2">
        <v>3152.75</v>
      </c>
      <c r="J48" s="27">
        <v>3.5720249999999991</v>
      </c>
      <c r="L48" s="2">
        <v>3164</v>
      </c>
      <c r="M48" s="12">
        <v>3162</v>
      </c>
      <c r="N48" s="27">
        <v>5.3624900000000002</v>
      </c>
      <c r="P48" s="2">
        <f>MAX(B48,E48,H48,L48)</f>
        <v>3164</v>
      </c>
      <c r="Q48" s="12">
        <f>MAX(C48,F48,I48,M48)</f>
        <v>3162</v>
      </c>
      <c r="R48" s="31">
        <f>MIN(J48,N48)</f>
        <v>3.5720249999999991</v>
      </c>
    </row>
    <row r="49" spans="1:18" x14ac:dyDescent="0.2">
      <c r="A49" s="1" t="s">
        <v>63</v>
      </c>
      <c r="B49" s="2">
        <v>3154</v>
      </c>
      <c r="C49" s="2">
        <v>3124</v>
      </c>
      <c r="E49" s="2">
        <v>2985</v>
      </c>
      <c r="F49" s="2">
        <v>2951</v>
      </c>
      <c r="H49" s="2">
        <v>3174</v>
      </c>
      <c r="I49" s="2">
        <v>3165.55</v>
      </c>
      <c r="J49" s="27">
        <v>3.6381249999999996</v>
      </c>
      <c r="L49" s="2">
        <v>3176</v>
      </c>
      <c r="M49" s="12">
        <v>3171.9</v>
      </c>
      <c r="N49" s="27">
        <v>5.3468050000000007</v>
      </c>
      <c r="P49" s="2">
        <f>MAX(B49,E49,H49,L49)</f>
        <v>3176</v>
      </c>
      <c r="Q49" s="12">
        <f>MAX(C49,F49,I49,M49)</f>
        <v>3171.9</v>
      </c>
      <c r="R49" s="31">
        <f>MIN(J49,N49)</f>
        <v>3.6381249999999996</v>
      </c>
    </row>
    <row r="50" spans="1:18" x14ac:dyDescent="0.2">
      <c r="A50" s="1" t="s">
        <v>64</v>
      </c>
      <c r="B50" s="2">
        <v>5420</v>
      </c>
      <c r="C50" s="2">
        <v>5376</v>
      </c>
      <c r="E50" s="2">
        <v>4872</v>
      </c>
      <c r="F50" s="2">
        <v>4807</v>
      </c>
      <c r="H50" s="2">
        <v>5459</v>
      </c>
      <c r="I50" s="2">
        <v>5447.65</v>
      </c>
      <c r="J50" s="27">
        <v>4.296520000000001</v>
      </c>
      <c r="L50" s="2">
        <v>5461</v>
      </c>
      <c r="M50" s="12">
        <v>5447.95</v>
      </c>
      <c r="N50" s="27">
        <v>6.5462849999999992</v>
      </c>
      <c r="P50" s="2">
        <f>MAX(B50,E50,H50,L50)</f>
        <v>5461</v>
      </c>
      <c r="Q50" s="12">
        <f>MAX(C50,F50,I50,M50)</f>
        <v>5447.95</v>
      </c>
      <c r="R50" s="31">
        <f>MIN(J50,N50)</f>
        <v>4.296520000000001</v>
      </c>
    </row>
    <row r="51" spans="1:18" x14ac:dyDescent="0.2">
      <c r="A51" s="1" t="s">
        <v>6</v>
      </c>
      <c r="B51" s="2">
        <v>651</v>
      </c>
      <c r="C51" s="2">
        <v>625</v>
      </c>
      <c r="E51" s="2">
        <v>662</v>
      </c>
      <c r="F51" s="2">
        <v>655</v>
      </c>
      <c r="H51" s="2">
        <v>650</v>
      </c>
      <c r="I51" s="2">
        <v>644.29999999999995</v>
      </c>
      <c r="J51" s="27">
        <v>0.11399999999999996</v>
      </c>
      <c r="L51" s="2">
        <v>650</v>
      </c>
      <c r="M51" s="12">
        <v>650</v>
      </c>
      <c r="N51" s="27">
        <v>0.38656999999999997</v>
      </c>
      <c r="P51" s="2">
        <f>MAX(B51,E51,H51,L51)</f>
        <v>662</v>
      </c>
      <c r="Q51" s="12">
        <f>MAX(C51,F51,I51,M51)</f>
        <v>655</v>
      </c>
      <c r="R51" s="31">
        <f>MIN(J51,N51)</f>
        <v>0.11399999999999996</v>
      </c>
    </row>
    <row r="52" spans="1:18" x14ac:dyDescent="0.2">
      <c r="A52" s="1" t="s">
        <v>10</v>
      </c>
      <c r="B52" s="2">
        <v>5943</v>
      </c>
      <c r="C52" s="2">
        <v>5818</v>
      </c>
      <c r="E52" s="2">
        <v>5589</v>
      </c>
      <c r="F52" s="2">
        <v>4756</v>
      </c>
      <c r="H52" s="2">
        <v>5969</v>
      </c>
      <c r="I52" s="2">
        <v>5945.05</v>
      </c>
      <c r="J52" s="27">
        <v>9.6059349999999988</v>
      </c>
      <c r="L52" s="2">
        <v>5969</v>
      </c>
      <c r="M52" s="12">
        <v>5967.6</v>
      </c>
      <c r="N52" s="27">
        <v>11.808905000000001</v>
      </c>
      <c r="P52" s="2">
        <f>MAX(B52,E52,H52,L52)</f>
        <v>5969</v>
      </c>
      <c r="Q52" s="12">
        <f>MAX(C52,F52,I52,M52)</f>
        <v>5967.6</v>
      </c>
      <c r="R52" s="31">
        <f>MIN(J52,N52)</f>
        <v>9.6059349999999988</v>
      </c>
    </row>
    <row r="53" spans="1:18" x14ac:dyDescent="0.2">
      <c r="A53" s="1" t="s">
        <v>9</v>
      </c>
      <c r="B53" s="2">
        <v>5956</v>
      </c>
      <c r="C53" s="2">
        <v>5831</v>
      </c>
      <c r="E53" s="2">
        <v>5622</v>
      </c>
      <c r="F53" s="2">
        <v>5104</v>
      </c>
      <c r="H53" s="2">
        <v>5978</v>
      </c>
      <c r="I53" s="2">
        <v>5969.5</v>
      </c>
      <c r="J53" s="27">
        <v>9.9545849999999998</v>
      </c>
      <c r="L53" s="2">
        <v>5978</v>
      </c>
      <c r="M53" s="12">
        <v>5975.65</v>
      </c>
      <c r="N53" s="27">
        <v>12.559245000000001</v>
      </c>
      <c r="P53" s="2">
        <f>MAX(B53,E53,H53,L53)</f>
        <v>5978</v>
      </c>
      <c r="Q53" s="12">
        <f>MAX(C53,F53,I53,M53)</f>
        <v>5975.65</v>
      </c>
      <c r="R53" s="31">
        <f>MIN(J53,N53)</f>
        <v>9.9545849999999998</v>
      </c>
    </row>
    <row r="54" spans="1:18" x14ac:dyDescent="0.2">
      <c r="A54" s="1" t="s">
        <v>8</v>
      </c>
      <c r="B54" s="2">
        <v>7412</v>
      </c>
      <c r="C54" s="2">
        <v>6272</v>
      </c>
      <c r="E54" s="2">
        <v>6644</v>
      </c>
      <c r="F54" s="2">
        <v>6153</v>
      </c>
      <c r="H54" s="2">
        <v>7473</v>
      </c>
      <c r="I54" s="2">
        <v>7409.5</v>
      </c>
      <c r="J54" s="27">
        <v>20.248414999999998</v>
      </c>
      <c r="L54" s="2">
        <v>7477</v>
      </c>
      <c r="M54" s="12">
        <v>7467.2</v>
      </c>
      <c r="N54" s="27">
        <v>25.854089999999996</v>
      </c>
      <c r="P54" s="2">
        <f>MAX(B54,E54,H54,L54)</f>
        <v>7477</v>
      </c>
      <c r="Q54" s="12">
        <f>MAX(C54,F54,I54,M54)</f>
        <v>7467.2</v>
      </c>
      <c r="R54" s="31">
        <f>MIN(J54,N54)</f>
        <v>20.248414999999998</v>
      </c>
    </row>
    <row r="55" spans="1:18" x14ac:dyDescent="0.2">
      <c r="A55" s="1" t="s">
        <v>65</v>
      </c>
      <c r="B55" s="2">
        <v>76925</v>
      </c>
      <c r="C55" s="2">
        <v>76925</v>
      </c>
      <c r="E55" s="2">
        <v>85161</v>
      </c>
      <c r="F55" s="2">
        <v>85072</v>
      </c>
      <c r="H55" s="2">
        <v>85185</v>
      </c>
      <c r="I55" s="2">
        <v>85185</v>
      </c>
      <c r="J55" s="27">
        <v>174.56</v>
      </c>
      <c r="L55" s="2">
        <v>85185</v>
      </c>
      <c r="M55" s="12">
        <v>85185</v>
      </c>
      <c r="N55" s="27">
        <v>220.54</v>
      </c>
      <c r="P55" s="2">
        <f>MAX(B55,E55,H55,L55)</f>
        <v>85185</v>
      </c>
      <c r="Q55" s="12">
        <f>MAX(C55,F55,I55,M55)</f>
        <v>85185</v>
      </c>
      <c r="R55" s="31">
        <f>MIN(J55,N55)</f>
        <v>174.56</v>
      </c>
    </row>
    <row r="56" spans="1:18" x14ac:dyDescent="0.2">
      <c r="A56" s="21" t="s">
        <v>39</v>
      </c>
      <c r="B56" s="22">
        <f>GEOMEAN(B4:B55)</f>
        <v>834.0937102320122</v>
      </c>
      <c r="C56" s="22">
        <f t="shared" ref="C56:M56" si="0">GEOMEAN(C4:C55)</f>
        <v>814.52045188594911</v>
      </c>
      <c r="D56" s="22"/>
      <c r="E56" s="22">
        <f t="shared" si="0"/>
        <v>828.57203014440199</v>
      </c>
      <c r="F56" s="22">
        <f t="shared" si="0"/>
        <v>816.67414039658138</v>
      </c>
      <c r="G56" s="22"/>
      <c r="H56" s="22">
        <f t="shared" si="0"/>
        <v>845.93412135539575</v>
      </c>
      <c r="I56" s="22">
        <f t="shared" si="0"/>
        <v>842.07306439041395</v>
      </c>
      <c r="J56" s="28">
        <f>AVERAGE(J4:J55)</f>
        <v>4.8179622115384619</v>
      </c>
      <c r="K56" s="22"/>
      <c r="L56" s="22">
        <f t="shared" si="0"/>
        <v>846.15471430056027</v>
      </c>
      <c r="M56" s="22">
        <f t="shared" si="0"/>
        <v>845.48086035709946</v>
      </c>
      <c r="N56" s="28">
        <f t="shared" ref="N56" si="1">AVERAGE(N4:N55)</f>
        <v>6.4191469230769229</v>
      </c>
      <c r="P56" s="23">
        <f>MAX(B56,E56,H56,L56)</f>
        <v>846.15471430056027</v>
      </c>
      <c r="Q56" s="12">
        <f>MAX(C56,F56,I56,M56)</f>
        <v>845.48086035709946</v>
      </c>
      <c r="R56" s="27">
        <f>MIN(D56,G56,J56,N56)</f>
        <v>4.8179622115384619</v>
      </c>
    </row>
  </sheetData>
  <mergeCells count="5">
    <mergeCell ref="L2:N2"/>
    <mergeCell ref="H2:I2"/>
    <mergeCell ref="B2:C2"/>
    <mergeCell ref="E2:F2"/>
    <mergeCell ref="P2:Q2"/>
  </mergeCells>
  <conditionalFormatting sqref="U3:X6">
    <cfRule type="expression" dxfId="5" priority="9">
      <formula>U3=MAX(U$3:U$6)</formula>
    </cfRule>
  </conditionalFormatting>
  <conditionalFormatting sqref="B4:B56 E4:E56 H4:H56 L4:L56">
    <cfRule type="expression" dxfId="4" priority="1">
      <formula>B4=$P4</formula>
    </cfRule>
  </conditionalFormatting>
  <conditionalFormatting sqref="Y3:Y6">
    <cfRule type="expression" dxfId="3" priority="13">
      <formula>Y3=MIN(Y$3:Y$6)</formula>
    </cfRule>
  </conditionalFormatting>
  <conditionalFormatting sqref="C4:C56 F4:F56 I4:I56 M4:M56">
    <cfRule type="expression" dxfId="2" priority="2">
      <formula>C4=$Q4</formula>
    </cfRule>
  </conditionalFormatting>
  <conditionalFormatting sqref="N4:N56">
    <cfRule type="expression" dxfId="1" priority="3">
      <formula>N4=$R4</formula>
    </cfRule>
  </conditionalFormatting>
  <conditionalFormatting sqref="J4:J56">
    <cfRule type="expression" dxfId="0" priority="4">
      <formula>J4=$R4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2020-10-24T07:33:11Z</dcterms:created>
  <dcterms:modified xsi:type="dcterms:W3CDTF">2022-02-11T11:45:49Z</dcterms:modified>
</cp:coreProperties>
</file>