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-440" windowWidth="28800" windowHeight="18000" tabRatio="500" activeTab="1"/>
  </bookViews>
  <sheets>
    <sheet name="Versuch 1" sheetId="1" r:id="rId1"/>
    <sheet name="Versuch 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2" l="1"/>
  <c r="I59" i="2"/>
  <c r="I60" i="2"/>
  <c r="I61" i="2"/>
  <c r="I62" i="2"/>
  <c r="I63" i="2"/>
  <c r="I64" i="2"/>
  <c r="I65" i="2"/>
  <c r="I66" i="2"/>
  <c r="I67" i="2"/>
  <c r="I68" i="2"/>
  <c r="I69" i="2"/>
  <c r="I58" i="2"/>
  <c r="H59" i="2"/>
  <c r="H60" i="2"/>
  <c r="H61" i="2"/>
  <c r="H62" i="2"/>
  <c r="H63" i="2"/>
  <c r="H64" i="2"/>
  <c r="H65" i="2"/>
  <c r="H66" i="2"/>
  <c r="H67" i="2"/>
  <c r="H68" i="2"/>
  <c r="H69" i="2"/>
  <c r="H58" i="2"/>
  <c r="F69" i="2"/>
  <c r="F59" i="2"/>
  <c r="F60" i="2"/>
  <c r="F61" i="2"/>
  <c r="F62" i="2"/>
  <c r="F63" i="2"/>
  <c r="F64" i="2"/>
  <c r="F65" i="2"/>
  <c r="F66" i="2"/>
  <c r="F67" i="2"/>
  <c r="F68" i="2"/>
  <c r="F58" i="2"/>
  <c r="G59" i="2"/>
  <c r="G60" i="2"/>
  <c r="G61" i="2"/>
  <c r="G62" i="2"/>
  <c r="G63" i="2"/>
  <c r="G64" i="2"/>
  <c r="G65" i="2"/>
  <c r="G66" i="2"/>
  <c r="G67" i="2"/>
  <c r="G68" i="2"/>
  <c r="G69" i="2"/>
  <c r="G58" i="2"/>
  <c r="E59" i="2"/>
  <c r="E60" i="2"/>
  <c r="E61" i="2"/>
  <c r="E62" i="2"/>
  <c r="E63" i="2"/>
  <c r="E64" i="2"/>
  <c r="E65" i="2"/>
  <c r="E66" i="2"/>
  <c r="E67" i="2"/>
  <c r="E68" i="2"/>
  <c r="E69" i="2"/>
  <c r="E58" i="2"/>
  <c r="H45" i="2"/>
  <c r="H46" i="2"/>
  <c r="H47" i="2"/>
  <c r="H48" i="2"/>
  <c r="H49" i="2"/>
  <c r="H50" i="2"/>
  <c r="H51" i="2"/>
  <c r="H52" i="2"/>
  <c r="H53" i="2"/>
  <c r="H54" i="2"/>
  <c r="H55" i="2"/>
  <c r="H44" i="2"/>
  <c r="I44" i="2"/>
  <c r="I45" i="2"/>
  <c r="I46" i="2"/>
  <c r="I47" i="2"/>
  <c r="I48" i="2"/>
  <c r="I49" i="2"/>
  <c r="I50" i="2"/>
  <c r="I51" i="2"/>
  <c r="I52" i="2"/>
  <c r="I53" i="2"/>
  <c r="I54" i="2"/>
  <c r="I55" i="2"/>
  <c r="G2" i="2"/>
  <c r="G44" i="2"/>
  <c r="E44" i="2"/>
  <c r="F44" i="2"/>
  <c r="I2" i="2"/>
  <c r="H30" i="2"/>
  <c r="H2" i="2"/>
  <c r="G30" i="2"/>
  <c r="F30" i="2"/>
  <c r="J2" i="2"/>
  <c r="G16" i="2"/>
  <c r="F2" i="2"/>
  <c r="F16" i="2"/>
  <c r="E2" i="2"/>
  <c r="E16" i="2"/>
  <c r="G4" i="2"/>
  <c r="G46" i="2"/>
  <c r="E46" i="2"/>
  <c r="F46" i="2"/>
  <c r="G5" i="2"/>
  <c r="G47" i="2"/>
  <c r="E47" i="2"/>
  <c r="F47" i="2"/>
  <c r="G6" i="2"/>
  <c r="G48" i="2"/>
  <c r="E48" i="2"/>
  <c r="F48" i="2"/>
  <c r="G7" i="2"/>
  <c r="G49" i="2"/>
  <c r="E49" i="2"/>
  <c r="F49" i="2"/>
  <c r="G8" i="2"/>
  <c r="G50" i="2"/>
  <c r="E50" i="2"/>
  <c r="F50" i="2"/>
  <c r="G9" i="2"/>
  <c r="G51" i="2"/>
  <c r="E51" i="2"/>
  <c r="F51" i="2"/>
  <c r="G10" i="2"/>
  <c r="G52" i="2"/>
  <c r="E52" i="2"/>
  <c r="F52" i="2"/>
  <c r="G11" i="2"/>
  <c r="G53" i="2"/>
  <c r="E53" i="2"/>
  <c r="F53" i="2"/>
  <c r="G12" i="2"/>
  <c r="G54" i="2"/>
  <c r="E54" i="2"/>
  <c r="F54" i="2"/>
  <c r="G13" i="2"/>
  <c r="G55" i="2"/>
  <c r="E55" i="2"/>
  <c r="F55" i="2"/>
  <c r="G3" i="2"/>
  <c r="G45" i="2"/>
  <c r="F45" i="2"/>
  <c r="H4" i="2"/>
  <c r="I4" i="2"/>
  <c r="J4" i="2"/>
  <c r="G18" i="2"/>
  <c r="H5" i="2"/>
  <c r="I5" i="2"/>
  <c r="J5" i="2"/>
  <c r="G19" i="2"/>
  <c r="H6" i="2"/>
  <c r="I6" i="2"/>
  <c r="J6" i="2"/>
  <c r="G20" i="2"/>
  <c r="H7" i="2"/>
  <c r="I7" i="2"/>
  <c r="J7" i="2"/>
  <c r="G21" i="2"/>
  <c r="H8" i="2"/>
  <c r="I8" i="2"/>
  <c r="J8" i="2"/>
  <c r="G22" i="2"/>
  <c r="H9" i="2"/>
  <c r="I9" i="2"/>
  <c r="J9" i="2"/>
  <c r="G23" i="2"/>
  <c r="H10" i="2"/>
  <c r="I10" i="2"/>
  <c r="J10" i="2"/>
  <c r="G24" i="2"/>
  <c r="H11" i="2"/>
  <c r="I11" i="2"/>
  <c r="J11" i="2"/>
  <c r="G25" i="2"/>
  <c r="H12" i="2"/>
  <c r="I12" i="2"/>
  <c r="J12" i="2"/>
  <c r="G26" i="2"/>
  <c r="H13" i="2"/>
  <c r="I13" i="2"/>
  <c r="J13" i="2"/>
  <c r="G27" i="2"/>
  <c r="F4" i="2"/>
  <c r="F18" i="2"/>
  <c r="F5" i="2"/>
  <c r="F19" i="2"/>
  <c r="F6" i="2"/>
  <c r="F20" i="2"/>
  <c r="F7" i="2"/>
  <c r="F21" i="2"/>
  <c r="F8" i="2"/>
  <c r="F22" i="2"/>
  <c r="F9" i="2"/>
  <c r="F23" i="2"/>
  <c r="F10" i="2"/>
  <c r="F24" i="2"/>
  <c r="F11" i="2"/>
  <c r="F25" i="2"/>
  <c r="F12" i="2"/>
  <c r="F26" i="2"/>
  <c r="F13" i="2"/>
  <c r="F27" i="2"/>
  <c r="H3" i="2"/>
  <c r="I3" i="2"/>
  <c r="J3" i="2"/>
  <c r="G17" i="2"/>
  <c r="F3" i="2"/>
  <c r="F17" i="2"/>
  <c r="H32" i="2"/>
  <c r="H33" i="2"/>
  <c r="H34" i="2"/>
  <c r="H35" i="2"/>
  <c r="H36" i="2"/>
  <c r="H37" i="2"/>
  <c r="H38" i="2"/>
  <c r="H39" i="2"/>
  <c r="H40" i="2"/>
  <c r="H41" i="2"/>
  <c r="H31" i="2"/>
  <c r="G32" i="2"/>
  <c r="G33" i="2"/>
  <c r="G34" i="2"/>
  <c r="G35" i="2"/>
  <c r="G36" i="2"/>
  <c r="G37" i="2"/>
  <c r="G38" i="2"/>
  <c r="G39" i="2"/>
  <c r="G40" i="2"/>
  <c r="G41" i="2"/>
  <c r="F32" i="2"/>
  <c r="F33" i="2"/>
  <c r="F34" i="2"/>
  <c r="F35" i="2"/>
  <c r="F36" i="2"/>
  <c r="F37" i="2"/>
  <c r="F38" i="2"/>
  <c r="F39" i="2"/>
  <c r="F40" i="2"/>
  <c r="F41" i="2"/>
  <c r="F31" i="2"/>
  <c r="G31" i="2"/>
  <c r="E4" i="2"/>
  <c r="E18" i="2"/>
  <c r="E5" i="2"/>
  <c r="E19" i="2"/>
  <c r="E6" i="2"/>
  <c r="E20" i="2"/>
  <c r="E7" i="2"/>
  <c r="E21" i="2"/>
  <c r="E8" i="2"/>
  <c r="E22" i="2"/>
  <c r="E9" i="2"/>
  <c r="E23" i="2"/>
  <c r="E10" i="2"/>
  <c r="E24" i="2"/>
  <c r="E11" i="2"/>
  <c r="E25" i="2"/>
  <c r="E12" i="2"/>
  <c r="E26" i="2"/>
  <c r="E13" i="2"/>
  <c r="E27" i="2"/>
  <c r="E3" i="2"/>
  <c r="E17" i="2"/>
  <c r="Q18" i="1"/>
  <c r="P18" i="1"/>
  <c r="O18" i="1"/>
  <c r="N18" i="1"/>
  <c r="M18" i="1"/>
  <c r="L18" i="1"/>
  <c r="K18" i="1"/>
  <c r="J18" i="1"/>
  <c r="Q17" i="1"/>
  <c r="P17" i="1"/>
  <c r="O17" i="1"/>
  <c r="N17" i="1"/>
  <c r="M17" i="1"/>
  <c r="L17" i="1"/>
  <c r="K17" i="1"/>
  <c r="J17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4" i="1"/>
</calcChain>
</file>

<file path=xl/sharedStrings.xml><?xml version="1.0" encoding="utf-8"?>
<sst xmlns="http://schemas.openxmlformats.org/spreadsheetml/2006/main" count="66" uniqueCount="48">
  <si>
    <t>GPU</t>
  </si>
  <si>
    <t>CPU</t>
  </si>
  <si>
    <t>Messung 1</t>
  </si>
  <si>
    <t>Messung 2</t>
  </si>
  <si>
    <t>Messung 3</t>
  </si>
  <si>
    <t>Messung 4</t>
  </si>
  <si>
    <t>Messung 5</t>
  </si>
  <si>
    <t>Messung 6</t>
  </si>
  <si>
    <t>Messung 7</t>
  </si>
  <si>
    <t>Messung 8</t>
  </si>
  <si>
    <t>Messung 9</t>
  </si>
  <si>
    <t>Messung 10</t>
  </si>
  <si>
    <t>Mittelwert</t>
  </si>
  <si>
    <t>Mittel GPU</t>
  </si>
  <si>
    <t>Mittel CPU</t>
  </si>
  <si>
    <t>Die Benchmarks wurden auf einem Apple MacBook Pro Early 2013 erstellt.</t>
  </si>
  <si>
    <t>Prozessor: Intel Core i7 2.6 GHz (Ivy Bridge)</t>
  </si>
  <si>
    <t>Grafik: Nvidia GeForce GT650</t>
  </si>
  <si>
    <t>CPUStdDev</t>
  </si>
  <si>
    <t>cp to GPU</t>
  </si>
  <si>
    <t>GPU run</t>
  </si>
  <si>
    <t>cp from GPU</t>
  </si>
  <si>
    <t>CPU run</t>
  </si>
  <si>
    <t>cptoStdDev</t>
  </si>
  <si>
    <t>runStdDev</t>
  </si>
  <si>
    <t>cpFromStdDev</t>
  </si>
  <si>
    <t>CPU Run</t>
  </si>
  <si>
    <t>CP to</t>
  </si>
  <si>
    <t>GPU Run</t>
  </si>
  <si>
    <t>CP from</t>
  </si>
  <si>
    <t>GPU total</t>
  </si>
  <si>
    <t>CP to in ms</t>
  </si>
  <si>
    <t>GPU Run ms</t>
  </si>
  <si>
    <t>CP from ms</t>
  </si>
  <si>
    <t>CPU in ms</t>
  </si>
  <si>
    <t>GPU in ms</t>
  </si>
  <si>
    <t>cp to in ms</t>
  </si>
  <si>
    <t>ns per item</t>
  </si>
  <si>
    <t>compile</t>
  </si>
  <si>
    <r>
      <rPr>
        <sz val="12"/>
        <color theme="1"/>
        <rFont val="Calibri"/>
        <family val="2"/>
        <charset val="136"/>
        <scheme val="minor"/>
      </rPr>
      <t>compile</t>
    </r>
    <r>
      <rPr>
        <sz val="12"/>
        <color theme="1"/>
        <rFont val="Calibri"/>
        <family val="2"/>
        <charset val="136"/>
        <scheme val="minor"/>
      </rPr>
      <t>StdDev</t>
    </r>
  </si>
  <si>
    <t>32</t>
  </si>
  <si>
    <t>LATENCY(X) = X * 5 + 500000</t>
  </si>
  <si>
    <t>exp cp in ms</t>
  </si>
  <si>
    <t>exp per item</t>
  </si>
  <si>
    <t>cp bk in ms</t>
  </si>
  <si>
    <t>LATENCY(X) = X * 1 + 200000</t>
  </si>
  <si>
    <t>Extrapolate HOST to GPU memory transfer formula. Expect the effect of bandwidth to be negligible until 16k elements (of 4 Byte each). Assume a latency of ~500µs. For larger memory chunks, the latency is neglible. Approximate time needed for one element is ~5ns</t>
  </si>
  <si>
    <t>Extrapolate GPU to HOST memory transfer formula. Expect the effect of bandwidth to be negligible until 16k elements (Each element contains four Bytes). Assume a latency of ~200µs. For larger memory chunks, the latency is neglible. Approximate time needed for one element is ~1ns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</si>
</sst>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5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</borders>
  <cellStyleXfs count="10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4" xfId="0" applyNumberFormat="1" applyBorder="1"/>
    <xf numFmtId="0" fontId="0" fillId="0" borderId="5" xfId="0" applyBorder="1"/>
    <xf numFmtId="0" fontId="0" fillId="0" borderId="4" xfId="0" applyBorder="1"/>
    <xf numFmtId="0" fontId="0" fillId="5" borderId="6" xfId="0" applyFill="1" applyBorder="1"/>
    <xf numFmtId="0" fontId="0" fillId="7" borderId="7" xfId="0" applyFill="1" applyBorder="1"/>
    <xf numFmtId="0" fontId="0" fillId="5" borderId="9" xfId="0" applyFill="1" applyBorder="1"/>
    <xf numFmtId="0" fontId="0" fillId="7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4" borderId="12" xfId="0" applyFill="1" applyBorder="1"/>
    <xf numFmtId="0" fontId="0" fillId="8" borderId="1" xfId="0" applyFill="1" applyBorder="1"/>
    <xf numFmtId="0" fontId="0" fillId="6" borderId="1" xfId="0" applyFill="1" applyBorder="1"/>
    <xf numFmtId="0" fontId="0" fillId="0" borderId="0" xfId="0" applyBorder="1"/>
    <xf numFmtId="0" fontId="0" fillId="0" borderId="9" xfId="0" applyBorder="1"/>
    <xf numFmtId="0" fontId="0" fillId="0" borderId="7" xfId="0" applyBorder="1"/>
    <xf numFmtId="0" fontId="0" fillId="0" borderId="3" xfId="0" applyBorder="1"/>
    <xf numFmtId="49" fontId="1" fillId="9" borderId="1" xfId="15" applyNumberFormat="1" applyBorder="1"/>
    <xf numFmtId="0" fontId="1" fillId="9" borderId="1" xfId="15" applyBorder="1"/>
    <xf numFmtId="0" fontId="1" fillId="9" borderId="14" xfId="15" applyBorder="1"/>
    <xf numFmtId="0" fontId="1" fillId="9" borderId="12" xfId="15" applyBorder="1"/>
    <xf numFmtId="0" fontId="0" fillId="9" borderId="1" xfId="15" applyFont="1" applyBorder="1"/>
    <xf numFmtId="0" fontId="0" fillId="9" borderId="14" xfId="15" applyFont="1" applyBorder="1"/>
    <xf numFmtId="0" fontId="1" fillId="9" borderId="16" xfId="15" applyBorder="1"/>
    <xf numFmtId="49" fontId="1" fillId="9" borderId="16" xfId="15" applyNumberFormat="1" applyBorder="1"/>
    <xf numFmtId="49" fontId="0" fillId="9" borderId="1" xfId="15" applyNumberFormat="1" applyFont="1" applyBorder="1"/>
    <xf numFmtId="49" fontId="0" fillId="9" borderId="13" xfId="15" applyNumberFormat="1" applyFont="1" applyBorder="1"/>
    <xf numFmtId="0" fontId="1" fillId="9" borderId="10" xfId="15" applyBorder="1"/>
    <xf numFmtId="0" fontId="0" fillId="0" borderId="2" xfId="0" applyBorder="1"/>
    <xf numFmtId="0" fontId="0" fillId="0" borderId="0" xfId="15" applyFont="1" applyFill="1" applyBorder="1"/>
    <xf numFmtId="0" fontId="0" fillId="0" borderId="5" xfId="15" applyFont="1" applyFill="1" applyBorder="1"/>
    <xf numFmtId="0" fontId="1" fillId="0" borderId="0" xfId="15" applyFill="1" applyBorder="1"/>
    <xf numFmtId="0" fontId="1" fillId="0" borderId="5" xfId="15" applyFill="1" applyBorder="1"/>
    <xf numFmtId="0" fontId="0" fillId="10" borderId="1" xfId="0" applyFill="1" applyBorder="1"/>
    <xf numFmtId="0" fontId="0" fillId="10" borderId="17" xfId="0" applyFill="1" applyBorder="1"/>
    <xf numFmtId="2" fontId="0" fillId="10" borderId="6" xfId="0" applyNumberFormat="1" applyFill="1" applyBorder="1"/>
    <xf numFmtId="2" fontId="0" fillId="10" borderId="13" xfId="0" applyNumberFormat="1" applyFill="1" applyBorder="1"/>
    <xf numFmtId="0" fontId="0" fillId="10" borderId="14" xfId="0" applyFill="1" applyBorder="1"/>
    <xf numFmtId="0" fontId="0" fillId="0" borderId="6" xfId="0" applyBorder="1"/>
    <xf numFmtId="0" fontId="0" fillId="10" borderId="3" xfId="0" applyFill="1" applyBorder="1"/>
    <xf numFmtId="0" fontId="4" fillId="0" borderId="0" xfId="0" applyFont="1"/>
    <xf numFmtId="0" fontId="0" fillId="6" borderId="8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06">
    <cellStyle name="20 % - Akzent1" xfId="15" builtinId="30"/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'Versuch 1'!$I$17</c:f>
              <c:strCache>
                <c:ptCount val="1"/>
                <c:pt idx="0">
                  <c:v>Mittel GPU</c:v>
                </c:pt>
              </c:strCache>
            </c:strRef>
          </c:tx>
          <c:marker>
            <c:symbol val="none"/>
          </c:marker>
          <c:cat>
            <c:numRef>
              <c:f>'Versuch 1'!$J$16:$Q$16</c:f>
              <c:numCache>
                <c:formatCode>General</c:formatCode>
                <c:ptCount val="8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cat>
          <c:val>
            <c:numRef>
              <c:f>'Versuch 1'!$J$17:$Q$17</c:f>
              <c:numCache>
                <c:formatCode>General</c:formatCode>
                <c:ptCount val="8"/>
                <c:pt idx="0">
                  <c:v>0.0110247</c:v>
                </c:pt>
                <c:pt idx="1">
                  <c:v>0.0133805</c:v>
                </c:pt>
                <c:pt idx="2">
                  <c:v>0.0133127</c:v>
                </c:pt>
                <c:pt idx="3">
                  <c:v>0.0203198</c:v>
                </c:pt>
                <c:pt idx="4">
                  <c:v>0.0191841</c:v>
                </c:pt>
                <c:pt idx="5">
                  <c:v>0.0496496</c:v>
                </c:pt>
                <c:pt idx="6">
                  <c:v>0.1683981</c:v>
                </c:pt>
                <c:pt idx="7">
                  <c:v>0.7473798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'Versuch 1'!$I$18</c:f>
              <c:strCache>
                <c:ptCount val="1"/>
                <c:pt idx="0">
                  <c:v>Mittel CPU</c:v>
                </c:pt>
              </c:strCache>
            </c:strRef>
          </c:tx>
          <c:marker>
            <c:symbol val="none"/>
          </c:marker>
          <c:cat>
            <c:numRef>
              <c:f>'Versuch 1'!$J$16:$Q$16</c:f>
              <c:numCache>
                <c:formatCode>General</c:formatCode>
                <c:ptCount val="8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cat>
          <c:val>
            <c:numRef>
              <c:f>'Versuch 1'!$J$18:$Q$18</c:f>
              <c:numCache>
                <c:formatCode>General</c:formatCode>
                <c:ptCount val="8"/>
                <c:pt idx="0">
                  <c:v>0.000139</c:v>
                </c:pt>
                <c:pt idx="1">
                  <c:v>0.0007456</c:v>
                </c:pt>
                <c:pt idx="2">
                  <c:v>0.0031543</c:v>
                </c:pt>
                <c:pt idx="3">
                  <c:v>0.014901</c:v>
                </c:pt>
                <c:pt idx="4">
                  <c:v>0.0640221</c:v>
                </c:pt>
                <c:pt idx="5">
                  <c:v>0.3656698</c:v>
                </c:pt>
                <c:pt idx="6">
                  <c:v>1.5902198</c:v>
                </c:pt>
                <c:pt idx="7">
                  <c:v>7.2073631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309496"/>
        <c:axId val="-2116915208"/>
      </c:lineChart>
      <c:catAx>
        <c:axId val="-211630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915208"/>
        <c:crosses val="autoZero"/>
        <c:auto val="1"/>
        <c:lblAlgn val="ctr"/>
        <c:lblOffset val="100"/>
        <c:noMultiLvlLbl val="0"/>
      </c:catAx>
      <c:valAx>
        <c:axId val="-2116915208"/>
        <c:scaling>
          <c:logBase val="10.0"/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-211630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GPU</a:t>
            </a:r>
            <a:r>
              <a:rPr lang="de-DE" baseline="0"/>
              <a:t> Execution Phases</a:t>
            </a:r>
            <a:endParaRPr lang="de-DE"/>
          </a:p>
        </c:rich>
      </c:tx>
      <c:layout/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'Versuch 2'!$F$29</c:f>
              <c:strCache>
                <c:ptCount val="1"/>
                <c:pt idx="0">
                  <c:v>CP to in ms</c:v>
                </c:pt>
              </c:strCache>
            </c:strRef>
          </c:tx>
          <c:cat>
            <c:numRef>
              <c:f>'Versuch 2'!$E$31:$E$41</c:f>
              <c:numCache>
                <c:formatCode>@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1536.0</c:v>
                </c:pt>
                <c:pt idx="6">
                  <c:v>2048.0</c:v>
                </c:pt>
                <c:pt idx="7">
                  <c:v>3072.0</c:v>
                </c:pt>
                <c:pt idx="8">
                  <c:v>4096.0</c:v>
                </c:pt>
                <c:pt idx="9">
                  <c:v>6144.0</c:v>
                </c:pt>
                <c:pt idx="10">
                  <c:v>8192.0</c:v>
                </c:pt>
              </c:numCache>
            </c:numRef>
          </c:cat>
          <c:val>
            <c:numRef>
              <c:f>'Versuch 2'!$F$31:$F$41</c:f>
              <c:numCache>
                <c:formatCode>General</c:formatCode>
                <c:ptCount val="11"/>
                <c:pt idx="0">
                  <c:v>0.4409</c:v>
                </c:pt>
                <c:pt idx="1">
                  <c:v>0.5351</c:v>
                </c:pt>
                <c:pt idx="2">
                  <c:v>0.7247</c:v>
                </c:pt>
                <c:pt idx="3">
                  <c:v>2.0273</c:v>
                </c:pt>
                <c:pt idx="4">
                  <c:v>5.99</c:v>
                </c:pt>
                <c:pt idx="5">
                  <c:v>11.9005</c:v>
                </c:pt>
                <c:pt idx="6">
                  <c:v>18.9179</c:v>
                </c:pt>
                <c:pt idx="7">
                  <c:v>37.351</c:v>
                </c:pt>
                <c:pt idx="8">
                  <c:v>68.18730000000001</c:v>
                </c:pt>
                <c:pt idx="9">
                  <c:v>188.9405</c:v>
                </c:pt>
                <c:pt idx="10">
                  <c:v>370.3848</c:v>
                </c:pt>
              </c:numCache>
            </c:numRef>
          </c:val>
        </c:ser>
        <c:ser>
          <c:idx val="1"/>
          <c:order val="1"/>
          <c:tx>
            <c:strRef>
              <c:f>'Versuch 2'!$G$29</c:f>
              <c:strCache>
                <c:ptCount val="1"/>
                <c:pt idx="0">
                  <c:v>GPU Run ms</c:v>
                </c:pt>
              </c:strCache>
            </c:strRef>
          </c:tx>
          <c:cat>
            <c:numRef>
              <c:f>'Versuch 2'!$E$31:$E$41</c:f>
              <c:numCache>
                <c:formatCode>@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1536.0</c:v>
                </c:pt>
                <c:pt idx="6">
                  <c:v>2048.0</c:v>
                </c:pt>
                <c:pt idx="7">
                  <c:v>3072.0</c:v>
                </c:pt>
                <c:pt idx="8">
                  <c:v>4096.0</c:v>
                </c:pt>
                <c:pt idx="9">
                  <c:v>6144.0</c:v>
                </c:pt>
                <c:pt idx="10">
                  <c:v>8192.0</c:v>
                </c:pt>
              </c:numCache>
            </c:numRef>
          </c:cat>
          <c:val>
            <c:numRef>
              <c:f>'Versuch 2'!$G$31:$G$41</c:f>
              <c:numCache>
                <c:formatCode>General</c:formatCode>
                <c:ptCount val="11"/>
                <c:pt idx="0">
                  <c:v>0.638</c:v>
                </c:pt>
                <c:pt idx="1">
                  <c:v>0.5824</c:v>
                </c:pt>
                <c:pt idx="2">
                  <c:v>0.8171</c:v>
                </c:pt>
                <c:pt idx="3">
                  <c:v>2.412</c:v>
                </c:pt>
                <c:pt idx="4">
                  <c:v>7.420100000000001</c:v>
                </c:pt>
                <c:pt idx="5">
                  <c:v>19.7812</c:v>
                </c:pt>
                <c:pt idx="6">
                  <c:v>24.7296</c:v>
                </c:pt>
                <c:pt idx="7">
                  <c:v>54.845</c:v>
                </c:pt>
                <c:pt idx="8">
                  <c:v>93.7851</c:v>
                </c:pt>
                <c:pt idx="9">
                  <c:v>222.2029</c:v>
                </c:pt>
                <c:pt idx="10">
                  <c:v>409.3617</c:v>
                </c:pt>
              </c:numCache>
            </c:numRef>
          </c:val>
        </c:ser>
        <c:ser>
          <c:idx val="2"/>
          <c:order val="2"/>
          <c:tx>
            <c:strRef>
              <c:f>'Versuch 2'!$H$29</c:f>
              <c:strCache>
                <c:ptCount val="1"/>
                <c:pt idx="0">
                  <c:v>CP from ms</c:v>
                </c:pt>
              </c:strCache>
            </c:strRef>
          </c:tx>
          <c:cat>
            <c:numRef>
              <c:f>'Versuch 2'!$E$31:$E$41</c:f>
              <c:numCache>
                <c:formatCode>@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1536.0</c:v>
                </c:pt>
                <c:pt idx="6">
                  <c:v>2048.0</c:v>
                </c:pt>
                <c:pt idx="7">
                  <c:v>3072.0</c:v>
                </c:pt>
                <c:pt idx="8">
                  <c:v>4096.0</c:v>
                </c:pt>
                <c:pt idx="9">
                  <c:v>6144.0</c:v>
                </c:pt>
                <c:pt idx="10">
                  <c:v>8192.0</c:v>
                </c:pt>
              </c:numCache>
            </c:numRef>
          </c:cat>
          <c:val>
            <c:numRef>
              <c:f>'Versuch 2'!$H$31:$H$41</c:f>
              <c:numCache>
                <c:formatCode>General</c:formatCode>
                <c:ptCount val="11"/>
                <c:pt idx="0">
                  <c:v>0.2097</c:v>
                </c:pt>
                <c:pt idx="1">
                  <c:v>0.2135</c:v>
                </c:pt>
                <c:pt idx="2">
                  <c:v>0.3678</c:v>
                </c:pt>
                <c:pt idx="3">
                  <c:v>0.8042</c:v>
                </c:pt>
                <c:pt idx="4">
                  <c:v>2.1967</c:v>
                </c:pt>
                <c:pt idx="5">
                  <c:v>3.8831</c:v>
                </c:pt>
                <c:pt idx="6">
                  <c:v>5.1305</c:v>
                </c:pt>
                <c:pt idx="7">
                  <c:v>9.620899999999998</c:v>
                </c:pt>
                <c:pt idx="8">
                  <c:v>17.0552</c:v>
                </c:pt>
                <c:pt idx="9">
                  <c:v>36.0536</c:v>
                </c:pt>
                <c:pt idx="10">
                  <c:v>62.4385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2344"/>
        <c:axId val="-2118646888"/>
      </c:areaChart>
      <c:catAx>
        <c:axId val="-21161523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crossAx val="-2118646888"/>
        <c:crosses val="autoZero"/>
        <c:auto val="1"/>
        <c:lblAlgn val="ctr"/>
        <c:lblOffset val="100"/>
        <c:noMultiLvlLbl val="0"/>
      </c:catAx>
      <c:valAx>
        <c:axId val="-21186468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-2116152344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Performance Comparison</a:t>
            </a:r>
            <a:r>
              <a:rPr lang="de-DE" baseline="0"/>
              <a:t> GPU - CPU</a:t>
            </a:r>
            <a:endParaRPr lang="de-D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291223633542"/>
          <c:y val="0.18752688172043"/>
          <c:w val="0.867110561909688"/>
          <c:h val="0.627170265007197"/>
        </c:manualLayout>
      </c:layout>
      <c:lineChart>
        <c:grouping val="standard"/>
        <c:varyColors val="0"/>
        <c:ser>
          <c:idx val="0"/>
          <c:order val="0"/>
          <c:tx>
            <c:strRef>
              <c:f>'Versuch 2'!$F$15</c:f>
              <c:strCache>
                <c:ptCount val="1"/>
                <c:pt idx="0">
                  <c:v>CPU in ms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Dev"/>
            <c:noEndCap val="0"/>
            <c:val val="1.0"/>
          </c:errBars>
          <c:cat>
            <c:numRef>
              <c:f>'Versuch 2'!$E$17:$E$27</c:f>
              <c:numCache>
                <c:formatCode>@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1536.0</c:v>
                </c:pt>
                <c:pt idx="6">
                  <c:v>2048.0</c:v>
                </c:pt>
                <c:pt idx="7">
                  <c:v>3072.0</c:v>
                </c:pt>
                <c:pt idx="8">
                  <c:v>4096.0</c:v>
                </c:pt>
                <c:pt idx="9">
                  <c:v>6144.0</c:v>
                </c:pt>
                <c:pt idx="10">
                  <c:v>8192.0</c:v>
                </c:pt>
              </c:numCache>
            </c:numRef>
          </c:cat>
          <c:val>
            <c:numRef>
              <c:f>'Versuch 2'!$F$17:$F$27</c:f>
              <c:numCache>
                <c:formatCode>General</c:formatCode>
                <c:ptCount val="11"/>
                <c:pt idx="0">
                  <c:v>0.2931</c:v>
                </c:pt>
                <c:pt idx="1">
                  <c:v>0.7353</c:v>
                </c:pt>
                <c:pt idx="2">
                  <c:v>4.022699999999999</c:v>
                </c:pt>
                <c:pt idx="3">
                  <c:v>13.6565</c:v>
                </c:pt>
                <c:pt idx="4">
                  <c:v>59.8838</c:v>
                </c:pt>
                <c:pt idx="5">
                  <c:v>117.8502</c:v>
                </c:pt>
                <c:pt idx="6">
                  <c:v>369.017</c:v>
                </c:pt>
                <c:pt idx="7">
                  <c:v>872.8616</c:v>
                </c:pt>
                <c:pt idx="8">
                  <c:v>1633.0212</c:v>
                </c:pt>
                <c:pt idx="9">
                  <c:v>3950.0805</c:v>
                </c:pt>
                <c:pt idx="10">
                  <c:v>7398.334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'Versuch 2'!$G$15</c:f>
              <c:strCache>
                <c:ptCount val="1"/>
                <c:pt idx="0">
                  <c:v>GPU in ms</c:v>
                </c:pt>
              </c:strCache>
            </c:strRef>
          </c:tx>
          <c:marker>
            <c:symbol val="none"/>
          </c:marker>
          <c:cat>
            <c:numRef>
              <c:f>'Versuch 2'!$E$17:$E$27</c:f>
              <c:numCache>
                <c:formatCode>@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1536.0</c:v>
                </c:pt>
                <c:pt idx="6">
                  <c:v>2048.0</c:v>
                </c:pt>
                <c:pt idx="7">
                  <c:v>3072.0</c:v>
                </c:pt>
                <c:pt idx="8">
                  <c:v>4096.0</c:v>
                </c:pt>
                <c:pt idx="9">
                  <c:v>6144.0</c:v>
                </c:pt>
                <c:pt idx="10">
                  <c:v>8192.0</c:v>
                </c:pt>
              </c:numCache>
            </c:numRef>
          </c:cat>
          <c:val>
            <c:numRef>
              <c:f>'Versuch 2'!$G$17:$G$27</c:f>
              <c:numCache>
                <c:formatCode>General</c:formatCode>
                <c:ptCount val="11"/>
                <c:pt idx="0">
                  <c:v>1.2886</c:v>
                </c:pt>
                <c:pt idx="1">
                  <c:v>1.331</c:v>
                </c:pt>
                <c:pt idx="2">
                  <c:v>1.9096</c:v>
                </c:pt>
                <c:pt idx="3">
                  <c:v>5.2435</c:v>
                </c:pt>
                <c:pt idx="4">
                  <c:v>15.6068</c:v>
                </c:pt>
                <c:pt idx="5">
                  <c:v>35.56480000000001</c:v>
                </c:pt>
                <c:pt idx="6">
                  <c:v>48.778</c:v>
                </c:pt>
                <c:pt idx="7">
                  <c:v>101.8169</c:v>
                </c:pt>
                <c:pt idx="8">
                  <c:v>179.0276</c:v>
                </c:pt>
                <c:pt idx="9">
                  <c:v>447.197</c:v>
                </c:pt>
                <c:pt idx="10">
                  <c:v>842.185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38792"/>
        <c:axId val="-2116358200"/>
      </c:lineChart>
      <c:catAx>
        <c:axId val="213863879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crossAx val="-2116358200"/>
        <c:crosses val="autoZero"/>
        <c:auto val="1"/>
        <c:lblAlgn val="ctr"/>
        <c:lblOffset val="100"/>
        <c:noMultiLvlLbl val="0"/>
      </c:catAx>
      <c:valAx>
        <c:axId val="-211635820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38638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Performance Evaluation GPU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'Versuch 2'!$F$29</c:f>
              <c:strCache>
                <c:ptCount val="1"/>
                <c:pt idx="0">
                  <c:v>CP to in ms</c:v>
                </c:pt>
              </c:strCache>
            </c:strRef>
          </c:tx>
          <c:invertIfNegative val="0"/>
          <c:cat>
            <c:numRef>
              <c:f>'Versuch 2'!$E$31:$E$41</c:f>
              <c:numCache>
                <c:formatCode>@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1536.0</c:v>
                </c:pt>
                <c:pt idx="6">
                  <c:v>2048.0</c:v>
                </c:pt>
                <c:pt idx="7">
                  <c:v>3072.0</c:v>
                </c:pt>
                <c:pt idx="8">
                  <c:v>4096.0</c:v>
                </c:pt>
                <c:pt idx="9">
                  <c:v>6144.0</c:v>
                </c:pt>
                <c:pt idx="10">
                  <c:v>8192.0</c:v>
                </c:pt>
              </c:numCache>
            </c:numRef>
          </c:cat>
          <c:val>
            <c:numRef>
              <c:f>'Versuch 2'!$F$31:$F$41</c:f>
              <c:numCache>
                <c:formatCode>General</c:formatCode>
                <c:ptCount val="11"/>
                <c:pt idx="0">
                  <c:v>0.4409</c:v>
                </c:pt>
                <c:pt idx="1">
                  <c:v>0.5351</c:v>
                </c:pt>
                <c:pt idx="2">
                  <c:v>0.7247</c:v>
                </c:pt>
                <c:pt idx="3">
                  <c:v>2.0273</c:v>
                </c:pt>
                <c:pt idx="4">
                  <c:v>5.99</c:v>
                </c:pt>
                <c:pt idx="5">
                  <c:v>11.9005</c:v>
                </c:pt>
                <c:pt idx="6">
                  <c:v>18.9179</c:v>
                </c:pt>
                <c:pt idx="7">
                  <c:v>37.351</c:v>
                </c:pt>
                <c:pt idx="8">
                  <c:v>68.18730000000001</c:v>
                </c:pt>
                <c:pt idx="9">
                  <c:v>188.9405</c:v>
                </c:pt>
                <c:pt idx="10">
                  <c:v>370.3848</c:v>
                </c:pt>
              </c:numCache>
            </c:numRef>
          </c:val>
        </c:ser>
        <c:ser>
          <c:idx val="1"/>
          <c:order val="1"/>
          <c:tx>
            <c:strRef>
              <c:f>'Versuch 2'!$G$29</c:f>
              <c:strCache>
                <c:ptCount val="1"/>
                <c:pt idx="0">
                  <c:v>GPU Run ms</c:v>
                </c:pt>
              </c:strCache>
            </c:strRef>
          </c:tx>
          <c:invertIfNegative val="0"/>
          <c:cat>
            <c:numRef>
              <c:f>'Versuch 2'!$E$31:$E$41</c:f>
              <c:numCache>
                <c:formatCode>@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1536.0</c:v>
                </c:pt>
                <c:pt idx="6">
                  <c:v>2048.0</c:v>
                </c:pt>
                <c:pt idx="7">
                  <c:v>3072.0</c:v>
                </c:pt>
                <c:pt idx="8">
                  <c:v>4096.0</c:v>
                </c:pt>
                <c:pt idx="9">
                  <c:v>6144.0</c:v>
                </c:pt>
                <c:pt idx="10">
                  <c:v>8192.0</c:v>
                </c:pt>
              </c:numCache>
            </c:numRef>
          </c:cat>
          <c:val>
            <c:numRef>
              <c:f>'Versuch 2'!$G$31:$G$41</c:f>
              <c:numCache>
                <c:formatCode>General</c:formatCode>
                <c:ptCount val="11"/>
                <c:pt idx="0">
                  <c:v>0.638</c:v>
                </c:pt>
                <c:pt idx="1">
                  <c:v>0.5824</c:v>
                </c:pt>
                <c:pt idx="2">
                  <c:v>0.8171</c:v>
                </c:pt>
                <c:pt idx="3">
                  <c:v>2.412</c:v>
                </c:pt>
                <c:pt idx="4">
                  <c:v>7.420100000000001</c:v>
                </c:pt>
                <c:pt idx="5">
                  <c:v>19.7812</c:v>
                </c:pt>
                <c:pt idx="6">
                  <c:v>24.7296</c:v>
                </c:pt>
                <c:pt idx="7">
                  <c:v>54.845</c:v>
                </c:pt>
                <c:pt idx="8">
                  <c:v>93.7851</c:v>
                </c:pt>
                <c:pt idx="9">
                  <c:v>222.2029</c:v>
                </c:pt>
                <c:pt idx="10">
                  <c:v>409.3617</c:v>
                </c:pt>
              </c:numCache>
            </c:numRef>
          </c:val>
        </c:ser>
        <c:ser>
          <c:idx val="2"/>
          <c:order val="2"/>
          <c:tx>
            <c:strRef>
              <c:f>'Versuch 2'!$H$29</c:f>
              <c:strCache>
                <c:ptCount val="1"/>
                <c:pt idx="0">
                  <c:v>CP from ms</c:v>
                </c:pt>
              </c:strCache>
            </c:strRef>
          </c:tx>
          <c:invertIfNegative val="0"/>
          <c:cat>
            <c:numRef>
              <c:f>'Versuch 2'!$E$31:$E$41</c:f>
              <c:numCache>
                <c:formatCode>@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1536.0</c:v>
                </c:pt>
                <c:pt idx="6">
                  <c:v>2048.0</c:v>
                </c:pt>
                <c:pt idx="7">
                  <c:v>3072.0</c:v>
                </c:pt>
                <c:pt idx="8">
                  <c:v>4096.0</c:v>
                </c:pt>
                <c:pt idx="9">
                  <c:v>6144.0</c:v>
                </c:pt>
                <c:pt idx="10">
                  <c:v>8192.0</c:v>
                </c:pt>
              </c:numCache>
            </c:numRef>
          </c:cat>
          <c:val>
            <c:numRef>
              <c:f>'Versuch 2'!$H$31:$H$41</c:f>
              <c:numCache>
                <c:formatCode>General</c:formatCode>
                <c:ptCount val="11"/>
                <c:pt idx="0">
                  <c:v>0.2097</c:v>
                </c:pt>
                <c:pt idx="1">
                  <c:v>0.2135</c:v>
                </c:pt>
                <c:pt idx="2">
                  <c:v>0.3678</c:v>
                </c:pt>
                <c:pt idx="3">
                  <c:v>0.8042</c:v>
                </c:pt>
                <c:pt idx="4">
                  <c:v>2.1967</c:v>
                </c:pt>
                <c:pt idx="5">
                  <c:v>3.8831</c:v>
                </c:pt>
                <c:pt idx="6">
                  <c:v>5.1305</c:v>
                </c:pt>
                <c:pt idx="7">
                  <c:v>9.620899999999998</c:v>
                </c:pt>
                <c:pt idx="8">
                  <c:v>17.0552</c:v>
                </c:pt>
                <c:pt idx="9">
                  <c:v>36.0536</c:v>
                </c:pt>
                <c:pt idx="10">
                  <c:v>62.4385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38601896"/>
        <c:axId val="-2116206520"/>
      </c:barChart>
      <c:catAx>
        <c:axId val="213860189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crossAx val="-2116206520"/>
        <c:crosses val="autoZero"/>
        <c:auto val="1"/>
        <c:lblAlgn val="ctr"/>
        <c:lblOffset val="100"/>
        <c:noMultiLvlLbl val="0"/>
      </c:catAx>
      <c:valAx>
        <c:axId val="-211620652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386018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Expected</a:t>
            </a:r>
            <a:r>
              <a:rPr lang="de-DE" baseline="0"/>
              <a:t> against actual behavior of memory transfer from Host to GPU</a:t>
            </a:r>
            <a:endParaRPr lang="de-D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'Versuch 2'!$G$43</c:f>
              <c:strCache>
                <c:ptCount val="1"/>
                <c:pt idx="0">
                  <c:v>cp to in ms</c:v>
                </c:pt>
              </c:strCache>
            </c:strRef>
          </c:tx>
          <c:marker>
            <c:symbol val="none"/>
          </c:marker>
          <c:cat>
            <c:numRef>
              <c:f>'Versuch 2'!$E$44:$E$55</c:f>
              <c:numCache>
                <c:formatCode>0.00</c:formatCode>
                <c:ptCount val="12"/>
                <c:pt idx="0">
                  <c:v>1024.0</c:v>
                </c:pt>
                <c:pt idx="1">
                  <c:v>4096.0</c:v>
                </c:pt>
                <c:pt idx="2">
                  <c:v>16384.0</c:v>
                </c:pt>
                <c:pt idx="3">
                  <c:v>65536.0</c:v>
                </c:pt>
                <c:pt idx="4">
                  <c:v>262144.0</c:v>
                </c:pt>
                <c:pt idx="5">
                  <c:v>1.048576E6</c:v>
                </c:pt>
                <c:pt idx="6">
                  <c:v>2.359296E6</c:v>
                </c:pt>
                <c:pt idx="7">
                  <c:v>4.194304E6</c:v>
                </c:pt>
                <c:pt idx="8">
                  <c:v>9.437184E6</c:v>
                </c:pt>
                <c:pt idx="9">
                  <c:v>1.6777216E7</c:v>
                </c:pt>
                <c:pt idx="10">
                  <c:v>3.7748736E7</c:v>
                </c:pt>
                <c:pt idx="11">
                  <c:v>6.7108864E7</c:v>
                </c:pt>
              </c:numCache>
            </c:numRef>
          </c:cat>
          <c:val>
            <c:numRef>
              <c:f>'Versuch 2'!$G$44:$G$55</c:f>
              <c:numCache>
                <c:formatCode>General</c:formatCode>
                <c:ptCount val="12"/>
                <c:pt idx="0">
                  <c:v>0.5406</c:v>
                </c:pt>
                <c:pt idx="1">
                  <c:v>0.4409</c:v>
                </c:pt>
                <c:pt idx="2">
                  <c:v>0.5351</c:v>
                </c:pt>
                <c:pt idx="3">
                  <c:v>0.7247</c:v>
                </c:pt>
                <c:pt idx="4">
                  <c:v>2.0273</c:v>
                </c:pt>
                <c:pt idx="5">
                  <c:v>5.99</c:v>
                </c:pt>
                <c:pt idx="6">
                  <c:v>11.9005</c:v>
                </c:pt>
                <c:pt idx="7">
                  <c:v>18.9179</c:v>
                </c:pt>
                <c:pt idx="8">
                  <c:v>37.351</c:v>
                </c:pt>
                <c:pt idx="9">
                  <c:v>68.18730000000001</c:v>
                </c:pt>
                <c:pt idx="10">
                  <c:v>188.9405</c:v>
                </c:pt>
                <c:pt idx="11">
                  <c:v>370.3848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'Versuch 2'!$I$43</c:f>
              <c:strCache>
                <c:ptCount val="1"/>
                <c:pt idx="0">
                  <c:v>exp cp in ms</c:v>
                </c:pt>
              </c:strCache>
            </c:strRef>
          </c:tx>
          <c:marker>
            <c:symbol val="none"/>
          </c:marker>
          <c:cat>
            <c:numRef>
              <c:f>'Versuch 2'!$E$44:$E$55</c:f>
              <c:numCache>
                <c:formatCode>0.00</c:formatCode>
                <c:ptCount val="12"/>
                <c:pt idx="0">
                  <c:v>1024.0</c:v>
                </c:pt>
                <c:pt idx="1">
                  <c:v>4096.0</c:v>
                </c:pt>
                <c:pt idx="2">
                  <c:v>16384.0</c:v>
                </c:pt>
                <c:pt idx="3">
                  <c:v>65536.0</c:v>
                </c:pt>
                <c:pt idx="4">
                  <c:v>262144.0</c:v>
                </c:pt>
                <c:pt idx="5">
                  <c:v>1.048576E6</c:v>
                </c:pt>
                <c:pt idx="6">
                  <c:v>2.359296E6</c:v>
                </c:pt>
                <c:pt idx="7">
                  <c:v>4.194304E6</c:v>
                </c:pt>
                <c:pt idx="8">
                  <c:v>9.437184E6</c:v>
                </c:pt>
                <c:pt idx="9">
                  <c:v>1.6777216E7</c:v>
                </c:pt>
                <c:pt idx="10">
                  <c:v>3.7748736E7</c:v>
                </c:pt>
                <c:pt idx="11">
                  <c:v>6.7108864E7</c:v>
                </c:pt>
              </c:numCache>
            </c:numRef>
          </c:cat>
          <c:val>
            <c:numRef>
              <c:f>'Versuch 2'!$I$44:$I$55</c:f>
              <c:numCache>
                <c:formatCode>General</c:formatCode>
                <c:ptCount val="12"/>
                <c:pt idx="0">
                  <c:v>0.50512</c:v>
                </c:pt>
                <c:pt idx="1">
                  <c:v>0.52048</c:v>
                </c:pt>
                <c:pt idx="2">
                  <c:v>0.58192</c:v>
                </c:pt>
                <c:pt idx="3">
                  <c:v>0.82768</c:v>
                </c:pt>
                <c:pt idx="4">
                  <c:v>1.81072</c:v>
                </c:pt>
                <c:pt idx="5">
                  <c:v>5.74288</c:v>
                </c:pt>
                <c:pt idx="6">
                  <c:v>12.29648</c:v>
                </c:pt>
                <c:pt idx="7">
                  <c:v>21.47152</c:v>
                </c:pt>
                <c:pt idx="8">
                  <c:v>47.68592</c:v>
                </c:pt>
                <c:pt idx="9">
                  <c:v>84.38608000000001</c:v>
                </c:pt>
                <c:pt idx="10">
                  <c:v>189.24368</c:v>
                </c:pt>
                <c:pt idx="11">
                  <c:v>336.04432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38756568"/>
        <c:axId val="2138759608"/>
      </c:lineChart>
      <c:catAx>
        <c:axId val="21387565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2138759608"/>
        <c:crosses val="autoZero"/>
        <c:auto val="1"/>
        <c:lblAlgn val="ctr"/>
        <c:lblOffset val="100"/>
        <c:noMultiLvlLbl val="0"/>
      </c:catAx>
      <c:valAx>
        <c:axId val="213875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crossAx val="2138756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Expected</a:t>
            </a:r>
            <a:r>
              <a:rPr lang="de-DE" baseline="0"/>
              <a:t> against actual behavior of memory transfer from GPU to Host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'Versuch 2'!$G$57</c:f>
              <c:strCache>
                <c:ptCount val="1"/>
                <c:pt idx="0">
                  <c:v>cp bk in ms</c:v>
                </c:pt>
              </c:strCache>
            </c:strRef>
          </c:tx>
          <c:marker>
            <c:symbol val="none"/>
          </c:marker>
          <c:cat>
            <c:numRef>
              <c:f>'Versuch 2'!$E$58:$E$69</c:f>
              <c:numCache>
                <c:formatCode>0.00</c:formatCode>
                <c:ptCount val="12"/>
                <c:pt idx="0">
                  <c:v>1024.0</c:v>
                </c:pt>
                <c:pt idx="1">
                  <c:v>4096.0</c:v>
                </c:pt>
                <c:pt idx="2">
                  <c:v>16384.0</c:v>
                </c:pt>
                <c:pt idx="3">
                  <c:v>65536.0</c:v>
                </c:pt>
                <c:pt idx="4">
                  <c:v>262144.0</c:v>
                </c:pt>
                <c:pt idx="5">
                  <c:v>1.048576E6</c:v>
                </c:pt>
                <c:pt idx="6">
                  <c:v>2.359296E6</c:v>
                </c:pt>
                <c:pt idx="7">
                  <c:v>4.194304E6</c:v>
                </c:pt>
                <c:pt idx="8">
                  <c:v>9.437184E6</c:v>
                </c:pt>
                <c:pt idx="9">
                  <c:v>1.6777216E7</c:v>
                </c:pt>
                <c:pt idx="10">
                  <c:v>3.7748736E7</c:v>
                </c:pt>
                <c:pt idx="11">
                  <c:v>6.7108864E7</c:v>
                </c:pt>
              </c:numCache>
            </c:numRef>
          </c:cat>
          <c:val>
            <c:numRef>
              <c:f>'Versuch 2'!$G$58:$G$69</c:f>
              <c:numCache>
                <c:formatCode>General</c:formatCode>
                <c:ptCount val="12"/>
                <c:pt idx="0">
                  <c:v>0.2295</c:v>
                </c:pt>
                <c:pt idx="1">
                  <c:v>0.2097</c:v>
                </c:pt>
                <c:pt idx="2">
                  <c:v>0.2135</c:v>
                </c:pt>
                <c:pt idx="3">
                  <c:v>0.3678</c:v>
                </c:pt>
                <c:pt idx="4">
                  <c:v>0.8042</c:v>
                </c:pt>
                <c:pt idx="5">
                  <c:v>2.1967</c:v>
                </c:pt>
                <c:pt idx="6">
                  <c:v>3.8831</c:v>
                </c:pt>
                <c:pt idx="7">
                  <c:v>5.1305</c:v>
                </c:pt>
                <c:pt idx="8">
                  <c:v>9.620899999999998</c:v>
                </c:pt>
                <c:pt idx="9">
                  <c:v>17.0552</c:v>
                </c:pt>
                <c:pt idx="10">
                  <c:v>36.0536</c:v>
                </c:pt>
                <c:pt idx="11">
                  <c:v>62.4385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'Versuch 2'!$I$57</c:f>
              <c:strCache>
                <c:ptCount val="1"/>
                <c:pt idx="0">
                  <c:v>exp cp in ms</c:v>
                </c:pt>
              </c:strCache>
            </c:strRef>
          </c:tx>
          <c:marker>
            <c:symbol val="none"/>
          </c:marker>
          <c:cat>
            <c:numRef>
              <c:f>'Versuch 2'!$E$58:$E$69</c:f>
              <c:numCache>
                <c:formatCode>0.00</c:formatCode>
                <c:ptCount val="12"/>
                <c:pt idx="0">
                  <c:v>1024.0</c:v>
                </c:pt>
                <c:pt idx="1">
                  <c:v>4096.0</c:v>
                </c:pt>
                <c:pt idx="2">
                  <c:v>16384.0</c:v>
                </c:pt>
                <c:pt idx="3">
                  <c:v>65536.0</c:v>
                </c:pt>
                <c:pt idx="4">
                  <c:v>262144.0</c:v>
                </c:pt>
                <c:pt idx="5">
                  <c:v>1.048576E6</c:v>
                </c:pt>
                <c:pt idx="6">
                  <c:v>2.359296E6</c:v>
                </c:pt>
                <c:pt idx="7">
                  <c:v>4.194304E6</c:v>
                </c:pt>
                <c:pt idx="8">
                  <c:v>9.437184E6</c:v>
                </c:pt>
                <c:pt idx="9">
                  <c:v>1.6777216E7</c:v>
                </c:pt>
                <c:pt idx="10">
                  <c:v>3.7748736E7</c:v>
                </c:pt>
                <c:pt idx="11">
                  <c:v>6.7108864E7</c:v>
                </c:pt>
              </c:numCache>
            </c:numRef>
          </c:cat>
          <c:val>
            <c:numRef>
              <c:f>'Versuch 2'!$I$58:$I$69</c:f>
              <c:numCache>
                <c:formatCode>General</c:formatCode>
                <c:ptCount val="12"/>
                <c:pt idx="0">
                  <c:v>0.201024</c:v>
                </c:pt>
                <c:pt idx="1">
                  <c:v>0.204096</c:v>
                </c:pt>
                <c:pt idx="2">
                  <c:v>0.216384</c:v>
                </c:pt>
                <c:pt idx="3">
                  <c:v>0.265536</c:v>
                </c:pt>
                <c:pt idx="4">
                  <c:v>0.462144</c:v>
                </c:pt>
                <c:pt idx="5">
                  <c:v>1.248576</c:v>
                </c:pt>
                <c:pt idx="6">
                  <c:v>2.559296</c:v>
                </c:pt>
                <c:pt idx="7">
                  <c:v>4.394304</c:v>
                </c:pt>
                <c:pt idx="8">
                  <c:v>9.637184</c:v>
                </c:pt>
                <c:pt idx="9">
                  <c:v>16.977216</c:v>
                </c:pt>
                <c:pt idx="10">
                  <c:v>37.948736</c:v>
                </c:pt>
                <c:pt idx="11">
                  <c:v>67.308864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38733208"/>
        <c:axId val="-2116761816"/>
      </c:lineChart>
      <c:catAx>
        <c:axId val="2138733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-2116761816"/>
        <c:crosses val="autoZero"/>
        <c:auto val="1"/>
        <c:lblAlgn val="ctr"/>
        <c:lblOffset val="100"/>
        <c:noMultiLvlLbl val="0"/>
      </c:catAx>
      <c:valAx>
        <c:axId val="-211676181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38733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19</xdr:row>
      <xdr:rowOff>63500</xdr:rowOff>
    </xdr:from>
    <xdr:to>
      <xdr:col>16</xdr:col>
      <xdr:colOff>812800</xdr:colOff>
      <xdr:row>53</xdr:row>
      <xdr:rowOff>165100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41</xdr:row>
      <xdr:rowOff>57150</xdr:rowOff>
    </xdr:from>
    <xdr:to>
      <xdr:col>15</xdr:col>
      <xdr:colOff>698500</xdr:colOff>
      <xdr:row>60</xdr:row>
      <xdr:rowOff>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24</xdr:row>
      <xdr:rowOff>0</xdr:rowOff>
    </xdr:from>
    <xdr:to>
      <xdr:col>15</xdr:col>
      <xdr:colOff>698500</xdr:colOff>
      <xdr:row>40</xdr:row>
      <xdr:rowOff>95250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24</xdr:row>
      <xdr:rowOff>19050</xdr:rowOff>
    </xdr:from>
    <xdr:to>
      <xdr:col>24</xdr:col>
      <xdr:colOff>647700</xdr:colOff>
      <xdr:row>60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67</xdr:row>
      <xdr:rowOff>171450</xdr:rowOff>
    </xdr:from>
    <xdr:to>
      <xdr:col>20</xdr:col>
      <xdr:colOff>520700</xdr:colOff>
      <xdr:row>104</xdr:row>
      <xdr:rowOff>63500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762000</xdr:colOff>
      <xdr:row>67</xdr:row>
      <xdr:rowOff>133350</xdr:rowOff>
    </xdr:from>
    <xdr:to>
      <xdr:col>31</xdr:col>
      <xdr:colOff>457200</xdr:colOff>
      <xdr:row>104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5"/>
  <sheetViews>
    <sheetView showRuler="0" topLeftCell="A12" workbookViewId="0">
      <selection activeCell="D29" sqref="D29"/>
    </sheetView>
  </sheetViews>
  <sheetFormatPr baseColWidth="10" defaultRowHeight="15" x14ac:dyDescent="0"/>
  <sheetData>
    <row r="2" spans="1:17">
      <c r="A2" s="16"/>
      <c r="B2" s="51">
        <v>64</v>
      </c>
      <c r="C2" s="52"/>
      <c r="D2" s="51">
        <v>128</v>
      </c>
      <c r="E2" s="52"/>
      <c r="F2" s="51">
        <v>256</v>
      </c>
      <c r="G2" s="52"/>
      <c r="H2" s="51">
        <v>512</v>
      </c>
      <c r="I2" s="52"/>
      <c r="J2" s="50">
        <v>1024</v>
      </c>
      <c r="K2" s="50"/>
      <c r="L2" s="51">
        <v>2048</v>
      </c>
      <c r="M2" s="52"/>
      <c r="N2" s="50">
        <v>4096</v>
      </c>
      <c r="O2" s="50"/>
      <c r="P2" s="51">
        <v>8192</v>
      </c>
      <c r="Q2" s="52"/>
    </row>
    <row r="3" spans="1:17">
      <c r="A3" s="17"/>
      <c r="B3" s="6" t="s">
        <v>0</v>
      </c>
      <c r="C3" s="7" t="s">
        <v>1</v>
      </c>
      <c r="D3" s="6" t="s">
        <v>0</v>
      </c>
      <c r="E3" s="7" t="s">
        <v>1</v>
      </c>
      <c r="F3" s="6" t="s">
        <v>0</v>
      </c>
      <c r="G3" s="7" t="s">
        <v>1</v>
      </c>
      <c r="H3" s="6" t="s">
        <v>0</v>
      </c>
      <c r="I3" s="7" t="s">
        <v>1</v>
      </c>
      <c r="J3" s="8" t="s">
        <v>0</v>
      </c>
      <c r="K3" s="9" t="s">
        <v>1</v>
      </c>
      <c r="L3" s="6" t="s">
        <v>0</v>
      </c>
      <c r="M3" s="7" t="s">
        <v>1</v>
      </c>
      <c r="N3" s="8" t="s">
        <v>0</v>
      </c>
      <c r="O3" s="9" t="s">
        <v>1</v>
      </c>
      <c r="P3" s="6" t="s">
        <v>0</v>
      </c>
      <c r="Q3" s="7" t="s">
        <v>1</v>
      </c>
    </row>
    <row r="4" spans="1:17">
      <c r="A4" s="10" t="s">
        <v>2</v>
      </c>
      <c r="B4" s="3">
        <v>1.4807000000000001E-2</v>
      </c>
      <c r="C4" s="4">
        <v>1.3899999999999999E-4</v>
      </c>
      <c r="D4" s="5">
        <v>2.7282000000000001E-2</v>
      </c>
      <c r="E4" s="4">
        <v>7.4700000000000005E-4</v>
      </c>
      <c r="F4" s="5">
        <v>4.8370000000000002E-3</v>
      </c>
      <c r="G4" s="4">
        <v>2.2550000000000001E-3</v>
      </c>
      <c r="H4" s="5">
        <v>2.4187E-2</v>
      </c>
      <c r="I4" s="4">
        <v>1.2737999999999999E-2</v>
      </c>
      <c r="J4">
        <v>2.1259E-2</v>
      </c>
      <c r="K4">
        <v>7.3264999999999997E-2</v>
      </c>
      <c r="L4" s="5">
        <v>5.7598000000000003E-2</v>
      </c>
      <c r="M4" s="4">
        <v>0.39680500000000002</v>
      </c>
      <c r="N4">
        <v>0.17443500000000001</v>
      </c>
      <c r="O4">
        <v>1.6551340000000001</v>
      </c>
      <c r="P4" s="5">
        <v>0.71059499999999998</v>
      </c>
      <c r="Q4" s="4">
        <v>7.2311690000000004</v>
      </c>
    </row>
    <row r="5" spans="1:17">
      <c r="A5" s="11" t="s">
        <v>3</v>
      </c>
      <c r="B5" s="3">
        <v>9.7009999999999996E-3</v>
      </c>
      <c r="C5" s="4">
        <v>1.3899999999999999E-4</v>
      </c>
      <c r="D5" s="5">
        <v>1.5551000000000001E-2</v>
      </c>
      <c r="E5" s="4">
        <v>7.5100000000000004E-4</v>
      </c>
      <c r="F5" s="5">
        <v>1.7180000000000001E-2</v>
      </c>
      <c r="G5" s="4">
        <v>2.5869999999999999E-3</v>
      </c>
      <c r="H5" s="5">
        <v>3.6375999999999999E-2</v>
      </c>
      <c r="I5" s="4">
        <v>2.8121E-2</v>
      </c>
      <c r="J5">
        <v>2.2446000000000001E-2</v>
      </c>
      <c r="K5">
        <v>5.6250000000000001E-2</v>
      </c>
      <c r="L5" s="5">
        <v>4.6828000000000002E-2</v>
      </c>
      <c r="M5" s="4">
        <v>0.37751299999999999</v>
      </c>
      <c r="N5">
        <v>0.18747</v>
      </c>
      <c r="O5">
        <v>1.5872059999999999</v>
      </c>
      <c r="P5" s="5">
        <v>0.88116700000000003</v>
      </c>
      <c r="Q5" s="4">
        <v>7.2347729999999997</v>
      </c>
    </row>
    <row r="6" spans="1:17">
      <c r="A6" s="11" t="s">
        <v>4</v>
      </c>
      <c r="B6" s="3">
        <v>1.4272999999999999E-2</v>
      </c>
      <c r="C6" s="4">
        <v>1.3899999999999999E-4</v>
      </c>
      <c r="D6" s="5">
        <v>2.0170000000000001E-3</v>
      </c>
      <c r="E6" s="4">
        <v>7.5299999999999998E-4</v>
      </c>
      <c r="F6" s="5">
        <v>1.6202000000000001E-2</v>
      </c>
      <c r="G6" s="4">
        <v>2.7360000000000002E-3</v>
      </c>
      <c r="H6" s="5">
        <v>3.8672999999999999E-2</v>
      </c>
      <c r="I6" s="4">
        <v>1.6805E-2</v>
      </c>
      <c r="J6">
        <v>1.7461000000000001E-2</v>
      </c>
      <c r="K6">
        <v>5.7063999999999997E-2</v>
      </c>
      <c r="L6" s="5">
        <v>4.5606000000000001E-2</v>
      </c>
      <c r="M6" s="4">
        <v>0.35909799999999997</v>
      </c>
      <c r="N6">
        <v>0.17815800000000001</v>
      </c>
      <c r="O6">
        <v>1.5871440000000001</v>
      </c>
      <c r="P6" s="5">
        <v>0.84770299999999998</v>
      </c>
      <c r="Q6" s="4">
        <v>7.1781920000000001</v>
      </c>
    </row>
    <row r="7" spans="1:17">
      <c r="A7" s="11" t="s">
        <v>5</v>
      </c>
      <c r="B7" s="3">
        <v>3.1879999999999999E-3</v>
      </c>
      <c r="C7" s="4">
        <v>1.3899999999999999E-4</v>
      </c>
      <c r="D7" s="5">
        <v>1.4952999999999999E-2</v>
      </c>
      <c r="E7" s="4">
        <v>7.94E-4</v>
      </c>
      <c r="F7" s="5">
        <v>2.5413000000000002E-2</v>
      </c>
      <c r="G7" s="4">
        <v>2.7169999999999998E-3</v>
      </c>
      <c r="H7" s="5">
        <v>1.0187E-2</v>
      </c>
      <c r="I7" s="4">
        <v>1.7923999999999999E-2</v>
      </c>
      <c r="J7">
        <v>2.2154E-2</v>
      </c>
      <c r="K7">
        <v>6.5750000000000003E-2</v>
      </c>
      <c r="L7" s="5">
        <v>4.7199999999999999E-2</v>
      </c>
      <c r="M7" s="4">
        <v>0.35985299999999998</v>
      </c>
      <c r="N7">
        <v>0.17019400000000001</v>
      </c>
      <c r="O7">
        <v>1.5799669999999999</v>
      </c>
      <c r="P7" s="5">
        <v>0.76373000000000002</v>
      </c>
      <c r="Q7" s="4">
        <v>7.2118640000000003</v>
      </c>
    </row>
    <row r="8" spans="1:17">
      <c r="A8" s="11" t="s">
        <v>6</v>
      </c>
      <c r="B8" s="3">
        <v>1.056E-2</v>
      </c>
      <c r="C8" s="4">
        <v>1.3899999999999999E-4</v>
      </c>
      <c r="D8" s="5">
        <v>1.592E-2</v>
      </c>
      <c r="E8" s="4">
        <v>7.7499999999999997E-4</v>
      </c>
      <c r="F8" s="5">
        <v>2.9293E-2</v>
      </c>
      <c r="G8" s="4">
        <v>3.2450000000000001E-3</v>
      </c>
      <c r="H8" s="5">
        <v>4.5009999999999998E-3</v>
      </c>
      <c r="I8" s="4">
        <v>1.2354E-2</v>
      </c>
      <c r="J8">
        <v>1.7552999999999999E-2</v>
      </c>
      <c r="K8">
        <v>5.7840999999999997E-2</v>
      </c>
      <c r="L8" s="5">
        <v>4.9618000000000002E-2</v>
      </c>
      <c r="M8" s="4">
        <v>0.359259</v>
      </c>
      <c r="N8">
        <v>0.16392699999999999</v>
      </c>
      <c r="O8">
        <v>1.5784199999999999</v>
      </c>
      <c r="P8" s="5">
        <v>0.71912500000000001</v>
      </c>
      <c r="Q8" s="4">
        <v>7.1830369999999997</v>
      </c>
    </row>
    <row r="9" spans="1:17">
      <c r="A9" s="11" t="s">
        <v>7</v>
      </c>
      <c r="B9" s="3">
        <v>1.0409E-2</v>
      </c>
      <c r="C9" s="4">
        <v>1.3899999999999999E-4</v>
      </c>
      <c r="D9" s="5">
        <v>2.4399999999999999E-3</v>
      </c>
      <c r="E9" s="4">
        <v>7.6599999999999997E-4</v>
      </c>
      <c r="F9" s="5">
        <v>8.0359999999999997E-3</v>
      </c>
      <c r="G9" s="4">
        <v>3.483E-3</v>
      </c>
      <c r="H9" s="5">
        <v>1.7947000000000001E-2</v>
      </c>
      <c r="I9" s="4">
        <v>1.6320999999999999E-2</v>
      </c>
      <c r="J9">
        <v>2.036E-2</v>
      </c>
      <c r="K9">
        <v>5.7168999999999998E-2</v>
      </c>
      <c r="L9" s="5">
        <v>4.6192999999999998E-2</v>
      </c>
      <c r="M9" s="4">
        <v>0.36192099999999999</v>
      </c>
      <c r="N9">
        <v>0.16308800000000001</v>
      </c>
      <c r="O9">
        <v>1.5764119999999999</v>
      </c>
      <c r="P9" s="5">
        <v>0.76357600000000003</v>
      </c>
      <c r="Q9" s="4">
        <v>7.1974330000000002</v>
      </c>
    </row>
    <row r="10" spans="1:17">
      <c r="A10" s="11" t="s">
        <v>8</v>
      </c>
      <c r="B10" s="3">
        <v>1.5572000000000001E-2</v>
      </c>
      <c r="C10" s="4">
        <v>1.3899999999999999E-4</v>
      </c>
      <c r="D10" s="5">
        <v>9.5230000000000002E-3</v>
      </c>
      <c r="E10" s="4">
        <v>7.85E-4</v>
      </c>
      <c r="F10" s="5">
        <v>7.0080000000000003E-3</v>
      </c>
      <c r="G10" s="4">
        <v>4.1110000000000001E-3</v>
      </c>
      <c r="H10" s="5">
        <v>2.4941000000000001E-2</v>
      </c>
      <c r="I10" s="4">
        <v>1.218E-2</v>
      </c>
      <c r="J10">
        <v>1.5084999999999999E-2</v>
      </c>
      <c r="K10">
        <v>5.7423000000000002E-2</v>
      </c>
      <c r="L10" s="5">
        <v>6.0657000000000003E-2</v>
      </c>
      <c r="M10" s="4">
        <v>0.35864400000000002</v>
      </c>
      <c r="N10">
        <v>0.161165</v>
      </c>
      <c r="O10">
        <v>1.5943659999999999</v>
      </c>
      <c r="P10" s="5">
        <v>0.744726</v>
      </c>
      <c r="Q10" s="4">
        <v>7.1948590000000001</v>
      </c>
    </row>
    <row r="11" spans="1:17">
      <c r="A11" s="11" t="s">
        <v>9</v>
      </c>
      <c r="B11" s="3">
        <v>1.5834999999999998E-2</v>
      </c>
      <c r="C11" s="4">
        <v>1.3899999999999999E-4</v>
      </c>
      <c r="D11" s="5">
        <v>1.5618E-2</v>
      </c>
      <c r="E11" s="4">
        <v>5.8399999999999999E-4</v>
      </c>
      <c r="F11" s="5">
        <v>3.058E-3</v>
      </c>
      <c r="G11" s="4">
        <v>3.4870000000000001E-3</v>
      </c>
      <c r="H11" s="5">
        <v>1.7340999999999999E-2</v>
      </c>
      <c r="I11" s="4">
        <v>1.0448000000000001E-2</v>
      </c>
      <c r="J11">
        <v>1.8998000000000001E-2</v>
      </c>
      <c r="K11">
        <v>6.1866999999999998E-2</v>
      </c>
      <c r="L11" s="5">
        <v>4.4761000000000002E-2</v>
      </c>
      <c r="M11" s="4">
        <v>0.357572</v>
      </c>
      <c r="N11">
        <v>0.15765000000000001</v>
      </c>
      <c r="O11">
        <v>1.5861989999999999</v>
      </c>
      <c r="P11" s="5">
        <v>0.63236499999999995</v>
      </c>
      <c r="Q11" s="4">
        <v>7.232424</v>
      </c>
    </row>
    <row r="12" spans="1:17">
      <c r="A12" s="11" t="s">
        <v>10</v>
      </c>
      <c r="B12" s="3">
        <v>8.4659999999999996E-3</v>
      </c>
      <c r="C12" s="4">
        <v>1.3899999999999999E-4</v>
      </c>
      <c r="D12" s="5">
        <v>1.5221E-2</v>
      </c>
      <c r="E12" s="4">
        <v>7.36E-4</v>
      </c>
      <c r="F12" s="5">
        <v>1.4596E-2</v>
      </c>
      <c r="G12" s="4">
        <v>3.5209999999999998E-3</v>
      </c>
      <c r="H12" s="5">
        <v>1.1681E-2</v>
      </c>
      <c r="I12" s="4">
        <v>1.0340999999999999E-2</v>
      </c>
      <c r="J12">
        <v>2.0975000000000001E-2</v>
      </c>
      <c r="K12">
        <v>8.0202999999999997E-2</v>
      </c>
      <c r="L12" s="5">
        <v>4.6239000000000002E-2</v>
      </c>
      <c r="M12" s="4">
        <v>0.36042200000000002</v>
      </c>
      <c r="N12">
        <v>0.162276</v>
      </c>
      <c r="O12">
        <v>1.573823</v>
      </c>
      <c r="P12" s="5">
        <v>0.72280100000000003</v>
      </c>
      <c r="Q12" s="4">
        <v>7.2041890000000004</v>
      </c>
    </row>
    <row r="13" spans="1:17">
      <c r="A13" s="11" t="s">
        <v>11</v>
      </c>
      <c r="B13" s="3">
        <v>7.4359999999999999E-3</v>
      </c>
      <c r="C13" s="4">
        <v>1.3899999999999999E-4</v>
      </c>
      <c r="D13" s="5">
        <v>1.528E-2</v>
      </c>
      <c r="E13" s="4">
        <v>7.6499999999999995E-4</v>
      </c>
      <c r="F13" s="5">
        <v>7.5040000000000003E-3</v>
      </c>
      <c r="G13" s="4">
        <v>3.4009999999999999E-3</v>
      </c>
      <c r="H13" s="5">
        <v>1.7364000000000001E-2</v>
      </c>
      <c r="I13" s="4">
        <v>1.1778E-2</v>
      </c>
      <c r="J13">
        <v>1.555E-2</v>
      </c>
      <c r="K13">
        <v>7.3388999999999996E-2</v>
      </c>
      <c r="L13" s="5">
        <v>5.1796000000000002E-2</v>
      </c>
      <c r="M13" s="4">
        <v>0.36561100000000002</v>
      </c>
      <c r="N13">
        <v>0.16561799999999999</v>
      </c>
      <c r="O13">
        <v>1.5835269999999999</v>
      </c>
      <c r="P13" s="5">
        <v>0.68801000000000001</v>
      </c>
      <c r="Q13" s="4">
        <v>7.2056909999999998</v>
      </c>
    </row>
    <row r="14" spans="1:17">
      <c r="A14" s="12" t="s">
        <v>12</v>
      </c>
      <c r="B14" s="13">
        <f>AVERAGE(B4:B13)</f>
        <v>1.1024700000000002E-2</v>
      </c>
      <c r="C14" s="14">
        <f t="shared" ref="C14:Q14" si="0">AVERAGE(C4:C13)</f>
        <v>1.3899999999999999E-4</v>
      </c>
      <c r="D14" s="13">
        <f t="shared" si="0"/>
        <v>1.33805E-2</v>
      </c>
      <c r="E14" s="14">
        <f t="shared" si="0"/>
        <v>7.4560000000000013E-4</v>
      </c>
      <c r="F14" s="13">
        <f t="shared" si="0"/>
        <v>1.3312700000000002E-2</v>
      </c>
      <c r="G14" s="14">
        <f t="shared" si="0"/>
        <v>3.1542999999999996E-3</v>
      </c>
      <c r="H14" s="13">
        <f t="shared" si="0"/>
        <v>2.0319799999999996E-2</v>
      </c>
      <c r="I14" s="14">
        <f t="shared" si="0"/>
        <v>1.4901000000000001E-2</v>
      </c>
      <c r="J14" s="15">
        <f t="shared" si="0"/>
        <v>1.9184100000000003E-2</v>
      </c>
      <c r="K14" s="15">
        <f t="shared" si="0"/>
        <v>6.4022099999999998E-2</v>
      </c>
      <c r="L14" s="13">
        <f t="shared" si="0"/>
        <v>4.9649600000000002E-2</v>
      </c>
      <c r="M14" s="14">
        <f t="shared" si="0"/>
        <v>0.36566979999999999</v>
      </c>
      <c r="N14" s="15">
        <f t="shared" si="0"/>
        <v>0.16839810000000005</v>
      </c>
      <c r="O14" s="15">
        <f t="shared" si="0"/>
        <v>1.5902198000000003</v>
      </c>
      <c r="P14" s="13">
        <f t="shared" si="0"/>
        <v>0.74737980000000004</v>
      </c>
      <c r="Q14" s="14">
        <f t="shared" si="0"/>
        <v>7.2073631000000002</v>
      </c>
    </row>
    <row r="16" spans="1:17">
      <c r="A16" t="s">
        <v>15</v>
      </c>
      <c r="I16" s="20"/>
      <c r="J16" s="21">
        <v>64</v>
      </c>
      <c r="K16" s="21">
        <v>128</v>
      </c>
      <c r="L16" s="21">
        <v>256</v>
      </c>
      <c r="M16" s="21">
        <v>512</v>
      </c>
      <c r="N16" s="21">
        <v>1024</v>
      </c>
      <c r="O16" s="21">
        <v>2048</v>
      </c>
      <c r="P16" s="21">
        <v>4096</v>
      </c>
      <c r="Q16" s="21">
        <v>8192</v>
      </c>
    </row>
    <row r="17" spans="1:17">
      <c r="A17" t="s">
        <v>16</v>
      </c>
      <c r="I17" s="11" t="s">
        <v>13</v>
      </c>
      <c r="J17" s="18">
        <f>B14</f>
        <v>1.1024700000000002E-2</v>
      </c>
      <c r="K17" s="18">
        <f>D14</f>
        <v>1.33805E-2</v>
      </c>
      <c r="L17" s="18">
        <f>F14</f>
        <v>1.3312700000000002E-2</v>
      </c>
      <c r="M17" s="18">
        <f>H14</f>
        <v>2.0319799999999996E-2</v>
      </c>
      <c r="N17" s="18">
        <f>J14</f>
        <v>1.9184100000000003E-2</v>
      </c>
      <c r="O17" s="18">
        <f>L14</f>
        <v>4.9649600000000002E-2</v>
      </c>
      <c r="P17" s="18">
        <f>N14</f>
        <v>0.16839810000000005</v>
      </c>
      <c r="Q17" s="18">
        <f>P14</f>
        <v>0.74737980000000004</v>
      </c>
    </row>
    <row r="18" spans="1:17">
      <c r="A18" t="s">
        <v>17</v>
      </c>
      <c r="I18" s="19" t="s">
        <v>14</v>
      </c>
      <c r="J18" s="17">
        <f>C14</f>
        <v>1.3899999999999999E-4</v>
      </c>
      <c r="K18" s="17">
        <f>E14</f>
        <v>7.4560000000000013E-4</v>
      </c>
      <c r="L18" s="17">
        <f>G14</f>
        <v>3.1542999999999996E-3</v>
      </c>
      <c r="M18" s="17">
        <f>I14</f>
        <v>1.4901000000000001E-2</v>
      </c>
      <c r="N18" s="17">
        <f>K14</f>
        <v>6.4022099999999998E-2</v>
      </c>
      <c r="O18" s="17">
        <f>M14</f>
        <v>0.36566979999999999</v>
      </c>
      <c r="P18" s="17">
        <f>O14</f>
        <v>1.5902198000000003</v>
      </c>
      <c r="Q18" s="17">
        <f>Q14</f>
        <v>7.2073631000000002</v>
      </c>
    </row>
    <row r="45" spans="2:4">
      <c r="D45" s="1"/>
    </row>
    <row r="46" spans="2:4">
      <c r="B46" s="1"/>
    </row>
    <row r="47" spans="2:4">
      <c r="B47" s="2"/>
    </row>
    <row r="48" spans="2:4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</sheetData>
  <mergeCells count="8">
    <mergeCell ref="N2:O2"/>
    <mergeCell ref="P2:Q2"/>
    <mergeCell ref="B2:C2"/>
    <mergeCell ref="D2:E2"/>
    <mergeCell ref="F2:G2"/>
    <mergeCell ref="H2:I2"/>
    <mergeCell ref="J2:K2"/>
    <mergeCell ref="L2:M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showRuler="0" topLeftCell="C1" workbookViewId="0">
      <selection activeCell="N9" sqref="N9"/>
    </sheetView>
  </sheetViews>
  <sheetFormatPr baseColWidth="10" defaultRowHeight="15" x14ac:dyDescent="0"/>
  <cols>
    <col min="3" max="3" width="13.1640625" customWidth="1"/>
    <col min="5" max="5" width="11.83203125" bestFit="1" customWidth="1"/>
  </cols>
  <sheetData>
    <row r="1" spans="1:10">
      <c r="A1" s="33"/>
      <c r="B1" s="36" t="s">
        <v>22</v>
      </c>
      <c r="C1" s="36" t="s">
        <v>18</v>
      </c>
      <c r="E1" s="32"/>
      <c r="F1" s="28" t="s">
        <v>26</v>
      </c>
      <c r="G1" s="27" t="s">
        <v>27</v>
      </c>
      <c r="H1" s="27" t="s">
        <v>28</v>
      </c>
      <c r="I1" s="27" t="s">
        <v>29</v>
      </c>
      <c r="J1" s="27" t="s">
        <v>30</v>
      </c>
    </row>
    <row r="2" spans="1:10">
      <c r="A2" s="35" t="s">
        <v>40</v>
      </c>
      <c r="B2" s="37">
        <v>33.6</v>
      </c>
      <c r="C2" s="25">
        <v>1.9</v>
      </c>
      <c r="E2" s="26" t="str">
        <f>A2</f>
        <v>32</v>
      </c>
      <c r="F2" s="22">
        <f t="shared" ref="F2:F13" si="0">B2</f>
        <v>33.6</v>
      </c>
      <c r="G2" s="22">
        <f t="shared" ref="G2:G13" si="1">B16</f>
        <v>540.6</v>
      </c>
      <c r="H2" s="22">
        <f t="shared" ref="H2:H13" si="2">B30</f>
        <v>609.5</v>
      </c>
      <c r="I2" s="22">
        <f t="shared" ref="I2:I13" si="3">B44</f>
        <v>229.5</v>
      </c>
      <c r="J2" s="4">
        <f>G2+H2+I2</f>
        <v>1379.6</v>
      </c>
    </row>
    <row r="3" spans="1:10">
      <c r="A3" s="26">
        <v>64</v>
      </c>
      <c r="B3" s="22">
        <v>293.10000000000002</v>
      </c>
      <c r="C3" s="4">
        <v>339.2</v>
      </c>
      <c r="E3" s="26">
        <f t="shared" ref="E3:E13" si="4">A3</f>
        <v>64</v>
      </c>
      <c r="F3" s="22">
        <f t="shared" si="0"/>
        <v>293.10000000000002</v>
      </c>
      <c r="G3" s="22">
        <f t="shared" si="1"/>
        <v>440.9</v>
      </c>
      <c r="H3" s="22">
        <f t="shared" si="2"/>
        <v>638</v>
      </c>
      <c r="I3" s="22">
        <f t="shared" si="3"/>
        <v>209.7</v>
      </c>
      <c r="J3" s="4">
        <f>G3+H3+I3</f>
        <v>1288.6000000000001</v>
      </c>
    </row>
    <row r="4" spans="1:10">
      <c r="A4" s="26">
        <v>128</v>
      </c>
      <c r="B4" s="22">
        <v>735.3</v>
      </c>
      <c r="C4" s="4">
        <v>146.1</v>
      </c>
      <c r="E4" s="26">
        <f t="shared" si="4"/>
        <v>128</v>
      </c>
      <c r="F4" s="22">
        <f t="shared" si="0"/>
        <v>735.3</v>
      </c>
      <c r="G4" s="22">
        <f t="shared" si="1"/>
        <v>535.1</v>
      </c>
      <c r="H4" s="22">
        <f t="shared" si="2"/>
        <v>582.4</v>
      </c>
      <c r="I4" s="22">
        <f t="shared" si="3"/>
        <v>213.5</v>
      </c>
      <c r="J4" s="4">
        <f t="shared" ref="J4:J13" si="5">G4+H4+I4</f>
        <v>1331</v>
      </c>
    </row>
    <row r="5" spans="1:10">
      <c r="A5" s="26">
        <v>256</v>
      </c>
      <c r="B5" s="22">
        <v>4022.7</v>
      </c>
      <c r="C5" s="4">
        <v>3640</v>
      </c>
      <c r="E5" s="26">
        <f t="shared" si="4"/>
        <v>256</v>
      </c>
      <c r="F5" s="22">
        <f t="shared" si="0"/>
        <v>4022.7</v>
      </c>
      <c r="G5" s="22">
        <f t="shared" si="1"/>
        <v>724.7</v>
      </c>
      <c r="H5" s="22">
        <f t="shared" si="2"/>
        <v>817.1</v>
      </c>
      <c r="I5" s="22">
        <f t="shared" si="3"/>
        <v>367.8</v>
      </c>
      <c r="J5" s="4">
        <f t="shared" si="5"/>
        <v>1909.6000000000001</v>
      </c>
    </row>
    <row r="6" spans="1:10">
      <c r="A6" s="26">
        <v>512</v>
      </c>
      <c r="B6" s="22">
        <v>13656.5</v>
      </c>
      <c r="C6" s="4">
        <v>3973.7</v>
      </c>
      <c r="E6" s="26">
        <f t="shared" si="4"/>
        <v>512</v>
      </c>
      <c r="F6" s="22">
        <f t="shared" si="0"/>
        <v>13656.5</v>
      </c>
      <c r="G6" s="22">
        <f t="shared" si="1"/>
        <v>2027.3</v>
      </c>
      <c r="H6" s="22">
        <f t="shared" si="2"/>
        <v>2412</v>
      </c>
      <c r="I6" s="22">
        <f t="shared" si="3"/>
        <v>804.2</v>
      </c>
      <c r="J6" s="4">
        <f t="shared" si="5"/>
        <v>5243.5</v>
      </c>
    </row>
    <row r="7" spans="1:10">
      <c r="A7" s="26">
        <v>1024</v>
      </c>
      <c r="B7" s="22">
        <v>59883.8</v>
      </c>
      <c r="C7" s="4">
        <v>11699.1</v>
      </c>
      <c r="E7" s="26">
        <f t="shared" si="4"/>
        <v>1024</v>
      </c>
      <c r="F7" s="22">
        <f t="shared" si="0"/>
        <v>59883.8</v>
      </c>
      <c r="G7" s="22">
        <f t="shared" si="1"/>
        <v>5990</v>
      </c>
      <c r="H7" s="22">
        <f t="shared" si="2"/>
        <v>7420.1</v>
      </c>
      <c r="I7" s="22">
        <f t="shared" si="3"/>
        <v>2196.6999999999998</v>
      </c>
      <c r="J7" s="4">
        <f t="shared" si="5"/>
        <v>15606.8</v>
      </c>
    </row>
    <row r="8" spans="1:10">
      <c r="A8" s="26">
        <v>1536</v>
      </c>
      <c r="B8" s="22">
        <v>117850.2</v>
      </c>
      <c r="C8" s="4">
        <v>25357.599999999999</v>
      </c>
      <c r="E8" s="26">
        <f t="shared" si="4"/>
        <v>1536</v>
      </c>
      <c r="F8" s="22">
        <f t="shared" si="0"/>
        <v>117850.2</v>
      </c>
      <c r="G8" s="22">
        <f t="shared" si="1"/>
        <v>11900.5</v>
      </c>
      <c r="H8" s="22">
        <f t="shared" si="2"/>
        <v>19781.2</v>
      </c>
      <c r="I8" s="22">
        <f t="shared" si="3"/>
        <v>3883.1</v>
      </c>
      <c r="J8" s="4">
        <f t="shared" si="5"/>
        <v>35564.800000000003</v>
      </c>
    </row>
    <row r="9" spans="1:10">
      <c r="A9" s="26">
        <v>2048</v>
      </c>
      <c r="B9" s="22">
        <v>369017</v>
      </c>
      <c r="C9" s="4">
        <v>17907.7</v>
      </c>
      <c r="E9" s="26">
        <f t="shared" si="4"/>
        <v>2048</v>
      </c>
      <c r="F9" s="22">
        <f t="shared" si="0"/>
        <v>369017</v>
      </c>
      <c r="G9" s="22">
        <f t="shared" si="1"/>
        <v>18917.900000000001</v>
      </c>
      <c r="H9" s="22">
        <f t="shared" si="2"/>
        <v>24729.599999999999</v>
      </c>
      <c r="I9" s="22">
        <f t="shared" si="3"/>
        <v>5130.5</v>
      </c>
      <c r="J9" s="4">
        <f t="shared" si="5"/>
        <v>48778</v>
      </c>
    </row>
    <row r="10" spans="1:10">
      <c r="A10" s="26">
        <v>3072</v>
      </c>
      <c r="B10" s="22">
        <v>872861.6</v>
      </c>
      <c r="C10" s="4">
        <v>28083</v>
      </c>
      <c r="E10" s="26">
        <f t="shared" si="4"/>
        <v>3072</v>
      </c>
      <c r="F10" s="22">
        <f t="shared" si="0"/>
        <v>872861.6</v>
      </c>
      <c r="G10" s="22">
        <f t="shared" si="1"/>
        <v>37351</v>
      </c>
      <c r="H10" s="22">
        <f t="shared" si="2"/>
        <v>54845</v>
      </c>
      <c r="I10" s="22">
        <f t="shared" si="3"/>
        <v>9620.9</v>
      </c>
      <c r="J10" s="4">
        <f t="shared" si="5"/>
        <v>101816.9</v>
      </c>
    </row>
    <row r="11" spans="1:10">
      <c r="A11" s="26">
        <v>4096</v>
      </c>
      <c r="B11" s="22">
        <v>1633021.2</v>
      </c>
      <c r="C11" s="4">
        <v>27032.6</v>
      </c>
      <c r="E11" s="26">
        <f t="shared" si="4"/>
        <v>4096</v>
      </c>
      <c r="F11" s="22">
        <f t="shared" si="0"/>
        <v>1633021.2</v>
      </c>
      <c r="G11" s="22">
        <f t="shared" si="1"/>
        <v>68187.3</v>
      </c>
      <c r="H11" s="22">
        <f t="shared" si="2"/>
        <v>93785.1</v>
      </c>
      <c r="I11" s="22">
        <f t="shared" si="3"/>
        <v>17055.2</v>
      </c>
      <c r="J11" s="4">
        <f t="shared" si="5"/>
        <v>179027.60000000003</v>
      </c>
    </row>
    <row r="12" spans="1:10">
      <c r="A12" s="26">
        <v>6144</v>
      </c>
      <c r="B12" s="22">
        <v>3950080.5</v>
      </c>
      <c r="C12" s="4">
        <v>43899.7</v>
      </c>
      <c r="E12" s="26">
        <f t="shared" si="4"/>
        <v>6144</v>
      </c>
      <c r="F12" s="22">
        <f t="shared" si="0"/>
        <v>3950080.5</v>
      </c>
      <c r="G12" s="22">
        <f t="shared" si="1"/>
        <v>188940.5</v>
      </c>
      <c r="H12" s="22">
        <f t="shared" si="2"/>
        <v>222202.9</v>
      </c>
      <c r="I12" s="22">
        <f t="shared" si="3"/>
        <v>36053.599999999999</v>
      </c>
      <c r="J12" s="4">
        <f t="shared" si="5"/>
        <v>447197</v>
      </c>
    </row>
    <row r="13" spans="1:10">
      <c r="A13" s="26">
        <v>8192</v>
      </c>
      <c r="B13" s="23">
        <v>7398334</v>
      </c>
      <c r="C13" s="24">
        <v>101392.6</v>
      </c>
      <c r="E13" s="26">
        <f t="shared" si="4"/>
        <v>8192</v>
      </c>
      <c r="F13" s="23">
        <f t="shared" si="0"/>
        <v>7398334</v>
      </c>
      <c r="G13" s="23">
        <f t="shared" si="1"/>
        <v>370384.8</v>
      </c>
      <c r="H13" s="23">
        <f t="shared" si="2"/>
        <v>409361.7</v>
      </c>
      <c r="I13" s="23">
        <f t="shared" si="3"/>
        <v>62438.5</v>
      </c>
      <c r="J13" s="24">
        <f t="shared" si="5"/>
        <v>842185</v>
      </c>
    </row>
    <row r="15" spans="1:10">
      <c r="A15" s="32"/>
      <c r="B15" s="28" t="s">
        <v>19</v>
      </c>
      <c r="C15" s="27" t="s">
        <v>23</v>
      </c>
      <c r="E15" s="32"/>
      <c r="F15" s="31" t="s">
        <v>34</v>
      </c>
      <c r="G15" s="30" t="s">
        <v>35</v>
      </c>
    </row>
    <row r="16" spans="1:10">
      <c r="A16" s="27">
        <v>32</v>
      </c>
      <c r="B16" s="40">
        <v>540.6</v>
      </c>
      <c r="C16" s="41">
        <v>803.4</v>
      </c>
      <c r="E16" s="26" t="str">
        <f t="shared" ref="E16:E27" si="6">E2</f>
        <v>32</v>
      </c>
      <c r="F16" s="22">
        <f t="shared" ref="F16:F27" si="7">F2/1000</f>
        <v>3.3600000000000005E-2</v>
      </c>
      <c r="G16" s="4">
        <f t="shared" ref="G16:G27" si="8">J2/1000</f>
        <v>1.3795999999999999</v>
      </c>
    </row>
    <row r="17" spans="1:8">
      <c r="A17" s="27">
        <v>64</v>
      </c>
      <c r="B17" s="22">
        <v>440.9</v>
      </c>
      <c r="C17" s="4">
        <v>566.9</v>
      </c>
      <c r="E17" s="26">
        <f t="shared" si="6"/>
        <v>64</v>
      </c>
      <c r="F17" s="22">
        <f t="shared" si="7"/>
        <v>0.29310000000000003</v>
      </c>
      <c r="G17" s="4">
        <f t="shared" si="8"/>
        <v>1.2886000000000002</v>
      </c>
    </row>
    <row r="18" spans="1:8">
      <c r="A18" s="27">
        <v>128</v>
      </c>
      <c r="B18" s="22">
        <v>535.1</v>
      </c>
      <c r="C18" s="4">
        <v>423.5</v>
      </c>
      <c r="E18" s="26">
        <f t="shared" si="6"/>
        <v>128</v>
      </c>
      <c r="F18" s="22">
        <f t="shared" si="7"/>
        <v>0.73529999999999995</v>
      </c>
      <c r="G18" s="4">
        <f t="shared" si="8"/>
        <v>1.331</v>
      </c>
    </row>
    <row r="19" spans="1:8">
      <c r="A19" s="27">
        <v>256</v>
      </c>
      <c r="B19" s="22">
        <v>724.7</v>
      </c>
      <c r="C19" s="4">
        <v>198.7</v>
      </c>
      <c r="E19" s="26">
        <f t="shared" si="6"/>
        <v>256</v>
      </c>
      <c r="F19" s="22">
        <f t="shared" si="7"/>
        <v>4.0226999999999995</v>
      </c>
      <c r="G19" s="4">
        <f t="shared" si="8"/>
        <v>1.9096000000000002</v>
      </c>
    </row>
    <row r="20" spans="1:8">
      <c r="A20" s="27">
        <v>512</v>
      </c>
      <c r="B20" s="22">
        <v>2027.3</v>
      </c>
      <c r="C20" s="4">
        <v>729.2</v>
      </c>
      <c r="E20" s="26">
        <f t="shared" si="6"/>
        <v>512</v>
      </c>
      <c r="F20" s="22">
        <f t="shared" si="7"/>
        <v>13.656499999999999</v>
      </c>
      <c r="G20" s="4">
        <f t="shared" si="8"/>
        <v>5.2435</v>
      </c>
    </row>
    <row r="21" spans="1:8">
      <c r="A21" s="27">
        <v>1024</v>
      </c>
      <c r="B21" s="22">
        <v>5990</v>
      </c>
      <c r="C21" s="4">
        <v>391.6</v>
      </c>
      <c r="E21" s="26">
        <f t="shared" si="6"/>
        <v>1024</v>
      </c>
      <c r="F21" s="22">
        <f t="shared" si="7"/>
        <v>59.883800000000001</v>
      </c>
      <c r="G21" s="4">
        <f t="shared" si="8"/>
        <v>15.6068</v>
      </c>
    </row>
    <row r="22" spans="1:8">
      <c r="A22" s="27">
        <v>1536</v>
      </c>
      <c r="B22" s="22">
        <v>11900.5</v>
      </c>
      <c r="C22" s="4">
        <v>1109.4000000000001</v>
      </c>
      <c r="E22" s="26">
        <f t="shared" si="6"/>
        <v>1536</v>
      </c>
      <c r="F22" s="22">
        <f t="shared" si="7"/>
        <v>117.8502</v>
      </c>
      <c r="G22" s="4">
        <f t="shared" si="8"/>
        <v>35.564800000000005</v>
      </c>
    </row>
    <row r="23" spans="1:8">
      <c r="A23" s="27">
        <v>2048</v>
      </c>
      <c r="B23" s="22">
        <v>18917.900000000001</v>
      </c>
      <c r="C23" s="4">
        <v>5729.2</v>
      </c>
      <c r="E23" s="26">
        <f t="shared" si="6"/>
        <v>2048</v>
      </c>
      <c r="F23" s="22">
        <f t="shared" si="7"/>
        <v>369.017</v>
      </c>
      <c r="G23" s="4">
        <f t="shared" si="8"/>
        <v>48.777999999999999</v>
      </c>
    </row>
    <row r="24" spans="1:8">
      <c r="A24" s="27">
        <v>3072</v>
      </c>
      <c r="B24" s="22">
        <v>37351</v>
      </c>
      <c r="C24" s="4">
        <v>3398.6</v>
      </c>
      <c r="E24" s="26">
        <f t="shared" si="6"/>
        <v>3072</v>
      </c>
      <c r="F24" s="22">
        <f t="shared" si="7"/>
        <v>872.86159999999995</v>
      </c>
      <c r="G24" s="4">
        <f t="shared" si="8"/>
        <v>101.81689999999999</v>
      </c>
    </row>
    <row r="25" spans="1:8">
      <c r="A25" s="27">
        <v>4096</v>
      </c>
      <c r="B25" s="22">
        <v>68187.3</v>
      </c>
      <c r="C25" s="4">
        <v>9414.9</v>
      </c>
      <c r="E25" s="26">
        <f t="shared" si="6"/>
        <v>4096</v>
      </c>
      <c r="F25" s="22">
        <f t="shared" si="7"/>
        <v>1633.0211999999999</v>
      </c>
      <c r="G25" s="4">
        <f t="shared" si="8"/>
        <v>179.02760000000004</v>
      </c>
    </row>
    <row r="26" spans="1:8">
      <c r="A26" s="27">
        <v>6144</v>
      </c>
      <c r="B26" s="22">
        <v>188940.5</v>
      </c>
      <c r="C26" s="4">
        <v>45745.599999999999</v>
      </c>
      <c r="E26" s="26">
        <f t="shared" si="6"/>
        <v>6144</v>
      </c>
      <c r="F26" s="22">
        <f t="shared" si="7"/>
        <v>3950.0805</v>
      </c>
      <c r="G26" s="4">
        <f t="shared" si="8"/>
        <v>447.197</v>
      </c>
    </row>
    <row r="27" spans="1:8">
      <c r="A27" s="27">
        <v>8192</v>
      </c>
      <c r="B27" s="23">
        <v>370384.8</v>
      </c>
      <c r="C27" s="24">
        <v>76175.5</v>
      </c>
      <c r="E27" s="26">
        <f t="shared" si="6"/>
        <v>8192</v>
      </c>
      <c r="F27" s="23">
        <f t="shared" si="7"/>
        <v>7398.3339999999998</v>
      </c>
      <c r="G27" s="24">
        <f t="shared" si="8"/>
        <v>842.18499999999995</v>
      </c>
    </row>
    <row r="29" spans="1:8">
      <c r="A29" s="32"/>
      <c r="B29" s="27" t="s">
        <v>20</v>
      </c>
      <c r="C29" s="27" t="s">
        <v>24</v>
      </c>
      <c r="E29" s="32"/>
      <c r="F29" s="30" t="s">
        <v>31</v>
      </c>
      <c r="G29" s="30" t="s">
        <v>32</v>
      </c>
      <c r="H29" s="30" t="s">
        <v>33</v>
      </c>
    </row>
    <row r="30" spans="1:8">
      <c r="A30" s="29">
        <v>32</v>
      </c>
      <c r="B30" s="40">
        <v>609.5</v>
      </c>
      <c r="C30" s="41">
        <v>683.9</v>
      </c>
      <c r="E30" s="34" t="s">
        <v>40</v>
      </c>
      <c r="F30" s="22">
        <f t="shared" ref="F30:H41" si="9">G2/1000</f>
        <v>0.54059999999999997</v>
      </c>
      <c r="G30" s="22">
        <f t="shared" si="9"/>
        <v>0.60950000000000004</v>
      </c>
      <c r="H30" s="4">
        <f t="shared" si="9"/>
        <v>0.22950000000000001</v>
      </c>
    </row>
    <row r="31" spans="1:8">
      <c r="A31" s="29">
        <v>64</v>
      </c>
      <c r="B31" s="22">
        <v>638</v>
      </c>
      <c r="C31" s="4">
        <v>614.1</v>
      </c>
      <c r="E31" s="26">
        <v>64</v>
      </c>
      <c r="F31" s="22">
        <f t="shared" si="9"/>
        <v>0.44089999999999996</v>
      </c>
      <c r="G31" s="22">
        <f t="shared" si="9"/>
        <v>0.63800000000000001</v>
      </c>
      <c r="H31" s="4">
        <f t="shared" si="9"/>
        <v>0.2097</v>
      </c>
    </row>
    <row r="32" spans="1:8">
      <c r="A32" s="27">
        <v>128</v>
      </c>
      <c r="B32" s="22">
        <v>582.4</v>
      </c>
      <c r="C32" s="4">
        <v>384.5</v>
      </c>
      <c r="E32" s="26">
        <v>128</v>
      </c>
      <c r="F32" s="22">
        <f t="shared" si="9"/>
        <v>0.53510000000000002</v>
      </c>
      <c r="G32" s="22">
        <f t="shared" si="9"/>
        <v>0.58240000000000003</v>
      </c>
      <c r="H32" s="4">
        <f t="shared" si="9"/>
        <v>0.2135</v>
      </c>
    </row>
    <row r="33" spans="1:9">
      <c r="A33" s="27">
        <v>256</v>
      </c>
      <c r="B33" s="22">
        <v>817.1</v>
      </c>
      <c r="C33" s="4">
        <v>407.4</v>
      </c>
      <c r="E33" s="26">
        <v>256</v>
      </c>
      <c r="F33" s="22">
        <f t="shared" si="9"/>
        <v>0.72470000000000001</v>
      </c>
      <c r="G33" s="22">
        <f t="shared" si="9"/>
        <v>0.81710000000000005</v>
      </c>
      <c r="H33" s="4">
        <f t="shared" si="9"/>
        <v>0.36780000000000002</v>
      </c>
    </row>
    <row r="34" spans="1:9">
      <c r="A34" s="27">
        <v>512</v>
      </c>
      <c r="B34" s="22">
        <v>2412</v>
      </c>
      <c r="C34" s="4">
        <v>730.2</v>
      </c>
      <c r="E34" s="26">
        <v>512</v>
      </c>
      <c r="F34" s="22">
        <f t="shared" si="9"/>
        <v>2.0272999999999999</v>
      </c>
      <c r="G34" s="22">
        <f t="shared" si="9"/>
        <v>2.4119999999999999</v>
      </c>
      <c r="H34" s="4">
        <f t="shared" si="9"/>
        <v>0.80420000000000003</v>
      </c>
    </row>
    <row r="35" spans="1:9">
      <c r="A35" s="27">
        <v>1024</v>
      </c>
      <c r="B35" s="22">
        <v>7420.1</v>
      </c>
      <c r="C35" s="4">
        <v>1976.7</v>
      </c>
      <c r="E35" s="26">
        <v>1024</v>
      </c>
      <c r="F35" s="22">
        <f t="shared" si="9"/>
        <v>5.99</v>
      </c>
      <c r="G35" s="22">
        <f t="shared" si="9"/>
        <v>7.4201000000000006</v>
      </c>
      <c r="H35" s="4">
        <f t="shared" si="9"/>
        <v>2.1966999999999999</v>
      </c>
    </row>
    <row r="36" spans="1:9">
      <c r="A36" s="27">
        <v>1536</v>
      </c>
      <c r="B36" s="22">
        <v>19781.2</v>
      </c>
      <c r="C36" s="4">
        <v>7207.2</v>
      </c>
      <c r="E36" s="26">
        <v>1536</v>
      </c>
      <c r="F36" s="22">
        <f t="shared" si="9"/>
        <v>11.900499999999999</v>
      </c>
      <c r="G36" s="22">
        <f t="shared" si="9"/>
        <v>19.781200000000002</v>
      </c>
      <c r="H36" s="4">
        <f t="shared" si="9"/>
        <v>3.8830999999999998</v>
      </c>
    </row>
    <row r="37" spans="1:9">
      <c r="A37" s="27">
        <v>2048</v>
      </c>
      <c r="B37" s="22">
        <v>24729.599999999999</v>
      </c>
      <c r="C37" s="4">
        <v>6967.4</v>
      </c>
      <c r="E37" s="26">
        <v>2048</v>
      </c>
      <c r="F37" s="22">
        <f t="shared" si="9"/>
        <v>18.917900000000003</v>
      </c>
      <c r="G37" s="22">
        <f t="shared" si="9"/>
        <v>24.729599999999998</v>
      </c>
      <c r="H37" s="4">
        <f t="shared" si="9"/>
        <v>5.1304999999999996</v>
      </c>
    </row>
    <row r="38" spans="1:9">
      <c r="A38" s="27">
        <v>3072</v>
      </c>
      <c r="B38" s="22">
        <v>54845</v>
      </c>
      <c r="C38" s="4">
        <v>21337.200000000001</v>
      </c>
      <c r="E38" s="26">
        <v>3072</v>
      </c>
      <c r="F38" s="22">
        <f t="shared" si="9"/>
        <v>37.350999999999999</v>
      </c>
      <c r="G38" s="22">
        <f t="shared" si="9"/>
        <v>54.844999999999999</v>
      </c>
      <c r="H38" s="4">
        <f t="shared" si="9"/>
        <v>9.6208999999999989</v>
      </c>
    </row>
    <row r="39" spans="1:9">
      <c r="A39" s="27">
        <v>4096</v>
      </c>
      <c r="B39" s="22">
        <v>93785.1</v>
      </c>
      <c r="C39" s="4">
        <v>28273.4</v>
      </c>
      <c r="E39" s="26">
        <v>4096</v>
      </c>
      <c r="F39" s="22">
        <f t="shared" si="9"/>
        <v>68.187300000000008</v>
      </c>
      <c r="G39" s="22">
        <f t="shared" si="9"/>
        <v>93.7851</v>
      </c>
      <c r="H39" s="4">
        <f t="shared" si="9"/>
        <v>17.055199999999999</v>
      </c>
    </row>
    <row r="40" spans="1:9">
      <c r="A40" s="27">
        <v>6144</v>
      </c>
      <c r="B40" s="22">
        <v>222202.9</v>
      </c>
      <c r="C40" s="4">
        <v>50972.2</v>
      </c>
      <c r="E40" s="26">
        <v>6144</v>
      </c>
      <c r="F40" s="22">
        <f t="shared" si="9"/>
        <v>188.94049999999999</v>
      </c>
      <c r="G40" s="22">
        <f t="shared" si="9"/>
        <v>222.2029</v>
      </c>
      <c r="H40" s="4">
        <f t="shared" si="9"/>
        <v>36.053599999999996</v>
      </c>
    </row>
    <row r="41" spans="1:9">
      <c r="A41" s="27">
        <v>8192</v>
      </c>
      <c r="B41" s="23">
        <v>409361.7</v>
      </c>
      <c r="C41" s="24">
        <v>61359.9</v>
      </c>
      <c r="E41" s="26">
        <v>8192</v>
      </c>
      <c r="F41" s="23">
        <f t="shared" si="9"/>
        <v>370.38479999999998</v>
      </c>
      <c r="G41" s="23">
        <f t="shared" si="9"/>
        <v>409.36169999999998</v>
      </c>
      <c r="H41" s="24">
        <f t="shared" si="9"/>
        <v>62.438499999999998</v>
      </c>
    </row>
    <row r="43" spans="1:9">
      <c r="A43" s="32"/>
      <c r="B43" s="28" t="s">
        <v>21</v>
      </c>
      <c r="C43" s="27" t="s">
        <v>25</v>
      </c>
      <c r="E43" s="43"/>
      <c r="F43" s="42" t="s">
        <v>37</v>
      </c>
      <c r="G43" s="46" t="s">
        <v>36</v>
      </c>
      <c r="H43" s="42" t="s">
        <v>43</v>
      </c>
      <c r="I43" s="48" t="s">
        <v>42</v>
      </c>
    </row>
    <row r="44" spans="1:9">
      <c r="A44" s="27">
        <v>32</v>
      </c>
      <c r="B44" s="40">
        <v>229.5</v>
      </c>
      <c r="C44" s="41">
        <v>422.5</v>
      </c>
      <c r="E44" s="44">
        <f t="shared" ref="E44:E55" si="10">E30*E30</f>
        <v>1024</v>
      </c>
      <c r="F44" s="5">
        <f t="shared" ref="F44:F55" si="11">(G44/E44)*1000000</f>
        <v>527.9296875</v>
      </c>
      <c r="G44" s="22">
        <f t="shared" ref="G44:G55" si="12">G2/1000</f>
        <v>0.54059999999999997</v>
      </c>
      <c r="H44" s="22">
        <f t="shared" ref="H44:H55" si="13">(E44*5+500000)/E44</f>
        <v>493.28125</v>
      </c>
      <c r="I44" s="25">
        <f t="shared" ref="I44:I55" si="14">(E44*5+500000)/1000000</f>
        <v>0.50512000000000001</v>
      </c>
    </row>
    <row r="45" spans="1:9">
      <c r="A45" s="27">
        <v>64</v>
      </c>
      <c r="B45" s="22">
        <v>209.7</v>
      </c>
      <c r="C45" s="4">
        <v>58.2</v>
      </c>
      <c r="E45" s="45">
        <f t="shared" si="10"/>
        <v>4096</v>
      </c>
      <c r="F45" s="5">
        <f t="shared" si="11"/>
        <v>107.64160156249999</v>
      </c>
      <c r="G45" s="22">
        <f t="shared" si="12"/>
        <v>0.44089999999999996</v>
      </c>
      <c r="H45" s="22">
        <f t="shared" si="13"/>
        <v>127.0703125</v>
      </c>
      <c r="I45" s="4">
        <f t="shared" si="14"/>
        <v>0.52048000000000005</v>
      </c>
    </row>
    <row r="46" spans="1:9">
      <c r="A46" s="27">
        <v>128</v>
      </c>
      <c r="B46" s="22">
        <v>213.5</v>
      </c>
      <c r="C46" s="4">
        <v>48.2</v>
      </c>
      <c r="E46" s="45">
        <f t="shared" si="10"/>
        <v>16384</v>
      </c>
      <c r="F46" s="5">
        <f t="shared" si="11"/>
        <v>32.659912109375</v>
      </c>
      <c r="G46" s="22">
        <f t="shared" si="12"/>
        <v>0.53510000000000002</v>
      </c>
      <c r="H46" s="22">
        <f t="shared" si="13"/>
        <v>35.517578125</v>
      </c>
      <c r="I46" s="4">
        <f t="shared" si="14"/>
        <v>0.58191999999999999</v>
      </c>
    </row>
    <row r="47" spans="1:9">
      <c r="A47" s="27">
        <v>256</v>
      </c>
      <c r="B47" s="22">
        <v>367.8</v>
      </c>
      <c r="C47" s="4">
        <v>81.3</v>
      </c>
      <c r="E47" s="45">
        <f t="shared" si="10"/>
        <v>65536</v>
      </c>
      <c r="F47" s="5">
        <f t="shared" si="11"/>
        <v>11.05804443359375</v>
      </c>
      <c r="G47" s="22">
        <f t="shared" si="12"/>
        <v>0.72470000000000001</v>
      </c>
      <c r="H47" s="22">
        <f t="shared" si="13"/>
        <v>12.62939453125</v>
      </c>
      <c r="I47" s="4">
        <f t="shared" si="14"/>
        <v>0.82767999999999997</v>
      </c>
    </row>
    <row r="48" spans="1:9">
      <c r="A48" s="27">
        <v>512</v>
      </c>
      <c r="B48" s="22">
        <v>804.2</v>
      </c>
      <c r="C48" s="4">
        <v>139.1</v>
      </c>
      <c r="E48" s="45">
        <f t="shared" si="10"/>
        <v>262144</v>
      </c>
      <c r="F48" s="5">
        <f t="shared" si="11"/>
        <v>7.7335357666015616</v>
      </c>
      <c r="G48" s="22">
        <f t="shared" si="12"/>
        <v>2.0272999999999999</v>
      </c>
      <c r="H48" s="22">
        <f t="shared" si="13"/>
        <v>6.9073486328125</v>
      </c>
      <c r="I48" s="4">
        <f t="shared" si="14"/>
        <v>1.8107200000000001</v>
      </c>
    </row>
    <row r="49" spans="1:24">
      <c r="A49" s="27">
        <v>1024</v>
      </c>
      <c r="B49" s="22">
        <v>2196.6999999999998</v>
      </c>
      <c r="C49" s="4">
        <v>143.19999999999999</v>
      </c>
      <c r="E49" s="45">
        <f t="shared" si="10"/>
        <v>1048576</v>
      </c>
      <c r="F49" s="5">
        <f t="shared" si="11"/>
        <v>5.7125091552734375</v>
      </c>
      <c r="G49" s="22">
        <f t="shared" si="12"/>
        <v>5.99</v>
      </c>
      <c r="H49" s="22">
        <f t="shared" si="13"/>
        <v>5.476837158203125</v>
      </c>
      <c r="I49" s="4">
        <f t="shared" si="14"/>
        <v>5.7428800000000004</v>
      </c>
    </row>
    <row r="50" spans="1:24">
      <c r="A50" s="27">
        <v>1536</v>
      </c>
      <c r="B50" s="22">
        <v>3883.1</v>
      </c>
      <c r="C50" s="4">
        <v>495.1</v>
      </c>
      <c r="E50" s="45">
        <f t="shared" si="10"/>
        <v>2359296</v>
      </c>
      <c r="F50" s="5">
        <f t="shared" si="11"/>
        <v>5.0440894232855902</v>
      </c>
      <c r="G50" s="22">
        <f t="shared" si="12"/>
        <v>11.900499999999999</v>
      </c>
      <c r="H50" s="22">
        <f t="shared" si="13"/>
        <v>5.2119276258680554</v>
      </c>
      <c r="I50" s="4">
        <f t="shared" si="14"/>
        <v>12.296480000000001</v>
      </c>
    </row>
    <row r="51" spans="1:24">
      <c r="A51" s="27">
        <v>2048</v>
      </c>
      <c r="B51" s="22">
        <v>5130.5</v>
      </c>
      <c r="C51" s="4">
        <v>1152.5999999999999</v>
      </c>
      <c r="E51" s="45">
        <f t="shared" si="10"/>
        <v>4194304</v>
      </c>
      <c r="F51" s="5">
        <f t="shared" si="11"/>
        <v>4.5103788375854501</v>
      </c>
      <c r="G51" s="22">
        <f t="shared" si="12"/>
        <v>18.917900000000003</v>
      </c>
      <c r="H51" s="22">
        <f t="shared" si="13"/>
        <v>5.1192092895507812</v>
      </c>
      <c r="I51" s="4">
        <f t="shared" si="14"/>
        <v>21.471520000000002</v>
      </c>
    </row>
    <row r="52" spans="1:24">
      <c r="A52" s="27">
        <v>3072</v>
      </c>
      <c r="B52" s="22">
        <v>9620.9</v>
      </c>
      <c r="C52" s="4">
        <v>1962.5</v>
      </c>
      <c r="E52" s="45">
        <f t="shared" si="10"/>
        <v>9437184</v>
      </c>
      <c r="F52" s="5">
        <f t="shared" si="11"/>
        <v>3.9578543768988719</v>
      </c>
      <c r="G52" s="22">
        <f t="shared" si="12"/>
        <v>37.350999999999999</v>
      </c>
      <c r="H52" s="22">
        <f t="shared" si="13"/>
        <v>5.0529819064670143</v>
      </c>
      <c r="I52" s="4">
        <f t="shared" si="14"/>
        <v>47.685920000000003</v>
      </c>
    </row>
    <row r="53" spans="1:24">
      <c r="A53" s="27">
        <v>4096</v>
      </c>
      <c r="B53" s="22">
        <v>17055.2</v>
      </c>
      <c r="C53" s="4">
        <v>5622</v>
      </c>
      <c r="E53" s="45">
        <f t="shared" si="10"/>
        <v>16777216</v>
      </c>
      <c r="F53" s="5">
        <f t="shared" si="11"/>
        <v>4.0642797946929941</v>
      </c>
      <c r="G53" s="22">
        <f t="shared" si="12"/>
        <v>68.187300000000008</v>
      </c>
      <c r="H53" s="22">
        <f t="shared" si="13"/>
        <v>5.0298023223876953</v>
      </c>
      <c r="I53" s="4">
        <f t="shared" si="14"/>
        <v>84.386080000000007</v>
      </c>
    </row>
    <row r="54" spans="1:24">
      <c r="A54" s="27">
        <v>6144</v>
      </c>
      <c r="B54" s="22">
        <v>36053.599999999999</v>
      </c>
      <c r="C54" s="4">
        <v>6647.5</v>
      </c>
      <c r="E54" s="45">
        <f t="shared" si="10"/>
        <v>37748736</v>
      </c>
      <c r="F54" s="5">
        <f t="shared" si="11"/>
        <v>5.0052139494154186</v>
      </c>
      <c r="G54" s="22">
        <f t="shared" si="12"/>
        <v>188.94049999999999</v>
      </c>
      <c r="H54" s="22">
        <f t="shared" si="13"/>
        <v>5.0132454766167536</v>
      </c>
      <c r="I54" s="4">
        <f t="shared" si="14"/>
        <v>189.24368000000001</v>
      </c>
    </row>
    <row r="55" spans="1:24">
      <c r="A55" s="27">
        <v>8192</v>
      </c>
      <c r="B55" s="23">
        <v>62438.5</v>
      </c>
      <c r="C55" s="24">
        <v>6964.2</v>
      </c>
      <c r="E55" s="45">
        <f t="shared" si="10"/>
        <v>67108864</v>
      </c>
      <c r="F55" s="47">
        <f t="shared" si="11"/>
        <v>5.5191636085510254</v>
      </c>
      <c r="G55" s="23">
        <f t="shared" si="12"/>
        <v>370.38479999999998</v>
      </c>
      <c r="H55" s="23">
        <f t="shared" si="13"/>
        <v>5.0074505805969238</v>
      </c>
      <c r="I55" s="24">
        <f t="shared" si="14"/>
        <v>336.04432000000003</v>
      </c>
    </row>
    <row r="57" spans="1:24">
      <c r="A57" s="32"/>
      <c r="B57" s="31" t="s">
        <v>38</v>
      </c>
      <c r="C57" s="30" t="s">
        <v>39</v>
      </c>
      <c r="E57" s="43"/>
      <c r="F57" s="42" t="s">
        <v>37</v>
      </c>
      <c r="G57" s="46" t="s">
        <v>44</v>
      </c>
      <c r="H57" s="42" t="s">
        <v>43</v>
      </c>
      <c r="I57" s="48" t="s">
        <v>42</v>
      </c>
    </row>
    <row r="58" spans="1:24">
      <c r="A58" s="27">
        <v>32</v>
      </c>
      <c r="B58" s="38">
        <v>648.1</v>
      </c>
      <c r="C58" s="39">
        <v>148.5</v>
      </c>
      <c r="E58" s="44">
        <f>A44*A44</f>
        <v>1024</v>
      </c>
      <c r="F58" s="5">
        <f>(G58/E58)*1000000</f>
        <v>224.12109375</v>
      </c>
      <c r="G58" s="22">
        <f>B44/1000</f>
        <v>0.22950000000000001</v>
      </c>
      <c r="H58" s="22">
        <f>(E58*1+200000)/E58</f>
        <v>196.3125</v>
      </c>
      <c r="I58" s="25">
        <f>(E58*1+200000)/1000000</f>
        <v>0.20102400000000001</v>
      </c>
    </row>
    <row r="59" spans="1:24" ht="15" customHeight="1">
      <c r="A59" s="27">
        <v>64</v>
      </c>
      <c r="B59" s="22">
        <v>577.79999999999995</v>
      </c>
      <c r="C59" s="4">
        <v>66.400000000000006</v>
      </c>
      <c r="E59" s="44">
        <f t="shared" ref="E59:E69" si="15">A45*A45</f>
        <v>4096</v>
      </c>
      <c r="F59" s="5">
        <f t="shared" ref="F59:F68" si="16">(G59/E59)*1000000</f>
        <v>51.1962890625</v>
      </c>
      <c r="G59" s="22">
        <f t="shared" ref="G59:G69" si="17">B45/1000</f>
        <v>0.2097</v>
      </c>
      <c r="H59" s="22">
        <f t="shared" ref="H59:H69" si="18">(E59*1+200000)/E59</f>
        <v>49.828125</v>
      </c>
      <c r="I59" s="4">
        <f t="shared" ref="I59:I69" si="19">(E59*1+200000)/1000000</f>
        <v>0.204096</v>
      </c>
    </row>
    <row r="60" spans="1:24">
      <c r="A60" s="27">
        <v>128</v>
      </c>
      <c r="B60" s="22">
        <v>778.9</v>
      </c>
      <c r="C60" s="4">
        <v>1366.3</v>
      </c>
      <c r="E60" s="44">
        <f t="shared" si="15"/>
        <v>16384</v>
      </c>
      <c r="F60" s="5">
        <f t="shared" si="16"/>
        <v>13.031005859375</v>
      </c>
      <c r="G60" s="22">
        <f t="shared" si="17"/>
        <v>0.2135</v>
      </c>
      <c r="H60" s="22">
        <f t="shared" si="18"/>
        <v>13.20703125</v>
      </c>
      <c r="I60" s="4">
        <f t="shared" si="19"/>
        <v>0.21638399999999999</v>
      </c>
    </row>
    <row r="61" spans="1:24">
      <c r="A61" s="27">
        <v>256</v>
      </c>
      <c r="B61" s="22">
        <v>770.1</v>
      </c>
      <c r="C61" s="4">
        <v>1335.8</v>
      </c>
      <c r="E61" s="44">
        <f t="shared" si="15"/>
        <v>65536</v>
      </c>
      <c r="F61" s="5">
        <f t="shared" si="16"/>
        <v>5.6121826171875</v>
      </c>
      <c r="G61" s="22">
        <f t="shared" si="17"/>
        <v>0.36780000000000002</v>
      </c>
      <c r="H61" s="22">
        <f t="shared" si="18"/>
        <v>4.0517578125</v>
      </c>
      <c r="I61" s="4">
        <f t="shared" si="19"/>
        <v>0.26553599999999999</v>
      </c>
    </row>
    <row r="62" spans="1:24">
      <c r="A62" s="27">
        <v>512</v>
      </c>
      <c r="B62" s="22">
        <v>848.7</v>
      </c>
      <c r="C62" s="4">
        <v>1352.3</v>
      </c>
      <c r="E62" s="44">
        <f t="shared" si="15"/>
        <v>262144</v>
      </c>
      <c r="F62" s="5">
        <f t="shared" si="16"/>
        <v>3.067779541015625</v>
      </c>
      <c r="G62" s="22">
        <f t="shared" si="17"/>
        <v>0.80420000000000003</v>
      </c>
      <c r="H62" s="22">
        <f t="shared" si="18"/>
        <v>1.762939453125</v>
      </c>
      <c r="I62" s="4">
        <f t="shared" si="19"/>
        <v>0.462144</v>
      </c>
      <c r="J62" s="55" t="s">
        <v>46</v>
      </c>
      <c r="K62" s="55"/>
      <c r="L62" s="55"/>
      <c r="M62" s="55"/>
      <c r="N62" s="55"/>
      <c r="O62" s="55"/>
      <c r="P62" s="55"/>
      <c r="R62" s="53" t="s">
        <v>47</v>
      </c>
      <c r="S62" s="53"/>
      <c r="T62" s="53"/>
      <c r="U62" s="53"/>
      <c r="V62" s="53"/>
      <c r="W62" s="53"/>
      <c r="X62" s="53"/>
    </row>
    <row r="63" spans="1:24">
      <c r="A63" s="27">
        <v>1024</v>
      </c>
      <c r="B63" s="22">
        <v>726</v>
      </c>
      <c r="C63" s="4">
        <v>63.8</v>
      </c>
      <c r="E63" s="44">
        <f t="shared" si="15"/>
        <v>1048576</v>
      </c>
      <c r="F63" s="5">
        <f t="shared" si="16"/>
        <v>2.0949363708496094</v>
      </c>
      <c r="G63" s="22">
        <f t="shared" si="17"/>
        <v>2.1966999999999999</v>
      </c>
      <c r="H63" s="22">
        <f t="shared" si="18"/>
        <v>1.19073486328125</v>
      </c>
      <c r="I63" s="4">
        <f t="shared" si="19"/>
        <v>1.2485759999999999</v>
      </c>
      <c r="J63" s="55"/>
      <c r="K63" s="55"/>
      <c r="L63" s="55"/>
      <c r="M63" s="55"/>
      <c r="N63" s="55"/>
      <c r="O63" s="55"/>
      <c r="P63" s="55"/>
      <c r="R63" s="53"/>
      <c r="S63" s="53"/>
      <c r="T63" s="53"/>
      <c r="U63" s="53"/>
      <c r="V63" s="53"/>
      <c r="W63" s="53"/>
      <c r="X63" s="53"/>
    </row>
    <row r="64" spans="1:24">
      <c r="A64" s="27">
        <v>1536</v>
      </c>
      <c r="B64" s="22">
        <v>1048.3</v>
      </c>
      <c r="C64" s="4">
        <v>2248.1999999999998</v>
      </c>
      <c r="E64" s="44">
        <f t="shared" si="15"/>
        <v>2359296</v>
      </c>
      <c r="F64" s="5">
        <f t="shared" si="16"/>
        <v>1.6458723280164931</v>
      </c>
      <c r="G64" s="22">
        <f t="shared" si="17"/>
        <v>3.8830999999999998</v>
      </c>
      <c r="H64" s="22">
        <f t="shared" si="18"/>
        <v>1.0847710503472223</v>
      </c>
      <c r="I64" s="4">
        <f t="shared" si="19"/>
        <v>2.5592959999999998</v>
      </c>
      <c r="J64" s="55"/>
      <c r="K64" s="55"/>
      <c r="L64" s="55"/>
      <c r="M64" s="55"/>
      <c r="N64" s="55"/>
      <c r="O64" s="55"/>
      <c r="P64" s="55"/>
      <c r="R64" s="53"/>
      <c r="S64" s="53"/>
      <c r="T64" s="53"/>
      <c r="U64" s="53"/>
      <c r="V64" s="53"/>
      <c r="W64" s="53"/>
      <c r="X64" s="53"/>
    </row>
    <row r="65" spans="1:24" ht="15" customHeight="1">
      <c r="A65" s="27">
        <v>2048</v>
      </c>
      <c r="B65" s="22">
        <v>1076.8</v>
      </c>
      <c r="C65" s="4">
        <v>2444.6</v>
      </c>
      <c r="E65" s="44">
        <f t="shared" si="15"/>
        <v>4194304</v>
      </c>
      <c r="F65" s="5">
        <f t="shared" si="16"/>
        <v>1.2232065200805664</v>
      </c>
      <c r="G65" s="22">
        <f t="shared" si="17"/>
        <v>5.1304999999999996</v>
      </c>
      <c r="H65" s="22">
        <f t="shared" si="18"/>
        <v>1.0476837158203125</v>
      </c>
      <c r="I65" s="4">
        <f t="shared" si="19"/>
        <v>4.394304</v>
      </c>
      <c r="J65" s="55"/>
      <c r="K65" s="55"/>
      <c r="L65" s="55"/>
      <c r="M65" s="55"/>
      <c r="N65" s="55"/>
      <c r="O65" s="55"/>
      <c r="P65" s="55"/>
      <c r="R65" s="53"/>
      <c r="S65" s="53"/>
      <c r="T65" s="53"/>
      <c r="U65" s="53"/>
      <c r="V65" s="53"/>
      <c r="W65" s="53"/>
      <c r="X65" s="53"/>
    </row>
    <row r="66" spans="1:24">
      <c r="A66" s="27">
        <v>3072</v>
      </c>
      <c r="B66" s="22">
        <v>740.3</v>
      </c>
      <c r="C66" s="4">
        <v>62.3</v>
      </c>
      <c r="E66" s="44">
        <f t="shared" si="15"/>
        <v>9437184</v>
      </c>
      <c r="F66" s="5">
        <f t="shared" si="16"/>
        <v>1.0194672478569877</v>
      </c>
      <c r="G66" s="22">
        <f t="shared" si="17"/>
        <v>9.6208999999999989</v>
      </c>
      <c r="H66" s="22">
        <f t="shared" si="18"/>
        <v>1.0211927625868056</v>
      </c>
      <c r="I66" s="4">
        <f t="shared" si="19"/>
        <v>9.6371839999999995</v>
      </c>
      <c r="J66" s="55"/>
      <c r="K66" s="55"/>
      <c r="L66" s="55"/>
      <c r="M66" s="55"/>
      <c r="N66" s="55"/>
      <c r="O66" s="55"/>
      <c r="P66" s="55"/>
      <c r="R66" s="53"/>
      <c r="S66" s="53"/>
      <c r="T66" s="53"/>
      <c r="U66" s="53"/>
      <c r="V66" s="53"/>
      <c r="W66" s="53"/>
      <c r="X66" s="53"/>
    </row>
    <row r="67" spans="1:24">
      <c r="A67" s="27">
        <v>4096</v>
      </c>
      <c r="B67" s="22">
        <v>934.7</v>
      </c>
      <c r="C67" s="4">
        <v>1335.9</v>
      </c>
      <c r="E67" s="44">
        <f t="shared" si="15"/>
        <v>16777216</v>
      </c>
      <c r="F67" s="5">
        <f t="shared" si="16"/>
        <v>1.0165691375732422</v>
      </c>
      <c r="G67" s="22">
        <f t="shared" si="17"/>
        <v>17.055199999999999</v>
      </c>
      <c r="H67" s="22">
        <f t="shared" si="18"/>
        <v>1.0119209289550781</v>
      </c>
      <c r="I67" s="4">
        <f t="shared" si="19"/>
        <v>16.977215999999999</v>
      </c>
      <c r="J67" s="56" t="s">
        <v>41</v>
      </c>
      <c r="K67" s="56"/>
      <c r="L67" s="56"/>
      <c r="M67" s="49"/>
      <c r="N67" s="49"/>
      <c r="O67" s="49"/>
      <c r="P67" s="49"/>
      <c r="R67" s="54" t="s">
        <v>45</v>
      </c>
      <c r="S67" s="54"/>
      <c r="T67" s="54"/>
    </row>
    <row r="68" spans="1:24">
      <c r="A68" s="27">
        <v>6144</v>
      </c>
      <c r="B68" s="22">
        <v>1933.1</v>
      </c>
      <c r="C68" s="4">
        <v>4835.1000000000004</v>
      </c>
      <c r="E68" s="44">
        <f t="shared" si="15"/>
        <v>37748736</v>
      </c>
      <c r="F68" s="5">
        <f t="shared" si="16"/>
        <v>0.95509423149956596</v>
      </c>
      <c r="G68" s="22">
        <f t="shared" si="17"/>
        <v>36.053599999999996</v>
      </c>
      <c r="H68" s="22">
        <f t="shared" si="18"/>
        <v>1.0052981906467013</v>
      </c>
      <c r="I68" s="4">
        <f t="shared" si="19"/>
        <v>37.948735999999997</v>
      </c>
    </row>
    <row r="69" spans="1:24">
      <c r="A69" s="27">
        <v>8192</v>
      </c>
      <c r="B69" s="23">
        <v>4105.3999999999996</v>
      </c>
      <c r="C69" s="24">
        <v>5015.3999999999996</v>
      </c>
      <c r="E69" s="44">
        <f t="shared" si="15"/>
        <v>67108864</v>
      </c>
      <c r="F69" s="47">
        <f>(G69/E69)*1000000</f>
        <v>0.93040615320205688</v>
      </c>
      <c r="G69" s="23">
        <f t="shared" si="17"/>
        <v>62.438499999999998</v>
      </c>
      <c r="H69" s="23">
        <f t="shared" si="18"/>
        <v>1.0029802322387695</v>
      </c>
      <c r="I69" s="24">
        <f t="shared" si="19"/>
        <v>67.308864</v>
      </c>
    </row>
  </sheetData>
  <mergeCells count="4">
    <mergeCell ref="R62:X66"/>
    <mergeCell ref="R67:T67"/>
    <mergeCell ref="J62:P66"/>
    <mergeCell ref="J67:L6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Versuch 1</vt:lpstr>
      <vt:lpstr>Versuch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Pöppl</dc:creator>
  <cp:lastModifiedBy>Alexander Pöppl</cp:lastModifiedBy>
  <dcterms:created xsi:type="dcterms:W3CDTF">2013-12-02T15:01:19Z</dcterms:created>
  <dcterms:modified xsi:type="dcterms:W3CDTF">2013-12-22T14:15:50Z</dcterms:modified>
</cp:coreProperties>
</file>