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downey\Documents\PROTECT sediment\data\PARTICLE ANALYSIS\"/>
    </mc:Choice>
  </mc:AlternateContent>
  <bookViews>
    <workbookView xWindow="0" yWindow="0" windowWidth="18930" windowHeight="10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1" i="1" l="1"/>
  <c r="R167" i="1"/>
  <c r="R168" i="1"/>
  <c r="R169" i="1"/>
  <c r="R170" i="1"/>
  <c r="M169" i="1"/>
  <c r="H169" i="1"/>
  <c r="M168" i="1"/>
  <c r="H168" i="1"/>
  <c r="M167" i="1"/>
  <c r="H167" i="1"/>
  <c r="R166" i="1"/>
  <c r="M166" i="1"/>
  <c r="H166" i="1"/>
  <c r="R165" i="1"/>
  <c r="M165" i="1"/>
  <c r="H165" i="1"/>
  <c r="R164" i="1"/>
  <c r="M164" i="1"/>
  <c r="H164" i="1"/>
  <c r="R163" i="1"/>
  <c r="M163" i="1"/>
  <c r="H163" i="1"/>
  <c r="R162" i="1"/>
  <c r="M162" i="1"/>
  <c r="H162" i="1"/>
  <c r="R161" i="1"/>
  <c r="M161" i="1"/>
  <c r="H161" i="1"/>
  <c r="R160" i="1"/>
  <c r="M160" i="1"/>
  <c r="H160" i="1"/>
  <c r="R152" i="1"/>
  <c r="M151" i="1"/>
  <c r="R151" i="1"/>
  <c r="H151" i="1"/>
  <c r="M150" i="1"/>
  <c r="H150" i="1"/>
  <c r="R149" i="1"/>
  <c r="M149" i="1"/>
  <c r="H149" i="1"/>
  <c r="R148" i="1"/>
  <c r="M148" i="1"/>
  <c r="H148" i="1"/>
  <c r="R147" i="1"/>
  <c r="M147" i="1"/>
  <c r="H147" i="1"/>
  <c r="R146" i="1"/>
  <c r="M146" i="1"/>
  <c r="H146" i="1"/>
  <c r="R145" i="1"/>
  <c r="M145" i="1"/>
  <c r="H145" i="1"/>
  <c r="R144" i="1"/>
  <c r="M144" i="1"/>
  <c r="H144" i="1"/>
  <c r="R135" i="1"/>
  <c r="M135" i="1"/>
  <c r="H135" i="1"/>
  <c r="R134" i="1"/>
  <c r="M134" i="1"/>
  <c r="H134" i="1"/>
  <c r="R133" i="1"/>
  <c r="M133" i="1"/>
  <c r="H133" i="1"/>
  <c r="R132" i="1"/>
  <c r="M132" i="1"/>
  <c r="H132" i="1"/>
  <c r="R131" i="1"/>
  <c r="M131" i="1"/>
  <c r="H131" i="1"/>
  <c r="R130" i="1"/>
  <c r="M130" i="1"/>
  <c r="H130" i="1"/>
  <c r="R129" i="1"/>
  <c r="M129" i="1"/>
  <c r="H129" i="1"/>
  <c r="R128" i="1"/>
  <c r="M128" i="1"/>
  <c r="H128" i="1"/>
  <c r="M120" i="1"/>
  <c r="R120" i="1"/>
  <c r="M119" i="1"/>
  <c r="H120" i="1"/>
  <c r="R119" i="1"/>
  <c r="H119" i="1"/>
  <c r="R118" i="1"/>
  <c r="M118" i="1"/>
  <c r="H118" i="1"/>
  <c r="R117" i="1"/>
  <c r="M117" i="1"/>
  <c r="H117" i="1"/>
  <c r="R116" i="1"/>
  <c r="M116" i="1"/>
  <c r="H116" i="1"/>
  <c r="R115" i="1"/>
  <c r="M115" i="1"/>
  <c r="H115" i="1"/>
  <c r="R114" i="1"/>
  <c r="M114" i="1"/>
  <c r="H114" i="1"/>
  <c r="R113" i="1"/>
  <c r="M113" i="1"/>
  <c r="H113" i="1"/>
  <c r="R112" i="1"/>
  <c r="M112" i="1"/>
  <c r="H112" i="1"/>
  <c r="R104" i="1"/>
  <c r="M104" i="1"/>
  <c r="H104" i="1"/>
  <c r="R103" i="1"/>
  <c r="M103" i="1"/>
  <c r="H103" i="1"/>
  <c r="R102" i="1"/>
  <c r="M102" i="1"/>
  <c r="H102" i="1"/>
  <c r="R101" i="1"/>
  <c r="M101" i="1"/>
  <c r="H101" i="1"/>
  <c r="R100" i="1"/>
  <c r="M100" i="1"/>
  <c r="H100" i="1"/>
  <c r="R99" i="1"/>
  <c r="M99" i="1"/>
  <c r="H99" i="1"/>
  <c r="R98" i="1"/>
  <c r="M98" i="1"/>
  <c r="H98" i="1"/>
  <c r="R97" i="1"/>
  <c r="R106" i="1" s="1"/>
  <c r="P107" i="1" s="1"/>
  <c r="M97" i="1"/>
  <c r="H97" i="1"/>
  <c r="P172" i="1" l="1"/>
  <c r="H154" i="1"/>
  <c r="F155" i="1" s="1"/>
  <c r="M170" i="1"/>
  <c r="K171" i="1" s="1"/>
  <c r="M154" i="1"/>
  <c r="K155" i="1" s="1"/>
  <c r="R153" i="1"/>
  <c r="P154" i="1" s="1"/>
  <c r="H170" i="1"/>
  <c r="F171" i="1" s="1"/>
  <c r="R137" i="1"/>
  <c r="P138" i="1" s="1"/>
  <c r="M138" i="1"/>
  <c r="K139" i="1" s="1"/>
  <c r="H138" i="1"/>
  <c r="F139" i="1" s="1"/>
  <c r="R121" i="1"/>
  <c r="P122" i="1" s="1"/>
  <c r="M122" i="1"/>
  <c r="K123" i="1" s="1"/>
  <c r="H122" i="1"/>
  <c r="F123" i="1" s="1"/>
  <c r="M107" i="1"/>
  <c r="K108" i="1" s="1"/>
  <c r="H107" i="1"/>
  <c r="F108" i="1" s="1"/>
  <c r="R91" i="1"/>
  <c r="R90" i="1"/>
  <c r="R89" i="1"/>
  <c r="R80" i="1"/>
  <c r="R92" i="1" s="1"/>
  <c r="P93" i="1" s="1"/>
  <c r="R81" i="1"/>
  <c r="R82" i="1"/>
  <c r="R83" i="1"/>
  <c r="R84" i="1"/>
  <c r="R85" i="1"/>
  <c r="R86" i="1"/>
  <c r="R87" i="1"/>
  <c r="R88" i="1"/>
  <c r="M91" i="1"/>
  <c r="M90" i="1"/>
  <c r="M80" i="1"/>
  <c r="M92" i="1" s="1"/>
  <c r="K93" i="1" s="1"/>
  <c r="M81" i="1"/>
  <c r="M82" i="1"/>
  <c r="M83" i="1"/>
  <c r="M84" i="1"/>
  <c r="M85" i="1"/>
  <c r="M86" i="1"/>
  <c r="M87" i="1"/>
  <c r="M88" i="1"/>
  <c r="M89" i="1"/>
  <c r="H80" i="1"/>
  <c r="H88" i="1" s="1"/>
  <c r="F89" i="1" s="1"/>
  <c r="H81" i="1"/>
  <c r="H83" i="1"/>
  <c r="H84" i="1"/>
  <c r="H85" i="1"/>
  <c r="H86" i="1"/>
  <c r="H87" i="1"/>
  <c r="R66" i="1"/>
  <c r="R67" i="1"/>
  <c r="R68" i="1"/>
  <c r="R69" i="1"/>
  <c r="R70" i="1"/>
  <c r="R71" i="1"/>
  <c r="R72" i="1"/>
  <c r="R73" i="1"/>
  <c r="R65" i="1"/>
  <c r="R74" i="1" s="1"/>
  <c r="P75" i="1" s="1"/>
  <c r="M66" i="1"/>
  <c r="M67" i="1"/>
  <c r="M68" i="1"/>
  <c r="M75" i="1" s="1"/>
  <c r="K76" i="1" s="1"/>
  <c r="M69" i="1"/>
  <c r="M70" i="1"/>
  <c r="M71" i="1"/>
  <c r="M72" i="1"/>
  <c r="M73" i="1"/>
  <c r="M74" i="1"/>
  <c r="M65" i="1"/>
  <c r="H66" i="1"/>
  <c r="H67" i="1"/>
  <c r="H68" i="1"/>
  <c r="H75" i="1" s="1"/>
  <c r="F76" i="1" s="1"/>
  <c r="H69" i="1"/>
  <c r="H70" i="1"/>
  <c r="H71" i="1"/>
  <c r="H72" i="1"/>
  <c r="H73" i="1"/>
  <c r="H74" i="1"/>
  <c r="H65" i="1"/>
  <c r="R51" i="1"/>
  <c r="R60" i="1" s="1"/>
  <c r="P61" i="1" s="1"/>
  <c r="R52" i="1"/>
  <c r="R53" i="1"/>
  <c r="R54" i="1"/>
  <c r="R55" i="1"/>
  <c r="R56" i="1"/>
  <c r="R57" i="1"/>
  <c r="R58" i="1"/>
  <c r="R59" i="1"/>
  <c r="R50" i="1"/>
  <c r="M51" i="1"/>
  <c r="M52" i="1"/>
  <c r="M53" i="1"/>
  <c r="M59" i="1" s="1"/>
  <c r="K60" i="1" s="1"/>
  <c r="M54" i="1"/>
  <c r="M55" i="1"/>
  <c r="M56" i="1"/>
  <c r="M57" i="1"/>
  <c r="M58" i="1"/>
  <c r="M50" i="1"/>
  <c r="H51" i="1"/>
  <c r="H52" i="1"/>
  <c r="H53" i="1"/>
  <c r="H54" i="1"/>
  <c r="H55" i="1"/>
  <c r="H56" i="1"/>
  <c r="H57" i="1"/>
  <c r="H58" i="1"/>
  <c r="H59" i="1"/>
  <c r="H50" i="1"/>
  <c r="H60" i="1" s="1"/>
  <c r="F61" i="1" s="1"/>
  <c r="R44" i="1"/>
  <c r="R43" i="1"/>
  <c r="R42" i="1"/>
  <c r="R41" i="1"/>
  <c r="R40" i="1"/>
  <c r="R39" i="1"/>
  <c r="M39" i="1"/>
  <c r="H39" i="1"/>
  <c r="R38" i="1"/>
  <c r="M38" i="1"/>
  <c r="H38" i="1"/>
  <c r="R37" i="1"/>
  <c r="M37" i="1"/>
  <c r="H37" i="1"/>
  <c r="R36" i="1"/>
  <c r="M36" i="1"/>
  <c r="H36" i="1"/>
  <c r="R35" i="1"/>
  <c r="M35" i="1"/>
  <c r="H35" i="1"/>
  <c r="R34" i="1"/>
  <c r="M34" i="1"/>
  <c r="H34" i="1"/>
  <c r="R33" i="1"/>
  <c r="M33" i="1"/>
  <c r="H33" i="1"/>
  <c r="R32" i="1"/>
  <c r="M32" i="1"/>
  <c r="M40" i="1" s="1"/>
  <c r="K41" i="1" s="1"/>
  <c r="H32" i="1"/>
  <c r="R31" i="1"/>
  <c r="M31" i="1"/>
  <c r="H31" i="1"/>
  <c r="H40" i="1" s="1"/>
  <c r="F41" i="1" s="1"/>
  <c r="R30" i="1"/>
  <c r="M30" i="1"/>
  <c r="H30" i="1"/>
  <c r="R29" i="1"/>
  <c r="R45" i="1" s="1"/>
  <c r="P46" i="1" s="1"/>
  <c r="M29" i="1"/>
  <c r="H29" i="1"/>
  <c r="M6" i="1"/>
  <c r="M7" i="1"/>
  <c r="M8" i="1"/>
  <c r="M9" i="1"/>
  <c r="M10" i="1"/>
  <c r="M5" i="1"/>
  <c r="M12" i="1" s="1"/>
  <c r="K13" i="1" s="1"/>
  <c r="K11" i="1"/>
  <c r="M11" i="1" s="1"/>
  <c r="R6" i="1"/>
  <c r="R7" i="1"/>
  <c r="R8" i="1"/>
  <c r="R9" i="1"/>
  <c r="R10" i="1"/>
  <c r="R11" i="1"/>
  <c r="R5" i="1"/>
  <c r="M17" i="1"/>
  <c r="R23" i="1"/>
  <c r="R22" i="1"/>
  <c r="R21" i="1"/>
  <c r="R20" i="1"/>
  <c r="R19" i="1"/>
  <c r="R18" i="1"/>
  <c r="R17" i="1"/>
  <c r="M23" i="1"/>
  <c r="M22" i="1"/>
  <c r="M21" i="1"/>
  <c r="M20" i="1"/>
  <c r="M24" i="1" s="1"/>
  <c r="K25" i="1" s="1"/>
  <c r="M19" i="1"/>
  <c r="M18" i="1"/>
  <c r="H23" i="1"/>
  <c r="H22" i="1"/>
  <c r="H21" i="1"/>
  <c r="H20" i="1"/>
  <c r="H19" i="1"/>
  <c r="H18" i="1"/>
  <c r="H24" i="1" s="1"/>
  <c r="F25" i="1" s="1"/>
  <c r="H17" i="1"/>
  <c r="H11" i="1"/>
  <c r="H6" i="1"/>
  <c r="H7" i="1"/>
  <c r="H8" i="1"/>
  <c r="H9" i="1"/>
  <c r="H10" i="1"/>
  <c r="H5" i="1"/>
  <c r="R12" i="1"/>
  <c r="P13" i="1" s="1"/>
  <c r="R24" i="1"/>
  <c r="P25" i="1" s="1"/>
  <c r="H12" i="1"/>
  <c r="F13" i="1" s="1"/>
</calcChain>
</file>

<file path=xl/sharedStrings.xml><?xml version="1.0" encoding="utf-8"?>
<sst xmlns="http://schemas.openxmlformats.org/spreadsheetml/2006/main" count="538" uniqueCount="76">
  <si>
    <t>CRWD1</t>
  </si>
  <si>
    <t>sample name</t>
  </si>
  <si>
    <t>replicate number</t>
  </si>
  <si>
    <t>mass (g)</t>
  </si>
  <si>
    <t>PARTICLE SIZE ANALYSIS</t>
  </si>
  <si>
    <t>CRWD1_R1</t>
  </si>
  <si>
    <t>CRWD1_R2</t>
  </si>
  <si>
    <t>CRWD2</t>
  </si>
  <si>
    <t>CRWD2_R1</t>
  </si>
  <si>
    <t>CRWD2_R2</t>
  </si>
  <si>
    <t>TAL2</t>
  </si>
  <si>
    <t>TAL2_R1</t>
  </si>
  <si>
    <t>TAL2_R2</t>
  </si>
  <si>
    <t>TAL2_R3</t>
  </si>
  <si>
    <t>TAL4</t>
  </si>
  <si>
    <t>TAL4_R1</t>
  </si>
  <si>
    <t>TAL4_R2</t>
  </si>
  <si>
    <t>TAL4_R3</t>
  </si>
  <si>
    <t>Particle Size</t>
  </si>
  <si>
    <t>sed (g)</t>
  </si>
  <si>
    <t>tin+sed (g)</t>
  </si>
  <si>
    <t>tin (g)</t>
  </si>
  <si>
    <t>1-2 mm</t>
  </si>
  <si>
    <t>0.5-1 mm</t>
  </si>
  <si>
    <t>&gt;2 mm</t>
  </si>
  <si>
    <t>0.250-0.5 mm</t>
  </si>
  <si>
    <t>0.125-0.250 mm</t>
  </si>
  <si>
    <t>0.625-0.125 mm</t>
  </si>
  <si>
    <t>&lt;0.0625 mm</t>
  </si>
  <si>
    <t>CRWD1_R3</t>
  </si>
  <si>
    <t>CRWD2_R3</t>
  </si>
  <si>
    <t>% Loss</t>
  </si>
  <si>
    <t>TAL5</t>
  </si>
  <si>
    <t>TAL5_R1</t>
  </si>
  <si>
    <t>TAL5_R2</t>
  </si>
  <si>
    <t>TAL5_R3</t>
  </si>
  <si>
    <t>Fraction</t>
  </si>
  <si>
    <t>Tin (g)</t>
  </si>
  <si>
    <t>Tin+Sed (g)</t>
  </si>
  <si>
    <t>Sed (g)</t>
  </si>
  <si>
    <t>&gt; 2 mm</t>
  </si>
  <si>
    <t>0.500-1 mm</t>
  </si>
  <si>
    <t>0.25- 0.5 mm</t>
  </si>
  <si>
    <t>0.125-0.25 mm</t>
  </si>
  <si>
    <t>0.0625- 0.125 mm</t>
  </si>
  <si>
    <t>&lt;0.0625</t>
  </si>
  <si>
    <t>Total</t>
  </si>
  <si>
    <t>sin (g)</t>
  </si>
  <si>
    <t>TAL 1</t>
  </si>
  <si>
    <t>TAL1_R1</t>
  </si>
  <si>
    <t>TAL1_R2</t>
  </si>
  <si>
    <t>TAL1_R3</t>
  </si>
  <si>
    <t>-</t>
  </si>
  <si>
    <t>* missing the 1-.5 mm sieve* do not use these results</t>
  </si>
  <si>
    <t>MEFF2</t>
  </si>
  <si>
    <t>MEFF2_R1</t>
  </si>
  <si>
    <t>MEFF2_R2</t>
  </si>
  <si>
    <t>MEFF2_R3</t>
  </si>
  <si>
    <t>POLL</t>
  </si>
  <si>
    <t>POLL_R1</t>
  </si>
  <si>
    <t>POLL_R2</t>
  </si>
  <si>
    <t>POLL_R3</t>
  </si>
  <si>
    <t>DLBK3</t>
  </si>
  <si>
    <t>DLBK2_R2</t>
  </si>
  <si>
    <t>DLBK3_R1</t>
  </si>
  <si>
    <t>DLBK3_R3</t>
  </si>
  <si>
    <t>DLBK3-R2</t>
  </si>
  <si>
    <t>DLBK_R3</t>
  </si>
  <si>
    <t>DLHB</t>
  </si>
  <si>
    <t>DLHB_R1</t>
  </si>
  <si>
    <t>DLHB_R2</t>
  </si>
  <si>
    <t>DLHB_R3</t>
  </si>
  <si>
    <t>RPHS</t>
  </si>
  <si>
    <t>RPHS_R1</t>
  </si>
  <si>
    <t>RPHS_R2</t>
  </si>
  <si>
    <t>RPHS_R3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</si>
</sst>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2"/>
  <sheetViews>
    <sheetView tabSelected="1" workbookViewId="0">
      <selection activeCell="Q171" sqref="Q171"/>
    </sheetView>
  </sheetViews>
  <sheetFormatPr defaultRowHeight="15" x14ac:dyDescent="0.25"/>
  <cols>
    <col min="1" max="1" width="12.85546875" bestFit="1" customWidth="1"/>
    <col min="2" max="2" width="8.85546875" bestFit="1" customWidth="1"/>
    <col min="4" max="4" width="2.7109375" customWidth="1"/>
    <col min="5" max="5" width="14.85546875" bestFit="1" customWidth="1"/>
    <col min="7" max="7" width="10.85546875" bestFit="1" customWidth="1"/>
    <col min="9" max="9" width="2.7109375" customWidth="1"/>
    <col min="10" max="10" width="14.85546875" bestFit="1" customWidth="1"/>
    <col min="12" max="12" width="10.85546875" bestFit="1" customWidth="1"/>
    <col min="14" max="14" width="2.7109375" customWidth="1"/>
    <col min="15" max="15" width="14.85546875" bestFit="1" customWidth="1"/>
    <col min="17" max="17" width="10.85546875" bestFit="1" customWidth="1"/>
  </cols>
  <sheetData>
    <row r="1" spans="1:18" x14ac:dyDescent="0.25">
      <c r="A1" s="10" t="s">
        <v>4</v>
      </c>
      <c r="B1" s="10"/>
      <c r="C1" s="10"/>
    </row>
    <row r="2" spans="1:18" x14ac:dyDescent="0.25">
      <c r="A2" s="1"/>
      <c r="B2" s="1"/>
      <c r="C2" s="1"/>
    </row>
    <row r="3" spans="1:18" x14ac:dyDescent="0.25">
      <c r="A3" s="10" t="s">
        <v>0</v>
      </c>
      <c r="B3" s="10"/>
      <c r="C3" s="10"/>
      <c r="E3" s="10" t="s">
        <v>5</v>
      </c>
      <c r="F3" s="10"/>
      <c r="G3" s="10"/>
      <c r="H3" s="10"/>
      <c r="J3" s="10" t="s">
        <v>6</v>
      </c>
      <c r="K3" s="10"/>
      <c r="L3" s="10"/>
      <c r="M3" s="10"/>
      <c r="O3" s="10" t="s">
        <v>29</v>
      </c>
      <c r="P3" s="10"/>
      <c r="Q3" s="10"/>
      <c r="R3" s="10"/>
    </row>
    <row r="4" spans="1:18" ht="30" x14ac:dyDescent="0.25">
      <c r="A4" s="2" t="s">
        <v>1</v>
      </c>
      <c r="B4" s="2" t="s">
        <v>2</v>
      </c>
      <c r="C4" s="2" t="s">
        <v>3</v>
      </c>
      <c r="E4" s="2" t="s">
        <v>18</v>
      </c>
      <c r="F4" s="2" t="s">
        <v>21</v>
      </c>
      <c r="G4" s="2" t="s">
        <v>20</v>
      </c>
      <c r="H4" s="2" t="s">
        <v>19</v>
      </c>
      <c r="J4" s="2" t="s">
        <v>18</v>
      </c>
      <c r="K4" s="2" t="s">
        <v>21</v>
      </c>
      <c r="L4" s="2" t="s">
        <v>20</v>
      </c>
      <c r="M4" s="2" t="s">
        <v>19</v>
      </c>
      <c r="O4" s="2" t="s">
        <v>18</v>
      </c>
      <c r="P4" s="2" t="s">
        <v>21</v>
      </c>
      <c r="Q4" s="2" t="s">
        <v>20</v>
      </c>
      <c r="R4" s="2" t="s">
        <v>19</v>
      </c>
    </row>
    <row r="5" spans="1:18" x14ac:dyDescent="0.25">
      <c r="A5" t="s">
        <v>5</v>
      </c>
      <c r="B5">
        <v>1</v>
      </c>
      <c r="C5">
        <v>99.11</v>
      </c>
      <c r="E5" t="s">
        <v>24</v>
      </c>
      <c r="F5">
        <v>2.1511999999999998</v>
      </c>
      <c r="G5">
        <v>3.3605999999999998</v>
      </c>
      <c r="H5">
        <f>G5-F5</f>
        <v>1.2094</v>
      </c>
      <c r="J5" t="s">
        <v>24</v>
      </c>
      <c r="K5">
        <v>2.1981999999999999</v>
      </c>
      <c r="L5">
        <v>3.806</v>
      </c>
      <c r="M5">
        <f>L5-K5</f>
        <v>1.6078000000000001</v>
      </c>
      <c r="O5" t="s">
        <v>24</v>
      </c>
      <c r="P5">
        <v>2.1758999999999999</v>
      </c>
      <c r="Q5">
        <v>3.3472</v>
      </c>
      <c r="R5">
        <f>Q5-P5</f>
        <v>1.1713</v>
      </c>
    </row>
    <row r="6" spans="1:18" x14ac:dyDescent="0.25">
      <c r="A6" t="s">
        <v>6</v>
      </c>
      <c r="B6">
        <v>2</v>
      </c>
      <c r="C6">
        <v>111.67</v>
      </c>
      <c r="E6" t="s">
        <v>22</v>
      </c>
      <c r="F6">
        <v>2.1978</v>
      </c>
      <c r="G6">
        <v>3.266</v>
      </c>
      <c r="H6">
        <f t="shared" ref="H6:H11" si="0">G6-F6</f>
        <v>1.0682</v>
      </c>
      <c r="J6" t="s">
        <v>22</v>
      </c>
      <c r="K6">
        <v>2.1175999999999999</v>
      </c>
      <c r="L6">
        <v>3.0518999999999998</v>
      </c>
      <c r="M6">
        <f t="shared" ref="M6:M11" si="1">L6-K6</f>
        <v>0.93429999999999991</v>
      </c>
      <c r="O6" t="s">
        <v>22</v>
      </c>
      <c r="P6">
        <v>2.1160999999999999</v>
      </c>
      <c r="Q6">
        <v>3.0514000000000001</v>
      </c>
      <c r="R6">
        <f t="shared" ref="R6:R11" si="2">Q6-P6</f>
        <v>0.93530000000000024</v>
      </c>
    </row>
    <row r="7" spans="1:18" x14ac:dyDescent="0.25">
      <c r="A7" t="s">
        <v>29</v>
      </c>
      <c r="B7">
        <v>3</v>
      </c>
      <c r="C7">
        <v>98.65</v>
      </c>
      <c r="E7" t="s">
        <v>23</v>
      </c>
      <c r="F7">
        <v>2.2284999999999999</v>
      </c>
      <c r="G7">
        <v>3.3546999999999998</v>
      </c>
      <c r="H7">
        <f t="shared" si="0"/>
        <v>1.1261999999999999</v>
      </c>
      <c r="J7" t="s">
        <v>23</v>
      </c>
      <c r="K7">
        <v>2.1259000000000001</v>
      </c>
      <c r="L7">
        <v>3.1848999999999998</v>
      </c>
      <c r="M7">
        <f t="shared" si="1"/>
        <v>1.0589999999999997</v>
      </c>
      <c r="O7" t="s">
        <v>23</v>
      </c>
      <c r="P7">
        <v>2.1345999999999998</v>
      </c>
      <c r="Q7">
        <v>3.1701000000000001</v>
      </c>
      <c r="R7">
        <f t="shared" si="2"/>
        <v>1.0355000000000003</v>
      </c>
    </row>
    <row r="8" spans="1:18" x14ac:dyDescent="0.25">
      <c r="E8" t="s">
        <v>25</v>
      </c>
      <c r="F8">
        <v>2.0701999999999998</v>
      </c>
      <c r="G8">
        <v>2.7530000000000001</v>
      </c>
      <c r="H8">
        <f t="shared" si="0"/>
        <v>0.6828000000000003</v>
      </c>
      <c r="J8" t="s">
        <v>25</v>
      </c>
      <c r="K8">
        <v>2.1259000000000001</v>
      </c>
      <c r="L8">
        <v>3.0274000000000001</v>
      </c>
      <c r="M8">
        <f t="shared" si="1"/>
        <v>0.90149999999999997</v>
      </c>
      <c r="O8" t="s">
        <v>25</v>
      </c>
      <c r="P8">
        <v>2.1812</v>
      </c>
      <c r="Q8">
        <v>2.7995000000000001</v>
      </c>
      <c r="R8">
        <f t="shared" si="2"/>
        <v>0.61830000000000007</v>
      </c>
    </row>
    <row r="9" spans="1:18" x14ac:dyDescent="0.25">
      <c r="E9" t="s">
        <v>26</v>
      </c>
      <c r="F9">
        <v>2.0922999999999998</v>
      </c>
      <c r="G9">
        <v>3.4990999999999999</v>
      </c>
      <c r="H9">
        <f t="shared" si="0"/>
        <v>1.4068000000000001</v>
      </c>
      <c r="J9" t="s">
        <v>26</v>
      </c>
      <c r="K9">
        <v>2.1770999999999998</v>
      </c>
      <c r="L9">
        <v>3.7155999999999998</v>
      </c>
      <c r="M9">
        <f t="shared" si="1"/>
        <v>1.5385</v>
      </c>
      <c r="O9" t="s">
        <v>26</v>
      </c>
      <c r="P9">
        <v>2.1938</v>
      </c>
      <c r="Q9">
        <v>3.4003999999999999</v>
      </c>
      <c r="R9">
        <f t="shared" si="2"/>
        <v>1.2065999999999999</v>
      </c>
    </row>
    <row r="10" spans="1:18" x14ac:dyDescent="0.25">
      <c r="E10" t="s">
        <v>27</v>
      </c>
      <c r="F10">
        <v>2.1211000000000002</v>
      </c>
      <c r="G10">
        <v>6.5039999999999996</v>
      </c>
      <c r="H10">
        <f t="shared" si="0"/>
        <v>4.3828999999999994</v>
      </c>
      <c r="J10" t="s">
        <v>27</v>
      </c>
      <c r="K10">
        <v>2.1124000000000001</v>
      </c>
      <c r="L10">
        <v>9.3292000000000002</v>
      </c>
      <c r="M10">
        <f t="shared" si="1"/>
        <v>7.2168000000000001</v>
      </c>
      <c r="O10" t="s">
        <v>27</v>
      </c>
      <c r="P10">
        <v>2.0680999999999998</v>
      </c>
      <c r="Q10">
        <v>7.2478999999999996</v>
      </c>
      <c r="R10">
        <f t="shared" si="2"/>
        <v>5.1798000000000002</v>
      </c>
    </row>
    <row r="11" spans="1:18" x14ac:dyDescent="0.25">
      <c r="E11" t="s">
        <v>28</v>
      </c>
      <c r="F11">
        <v>417.65</v>
      </c>
      <c r="G11">
        <v>499.92</v>
      </c>
      <c r="H11">
        <f t="shared" si="0"/>
        <v>82.270000000000039</v>
      </c>
      <c r="J11" t="s">
        <v>28</v>
      </c>
      <c r="K11">
        <f>16.86+16.68</f>
        <v>33.54</v>
      </c>
      <c r="L11">
        <v>119.23</v>
      </c>
      <c r="M11">
        <f t="shared" si="1"/>
        <v>85.69</v>
      </c>
      <c r="O11" t="s">
        <v>28</v>
      </c>
      <c r="P11">
        <v>16.39</v>
      </c>
      <c r="Q11">
        <v>94.74</v>
      </c>
      <c r="R11">
        <f t="shared" si="2"/>
        <v>78.349999999999994</v>
      </c>
    </row>
    <row r="12" spans="1:18" x14ac:dyDescent="0.25">
      <c r="H12">
        <f>SUM(H5:H11)</f>
        <v>92.146300000000039</v>
      </c>
      <c r="M12">
        <f>SUM(M5:M11)</f>
        <v>98.947900000000004</v>
      </c>
      <c r="R12">
        <f>SUM(R5:R11)</f>
        <v>88.496799999999993</v>
      </c>
    </row>
    <row r="13" spans="1:18" x14ac:dyDescent="0.25">
      <c r="E13" t="s">
        <v>31</v>
      </c>
      <c r="F13">
        <f>((C5-H12)/C5)*100</f>
        <v>7.026233477953749</v>
      </c>
      <c r="J13" t="s">
        <v>31</v>
      </c>
      <c r="K13">
        <f>((C6-M12)/C6)*100</f>
        <v>11.392585295961313</v>
      </c>
      <c r="O13" t="s">
        <v>31</v>
      </c>
      <c r="P13">
        <f>((C7-R12)/C7)*100</f>
        <v>10.292143943233667</v>
      </c>
    </row>
    <row r="15" spans="1:18" x14ac:dyDescent="0.25">
      <c r="A15" s="10" t="s">
        <v>7</v>
      </c>
      <c r="B15" s="10"/>
      <c r="C15" s="10"/>
      <c r="D15" s="3"/>
      <c r="E15" s="10" t="s">
        <v>8</v>
      </c>
      <c r="F15" s="10"/>
      <c r="G15" s="10"/>
      <c r="H15" s="10"/>
      <c r="J15" s="10" t="s">
        <v>9</v>
      </c>
      <c r="K15" s="10"/>
      <c r="L15" s="10"/>
      <c r="M15" s="10"/>
      <c r="O15" s="10" t="s">
        <v>30</v>
      </c>
      <c r="P15" s="10"/>
      <c r="Q15" s="10"/>
      <c r="R15" s="10"/>
    </row>
    <row r="16" spans="1:18" ht="30" x14ac:dyDescent="0.25">
      <c r="A16" s="2" t="s">
        <v>1</v>
      </c>
      <c r="B16" s="2" t="s">
        <v>2</v>
      </c>
      <c r="C16" s="2" t="s">
        <v>3</v>
      </c>
      <c r="E16" s="2" t="s">
        <v>18</v>
      </c>
      <c r="F16" s="2" t="s">
        <v>21</v>
      </c>
      <c r="G16" s="2" t="s">
        <v>20</v>
      </c>
      <c r="H16" s="2" t="s">
        <v>19</v>
      </c>
      <c r="J16" s="2" t="s">
        <v>18</v>
      </c>
      <c r="K16" s="2" t="s">
        <v>21</v>
      </c>
      <c r="L16" s="2" t="s">
        <v>20</v>
      </c>
      <c r="M16" s="2" t="s">
        <v>19</v>
      </c>
      <c r="O16" s="2" t="s">
        <v>18</v>
      </c>
      <c r="P16" s="2" t="s">
        <v>21</v>
      </c>
      <c r="Q16" s="2" t="s">
        <v>20</v>
      </c>
      <c r="R16" s="2" t="s">
        <v>19</v>
      </c>
    </row>
    <row r="17" spans="1:18" x14ac:dyDescent="0.25">
      <c r="A17" t="s">
        <v>8</v>
      </c>
      <c r="B17">
        <v>1</v>
      </c>
      <c r="C17">
        <v>99.92</v>
      </c>
      <c r="E17" t="s">
        <v>24</v>
      </c>
      <c r="H17">
        <f>G17-F17</f>
        <v>0</v>
      </c>
      <c r="J17" t="s">
        <v>24</v>
      </c>
      <c r="K17">
        <v>2.0270000000000001</v>
      </c>
      <c r="L17">
        <v>2.1779999999999999</v>
      </c>
      <c r="M17">
        <f>L17-K17</f>
        <v>0.1509999999999998</v>
      </c>
      <c r="O17" t="s">
        <v>24</v>
      </c>
      <c r="P17">
        <v>2.3201999999999998</v>
      </c>
      <c r="Q17">
        <v>2.3416999999999999</v>
      </c>
      <c r="R17">
        <f>Q17-P17</f>
        <v>2.1500000000000075E-2</v>
      </c>
    </row>
    <row r="18" spans="1:18" x14ac:dyDescent="0.25">
      <c r="A18" t="s">
        <v>9</v>
      </c>
      <c r="B18">
        <v>2</v>
      </c>
      <c r="C18">
        <v>98.15</v>
      </c>
      <c r="E18" t="s">
        <v>22</v>
      </c>
      <c r="H18">
        <f t="shared" ref="H18:H23" si="3">G18-F18</f>
        <v>0</v>
      </c>
      <c r="J18" t="s">
        <v>22</v>
      </c>
      <c r="K18">
        <v>2.1150000000000002</v>
      </c>
      <c r="L18">
        <v>2.137</v>
      </c>
      <c r="M18">
        <f t="shared" ref="M18:M23" si="4">L18-K18</f>
        <v>2.1999999999999797E-2</v>
      </c>
      <c r="O18" t="s">
        <v>22</v>
      </c>
      <c r="P18">
        <v>2.1219000000000001</v>
      </c>
      <c r="Q18">
        <v>2.1452</v>
      </c>
      <c r="R18">
        <f t="shared" ref="R18:R23" si="5">Q18-P18</f>
        <v>2.3299999999999876E-2</v>
      </c>
    </row>
    <row r="19" spans="1:18" x14ac:dyDescent="0.25">
      <c r="A19" t="s">
        <v>30</v>
      </c>
      <c r="B19">
        <v>3</v>
      </c>
      <c r="C19">
        <v>100.83</v>
      </c>
      <c r="E19" t="s">
        <v>23</v>
      </c>
      <c r="H19">
        <f t="shared" si="3"/>
        <v>0</v>
      </c>
      <c r="J19" t="s">
        <v>23</v>
      </c>
      <c r="K19">
        <v>2.0950000000000002</v>
      </c>
      <c r="L19">
        <v>2.1539999999999999</v>
      </c>
      <c r="M19">
        <f t="shared" si="4"/>
        <v>5.8999999999999719E-2</v>
      </c>
      <c r="O19" t="s">
        <v>23</v>
      </c>
      <c r="P19">
        <v>2.1398000000000001</v>
      </c>
      <c r="Q19">
        <v>2.1806999999999999</v>
      </c>
      <c r="R19">
        <f t="shared" si="5"/>
        <v>4.0899999999999714E-2</v>
      </c>
    </row>
    <row r="20" spans="1:18" x14ac:dyDescent="0.25">
      <c r="E20" t="s">
        <v>25</v>
      </c>
      <c r="H20">
        <f t="shared" si="3"/>
        <v>0</v>
      </c>
      <c r="J20" t="s">
        <v>25</v>
      </c>
      <c r="K20">
        <v>2.141</v>
      </c>
      <c r="L20">
        <v>2.2570000000000001</v>
      </c>
      <c r="M20">
        <f t="shared" si="4"/>
        <v>0.1160000000000001</v>
      </c>
      <c r="O20" t="s">
        <v>25</v>
      </c>
      <c r="P20">
        <v>2.0699999999999998</v>
      </c>
      <c r="Q20">
        <v>2.1598000000000002</v>
      </c>
      <c r="R20">
        <f t="shared" si="5"/>
        <v>8.9800000000000324E-2</v>
      </c>
    </row>
    <row r="21" spans="1:18" x14ac:dyDescent="0.25">
      <c r="E21" t="s">
        <v>26</v>
      </c>
      <c r="H21">
        <f t="shared" si="3"/>
        <v>0</v>
      </c>
      <c r="J21" t="s">
        <v>26</v>
      </c>
      <c r="K21">
        <v>2.141</v>
      </c>
      <c r="L21">
        <v>2.9704000000000002</v>
      </c>
      <c r="M21">
        <f t="shared" si="4"/>
        <v>0.82940000000000014</v>
      </c>
      <c r="O21" t="s">
        <v>26</v>
      </c>
      <c r="P21">
        <v>2.0762</v>
      </c>
      <c r="Q21">
        <v>2.6846000000000001</v>
      </c>
      <c r="R21">
        <f t="shared" si="5"/>
        <v>0.60840000000000005</v>
      </c>
    </row>
    <row r="22" spans="1:18" x14ac:dyDescent="0.25">
      <c r="E22" t="s">
        <v>27</v>
      </c>
      <c r="H22">
        <f t="shared" si="3"/>
        <v>0</v>
      </c>
      <c r="J22" t="s">
        <v>27</v>
      </c>
      <c r="K22">
        <v>2.1920000000000002</v>
      </c>
      <c r="L22">
        <v>8.8351000000000006</v>
      </c>
      <c r="M22">
        <f t="shared" si="4"/>
        <v>6.6431000000000004</v>
      </c>
      <c r="O22" t="s">
        <v>27</v>
      </c>
      <c r="P22">
        <v>2.1141000000000001</v>
      </c>
      <c r="Q22">
        <v>8.5690000000000008</v>
      </c>
      <c r="R22">
        <f t="shared" si="5"/>
        <v>6.4549000000000003</v>
      </c>
    </row>
    <row r="23" spans="1:18" x14ac:dyDescent="0.25">
      <c r="E23" t="s">
        <v>28</v>
      </c>
      <c r="H23">
        <f t="shared" si="3"/>
        <v>0</v>
      </c>
      <c r="J23" t="s">
        <v>28</v>
      </c>
      <c r="K23">
        <v>16.34</v>
      </c>
      <c r="L23">
        <v>98.52</v>
      </c>
      <c r="M23">
        <f t="shared" si="4"/>
        <v>82.179999999999993</v>
      </c>
      <c r="O23" t="s">
        <v>28</v>
      </c>
      <c r="P23">
        <v>16.63</v>
      </c>
      <c r="Q23">
        <v>102.33</v>
      </c>
      <c r="R23">
        <f t="shared" si="5"/>
        <v>85.7</v>
      </c>
    </row>
    <row r="24" spans="1:18" x14ac:dyDescent="0.25">
      <c r="H24">
        <f>SUM(H17:H23)</f>
        <v>0</v>
      </c>
      <c r="M24">
        <f>SUM(M17:M23)</f>
        <v>90.000499999999988</v>
      </c>
      <c r="R24">
        <f>SUM(R17:R23)</f>
        <v>92.938800000000001</v>
      </c>
    </row>
    <row r="25" spans="1:18" x14ac:dyDescent="0.25">
      <c r="E25" t="s">
        <v>31</v>
      </c>
      <c r="F25">
        <f>((C17-H24)/C17)*100</f>
        <v>100</v>
      </c>
      <c r="J25" t="s">
        <v>31</v>
      </c>
      <c r="K25">
        <f>((C18-M24)/C18)*100</f>
        <v>8.3031074885379699</v>
      </c>
      <c r="O25" t="s">
        <v>31</v>
      </c>
      <c r="P25">
        <f>((C19-R24)/C19)*100</f>
        <v>7.8262421898244545</v>
      </c>
    </row>
    <row r="27" spans="1:18" x14ac:dyDescent="0.25">
      <c r="A27" s="10" t="s">
        <v>32</v>
      </c>
      <c r="B27" s="10"/>
      <c r="C27" s="10"/>
      <c r="E27" s="10" t="s">
        <v>33</v>
      </c>
      <c r="F27" s="10"/>
      <c r="G27" s="10"/>
      <c r="H27" s="4"/>
      <c r="J27" s="10" t="s">
        <v>34</v>
      </c>
      <c r="K27" s="10"/>
      <c r="L27" s="10"/>
      <c r="M27" s="4"/>
      <c r="O27" s="10" t="s">
        <v>35</v>
      </c>
      <c r="P27" s="10"/>
      <c r="Q27" s="10"/>
    </row>
    <row r="28" spans="1:18" ht="30" x14ac:dyDescent="0.25">
      <c r="A28" s="2" t="s">
        <v>1</v>
      </c>
      <c r="B28" s="2" t="s">
        <v>2</v>
      </c>
      <c r="C28" s="2" t="s">
        <v>3</v>
      </c>
      <c r="E28" t="s">
        <v>36</v>
      </c>
      <c r="F28" t="s">
        <v>37</v>
      </c>
      <c r="G28" t="s">
        <v>38</v>
      </c>
      <c r="H28" t="s">
        <v>39</v>
      </c>
      <c r="J28" t="s">
        <v>36</v>
      </c>
      <c r="K28" t="s">
        <v>37</v>
      </c>
      <c r="L28" t="s">
        <v>38</v>
      </c>
      <c r="M28" t="s">
        <v>39</v>
      </c>
      <c r="O28" t="s">
        <v>36</v>
      </c>
      <c r="P28" t="s">
        <v>37</v>
      </c>
      <c r="Q28" t="s">
        <v>38</v>
      </c>
      <c r="R28" t="s">
        <v>39</v>
      </c>
    </row>
    <row r="29" spans="1:18" x14ac:dyDescent="0.25">
      <c r="A29" t="s">
        <v>33</v>
      </c>
      <c r="B29">
        <v>1</v>
      </c>
      <c r="C29">
        <v>100.15</v>
      </c>
      <c r="E29" t="s">
        <v>40</v>
      </c>
      <c r="F29">
        <v>2.1027</v>
      </c>
      <c r="G29">
        <v>5.1978999999999997</v>
      </c>
      <c r="H29">
        <f>F29</f>
        <v>2.1027</v>
      </c>
      <c r="J29" t="s">
        <v>40</v>
      </c>
      <c r="K29">
        <v>2.0733000000000001</v>
      </c>
      <c r="L29">
        <v>5.2640000000000002</v>
      </c>
      <c r="M29">
        <f>L29-K29</f>
        <v>3.1907000000000001</v>
      </c>
      <c r="O29" t="s">
        <v>40</v>
      </c>
      <c r="P29">
        <v>2.1646999999999998</v>
      </c>
      <c r="Q29">
        <v>4.7342000000000004</v>
      </c>
      <c r="R29">
        <f>Q29-P29</f>
        <v>2.5695000000000006</v>
      </c>
    </row>
    <row r="30" spans="1:18" x14ac:dyDescent="0.25">
      <c r="A30" t="s">
        <v>34</v>
      </c>
      <c r="B30">
        <v>2</v>
      </c>
      <c r="C30">
        <v>100.63</v>
      </c>
      <c r="E30" t="s">
        <v>22</v>
      </c>
      <c r="F30">
        <v>2.1065999999999998</v>
      </c>
      <c r="G30">
        <v>10.6663</v>
      </c>
      <c r="H30">
        <f t="shared" ref="H30:H39" si="6">F30</f>
        <v>2.1065999999999998</v>
      </c>
      <c r="J30" t="s">
        <v>22</v>
      </c>
      <c r="K30">
        <v>2.1025999999999998</v>
      </c>
      <c r="L30">
        <v>10.258699999999999</v>
      </c>
      <c r="M30">
        <f t="shared" ref="M30:M39" si="7">L30-K30</f>
        <v>8.1560999999999986</v>
      </c>
      <c r="O30" t="s">
        <v>22</v>
      </c>
      <c r="P30">
        <v>2.1400999999999999</v>
      </c>
      <c r="Q30">
        <v>11.987500000000001</v>
      </c>
      <c r="R30">
        <f t="shared" ref="R30:R44" si="8">Q30-P30</f>
        <v>9.8474000000000004</v>
      </c>
    </row>
    <row r="31" spans="1:18" x14ac:dyDescent="0.25">
      <c r="A31" t="s">
        <v>35</v>
      </c>
      <c r="B31">
        <v>3</v>
      </c>
      <c r="C31">
        <v>100.03</v>
      </c>
      <c r="E31" t="s">
        <v>41</v>
      </c>
      <c r="F31">
        <v>2.1926999999999999</v>
      </c>
      <c r="G31">
        <v>36.496699999999997</v>
      </c>
      <c r="H31">
        <f t="shared" si="6"/>
        <v>2.1926999999999999</v>
      </c>
      <c r="J31" t="s">
        <v>41</v>
      </c>
      <c r="K31">
        <v>2.1553</v>
      </c>
      <c r="L31">
        <v>35.517800000000001</v>
      </c>
      <c r="M31">
        <f t="shared" si="7"/>
        <v>33.362500000000004</v>
      </c>
      <c r="O31" t="s">
        <v>41</v>
      </c>
      <c r="P31">
        <v>2.1168</v>
      </c>
      <c r="Q31">
        <v>37.1128</v>
      </c>
      <c r="R31">
        <f t="shared" si="8"/>
        <v>34.996000000000002</v>
      </c>
    </row>
    <row r="32" spans="1:18" x14ac:dyDescent="0.25">
      <c r="E32" t="s">
        <v>42</v>
      </c>
      <c r="F32">
        <v>2.1562000000000001</v>
      </c>
      <c r="G32">
        <v>22.6462</v>
      </c>
      <c r="H32">
        <f t="shared" si="6"/>
        <v>2.1562000000000001</v>
      </c>
      <c r="J32" t="s">
        <v>42</v>
      </c>
      <c r="K32">
        <v>2.1080000000000001</v>
      </c>
      <c r="L32">
        <v>24.1814</v>
      </c>
      <c r="M32">
        <f t="shared" si="7"/>
        <v>22.073399999999999</v>
      </c>
      <c r="O32" t="s">
        <v>42</v>
      </c>
      <c r="P32">
        <v>2.1760000000000002</v>
      </c>
      <c r="Q32">
        <v>21.0595</v>
      </c>
      <c r="R32">
        <f t="shared" si="8"/>
        <v>18.883499999999998</v>
      </c>
    </row>
    <row r="33" spans="1:18" x14ac:dyDescent="0.25">
      <c r="E33" t="s">
        <v>43</v>
      </c>
      <c r="F33">
        <v>2.1244999999999998</v>
      </c>
      <c r="G33">
        <v>6.7237999999999998</v>
      </c>
      <c r="H33">
        <f t="shared" si="6"/>
        <v>2.1244999999999998</v>
      </c>
      <c r="J33" t="s">
        <v>43</v>
      </c>
      <c r="K33">
        <v>2.1515</v>
      </c>
      <c r="L33">
        <v>6.6393000000000004</v>
      </c>
      <c r="M33">
        <f t="shared" si="7"/>
        <v>4.4878</v>
      </c>
      <c r="O33" t="s">
        <v>43</v>
      </c>
      <c r="P33">
        <v>2.1600999999999999</v>
      </c>
      <c r="Q33">
        <v>6.0997000000000003</v>
      </c>
      <c r="R33">
        <f t="shared" si="8"/>
        <v>3.9396000000000004</v>
      </c>
    </row>
    <row r="34" spans="1:18" x14ac:dyDescent="0.25">
      <c r="E34" t="s">
        <v>44</v>
      </c>
      <c r="F34">
        <v>2.2080000000000002</v>
      </c>
      <c r="G34">
        <v>3.6193</v>
      </c>
      <c r="H34">
        <f t="shared" si="6"/>
        <v>2.2080000000000002</v>
      </c>
      <c r="J34" t="s">
        <v>44</v>
      </c>
      <c r="K34">
        <v>2.1297000000000001</v>
      </c>
      <c r="L34">
        <v>3.5952999999999999</v>
      </c>
      <c r="M34">
        <f t="shared" si="7"/>
        <v>1.4655999999999998</v>
      </c>
      <c r="O34" t="s">
        <v>44</v>
      </c>
      <c r="P34">
        <v>2.1196000000000002</v>
      </c>
      <c r="Q34">
        <v>3.3976999999999999</v>
      </c>
      <c r="R34">
        <f t="shared" si="8"/>
        <v>1.2780999999999998</v>
      </c>
    </row>
    <row r="35" spans="1:18" x14ac:dyDescent="0.25">
      <c r="E35" t="s">
        <v>45</v>
      </c>
      <c r="F35">
        <v>15.31</v>
      </c>
      <c r="G35">
        <v>16.39</v>
      </c>
      <c r="H35">
        <f t="shared" si="6"/>
        <v>15.31</v>
      </c>
      <c r="J35" t="s">
        <v>45</v>
      </c>
      <c r="K35">
        <v>15.34</v>
      </c>
      <c r="L35">
        <v>17.29</v>
      </c>
      <c r="M35">
        <f t="shared" si="7"/>
        <v>1.9499999999999993</v>
      </c>
      <c r="O35" t="s">
        <v>45</v>
      </c>
      <c r="P35">
        <v>17.309999999999999</v>
      </c>
      <c r="Q35">
        <v>16.2</v>
      </c>
      <c r="R35">
        <f t="shared" si="8"/>
        <v>-1.1099999999999994</v>
      </c>
    </row>
    <row r="36" spans="1:18" x14ac:dyDescent="0.25">
      <c r="F36">
        <v>15.33</v>
      </c>
      <c r="G36">
        <v>16.47</v>
      </c>
      <c r="H36">
        <f t="shared" si="6"/>
        <v>15.33</v>
      </c>
      <c r="K36">
        <v>15.32</v>
      </c>
      <c r="L36">
        <v>17.84</v>
      </c>
      <c r="M36">
        <f t="shared" si="7"/>
        <v>2.5199999999999996</v>
      </c>
      <c r="P36">
        <v>17.5</v>
      </c>
      <c r="Q36">
        <v>16.100000000000001</v>
      </c>
      <c r="R36">
        <f t="shared" si="8"/>
        <v>-1.3999999999999986</v>
      </c>
    </row>
    <row r="37" spans="1:18" x14ac:dyDescent="0.25">
      <c r="F37">
        <v>15.46</v>
      </c>
      <c r="G37">
        <v>16.739999999999998</v>
      </c>
      <c r="H37">
        <f t="shared" si="6"/>
        <v>15.46</v>
      </c>
      <c r="K37">
        <v>15.32</v>
      </c>
      <c r="L37">
        <v>17.43</v>
      </c>
      <c r="M37">
        <f t="shared" si="7"/>
        <v>2.1099999999999994</v>
      </c>
      <c r="P37">
        <v>17.690000000000001</v>
      </c>
      <c r="Q37">
        <v>16.34</v>
      </c>
      <c r="R37">
        <f t="shared" si="8"/>
        <v>-1.3500000000000014</v>
      </c>
    </row>
    <row r="38" spans="1:18" x14ac:dyDescent="0.25">
      <c r="F38">
        <v>15.23</v>
      </c>
      <c r="G38">
        <v>17.149999999999999</v>
      </c>
      <c r="H38">
        <f t="shared" si="6"/>
        <v>15.23</v>
      </c>
      <c r="K38">
        <v>15.32</v>
      </c>
      <c r="L38">
        <v>17.45</v>
      </c>
      <c r="M38">
        <f t="shared" si="7"/>
        <v>2.129999999999999</v>
      </c>
      <c r="P38">
        <v>16.760000000000002</v>
      </c>
      <c r="Q38">
        <v>16.399999999999999</v>
      </c>
      <c r="R38">
        <f t="shared" si="8"/>
        <v>-0.36000000000000298</v>
      </c>
    </row>
    <row r="39" spans="1:18" x14ac:dyDescent="0.25">
      <c r="F39">
        <v>15.25</v>
      </c>
      <c r="G39">
        <v>38.69</v>
      </c>
      <c r="H39">
        <f t="shared" si="6"/>
        <v>15.25</v>
      </c>
      <c r="K39">
        <v>15.34</v>
      </c>
      <c r="L39">
        <v>37.6</v>
      </c>
      <c r="M39">
        <f t="shared" si="7"/>
        <v>22.26</v>
      </c>
      <c r="P39">
        <v>18.12</v>
      </c>
      <c r="Q39">
        <v>17.28</v>
      </c>
      <c r="R39">
        <f t="shared" si="8"/>
        <v>-0.83999999999999986</v>
      </c>
    </row>
    <row r="40" spans="1:18" x14ac:dyDescent="0.25">
      <c r="E40" t="s">
        <v>46</v>
      </c>
      <c r="H40">
        <f>SUM(H29:H39)</f>
        <v>89.470699999999994</v>
      </c>
      <c r="J40" t="s">
        <v>46</v>
      </c>
      <c r="M40">
        <f>SUM(M29:M39)</f>
        <v>103.70609999999999</v>
      </c>
      <c r="P40">
        <v>17.07</v>
      </c>
      <c r="Q40">
        <v>15.87</v>
      </c>
      <c r="R40">
        <f t="shared" si="8"/>
        <v>-1.2000000000000011</v>
      </c>
    </row>
    <row r="41" spans="1:18" x14ac:dyDescent="0.25">
      <c r="E41" t="s">
        <v>31</v>
      </c>
      <c r="F41" s="10">
        <f>((C29-H40)/C29)*100</f>
        <v>10.663305042436356</v>
      </c>
      <c r="G41" s="10"/>
      <c r="H41" s="10"/>
      <c r="J41" t="s">
        <v>31</v>
      </c>
      <c r="K41" s="10">
        <f>((C30-M40)/C30)*100</f>
        <v>-3.0568418960548511</v>
      </c>
      <c r="L41" s="10"/>
      <c r="M41" s="4"/>
      <c r="P41">
        <v>16.899999999999999</v>
      </c>
      <c r="Q41">
        <v>16.239999999999998</v>
      </c>
      <c r="R41">
        <f t="shared" si="8"/>
        <v>-0.66000000000000014</v>
      </c>
    </row>
    <row r="42" spans="1:18" x14ac:dyDescent="0.25">
      <c r="P42">
        <v>17.21</v>
      </c>
      <c r="Q42">
        <v>20.95</v>
      </c>
      <c r="R42">
        <f t="shared" si="8"/>
        <v>3.7399999999999984</v>
      </c>
    </row>
    <row r="43" spans="1:18" x14ac:dyDescent="0.25">
      <c r="P43">
        <v>17.059999999999999</v>
      </c>
      <c r="Q43">
        <v>16.64</v>
      </c>
      <c r="R43">
        <f t="shared" si="8"/>
        <v>-0.41999999999999815</v>
      </c>
    </row>
    <row r="44" spans="1:18" x14ac:dyDescent="0.25">
      <c r="P44">
        <v>17.23</v>
      </c>
      <c r="Q44">
        <v>31.2</v>
      </c>
      <c r="R44">
        <f t="shared" si="8"/>
        <v>13.969999999999999</v>
      </c>
    </row>
    <row r="45" spans="1:18" x14ac:dyDescent="0.25">
      <c r="O45" t="s">
        <v>46</v>
      </c>
      <c r="R45">
        <f>SUM(R29:R44)</f>
        <v>81.884099999999989</v>
      </c>
    </row>
    <row r="46" spans="1:18" x14ac:dyDescent="0.25">
      <c r="O46" t="s">
        <v>31</v>
      </c>
      <c r="P46" s="10">
        <f>((C31-R45)/C31)*100</f>
        <v>18.140457862641217</v>
      </c>
      <c r="Q46" s="10"/>
    </row>
    <row r="48" spans="1:18" x14ac:dyDescent="0.25">
      <c r="A48" s="10" t="s">
        <v>10</v>
      </c>
      <c r="B48" s="10"/>
      <c r="C48" s="10"/>
      <c r="E48" s="10" t="s">
        <v>11</v>
      </c>
      <c r="F48" s="10"/>
      <c r="G48" s="10"/>
      <c r="H48" s="4"/>
      <c r="J48" s="10" t="s">
        <v>12</v>
      </c>
      <c r="K48" s="10"/>
      <c r="L48" s="10"/>
      <c r="M48" s="4"/>
      <c r="O48" s="10" t="s">
        <v>13</v>
      </c>
      <c r="P48" s="10"/>
      <c r="Q48" s="10"/>
    </row>
    <row r="49" spans="1:18" ht="30" x14ac:dyDescent="0.25">
      <c r="A49" s="2" t="s">
        <v>1</v>
      </c>
      <c r="B49" s="2" t="s">
        <v>2</v>
      </c>
      <c r="C49" s="2" t="s">
        <v>3</v>
      </c>
      <c r="E49" t="s">
        <v>36</v>
      </c>
      <c r="F49" t="s">
        <v>37</v>
      </c>
      <c r="G49" t="s">
        <v>38</v>
      </c>
      <c r="H49" t="s">
        <v>19</v>
      </c>
      <c r="J49" t="s">
        <v>36</v>
      </c>
      <c r="K49" t="s">
        <v>37</v>
      </c>
      <c r="L49" t="s">
        <v>38</v>
      </c>
      <c r="M49" t="s">
        <v>47</v>
      </c>
      <c r="O49" t="s">
        <v>36</v>
      </c>
      <c r="P49" t="s">
        <v>37</v>
      </c>
      <c r="Q49" t="s">
        <v>38</v>
      </c>
      <c r="R49" t="s">
        <v>19</v>
      </c>
    </row>
    <row r="50" spans="1:18" x14ac:dyDescent="0.25">
      <c r="A50" t="s">
        <v>11</v>
      </c>
      <c r="B50">
        <v>1</v>
      </c>
      <c r="C50">
        <v>50</v>
      </c>
      <c r="E50" t="s">
        <v>40</v>
      </c>
      <c r="F50">
        <v>2.2492000000000001</v>
      </c>
      <c r="G50">
        <v>2.5367999999999999</v>
      </c>
      <c r="H50">
        <f>G50-F50</f>
        <v>0.28759999999999986</v>
      </c>
      <c r="J50" t="s">
        <v>40</v>
      </c>
      <c r="K50">
        <v>2.1052</v>
      </c>
      <c r="L50">
        <v>2.5142000000000002</v>
      </c>
      <c r="M50">
        <f>L50-K50</f>
        <v>0.40900000000000025</v>
      </c>
      <c r="O50" t="s">
        <v>40</v>
      </c>
      <c r="P50">
        <v>2.0438000000000001</v>
      </c>
      <c r="Q50">
        <v>2.3174000000000001</v>
      </c>
      <c r="R50">
        <f>Q50-P50</f>
        <v>0.27360000000000007</v>
      </c>
    </row>
    <row r="51" spans="1:18" x14ac:dyDescent="0.25">
      <c r="A51" t="s">
        <v>12</v>
      </c>
      <c r="B51">
        <v>2</v>
      </c>
      <c r="C51">
        <v>50.15</v>
      </c>
      <c r="E51" t="s">
        <v>22</v>
      </c>
      <c r="F51">
        <v>2.1772</v>
      </c>
      <c r="G51">
        <v>2.5648</v>
      </c>
      <c r="H51">
        <f t="shared" ref="H51:H59" si="9">G51-F51</f>
        <v>0.38759999999999994</v>
      </c>
      <c r="J51" t="s">
        <v>22</v>
      </c>
      <c r="K51">
        <v>2.1292</v>
      </c>
      <c r="L51">
        <v>2.6718000000000002</v>
      </c>
      <c r="M51">
        <f t="shared" ref="M51:M58" si="10">L51-K51</f>
        <v>0.54260000000000019</v>
      </c>
      <c r="O51" t="s">
        <v>22</v>
      </c>
      <c r="P51">
        <v>2.0728</v>
      </c>
      <c r="Q51">
        <v>2.3675999999999999</v>
      </c>
      <c r="R51">
        <f t="shared" ref="R51:R59" si="11">Q51-P51</f>
        <v>0.29479999999999995</v>
      </c>
    </row>
    <row r="52" spans="1:18" x14ac:dyDescent="0.25">
      <c r="A52" t="s">
        <v>13</v>
      </c>
      <c r="B52">
        <v>3</v>
      </c>
      <c r="C52">
        <v>50.01</v>
      </c>
      <c r="E52" t="s">
        <v>41</v>
      </c>
      <c r="F52">
        <v>2.1713</v>
      </c>
      <c r="G52">
        <v>5.0747</v>
      </c>
      <c r="H52">
        <f t="shared" si="9"/>
        <v>2.9034</v>
      </c>
      <c r="J52" t="s">
        <v>41</v>
      </c>
      <c r="K52">
        <v>2.0525000000000002</v>
      </c>
      <c r="L52">
        <v>5.5564999999999998</v>
      </c>
      <c r="M52">
        <f t="shared" si="10"/>
        <v>3.5039999999999996</v>
      </c>
      <c r="O52" t="s">
        <v>41</v>
      </c>
      <c r="P52">
        <v>2.0419999999999998</v>
      </c>
      <c r="Q52">
        <v>5.3821000000000003</v>
      </c>
      <c r="R52">
        <f t="shared" si="11"/>
        <v>3.3401000000000005</v>
      </c>
    </row>
    <row r="53" spans="1:18" x14ac:dyDescent="0.25">
      <c r="E53" t="s">
        <v>42</v>
      </c>
      <c r="F53">
        <v>2.1688000000000001</v>
      </c>
      <c r="G53">
        <v>11.0769</v>
      </c>
      <c r="H53">
        <f t="shared" si="9"/>
        <v>8.908100000000001</v>
      </c>
      <c r="J53" t="s">
        <v>42</v>
      </c>
      <c r="K53">
        <v>2.1781000000000001</v>
      </c>
      <c r="L53">
        <v>11.896699999999999</v>
      </c>
      <c r="M53">
        <f t="shared" si="10"/>
        <v>9.7185999999999986</v>
      </c>
      <c r="O53" t="s">
        <v>42</v>
      </c>
      <c r="P53">
        <v>2.1863999999999999</v>
      </c>
      <c r="Q53">
        <v>10.737399999999999</v>
      </c>
      <c r="R53">
        <f t="shared" si="11"/>
        <v>8.5509999999999984</v>
      </c>
    </row>
    <row r="54" spans="1:18" x14ac:dyDescent="0.25">
      <c r="E54" t="s">
        <v>43</v>
      </c>
      <c r="F54">
        <v>2.1758000000000002</v>
      </c>
      <c r="G54">
        <v>14.8833</v>
      </c>
      <c r="H54">
        <f t="shared" si="9"/>
        <v>12.7075</v>
      </c>
      <c r="J54" t="s">
        <v>43</v>
      </c>
      <c r="K54">
        <v>2.1987999999999999</v>
      </c>
      <c r="L54">
        <v>14.0618</v>
      </c>
      <c r="M54">
        <f t="shared" si="10"/>
        <v>11.863</v>
      </c>
      <c r="O54" t="s">
        <v>43</v>
      </c>
      <c r="P54">
        <v>2.1063999999999998</v>
      </c>
      <c r="Q54">
        <v>14.6777</v>
      </c>
      <c r="R54">
        <f t="shared" si="11"/>
        <v>12.571300000000001</v>
      </c>
    </row>
    <row r="55" spans="1:18" x14ac:dyDescent="0.25">
      <c r="E55" t="s">
        <v>44</v>
      </c>
      <c r="F55">
        <v>2.1663000000000001</v>
      </c>
      <c r="G55">
        <v>4.9546999999999999</v>
      </c>
      <c r="H55">
        <f t="shared" si="9"/>
        <v>2.7883999999999998</v>
      </c>
      <c r="J55" t="s">
        <v>44</v>
      </c>
      <c r="K55">
        <v>2.1379999999999999</v>
      </c>
      <c r="L55">
        <v>4.7112999999999996</v>
      </c>
      <c r="M55">
        <f t="shared" si="10"/>
        <v>2.5732999999999997</v>
      </c>
      <c r="O55" t="s">
        <v>44</v>
      </c>
      <c r="P55">
        <v>2.2099000000000002</v>
      </c>
      <c r="Q55">
        <v>5.0068000000000001</v>
      </c>
      <c r="R55">
        <f t="shared" si="11"/>
        <v>2.7968999999999999</v>
      </c>
    </row>
    <row r="56" spans="1:18" x14ac:dyDescent="0.25">
      <c r="E56" t="s">
        <v>45</v>
      </c>
      <c r="F56">
        <v>15.98</v>
      </c>
      <c r="G56">
        <v>17.45</v>
      </c>
      <c r="H56">
        <f t="shared" si="9"/>
        <v>1.4699999999999989</v>
      </c>
      <c r="J56" t="s">
        <v>45</v>
      </c>
      <c r="K56">
        <v>16.09</v>
      </c>
      <c r="L56">
        <v>20.2</v>
      </c>
      <c r="M56">
        <f t="shared" si="10"/>
        <v>4.1099999999999994</v>
      </c>
      <c r="O56" t="s">
        <v>45</v>
      </c>
      <c r="P56">
        <v>15.96</v>
      </c>
      <c r="Q56">
        <v>20.07</v>
      </c>
      <c r="R56">
        <f t="shared" si="11"/>
        <v>4.1099999999999994</v>
      </c>
    </row>
    <row r="57" spans="1:18" x14ac:dyDescent="0.25">
      <c r="F57">
        <v>15.8</v>
      </c>
      <c r="G57">
        <v>20.84</v>
      </c>
      <c r="H57">
        <f t="shared" si="9"/>
        <v>5.0399999999999991</v>
      </c>
      <c r="K57">
        <v>16.100000000000001</v>
      </c>
      <c r="L57">
        <v>26.87</v>
      </c>
      <c r="M57">
        <f t="shared" si="10"/>
        <v>10.77</v>
      </c>
      <c r="P57">
        <v>15.82</v>
      </c>
      <c r="Q57">
        <v>23.71</v>
      </c>
      <c r="R57">
        <f t="shared" si="11"/>
        <v>7.8900000000000006</v>
      </c>
    </row>
    <row r="58" spans="1:18" x14ac:dyDescent="0.25">
      <c r="F58">
        <v>15.81</v>
      </c>
      <c r="G58">
        <v>17.48</v>
      </c>
      <c r="H58">
        <f t="shared" si="9"/>
        <v>1.67</v>
      </c>
      <c r="K58">
        <v>15.35</v>
      </c>
      <c r="L58">
        <v>21.92</v>
      </c>
      <c r="M58">
        <f t="shared" si="10"/>
        <v>6.5700000000000021</v>
      </c>
      <c r="P58">
        <v>16.100000000000001</v>
      </c>
      <c r="Q58">
        <v>20.75</v>
      </c>
      <c r="R58">
        <f t="shared" si="11"/>
        <v>4.6499999999999986</v>
      </c>
    </row>
    <row r="59" spans="1:18" x14ac:dyDescent="0.25">
      <c r="F59">
        <v>16.79</v>
      </c>
      <c r="G59">
        <v>29.3</v>
      </c>
      <c r="H59">
        <f t="shared" si="9"/>
        <v>12.510000000000002</v>
      </c>
      <c r="J59" t="s">
        <v>46</v>
      </c>
      <c r="M59">
        <f>SUM(M50:M58)</f>
        <v>50.060499999999998</v>
      </c>
      <c r="P59">
        <v>16.329999999999998</v>
      </c>
      <c r="Q59">
        <v>20.65</v>
      </c>
      <c r="R59">
        <f t="shared" si="11"/>
        <v>4.32</v>
      </c>
    </row>
    <row r="60" spans="1:18" x14ac:dyDescent="0.25">
      <c r="E60" t="s">
        <v>46</v>
      </c>
      <c r="H60">
        <f>SUM(H50:H59)</f>
        <v>48.672600000000003</v>
      </c>
      <c r="J60" t="s">
        <v>31</v>
      </c>
      <c r="K60" s="10">
        <f>((C51-M59)/C51)*100</f>
        <v>0.17846460618145768</v>
      </c>
      <c r="L60" s="10"/>
      <c r="M60" s="4"/>
      <c r="O60" t="s">
        <v>46</v>
      </c>
      <c r="R60">
        <f>SUM(R50:R59)</f>
        <v>48.797699999999999</v>
      </c>
    </row>
    <row r="61" spans="1:18" x14ac:dyDescent="0.25">
      <c r="E61" t="s">
        <v>31</v>
      </c>
      <c r="F61" s="10">
        <f>((C50-H60)/C50)*100</f>
        <v>2.6547999999999945</v>
      </c>
      <c r="G61" s="10"/>
      <c r="H61" s="4"/>
      <c r="O61" t="s">
        <v>31</v>
      </c>
      <c r="P61" s="10">
        <f>((C52-R60)/C52)*100</f>
        <v>2.4241151769646052</v>
      </c>
      <c r="Q61" s="10"/>
    </row>
    <row r="63" spans="1:18" x14ac:dyDescent="0.25">
      <c r="A63" s="10" t="s">
        <v>14</v>
      </c>
      <c r="B63" s="10"/>
      <c r="C63" s="10"/>
      <c r="E63" s="10" t="s">
        <v>15</v>
      </c>
      <c r="F63" s="10"/>
      <c r="G63" s="10"/>
      <c r="H63" s="4"/>
      <c r="J63" s="10" t="s">
        <v>16</v>
      </c>
      <c r="K63" s="10"/>
      <c r="L63" s="10"/>
      <c r="M63" s="4"/>
      <c r="O63" s="10" t="s">
        <v>17</v>
      </c>
      <c r="P63" s="10"/>
      <c r="Q63" s="10"/>
    </row>
    <row r="64" spans="1:18" ht="30" x14ac:dyDescent="0.25">
      <c r="A64" s="2" t="s">
        <v>1</v>
      </c>
      <c r="B64" s="2" t="s">
        <v>2</v>
      </c>
      <c r="C64" s="2" t="s">
        <v>3</v>
      </c>
      <c r="E64" t="s">
        <v>36</v>
      </c>
      <c r="F64" t="s">
        <v>37</v>
      </c>
      <c r="G64" t="s">
        <v>38</v>
      </c>
      <c r="H64" t="s">
        <v>19</v>
      </c>
      <c r="J64" t="s">
        <v>36</v>
      </c>
      <c r="K64" t="s">
        <v>37</v>
      </c>
      <c r="L64" t="s">
        <v>38</v>
      </c>
      <c r="M64" t="s">
        <v>19</v>
      </c>
      <c r="O64" t="s">
        <v>36</v>
      </c>
      <c r="P64" t="s">
        <v>37</v>
      </c>
      <c r="Q64" t="s">
        <v>38</v>
      </c>
      <c r="R64" t="s">
        <v>19</v>
      </c>
    </row>
    <row r="65" spans="1:18" x14ac:dyDescent="0.25">
      <c r="A65" t="s">
        <v>15</v>
      </c>
      <c r="B65">
        <v>1</v>
      </c>
      <c r="C65">
        <v>50.08</v>
      </c>
      <c r="E65" t="s">
        <v>40</v>
      </c>
      <c r="F65">
        <v>2.1415999999999999</v>
      </c>
      <c r="G65">
        <v>2.1415999999999999</v>
      </c>
      <c r="H65">
        <f>G65-F65</f>
        <v>0</v>
      </c>
      <c r="J65" t="s">
        <v>40</v>
      </c>
      <c r="K65">
        <v>2.1642000000000001</v>
      </c>
      <c r="L65">
        <v>2.1640999999999999</v>
      </c>
      <c r="M65">
        <f>L65-K65</f>
        <v>-1.0000000000021103E-4</v>
      </c>
      <c r="O65" t="s">
        <v>40</v>
      </c>
      <c r="P65">
        <v>2.2315</v>
      </c>
      <c r="Q65">
        <v>2.3748999999999998</v>
      </c>
      <c r="R65">
        <f>Q65-P65</f>
        <v>0.14339999999999975</v>
      </c>
    </row>
    <row r="66" spans="1:18" x14ac:dyDescent="0.25">
      <c r="A66" t="s">
        <v>16</v>
      </c>
      <c r="B66">
        <v>2</v>
      </c>
      <c r="C66">
        <v>50.02</v>
      </c>
      <c r="E66" t="s">
        <v>22</v>
      </c>
      <c r="F66">
        <v>2.2048999999999999</v>
      </c>
      <c r="G66">
        <v>2.2313999999999998</v>
      </c>
      <c r="H66">
        <f t="shared" ref="H66:H74" si="12">G66-F66</f>
        <v>2.6499999999999968E-2</v>
      </c>
      <c r="J66" t="s">
        <v>22</v>
      </c>
      <c r="K66">
        <v>2.0977000000000001</v>
      </c>
      <c r="L66">
        <v>2.1040999999999999</v>
      </c>
      <c r="M66">
        <f t="shared" ref="M66:M74" si="13">L66-K66</f>
        <v>6.3999999999997392E-3</v>
      </c>
      <c r="O66" t="s">
        <v>22</v>
      </c>
      <c r="P66">
        <v>2.1858</v>
      </c>
      <c r="Q66">
        <v>2.2532999999999999</v>
      </c>
      <c r="R66">
        <f t="shared" ref="R66:R73" si="14">Q66-P66</f>
        <v>6.7499999999999893E-2</v>
      </c>
    </row>
    <row r="67" spans="1:18" x14ac:dyDescent="0.25">
      <c r="A67" t="s">
        <v>17</v>
      </c>
      <c r="B67">
        <v>3</v>
      </c>
      <c r="C67">
        <v>50.01</v>
      </c>
      <c r="E67" t="s">
        <v>41</v>
      </c>
      <c r="F67">
        <v>2.1153</v>
      </c>
      <c r="G67">
        <v>2.1823000000000001</v>
      </c>
      <c r="H67">
        <f t="shared" si="12"/>
        <v>6.7000000000000171E-2</v>
      </c>
      <c r="J67" t="s">
        <v>41</v>
      </c>
      <c r="K67">
        <v>2.1762999999999999</v>
      </c>
      <c r="L67">
        <v>2.2688999999999999</v>
      </c>
      <c r="M67">
        <f t="shared" si="13"/>
        <v>9.2600000000000016E-2</v>
      </c>
      <c r="O67" t="s">
        <v>41</v>
      </c>
      <c r="P67">
        <v>2.1413000000000002</v>
      </c>
      <c r="Q67">
        <v>2.4247999999999998</v>
      </c>
      <c r="R67">
        <f t="shared" si="14"/>
        <v>0.28349999999999964</v>
      </c>
    </row>
    <row r="68" spans="1:18" x14ac:dyDescent="0.25">
      <c r="E68" t="s">
        <v>42</v>
      </c>
      <c r="F68">
        <v>2.1602000000000001</v>
      </c>
      <c r="G68">
        <v>2.8380999999999998</v>
      </c>
      <c r="H68">
        <f t="shared" si="12"/>
        <v>0.67789999999999973</v>
      </c>
      <c r="J68" t="s">
        <v>42</v>
      </c>
      <c r="K68">
        <v>2.1524999999999999</v>
      </c>
      <c r="L68">
        <v>2.8311000000000002</v>
      </c>
      <c r="M68">
        <f t="shared" si="13"/>
        <v>0.67860000000000031</v>
      </c>
      <c r="O68" t="s">
        <v>42</v>
      </c>
      <c r="P68">
        <v>2.2054</v>
      </c>
      <c r="Q68">
        <v>3.3437000000000001</v>
      </c>
      <c r="R68">
        <f t="shared" si="14"/>
        <v>1.1383000000000001</v>
      </c>
    </row>
    <row r="69" spans="1:18" x14ac:dyDescent="0.25">
      <c r="E69" t="s">
        <v>43</v>
      </c>
      <c r="F69">
        <v>2.0619000000000001</v>
      </c>
      <c r="G69">
        <v>6.4965000000000002</v>
      </c>
      <c r="H69">
        <f t="shared" si="12"/>
        <v>4.4345999999999997</v>
      </c>
      <c r="J69" t="s">
        <v>43</v>
      </c>
      <c r="K69">
        <v>2.1797</v>
      </c>
      <c r="L69">
        <v>5.7694999999999999</v>
      </c>
      <c r="M69">
        <f t="shared" si="13"/>
        <v>3.5897999999999999</v>
      </c>
      <c r="O69" t="s">
        <v>43</v>
      </c>
      <c r="P69">
        <v>2.1722000000000001</v>
      </c>
      <c r="Q69">
        <v>5.9775999999999998</v>
      </c>
      <c r="R69">
        <f t="shared" si="14"/>
        <v>3.8053999999999997</v>
      </c>
    </row>
    <row r="70" spans="1:18" x14ac:dyDescent="0.25">
      <c r="E70" t="s">
        <v>44</v>
      </c>
      <c r="F70">
        <v>2.1408</v>
      </c>
      <c r="G70">
        <v>10.620100000000001</v>
      </c>
      <c r="H70">
        <f t="shared" si="12"/>
        <v>8.4793000000000003</v>
      </c>
      <c r="J70" t="s">
        <v>44</v>
      </c>
      <c r="K70">
        <v>2.1941000000000002</v>
      </c>
      <c r="L70">
        <v>9.2599</v>
      </c>
      <c r="M70">
        <f t="shared" si="13"/>
        <v>7.0657999999999994</v>
      </c>
      <c r="O70" t="s">
        <v>44</v>
      </c>
      <c r="P70">
        <v>2.1059999999999999</v>
      </c>
      <c r="Q70">
        <v>9.5892999999999997</v>
      </c>
      <c r="R70">
        <f t="shared" si="14"/>
        <v>7.4832999999999998</v>
      </c>
    </row>
    <row r="71" spans="1:18" x14ac:dyDescent="0.25">
      <c r="E71" t="s">
        <v>45</v>
      </c>
      <c r="F71">
        <v>15.74</v>
      </c>
      <c r="G71">
        <v>15.78</v>
      </c>
      <c r="H71">
        <f t="shared" si="12"/>
        <v>3.9999999999999147E-2</v>
      </c>
      <c r="J71" t="s">
        <v>45</v>
      </c>
      <c r="K71">
        <v>15.78</v>
      </c>
      <c r="L71">
        <v>15.81</v>
      </c>
      <c r="M71">
        <f t="shared" si="13"/>
        <v>3.0000000000001137E-2</v>
      </c>
      <c r="O71" t="s">
        <v>45</v>
      </c>
      <c r="P71">
        <v>15.17</v>
      </c>
      <c r="Q71">
        <v>15.93</v>
      </c>
      <c r="R71">
        <f t="shared" si="14"/>
        <v>0.75999999999999979</v>
      </c>
    </row>
    <row r="72" spans="1:18" x14ac:dyDescent="0.25">
      <c r="F72">
        <v>15.93</v>
      </c>
      <c r="G72">
        <v>18.28</v>
      </c>
      <c r="H72">
        <f t="shared" si="12"/>
        <v>2.3500000000000014</v>
      </c>
      <c r="K72">
        <v>15.91</v>
      </c>
      <c r="L72">
        <v>15.95</v>
      </c>
      <c r="M72">
        <f t="shared" si="13"/>
        <v>3.9999999999999147E-2</v>
      </c>
      <c r="P72">
        <v>15.22</v>
      </c>
      <c r="Q72">
        <v>20.09</v>
      </c>
      <c r="R72">
        <f t="shared" si="14"/>
        <v>4.8699999999999992</v>
      </c>
    </row>
    <row r="73" spans="1:18" x14ac:dyDescent="0.25">
      <c r="F73">
        <v>16.13</v>
      </c>
      <c r="G73">
        <v>48.56</v>
      </c>
      <c r="H73">
        <f t="shared" si="12"/>
        <v>32.430000000000007</v>
      </c>
      <c r="K73">
        <v>16.079999999999998</v>
      </c>
      <c r="L73">
        <v>48.84</v>
      </c>
      <c r="M73">
        <f t="shared" si="13"/>
        <v>32.760000000000005</v>
      </c>
      <c r="P73">
        <v>15.29</v>
      </c>
      <c r="Q73">
        <v>47.02</v>
      </c>
      <c r="R73">
        <f t="shared" si="14"/>
        <v>31.730000000000004</v>
      </c>
    </row>
    <row r="74" spans="1:18" x14ac:dyDescent="0.25">
      <c r="F74">
        <v>16.25</v>
      </c>
      <c r="G74">
        <v>16.3</v>
      </c>
      <c r="H74">
        <f t="shared" si="12"/>
        <v>5.0000000000000711E-2</v>
      </c>
      <c r="K74">
        <v>16.04</v>
      </c>
      <c r="L74">
        <v>19.690000000000001</v>
      </c>
      <c r="M74">
        <f t="shared" si="13"/>
        <v>3.6500000000000021</v>
      </c>
      <c r="O74" t="s">
        <v>46</v>
      </c>
      <c r="R74">
        <f>SUM(R65:R73)</f>
        <v>50.281400000000005</v>
      </c>
    </row>
    <row r="75" spans="1:18" x14ac:dyDescent="0.25">
      <c r="E75" t="s">
        <v>46</v>
      </c>
      <c r="H75">
        <f>SUM(H65:H74)</f>
        <v>48.555300000000003</v>
      </c>
      <c r="J75" t="s">
        <v>46</v>
      </c>
      <c r="M75">
        <f>SUM(M65:M74)</f>
        <v>47.913100000000014</v>
      </c>
      <c r="O75" t="s">
        <v>31</v>
      </c>
      <c r="P75" s="10">
        <f>((C67-R74)/C67)*100</f>
        <v>-0.54269146170767246</v>
      </c>
      <c r="Q75" s="10"/>
    </row>
    <row r="76" spans="1:18" x14ac:dyDescent="0.25">
      <c r="E76" t="s">
        <v>31</v>
      </c>
      <c r="F76" s="10">
        <f>((C65-H75)/C65)*100</f>
        <v>3.0445287539936019</v>
      </c>
      <c r="G76" s="10"/>
      <c r="H76" s="4"/>
      <c r="J76" t="s">
        <v>31</v>
      </c>
      <c r="K76" s="10">
        <f>((C66-M75)/C66)*100</f>
        <v>4.2121151539384023</v>
      </c>
      <c r="L76" s="10"/>
      <c r="M76" s="4"/>
    </row>
    <row r="78" spans="1:18" x14ac:dyDescent="0.25">
      <c r="A78" s="10" t="s">
        <v>48</v>
      </c>
      <c r="B78" s="10"/>
      <c r="C78" s="10"/>
      <c r="E78" s="11" t="s">
        <v>49</v>
      </c>
      <c r="F78" s="11"/>
      <c r="G78" s="11"/>
      <c r="H78" s="6"/>
      <c r="J78" s="10" t="s">
        <v>50</v>
      </c>
      <c r="K78" s="10"/>
      <c r="L78" s="10"/>
      <c r="M78" s="5"/>
      <c r="O78" s="10" t="s">
        <v>51</v>
      </c>
      <c r="P78" s="10"/>
      <c r="Q78" s="10"/>
    </row>
    <row r="79" spans="1:18" ht="30" x14ac:dyDescent="0.25">
      <c r="A79" s="2" t="s">
        <v>1</v>
      </c>
      <c r="B79" s="2" t="s">
        <v>2</v>
      </c>
      <c r="C79" s="2" t="s">
        <v>3</v>
      </c>
      <c r="E79" s="7" t="s">
        <v>36</v>
      </c>
      <c r="F79" s="7" t="s">
        <v>37</v>
      </c>
      <c r="G79" s="7" t="s">
        <v>38</v>
      </c>
      <c r="H79" s="7" t="s">
        <v>19</v>
      </c>
      <c r="J79" t="s">
        <v>36</v>
      </c>
      <c r="K79" t="s">
        <v>37</v>
      </c>
      <c r="L79" t="s">
        <v>38</v>
      </c>
      <c r="M79" t="s">
        <v>19</v>
      </c>
      <c r="O79" t="s">
        <v>36</v>
      </c>
      <c r="P79" t="s">
        <v>37</v>
      </c>
      <c r="Q79" t="s">
        <v>38</v>
      </c>
      <c r="R79" t="s">
        <v>19</v>
      </c>
    </row>
    <row r="80" spans="1:18" x14ac:dyDescent="0.25">
      <c r="A80" t="s">
        <v>15</v>
      </c>
      <c r="B80">
        <v>1</v>
      </c>
      <c r="C80">
        <v>99.78</v>
      </c>
      <c r="E80" s="7" t="s">
        <v>40</v>
      </c>
      <c r="F80" s="7">
        <v>2.1943000000000001</v>
      </c>
      <c r="G80" s="7">
        <v>2.2844000000000002</v>
      </c>
      <c r="H80" s="7">
        <f>G80-F80</f>
        <v>9.0100000000000069E-2</v>
      </c>
      <c r="J80" t="s">
        <v>40</v>
      </c>
      <c r="K80">
        <v>2.1741000000000001</v>
      </c>
      <c r="L80">
        <v>2.411</v>
      </c>
      <c r="M80">
        <f>L80-K80</f>
        <v>0.23689999999999989</v>
      </c>
      <c r="O80" t="s">
        <v>40</v>
      </c>
      <c r="P80">
        <v>2.1897000000000002</v>
      </c>
      <c r="Q80">
        <v>2.3050999999999999</v>
      </c>
      <c r="R80">
        <f>Q80-P80</f>
        <v>0.11539999999999973</v>
      </c>
    </row>
    <row r="81" spans="1:18" x14ac:dyDescent="0.25">
      <c r="A81" t="s">
        <v>16</v>
      </c>
      <c r="B81">
        <v>2</v>
      </c>
      <c r="C81">
        <v>100.08</v>
      </c>
      <c r="E81" s="7" t="s">
        <v>22</v>
      </c>
      <c r="F81" s="7">
        <v>2.2183000000000002</v>
      </c>
      <c r="G81" s="7">
        <v>2.7017000000000002</v>
      </c>
      <c r="H81" s="7">
        <f t="shared" ref="H81:H87" si="15">G81-F81</f>
        <v>0.48340000000000005</v>
      </c>
      <c r="J81" t="s">
        <v>22</v>
      </c>
      <c r="K81">
        <v>2.2351999999999999</v>
      </c>
      <c r="L81">
        <v>2.8071999999999999</v>
      </c>
      <c r="M81">
        <f t="shared" ref="M81:M91" si="16">L81-K81</f>
        <v>0.57200000000000006</v>
      </c>
      <c r="O81" t="s">
        <v>22</v>
      </c>
      <c r="P81">
        <v>2.2568000000000001</v>
      </c>
      <c r="Q81">
        <v>2.7118000000000002</v>
      </c>
      <c r="R81">
        <f t="shared" ref="R81:R91" si="17">Q81-P81</f>
        <v>0.45500000000000007</v>
      </c>
    </row>
    <row r="82" spans="1:18" x14ac:dyDescent="0.25">
      <c r="A82" t="s">
        <v>17</v>
      </c>
      <c r="B82">
        <v>3</v>
      </c>
      <c r="C82">
        <v>100.51</v>
      </c>
      <c r="E82" s="7" t="s">
        <v>41</v>
      </c>
      <c r="F82" s="7" t="s">
        <v>52</v>
      </c>
      <c r="G82" s="7" t="s">
        <v>52</v>
      </c>
      <c r="H82" s="7" t="s">
        <v>52</v>
      </c>
      <c r="J82" t="s">
        <v>41</v>
      </c>
      <c r="K82">
        <v>2.2244000000000002</v>
      </c>
      <c r="L82">
        <v>6.4318999999999997</v>
      </c>
      <c r="M82">
        <f t="shared" si="16"/>
        <v>4.2074999999999996</v>
      </c>
      <c r="O82" t="s">
        <v>41</v>
      </c>
      <c r="P82">
        <v>2.2395999999999998</v>
      </c>
      <c r="Q82">
        <v>6.1726999999999999</v>
      </c>
      <c r="R82">
        <f t="shared" si="17"/>
        <v>3.9331</v>
      </c>
    </row>
    <row r="83" spans="1:18" x14ac:dyDescent="0.25">
      <c r="E83" s="7" t="s">
        <v>42</v>
      </c>
      <c r="F83" s="7">
        <v>2.2025999999999999</v>
      </c>
      <c r="G83" s="7">
        <v>20.481999999999999</v>
      </c>
      <c r="H83" s="7">
        <f t="shared" si="15"/>
        <v>18.279399999999999</v>
      </c>
      <c r="J83" t="s">
        <v>42</v>
      </c>
      <c r="K83">
        <v>2.1871999999999998</v>
      </c>
      <c r="L83">
        <v>15.2235</v>
      </c>
      <c r="M83">
        <f t="shared" si="16"/>
        <v>13.036300000000001</v>
      </c>
      <c r="O83" t="s">
        <v>42</v>
      </c>
      <c r="P83">
        <v>2.1764999999999999</v>
      </c>
      <c r="Q83">
        <v>15.0303</v>
      </c>
      <c r="R83">
        <f t="shared" si="17"/>
        <v>12.8538</v>
      </c>
    </row>
    <row r="84" spans="1:18" x14ac:dyDescent="0.25">
      <c r="E84" s="7" t="s">
        <v>43</v>
      </c>
      <c r="F84" s="7">
        <v>2.2422</v>
      </c>
      <c r="G84" s="7">
        <v>21.527200000000001</v>
      </c>
      <c r="H84" s="7">
        <f t="shared" si="15"/>
        <v>19.285</v>
      </c>
      <c r="J84" t="s">
        <v>43</v>
      </c>
      <c r="K84">
        <v>2.1884000000000001</v>
      </c>
      <c r="L84">
        <v>20.299700000000001</v>
      </c>
      <c r="M84">
        <f t="shared" si="16"/>
        <v>18.1113</v>
      </c>
      <c r="O84" t="s">
        <v>43</v>
      </c>
      <c r="P84">
        <v>2.1949999999999998</v>
      </c>
      <c r="Q84">
        <v>20.090599999999998</v>
      </c>
      <c r="R84">
        <f t="shared" si="17"/>
        <v>17.895599999999998</v>
      </c>
    </row>
    <row r="85" spans="1:18" x14ac:dyDescent="0.25">
      <c r="E85" s="7" t="s">
        <v>44</v>
      </c>
      <c r="F85" s="7">
        <v>2.2342</v>
      </c>
      <c r="G85" s="7">
        <v>14.512499999999999</v>
      </c>
      <c r="H85" s="7">
        <f t="shared" si="15"/>
        <v>12.2783</v>
      </c>
      <c r="J85" t="s">
        <v>44</v>
      </c>
      <c r="K85">
        <v>2.2044999999999999</v>
      </c>
      <c r="L85">
        <v>15.321199999999999</v>
      </c>
      <c r="M85">
        <f t="shared" si="16"/>
        <v>13.1167</v>
      </c>
      <c r="O85" t="s">
        <v>44</v>
      </c>
      <c r="P85">
        <v>2.1865000000000001</v>
      </c>
      <c r="Q85">
        <v>15.238799999999999</v>
      </c>
      <c r="R85">
        <f t="shared" si="17"/>
        <v>13.052299999999999</v>
      </c>
    </row>
    <row r="86" spans="1:18" x14ac:dyDescent="0.25">
      <c r="E86" s="7" t="s">
        <v>45</v>
      </c>
      <c r="F86" s="7">
        <v>441.65</v>
      </c>
      <c r="G86" s="7">
        <v>459.07</v>
      </c>
      <c r="H86" s="7">
        <f t="shared" si="15"/>
        <v>17.420000000000016</v>
      </c>
      <c r="J86" t="s">
        <v>45</v>
      </c>
      <c r="K86">
        <v>15.37</v>
      </c>
      <c r="L86">
        <v>16.84</v>
      </c>
      <c r="M86">
        <f t="shared" si="16"/>
        <v>1.4700000000000006</v>
      </c>
      <c r="O86" t="s">
        <v>45</v>
      </c>
      <c r="P86">
        <v>12.01</v>
      </c>
      <c r="Q86">
        <v>17.739999999999998</v>
      </c>
      <c r="R86">
        <f t="shared" si="17"/>
        <v>5.7299999999999986</v>
      </c>
    </row>
    <row r="87" spans="1:18" x14ac:dyDescent="0.25">
      <c r="E87" s="7"/>
      <c r="F87" s="7">
        <v>342.15</v>
      </c>
      <c r="G87" s="7">
        <v>372.55</v>
      </c>
      <c r="H87" s="7">
        <f t="shared" si="15"/>
        <v>30.400000000000034</v>
      </c>
      <c r="K87">
        <v>15.31</v>
      </c>
      <c r="L87">
        <v>27.68</v>
      </c>
      <c r="M87">
        <f t="shared" si="16"/>
        <v>12.37</v>
      </c>
      <c r="P87">
        <v>12.11</v>
      </c>
      <c r="Q87">
        <v>24.53</v>
      </c>
      <c r="R87">
        <f t="shared" si="17"/>
        <v>12.420000000000002</v>
      </c>
    </row>
    <row r="88" spans="1:18" x14ac:dyDescent="0.25">
      <c r="E88" s="7" t="s">
        <v>46</v>
      </c>
      <c r="F88" s="7"/>
      <c r="G88" s="7"/>
      <c r="H88" s="7">
        <f>SUM(H80:H87)</f>
        <v>98.236200000000053</v>
      </c>
      <c r="K88">
        <v>12.11</v>
      </c>
      <c r="L88">
        <v>20.93</v>
      </c>
      <c r="M88">
        <f t="shared" si="16"/>
        <v>8.82</v>
      </c>
      <c r="P88">
        <v>12.08</v>
      </c>
      <c r="Q88">
        <v>22.95</v>
      </c>
      <c r="R88">
        <f t="shared" si="17"/>
        <v>10.87</v>
      </c>
    </row>
    <row r="89" spans="1:18" x14ac:dyDescent="0.25">
      <c r="E89" s="7" t="s">
        <v>31</v>
      </c>
      <c r="F89" s="11">
        <f>((C80-H88)/C80)*100</f>
        <v>1.547203848466574</v>
      </c>
      <c r="G89" s="11"/>
      <c r="H89" s="6"/>
      <c r="K89">
        <v>12.19</v>
      </c>
      <c r="L89">
        <v>20.62</v>
      </c>
      <c r="M89">
        <f t="shared" si="16"/>
        <v>8.4300000000000015</v>
      </c>
      <c r="P89">
        <v>12.11</v>
      </c>
      <c r="Q89">
        <v>20.75</v>
      </c>
      <c r="R89">
        <f t="shared" si="17"/>
        <v>8.64</v>
      </c>
    </row>
    <row r="90" spans="1:18" x14ac:dyDescent="0.25">
      <c r="K90">
        <v>12</v>
      </c>
      <c r="L90">
        <v>21.42</v>
      </c>
      <c r="M90">
        <f t="shared" si="16"/>
        <v>9.4200000000000017</v>
      </c>
      <c r="P90">
        <v>12.22</v>
      </c>
      <c r="Q90">
        <v>21.2</v>
      </c>
      <c r="R90">
        <f t="shared" si="17"/>
        <v>8.9799999999999986</v>
      </c>
    </row>
    <row r="91" spans="1:18" ht="35.25" customHeight="1" x14ac:dyDescent="0.25">
      <c r="E91" s="12" t="s">
        <v>53</v>
      </c>
      <c r="F91" s="12"/>
      <c r="G91" s="12"/>
      <c r="H91" s="12"/>
      <c r="I91" s="8"/>
      <c r="K91">
        <v>12.14</v>
      </c>
      <c r="L91">
        <v>22.25</v>
      </c>
      <c r="M91">
        <f t="shared" si="16"/>
        <v>10.11</v>
      </c>
      <c r="P91">
        <v>12.26</v>
      </c>
      <c r="Q91">
        <v>19.72</v>
      </c>
      <c r="R91">
        <f t="shared" si="17"/>
        <v>7.4599999999999991</v>
      </c>
    </row>
    <row r="92" spans="1:18" x14ac:dyDescent="0.25">
      <c r="J92" t="s">
        <v>46</v>
      </c>
      <c r="M92">
        <f>SUM(M80:M91)</f>
        <v>99.900700000000001</v>
      </c>
      <c r="O92" t="s">
        <v>46</v>
      </c>
      <c r="R92">
        <f>SUM(R80:R91)</f>
        <v>102.40519999999999</v>
      </c>
    </row>
    <row r="93" spans="1:18" x14ac:dyDescent="0.25">
      <c r="J93" t="s">
        <v>31</v>
      </c>
      <c r="K93" s="10">
        <f>((C81-M92)/C81)*100</f>
        <v>0.17915667466026958</v>
      </c>
      <c r="L93" s="10"/>
      <c r="M93" s="5"/>
      <c r="O93" t="s">
        <v>31</v>
      </c>
      <c r="P93" s="5">
        <f>((C82-R92)/C82)*100</f>
        <v>-1.8855835240274481</v>
      </c>
      <c r="Q93" s="5"/>
    </row>
    <row r="95" spans="1:18" x14ac:dyDescent="0.25">
      <c r="A95" s="10" t="s">
        <v>54</v>
      </c>
      <c r="B95" s="10"/>
      <c r="C95" s="10"/>
      <c r="E95" s="10" t="s">
        <v>55</v>
      </c>
      <c r="F95" s="10"/>
      <c r="G95" s="10"/>
      <c r="H95" s="9"/>
      <c r="J95" s="10" t="s">
        <v>56</v>
      </c>
      <c r="K95" s="10"/>
      <c r="L95" s="10"/>
      <c r="M95" s="9"/>
      <c r="O95" s="10" t="s">
        <v>57</v>
      </c>
      <c r="P95" s="10"/>
      <c r="Q95" s="10"/>
    </row>
    <row r="96" spans="1:18" ht="30" x14ac:dyDescent="0.25">
      <c r="A96" s="2" t="s">
        <v>1</v>
      </c>
      <c r="B96" s="2" t="s">
        <v>2</v>
      </c>
      <c r="C96" s="2" t="s">
        <v>3</v>
      </c>
      <c r="E96" t="s">
        <v>36</v>
      </c>
      <c r="F96" t="s">
        <v>37</v>
      </c>
      <c r="G96" t="s">
        <v>38</v>
      </c>
      <c r="H96" t="s">
        <v>19</v>
      </c>
      <c r="J96" t="s">
        <v>36</v>
      </c>
      <c r="K96" t="s">
        <v>37</v>
      </c>
      <c r="L96" t="s">
        <v>38</v>
      </c>
      <c r="M96" t="s">
        <v>19</v>
      </c>
      <c r="O96" t="s">
        <v>36</v>
      </c>
      <c r="P96" t="s">
        <v>37</v>
      </c>
      <c r="Q96" t="s">
        <v>38</v>
      </c>
      <c r="R96" t="s">
        <v>19</v>
      </c>
    </row>
    <row r="97" spans="1:18" x14ac:dyDescent="0.25">
      <c r="A97" t="s">
        <v>55</v>
      </c>
      <c r="B97">
        <v>1</v>
      </c>
      <c r="C97">
        <v>50.08</v>
      </c>
      <c r="E97" t="s">
        <v>40</v>
      </c>
      <c r="F97">
        <v>2.2271999999999998</v>
      </c>
      <c r="G97">
        <v>2.7585999999999999</v>
      </c>
      <c r="H97">
        <f>G97-F97</f>
        <v>0.53140000000000009</v>
      </c>
      <c r="J97" t="s">
        <v>40</v>
      </c>
      <c r="K97">
        <v>2.2406999999999999</v>
      </c>
      <c r="L97">
        <v>3.1456</v>
      </c>
      <c r="M97">
        <f>L97-K97</f>
        <v>0.90490000000000004</v>
      </c>
      <c r="O97" t="s">
        <v>40</v>
      </c>
      <c r="P97">
        <v>1.2595000000000001</v>
      </c>
      <c r="Q97">
        <v>1.8945000000000001</v>
      </c>
      <c r="R97">
        <f>Q97-P97</f>
        <v>0.63500000000000001</v>
      </c>
    </row>
    <row r="98" spans="1:18" x14ac:dyDescent="0.25">
      <c r="A98" t="s">
        <v>56</v>
      </c>
      <c r="B98">
        <v>2</v>
      </c>
      <c r="C98">
        <v>50.03</v>
      </c>
      <c r="E98" t="s">
        <v>22</v>
      </c>
      <c r="F98">
        <v>2.1997</v>
      </c>
      <c r="G98">
        <v>9.9289000000000005</v>
      </c>
      <c r="H98">
        <f t="shared" ref="H98:H104" si="18">G98-F98</f>
        <v>7.7292000000000005</v>
      </c>
      <c r="J98" t="s">
        <v>22</v>
      </c>
      <c r="K98">
        <v>2.2349999999999999</v>
      </c>
      <c r="L98">
        <v>11.8307</v>
      </c>
      <c r="M98">
        <f t="shared" ref="M98:M104" si="19">L98-K98</f>
        <v>9.5957000000000008</v>
      </c>
      <c r="O98" t="s">
        <v>22</v>
      </c>
      <c r="P98">
        <v>1.2636000000000001</v>
      </c>
      <c r="Q98">
        <v>10.7417</v>
      </c>
      <c r="R98">
        <f t="shared" ref="R98:R104" si="20">Q98-P98</f>
        <v>9.4780999999999995</v>
      </c>
    </row>
    <row r="99" spans="1:18" x14ac:dyDescent="0.25">
      <c r="A99" t="s">
        <v>57</v>
      </c>
      <c r="B99">
        <v>3</v>
      </c>
      <c r="C99">
        <v>50.05</v>
      </c>
      <c r="E99" t="s">
        <v>41</v>
      </c>
      <c r="F99">
        <v>2.1966999999999999</v>
      </c>
      <c r="G99">
        <v>31.273700000000002</v>
      </c>
      <c r="H99">
        <f t="shared" si="18"/>
        <v>29.077000000000002</v>
      </c>
      <c r="J99" t="s">
        <v>41</v>
      </c>
      <c r="K99">
        <v>2.2010000000000001</v>
      </c>
      <c r="L99">
        <v>29.123699999999999</v>
      </c>
      <c r="M99">
        <f t="shared" si="19"/>
        <v>26.922699999999999</v>
      </c>
      <c r="O99" t="s">
        <v>41</v>
      </c>
      <c r="P99">
        <v>2.1850999999999998</v>
      </c>
      <c r="Q99">
        <v>27.6266</v>
      </c>
      <c r="R99">
        <f t="shared" si="20"/>
        <v>25.441500000000001</v>
      </c>
    </row>
    <row r="100" spans="1:18" x14ac:dyDescent="0.25">
      <c r="E100" t="s">
        <v>42</v>
      </c>
      <c r="F100">
        <v>2.2530000000000001</v>
      </c>
      <c r="G100">
        <v>7.5494000000000003</v>
      </c>
      <c r="H100">
        <f t="shared" si="18"/>
        <v>5.2964000000000002</v>
      </c>
      <c r="J100" t="s">
        <v>42</v>
      </c>
      <c r="K100">
        <v>2.2557999999999998</v>
      </c>
      <c r="L100">
        <v>7.2332999999999998</v>
      </c>
      <c r="M100">
        <f t="shared" si="19"/>
        <v>4.9775</v>
      </c>
      <c r="O100" t="s">
        <v>42</v>
      </c>
      <c r="P100">
        <v>2.1972999999999998</v>
      </c>
      <c r="Q100">
        <v>11.6435</v>
      </c>
      <c r="R100">
        <f t="shared" si="20"/>
        <v>9.4461999999999993</v>
      </c>
    </row>
    <row r="101" spans="1:18" x14ac:dyDescent="0.25">
      <c r="E101" t="s">
        <v>43</v>
      </c>
      <c r="F101">
        <v>2.1907000000000001</v>
      </c>
      <c r="G101">
        <v>3.2311000000000001</v>
      </c>
      <c r="H101">
        <f t="shared" si="18"/>
        <v>1.0404</v>
      </c>
      <c r="J101" t="s">
        <v>43</v>
      </c>
      <c r="K101">
        <v>2.2364999999999999</v>
      </c>
      <c r="L101">
        <v>2.8180000000000001</v>
      </c>
      <c r="M101">
        <f t="shared" si="19"/>
        <v>0.58150000000000013</v>
      </c>
      <c r="O101" t="s">
        <v>43</v>
      </c>
      <c r="P101">
        <v>2.2465999999999999</v>
      </c>
      <c r="Q101">
        <v>2.5966999999999998</v>
      </c>
      <c r="R101">
        <f t="shared" si="20"/>
        <v>0.35009999999999986</v>
      </c>
    </row>
    <row r="102" spans="1:18" x14ac:dyDescent="0.25">
      <c r="E102" t="s">
        <v>44</v>
      </c>
      <c r="F102">
        <v>2.3243999999999998</v>
      </c>
      <c r="G102">
        <v>2.5724</v>
      </c>
      <c r="H102">
        <f t="shared" si="18"/>
        <v>0.24800000000000022</v>
      </c>
      <c r="J102" t="s">
        <v>44</v>
      </c>
      <c r="K102">
        <v>2.2368000000000001</v>
      </c>
      <c r="L102">
        <v>2.4218000000000002</v>
      </c>
      <c r="M102">
        <f t="shared" si="19"/>
        <v>0.18500000000000005</v>
      </c>
      <c r="O102" t="s">
        <v>44</v>
      </c>
      <c r="P102">
        <v>1.2765</v>
      </c>
      <c r="Q102">
        <v>1.6495</v>
      </c>
      <c r="R102">
        <f t="shared" si="20"/>
        <v>0.373</v>
      </c>
    </row>
    <row r="103" spans="1:18" x14ac:dyDescent="0.25">
      <c r="E103" t="s">
        <v>45</v>
      </c>
      <c r="F103">
        <v>12.06</v>
      </c>
      <c r="G103">
        <v>14.4</v>
      </c>
      <c r="H103">
        <f t="shared" si="18"/>
        <v>2.34</v>
      </c>
      <c r="J103" t="s">
        <v>45</v>
      </c>
      <c r="K103">
        <v>12.05</v>
      </c>
      <c r="L103">
        <v>15.76</v>
      </c>
      <c r="M103">
        <f t="shared" si="19"/>
        <v>3.7099999999999991</v>
      </c>
      <c r="O103" t="s">
        <v>45</v>
      </c>
      <c r="P103">
        <v>12.13</v>
      </c>
      <c r="Q103">
        <v>15.92</v>
      </c>
      <c r="R103">
        <f t="shared" si="20"/>
        <v>3.7899999999999991</v>
      </c>
    </row>
    <row r="104" spans="1:18" x14ac:dyDescent="0.25">
      <c r="F104">
        <v>12.28</v>
      </c>
      <c r="G104">
        <v>15.73</v>
      </c>
      <c r="H104">
        <f t="shared" si="18"/>
        <v>3.4500000000000011</v>
      </c>
      <c r="K104">
        <v>12.1</v>
      </c>
      <c r="L104">
        <v>15.16</v>
      </c>
      <c r="M104">
        <f t="shared" si="19"/>
        <v>3.0600000000000005</v>
      </c>
      <c r="P104">
        <v>12.13</v>
      </c>
      <c r="Q104">
        <v>16.649999999999999</v>
      </c>
      <c r="R104">
        <f t="shared" si="20"/>
        <v>4.5199999999999978</v>
      </c>
    </row>
    <row r="106" spans="1:18" x14ac:dyDescent="0.25">
      <c r="O106" t="s">
        <v>46</v>
      </c>
      <c r="R106">
        <f>SUM(R97:R105)</f>
        <v>54.033899999999988</v>
      </c>
    </row>
    <row r="107" spans="1:18" x14ac:dyDescent="0.25">
      <c r="E107" t="s">
        <v>46</v>
      </c>
      <c r="H107">
        <f>SUM(H97:H106)</f>
        <v>49.712400000000002</v>
      </c>
      <c r="J107" t="s">
        <v>46</v>
      </c>
      <c r="M107">
        <f>SUM(M97:M106)</f>
        <v>49.9373</v>
      </c>
      <c r="O107" t="s">
        <v>31</v>
      </c>
      <c r="P107" s="10">
        <f>((C99-R106)/C99)*100</f>
        <v>-7.9598401598401427</v>
      </c>
      <c r="Q107" s="10"/>
    </row>
    <row r="108" spans="1:18" x14ac:dyDescent="0.25">
      <c r="E108" t="s">
        <v>31</v>
      </c>
      <c r="F108" s="10">
        <f>((C97-H107)/C97)*100</f>
        <v>0.73402555910542322</v>
      </c>
      <c r="G108" s="10"/>
      <c r="H108" s="9"/>
      <c r="J108" t="s">
        <v>31</v>
      </c>
      <c r="K108" s="10">
        <f>((C98-M107)/C98)*100</f>
        <v>0.18528882670397895</v>
      </c>
      <c r="L108" s="10"/>
      <c r="M108" s="9"/>
    </row>
    <row r="110" spans="1:18" x14ac:dyDescent="0.25">
      <c r="A110" s="10" t="s">
        <v>58</v>
      </c>
      <c r="B110" s="10"/>
      <c r="C110" s="10"/>
      <c r="E110" s="10" t="s">
        <v>59</v>
      </c>
      <c r="F110" s="10"/>
      <c r="G110" s="10"/>
      <c r="H110" s="9"/>
      <c r="J110" s="10" t="s">
        <v>60</v>
      </c>
      <c r="K110" s="10"/>
      <c r="L110" s="10"/>
      <c r="M110" s="9"/>
      <c r="O110" s="10" t="s">
        <v>61</v>
      </c>
      <c r="P110" s="10"/>
      <c r="Q110" s="10"/>
    </row>
    <row r="111" spans="1:18" ht="30" x14ac:dyDescent="0.25">
      <c r="A111" s="2" t="s">
        <v>1</v>
      </c>
      <c r="B111" s="2" t="s">
        <v>2</v>
      </c>
      <c r="C111" s="2" t="s">
        <v>3</v>
      </c>
      <c r="E111" t="s">
        <v>36</v>
      </c>
      <c r="F111" t="s">
        <v>37</v>
      </c>
      <c r="G111" t="s">
        <v>38</v>
      </c>
      <c r="H111" t="s">
        <v>19</v>
      </c>
      <c r="J111" t="s">
        <v>36</v>
      </c>
      <c r="K111" t="s">
        <v>37</v>
      </c>
      <c r="L111" t="s">
        <v>38</v>
      </c>
      <c r="M111" t="s">
        <v>19</v>
      </c>
      <c r="O111" t="s">
        <v>36</v>
      </c>
      <c r="P111" t="s">
        <v>37</v>
      </c>
      <c r="Q111" t="s">
        <v>38</v>
      </c>
      <c r="R111" t="s">
        <v>19</v>
      </c>
    </row>
    <row r="112" spans="1:18" x14ac:dyDescent="0.25">
      <c r="A112" t="s">
        <v>59</v>
      </c>
      <c r="B112">
        <v>1</v>
      </c>
      <c r="C112">
        <v>50.427</v>
      </c>
      <c r="E112" t="s">
        <v>40</v>
      </c>
      <c r="F112">
        <v>2.1999</v>
      </c>
      <c r="G112">
        <v>2.6798000000000002</v>
      </c>
      <c r="H112">
        <f>G112-F112</f>
        <v>0.47990000000000022</v>
      </c>
      <c r="J112" t="s">
        <v>40</v>
      </c>
      <c r="K112">
        <v>2.19</v>
      </c>
      <c r="L112">
        <v>3.5286</v>
      </c>
      <c r="M112">
        <f>L112-K112</f>
        <v>1.3386</v>
      </c>
      <c r="O112" t="s">
        <v>40</v>
      </c>
      <c r="P112">
        <v>2.1918000000000002</v>
      </c>
      <c r="Q112">
        <v>2.6888000000000001</v>
      </c>
      <c r="R112">
        <f>Q112-P112</f>
        <v>0.49699999999999989</v>
      </c>
    </row>
    <row r="113" spans="1:18" x14ac:dyDescent="0.25">
      <c r="A113" t="s">
        <v>60</v>
      </c>
      <c r="B113">
        <v>2</v>
      </c>
      <c r="C113">
        <v>50.173000000000002</v>
      </c>
      <c r="E113" t="s">
        <v>22</v>
      </c>
      <c r="F113">
        <v>2.1934</v>
      </c>
      <c r="G113">
        <v>2.6524999999999999</v>
      </c>
      <c r="H113">
        <f t="shared" ref="H113:H120" si="21">G113-F113</f>
        <v>0.45909999999999984</v>
      </c>
      <c r="J113" t="s">
        <v>22</v>
      </c>
      <c r="K113">
        <v>2.2115999999999998</v>
      </c>
      <c r="L113">
        <v>2.5004</v>
      </c>
      <c r="M113">
        <f t="shared" ref="M113:M118" si="22">L113-K113</f>
        <v>0.28880000000000017</v>
      </c>
      <c r="O113" t="s">
        <v>22</v>
      </c>
      <c r="P113">
        <v>2.1924999999999999</v>
      </c>
      <c r="Q113">
        <v>2.6328999999999998</v>
      </c>
      <c r="R113">
        <f t="shared" ref="R113:R120" si="23">Q113-P113</f>
        <v>0.4403999999999999</v>
      </c>
    </row>
    <row r="114" spans="1:18" x14ac:dyDescent="0.25">
      <c r="A114" t="s">
        <v>61</v>
      </c>
      <c r="B114">
        <v>3</v>
      </c>
      <c r="C114">
        <v>50.503</v>
      </c>
      <c r="E114" t="s">
        <v>41</v>
      </c>
      <c r="F114">
        <v>2.1717</v>
      </c>
      <c r="G114">
        <v>2.645</v>
      </c>
      <c r="H114">
        <f t="shared" si="21"/>
        <v>0.47330000000000005</v>
      </c>
      <c r="J114" t="s">
        <v>41</v>
      </c>
      <c r="K114">
        <v>2.2103999999999999</v>
      </c>
      <c r="L114">
        <v>2.4279000000000002</v>
      </c>
      <c r="M114">
        <f t="shared" si="22"/>
        <v>0.21750000000000025</v>
      </c>
      <c r="O114" t="s">
        <v>41</v>
      </c>
      <c r="P114">
        <v>2.1930999999999998</v>
      </c>
      <c r="Q114">
        <v>2.6888000000000001</v>
      </c>
      <c r="R114">
        <f t="shared" si="23"/>
        <v>0.49570000000000025</v>
      </c>
    </row>
    <row r="115" spans="1:18" x14ac:dyDescent="0.25">
      <c r="E115" t="s">
        <v>42</v>
      </c>
      <c r="F115">
        <v>2.1970000000000001</v>
      </c>
      <c r="G115">
        <v>2.4596</v>
      </c>
      <c r="H115">
        <f t="shared" si="21"/>
        <v>0.26259999999999994</v>
      </c>
      <c r="J115" t="s">
        <v>42</v>
      </c>
      <c r="K115">
        <v>2.2164999999999999</v>
      </c>
      <c r="L115">
        <v>2.4432</v>
      </c>
      <c r="M115">
        <f t="shared" si="22"/>
        <v>0.22670000000000012</v>
      </c>
      <c r="O115" t="s">
        <v>42</v>
      </c>
      <c r="P115">
        <v>2.1747000000000001</v>
      </c>
      <c r="Q115">
        <v>2.6856</v>
      </c>
      <c r="R115">
        <f t="shared" si="23"/>
        <v>0.51089999999999991</v>
      </c>
    </row>
    <row r="116" spans="1:18" x14ac:dyDescent="0.25">
      <c r="E116" t="s">
        <v>43</v>
      </c>
      <c r="F116">
        <v>2.1978</v>
      </c>
      <c r="G116">
        <v>2.7907000000000002</v>
      </c>
      <c r="H116">
        <f t="shared" si="21"/>
        <v>0.5929000000000002</v>
      </c>
      <c r="J116" t="s">
        <v>43</v>
      </c>
      <c r="K116">
        <v>2.1863999999999999</v>
      </c>
      <c r="L116">
        <v>2.6573000000000002</v>
      </c>
      <c r="M116">
        <f t="shared" si="22"/>
        <v>0.47090000000000032</v>
      </c>
      <c r="O116" t="s">
        <v>43</v>
      </c>
      <c r="P116">
        <v>2.2431000000000001</v>
      </c>
      <c r="Q116">
        <v>3.0243000000000002</v>
      </c>
      <c r="R116">
        <f t="shared" si="23"/>
        <v>0.78120000000000012</v>
      </c>
    </row>
    <row r="117" spans="1:18" x14ac:dyDescent="0.25">
      <c r="E117" t="s">
        <v>44</v>
      </c>
      <c r="F117">
        <v>2.2143000000000002</v>
      </c>
      <c r="G117">
        <v>4.8436000000000003</v>
      </c>
      <c r="H117">
        <f t="shared" si="21"/>
        <v>2.6293000000000002</v>
      </c>
      <c r="J117" t="s">
        <v>44</v>
      </c>
      <c r="K117">
        <v>2.1859000000000002</v>
      </c>
      <c r="L117">
        <v>5.1710000000000003</v>
      </c>
      <c r="M117">
        <f t="shared" si="22"/>
        <v>2.9851000000000001</v>
      </c>
      <c r="O117" t="s">
        <v>44</v>
      </c>
      <c r="P117">
        <v>2.2065999999999999</v>
      </c>
      <c r="Q117">
        <v>4.7908999999999997</v>
      </c>
      <c r="R117">
        <f t="shared" si="23"/>
        <v>2.5842999999999998</v>
      </c>
    </row>
    <row r="118" spans="1:18" x14ac:dyDescent="0.25">
      <c r="E118" t="s">
        <v>45</v>
      </c>
      <c r="F118">
        <v>12.15</v>
      </c>
      <c r="G118">
        <v>20.260000000000002</v>
      </c>
      <c r="H118">
        <f t="shared" si="21"/>
        <v>8.1100000000000012</v>
      </c>
      <c r="J118" t="s">
        <v>45</v>
      </c>
      <c r="K118">
        <v>12.15</v>
      </c>
      <c r="L118">
        <v>26.2</v>
      </c>
      <c r="M118">
        <f t="shared" si="22"/>
        <v>14.049999999999999</v>
      </c>
      <c r="O118" t="s">
        <v>45</v>
      </c>
      <c r="P118">
        <v>12.19</v>
      </c>
      <c r="Q118">
        <v>42.15</v>
      </c>
      <c r="R118">
        <f t="shared" si="23"/>
        <v>29.96</v>
      </c>
    </row>
    <row r="119" spans="1:18" x14ac:dyDescent="0.25">
      <c r="F119">
        <v>12.1</v>
      </c>
      <c r="G119">
        <v>25.52</v>
      </c>
      <c r="H119">
        <f t="shared" si="21"/>
        <v>13.42</v>
      </c>
      <c r="K119">
        <v>12.22</v>
      </c>
      <c r="L119">
        <v>23.15</v>
      </c>
      <c r="M119">
        <f>L119-K119</f>
        <v>10.929999999999998</v>
      </c>
      <c r="P119">
        <v>12.06</v>
      </c>
      <c r="Q119">
        <v>20.9</v>
      </c>
      <c r="R119">
        <f t="shared" si="23"/>
        <v>8.8399999999999981</v>
      </c>
    </row>
    <row r="120" spans="1:18" x14ac:dyDescent="0.25">
      <c r="F120">
        <v>12.08</v>
      </c>
      <c r="G120">
        <v>32.85</v>
      </c>
      <c r="H120">
        <f t="shared" si="21"/>
        <v>20.770000000000003</v>
      </c>
      <c r="K120">
        <v>12.14</v>
      </c>
      <c r="L120">
        <v>29.84</v>
      </c>
      <c r="M120">
        <f>L120-K120</f>
        <v>17.7</v>
      </c>
      <c r="P120">
        <v>12.08</v>
      </c>
      <c r="Q120">
        <v>17.72</v>
      </c>
      <c r="R120">
        <f t="shared" si="23"/>
        <v>5.6399999999999988</v>
      </c>
    </row>
    <row r="121" spans="1:18" x14ac:dyDescent="0.25">
      <c r="O121" t="s">
        <v>46</v>
      </c>
      <c r="R121">
        <f>SUM(R112:R120)</f>
        <v>49.749499999999998</v>
      </c>
    </row>
    <row r="122" spans="1:18" x14ac:dyDescent="0.25">
      <c r="E122" t="s">
        <v>46</v>
      </c>
      <c r="H122">
        <f>SUM(H112:H121)</f>
        <v>47.197100000000006</v>
      </c>
      <c r="J122" t="s">
        <v>46</v>
      </c>
      <c r="M122">
        <f>SUM(M112:M120)</f>
        <v>48.207599999999999</v>
      </c>
      <c r="O122" t="s">
        <v>31</v>
      </c>
      <c r="P122" s="10">
        <f>((C114-R121)/C114)*100</f>
        <v>1.4919905748173425</v>
      </c>
      <c r="Q122" s="10"/>
    </row>
    <row r="123" spans="1:18" x14ac:dyDescent="0.25">
      <c r="E123" t="s">
        <v>31</v>
      </c>
      <c r="F123" s="10">
        <f>((C112-H122)/C112)*100</f>
        <v>6.4051004422233992</v>
      </c>
      <c r="G123" s="10"/>
      <c r="H123" s="9"/>
      <c r="J123" t="s">
        <v>31</v>
      </c>
      <c r="K123" s="10">
        <f>((C113-M122)/C113)*100</f>
        <v>3.9172463277061413</v>
      </c>
      <c r="L123" s="10"/>
      <c r="M123" s="9"/>
    </row>
    <row r="126" spans="1:18" x14ac:dyDescent="0.25">
      <c r="A126" s="10" t="s">
        <v>62</v>
      </c>
      <c r="B126" s="10"/>
      <c r="C126" s="10"/>
      <c r="E126" s="10" t="s">
        <v>64</v>
      </c>
      <c r="F126" s="10"/>
      <c r="G126" s="10"/>
      <c r="H126" s="9"/>
      <c r="J126" s="10" t="s">
        <v>66</v>
      </c>
      <c r="K126" s="10"/>
      <c r="L126" s="10"/>
      <c r="M126" s="9"/>
      <c r="O126" s="10" t="s">
        <v>67</v>
      </c>
      <c r="P126" s="10"/>
      <c r="Q126" s="10"/>
    </row>
    <row r="127" spans="1:18" ht="30" x14ac:dyDescent="0.25">
      <c r="A127" s="2" t="s">
        <v>1</v>
      </c>
      <c r="B127" s="2" t="s">
        <v>2</v>
      </c>
      <c r="C127" s="2" t="s">
        <v>3</v>
      </c>
      <c r="E127" t="s">
        <v>36</v>
      </c>
      <c r="F127" t="s">
        <v>37</v>
      </c>
      <c r="G127" t="s">
        <v>38</v>
      </c>
      <c r="H127" t="s">
        <v>19</v>
      </c>
      <c r="J127" t="s">
        <v>36</v>
      </c>
      <c r="K127" t="s">
        <v>37</v>
      </c>
      <c r="L127" t="s">
        <v>38</v>
      </c>
      <c r="M127" t="s">
        <v>19</v>
      </c>
      <c r="O127" t="s">
        <v>36</v>
      </c>
      <c r="P127" t="s">
        <v>37</v>
      </c>
      <c r="Q127" t="s">
        <v>38</v>
      </c>
      <c r="R127" t="s">
        <v>19</v>
      </c>
    </row>
    <row r="128" spans="1:18" x14ac:dyDescent="0.25">
      <c r="A128" t="s">
        <v>64</v>
      </c>
      <c r="B128">
        <v>1</v>
      </c>
      <c r="C128">
        <v>50.152999999999999</v>
      </c>
      <c r="E128" t="s">
        <v>40</v>
      </c>
      <c r="F128">
        <v>2.2229999999999999</v>
      </c>
      <c r="G128">
        <v>2.5274000000000001</v>
      </c>
      <c r="H128">
        <f t="shared" ref="H128:H135" si="24">G128-F128</f>
        <v>0.30440000000000023</v>
      </c>
      <c r="J128" t="s">
        <v>40</v>
      </c>
      <c r="K128">
        <v>2.2029999999999998</v>
      </c>
      <c r="L128">
        <v>2.3338000000000001</v>
      </c>
      <c r="M128">
        <f>L128-K128</f>
        <v>0.13080000000000025</v>
      </c>
      <c r="O128" t="s">
        <v>40</v>
      </c>
      <c r="P128">
        <v>2.2119</v>
      </c>
      <c r="Q128">
        <v>3.3849999999999998</v>
      </c>
      <c r="R128">
        <f t="shared" ref="R128:R135" si="25">Q128-P128</f>
        <v>1.1730999999999998</v>
      </c>
    </row>
    <row r="129" spans="1:18" x14ac:dyDescent="0.25">
      <c r="A129" t="s">
        <v>63</v>
      </c>
      <c r="B129">
        <v>2</v>
      </c>
      <c r="C129">
        <v>50.214300000000001</v>
      </c>
      <c r="E129" t="s">
        <v>22</v>
      </c>
      <c r="F129">
        <v>2.2221000000000002</v>
      </c>
      <c r="G129">
        <v>2.375</v>
      </c>
      <c r="H129">
        <f t="shared" si="24"/>
        <v>0.15289999999999981</v>
      </c>
      <c r="J129" t="s">
        <v>22</v>
      </c>
      <c r="K129">
        <v>2.2172000000000001</v>
      </c>
      <c r="L129">
        <v>2.3959999999999999</v>
      </c>
      <c r="M129">
        <f t="shared" ref="M129:M135" si="26">L129-K129</f>
        <v>0.17879999999999985</v>
      </c>
      <c r="O129" t="s">
        <v>22</v>
      </c>
      <c r="P129">
        <v>2.2153</v>
      </c>
      <c r="Q129">
        <v>2.3927999999999998</v>
      </c>
      <c r="R129">
        <f t="shared" si="25"/>
        <v>0.17749999999999977</v>
      </c>
    </row>
    <row r="130" spans="1:18" x14ac:dyDescent="0.25">
      <c r="A130" t="s">
        <v>65</v>
      </c>
      <c r="B130">
        <v>3</v>
      </c>
      <c r="C130">
        <v>49.9739</v>
      </c>
      <c r="E130" t="s">
        <v>41</v>
      </c>
      <c r="F130">
        <v>2.2052999999999998</v>
      </c>
      <c r="G130">
        <v>2.3592</v>
      </c>
      <c r="H130">
        <f t="shared" si="24"/>
        <v>0.15390000000000015</v>
      </c>
      <c r="J130" t="s">
        <v>41</v>
      </c>
      <c r="K130">
        <v>2.1997</v>
      </c>
      <c r="L130">
        <v>2.3469000000000002</v>
      </c>
      <c r="M130">
        <f t="shared" si="26"/>
        <v>0.14720000000000022</v>
      </c>
      <c r="O130" t="s">
        <v>41</v>
      </c>
      <c r="P130">
        <v>2.2149999999999999</v>
      </c>
      <c r="Q130">
        <v>2.3490000000000002</v>
      </c>
      <c r="R130">
        <f t="shared" si="25"/>
        <v>0.13400000000000034</v>
      </c>
    </row>
    <row r="131" spans="1:18" x14ac:dyDescent="0.25">
      <c r="E131" t="s">
        <v>42</v>
      </c>
      <c r="F131">
        <v>2.2170999999999998</v>
      </c>
      <c r="G131">
        <v>2.3675000000000002</v>
      </c>
      <c r="H131">
        <f t="shared" si="24"/>
        <v>0.15040000000000031</v>
      </c>
      <c r="J131" t="s">
        <v>42</v>
      </c>
      <c r="K131">
        <v>2.2065000000000001</v>
      </c>
      <c r="L131">
        <v>2.3805999999999998</v>
      </c>
      <c r="M131">
        <f t="shared" si="26"/>
        <v>0.1740999999999997</v>
      </c>
      <c r="O131" t="s">
        <v>42</v>
      </c>
      <c r="P131">
        <v>2.2242000000000002</v>
      </c>
      <c r="Q131">
        <v>2.5215999999999998</v>
      </c>
      <c r="R131">
        <f t="shared" si="25"/>
        <v>0.29739999999999966</v>
      </c>
    </row>
    <row r="132" spans="1:18" x14ac:dyDescent="0.25">
      <c r="E132" t="s">
        <v>43</v>
      </c>
      <c r="F132">
        <v>2.2166999999999999</v>
      </c>
      <c r="G132">
        <v>3.3441999999999998</v>
      </c>
      <c r="H132">
        <f t="shared" si="24"/>
        <v>1.1274999999999999</v>
      </c>
      <c r="J132" t="s">
        <v>43</v>
      </c>
      <c r="K132">
        <v>2.2016</v>
      </c>
      <c r="L132">
        <v>3.3206000000000002</v>
      </c>
      <c r="M132">
        <f t="shared" si="26"/>
        <v>1.1190000000000002</v>
      </c>
      <c r="O132" t="s">
        <v>43</v>
      </c>
      <c r="P132">
        <v>2.2006000000000001</v>
      </c>
      <c r="Q132">
        <v>3.6427999999999998</v>
      </c>
      <c r="R132">
        <f t="shared" si="25"/>
        <v>1.4421999999999997</v>
      </c>
    </row>
    <row r="133" spans="1:18" x14ac:dyDescent="0.25">
      <c r="E133" t="s">
        <v>44</v>
      </c>
      <c r="F133">
        <v>2.2299000000000002</v>
      </c>
      <c r="G133">
        <v>14.279199999999999</v>
      </c>
      <c r="H133">
        <f t="shared" si="24"/>
        <v>12.049299999999999</v>
      </c>
      <c r="J133" t="s">
        <v>44</v>
      </c>
      <c r="K133">
        <v>2.2225999999999999</v>
      </c>
      <c r="L133">
        <v>13.8889</v>
      </c>
      <c r="M133">
        <f t="shared" si="26"/>
        <v>11.6663</v>
      </c>
      <c r="O133" t="s">
        <v>44</v>
      </c>
      <c r="P133">
        <v>2.2153</v>
      </c>
      <c r="Q133">
        <v>15.960800000000001</v>
      </c>
      <c r="R133">
        <f t="shared" si="25"/>
        <v>13.7455</v>
      </c>
    </row>
    <row r="134" spans="1:18" x14ac:dyDescent="0.25">
      <c r="E134" t="s">
        <v>45</v>
      </c>
      <c r="F134">
        <v>12.12</v>
      </c>
      <c r="G134">
        <v>18.309999999999999</v>
      </c>
      <c r="H134">
        <f t="shared" si="24"/>
        <v>6.1899999999999995</v>
      </c>
      <c r="J134" t="s">
        <v>45</v>
      </c>
      <c r="K134">
        <v>12.05</v>
      </c>
      <c r="L134">
        <v>18.98</v>
      </c>
      <c r="M134">
        <f t="shared" si="26"/>
        <v>6.93</v>
      </c>
      <c r="O134" t="s">
        <v>45</v>
      </c>
      <c r="P134">
        <v>12</v>
      </c>
      <c r="Q134">
        <v>16.260000000000002</v>
      </c>
      <c r="R134">
        <f t="shared" si="25"/>
        <v>4.2600000000000016</v>
      </c>
    </row>
    <row r="135" spans="1:18" x14ac:dyDescent="0.25">
      <c r="F135">
        <v>12.04</v>
      </c>
      <c r="G135">
        <v>42.48</v>
      </c>
      <c r="H135">
        <f t="shared" si="24"/>
        <v>30.439999999999998</v>
      </c>
      <c r="K135">
        <v>12.08</v>
      </c>
      <c r="L135">
        <v>41.66</v>
      </c>
      <c r="M135">
        <f t="shared" si="26"/>
        <v>29.58</v>
      </c>
      <c r="P135">
        <v>12.05</v>
      </c>
      <c r="Q135">
        <v>40.49</v>
      </c>
      <c r="R135">
        <f t="shared" si="25"/>
        <v>28.44</v>
      </c>
    </row>
    <row r="137" spans="1:18" x14ac:dyDescent="0.25">
      <c r="O137" t="s">
        <v>46</v>
      </c>
      <c r="R137">
        <f>SUM(R128:R136)</f>
        <v>49.669700000000006</v>
      </c>
    </row>
    <row r="138" spans="1:18" x14ac:dyDescent="0.25">
      <c r="E138" t="s">
        <v>46</v>
      </c>
      <c r="H138">
        <f>SUM(H128:H137)</f>
        <v>50.568399999999997</v>
      </c>
      <c r="J138" t="s">
        <v>46</v>
      </c>
      <c r="M138">
        <f>SUM(M128:M137)</f>
        <v>49.926199999999994</v>
      </c>
      <c r="O138" t="s">
        <v>31</v>
      </c>
      <c r="P138" s="10">
        <f>((C130-R137)/C130)*100</f>
        <v>0.60871775066583655</v>
      </c>
      <c r="Q138" s="10"/>
    </row>
    <row r="139" spans="1:18" x14ac:dyDescent="0.25">
      <c r="E139" t="s">
        <v>31</v>
      </c>
      <c r="F139" s="10">
        <f>((C128-H138)/C128)*100</f>
        <v>-0.82826550754690287</v>
      </c>
      <c r="G139" s="10"/>
      <c r="H139" s="9"/>
      <c r="J139" t="s">
        <v>31</v>
      </c>
      <c r="K139" s="10">
        <f>((C129-M138)/C129)*100</f>
        <v>0.57374094630415462</v>
      </c>
      <c r="L139" s="10"/>
      <c r="M139" s="9"/>
    </row>
    <row r="142" spans="1:18" x14ac:dyDescent="0.25">
      <c r="A142" s="10" t="s">
        <v>68</v>
      </c>
      <c r="B142" s="10"/>
      <c r="C142" s="10"/>
      <c r="E142" s="10" t="s">
        <v>69</v>
      </c>
      <c r="F142" s="10"/>
      <c r="G142" s="10"/>
      <c r="H142" s="9"/>
      <c r="J142" s="10" t="s">
        <v>70</v>
      </c>
      <c r="K142" s="10"/>
      <c r="L142" s="10"/>
      <c r="M142" s="9"/>
      <c r="O142" s="10" t="s">
        <v>71</v>
      </c>
      <c r="P142" s="10"/>
      <c r="Q142" s="10"/>
    </row>
    <row r="143" spans="1:18" ht="30" x14ac:dyDescent="0.25">
      <c r="A143" s="2" t="s">
        <v>1</v>
      </c>
      <c r="B143" s="2" t="s">
        <v>2</v>
      </c>
      <c r="C143" s="2" t="s">
        <v>3</v>
      </c>
      <c r="E143" t="s">
        <v>36</v>
      </c>
      <c r="F143" t="s">
        <v>37</v>
      </c>
      <c r="G143" t="s">
        <v>38</v>
      </c>
      <c r="H143" t="s">
        <v>19</v>
      </c>
      <c r="J143" t="s">
        <v>36</v>
      </c>
      <c r="K143" t="s">
        <v>37</v>
      </c>
      <c r="L143" t="s">
        <v>38</v>
      </c>
      <c r="M143" t="s">
        <v>19</v>
      </c>
      <c r="O143" t="s">
        <v>36</v>
      </c>
      <c r="P143" t="s">
        <v>37</v>
      </c>
      <c r="Q143" t="s">
        <v>38</v>
      </c>
      <c r="R143" t="s">
        <v>19</v>
      </c>
    </row>
    <row r="144" spans="1:18" x14ac:dyDescent="0.25">
      <c r="A144" t="s">
        <v>69</v>
      </c>
      <c r="B144">
        <v>1</v>
      </c>
      <c r="C144">
        <v>50.043799999999997</v>
      </c>
      <c r="E144" t="s">
        <v>40</v>
      </c>
      <c r="F144">
        <v>2.214</v>
      </c>
      <c r="G144">
        <v>5.9287999999999998</v>
      </c>
      <c r="H144">
        <f>G144-F144</f>
        <v>3.7147999999999999</v>
      </c>
      <c r="J144" t="s">
        <v>40</v>
      </c>
      <c r="K144">
        <v>2.2101999999999999</v>
      </c>
      <c r="L144">
        <v>6.1604000000000001</v>
      </c>
      <c r="M144">
        <f>L144-K144</f>
        <v>3.9502000000000002</v>
      </c>
      <c r="O144" t="s">
        <v>40</v>
      </c>
      <c r="P144">
        <v>2.2021999999999999</v>
      </c>
      <c r="Q144">
        <v>6.05</v>
      </c>
      <c r="R144">
        <f>Q144-P144</f>
        <v>3.8477999999999999</v>
      </c>
    </row>
    <row r="145" spans="1:18" x14ac:dyDescent="0.25">
      <c r="A145" t="s">
        <v>70</v>
      </c>
      <c r="B145">
        <v>2</v>
      </c>
      <c r="C145">
        <v>50.001100000000001</v>
      </c>
      <c r="E145" t="s">
        <v>22</v>
      </c>
      <c r="F145">
        <v>2.2050000000000001</v>
      </c>
      <c r="G145">
        <v>2.3662000000000001</v>
      </c>
      <c r="H145">
        <f t="shared" ref="H145:H151" si="27">G145-F145</f>
        <v>0.16120000000000001</v>
      </c>
      <c r="J145" t="s">
        <v>22</v>
      </c>
      <c r="K145">
        <v>2.1823999999999999</v>
      </c>
      <c r="L145">
        <v>2.331</v>
      </c>
      <c r="M145">
        <f t="shared" ref="M145:M150" si="28">L145-K145</f>
        <v>0.14860000000000007</v>
      </c>
      <c r="O145" t="s">
        <v>22</v>
      </c>
      <c r="P145">
        <v>2.2178</v>
      </c>
      <c r="Q145">
        <v>2.3355999999999999</v>
      </c>
      <c r="R145">
        <f t="shared" ref="R145:R152" si="29">Q145-P145</f>
        <v>0.1177999999999999</v>
      </c>
    </row>
    <row r="146" spans="1:18" x14ac:dyDescent="0.25">
      <c r="A146" t="s">
        <v>71</v>
      </c>
      <c r="B146">
        <v>3</v>
      </c>
      <c r="C146">
        <v>50.087299999999999</v>
      </c>
      <c r="E146" t="s">
        <v>41</v>
      </c>
      <c r="F146">
        <v>2.2042000000000002</v>
      </c>
      <c r="G146">
        <v>2.3146</v>
      </c>
      <c r="H146">
        <f t="shared" si="27"/>
        <v>0.11039999999999983</v>
      </c>
      <c r="J146" t="s">
        <v>41</v>
      </c>
      <c r="K146">
        <v>2.2435</v>
      </c>
      <c r="L146">
        <v>2.3500999999999999</v>
      </c>
      <c r="M146">
        <f t="shared" si="28"/>
        <v>0.10659999999999981</v>
      </c>
      <c r="O146" t="s">
        <v>41</v>
      </c>
      <c r="P146">
        <v>2.1983000000000001</v>
      </c>
      <c r="Q146">
        <v>2.3126000000000002</v>
      </c>
      <c r="R146">
        <f t="shared" si="29"/>
        <v>0.11430000000000007</v>
      </c>
    </row>
    <row r="147" spans="1:18" x14ac:dyDescent="0.25">
      <c r="E147" t="s">
        <v>42</v>
      </c>
      <c r="F147">
        <v>2.2088000000000001</v>
      </c>
      <c r="G147">
        <v>2.3593999999999999</v>
      </c>
      <c r="H147">
        <f t="shared" si="27"/>
        <v>0.15059999999999985</v>
      </c>
      <c r="J147" t="s">
        <v>42</v>
      </c>
      <c r="K147">
        <v>2.1972</v>
      </c>
      <c r="L147">
        <v>2.3035000000000001</v>
      </c>
      <c r="M147">
        <f t="shared" si="28"/>
        <v>0.10630000000000006</v>
      </c>
      <c r="O147" t="s">
        <v>42</v>
      </c>
      <c r="P147">
        <v>2.198</v>
      </c>
      <c r="Q147">
        <v>2.3250999999999999</v>
      </c>
      <c r="R147">
        <f t="shared" si="29"/>
        <v>0.12709999999999999</v>
      </c>
    </row>
    <row r="148" spans="1:18" x14ac:dyDescent="0.25">
      <c r="E148" t="s">
        <v>43</v>
      </c>
      <c r="F148">
        <v>2.2115</v>
      </c>
      <c r="G148">
        <v>4.6851000000000003</v>
      </c>
      <c r="H148">
        <f t="shared" si="27"/>
        <v>2.4736000000000002</v>
      </c>
      <c r="J148" t="s">
        <v>43</v>
      </c>
      <c r="K148">
        <v>2.1958000000000002</v>
      </c>
      <c r="L148">
        <v>8.6447000000000003</v>
      </c>
      <c r="M148">
        <f t="shared" si="28"/>
        <v>6.4489000000000001</v>
      </c>
      <c r="O148" t="s">
        <v>43</v>
      </c>
      <c r="P148">
        <v>2.1983999999999999</v>
      </c>
      <c r="Q148">
        <v>6.0591999999999997</v>
      </c>
      <c r="R148">
        <f t="shared" si="29"/>
        <v>3.8607999999999998</v>
      </c>
    </row>
    <row r="149" spans="1:18" x14ac:dyDescent="0.25">
      <c r="E149" t="s">
        <v>44</v>
      </c>
      <c r="F149">
        <v>2.2113</v>
      </c>
      <c r="G149">
        <v>16.991700000000002</v>
      </c>
      <c r="H149">
        <f t="shared" si="27"/>
        <v>14.780400000000002</v>
      </c>
      <c r="J149" t="s">
        <v>44</v>
      </c>
      <c r="K149">
        <v>2.2176</v>
      </c>
      <c r="L149">
        <v>15.043799999999999</v>
      </c>
      <c r="M149">
        <f t="shared" si="28"/>
        <v>12.8262</v>
      </c>
      <c r="O149" t="s">
        <v>44</v>
      </c>
      <c r="P149">
        <v>2.2412999999999998</v>
      </c>
      <c r="Q149">
        <v>17.981000000000002</v>
      </c>
      <c r="R149">
        <f t="shared" si="29"/>
        <v>15.739700000000003</v>
      </c>
    </row>
    <row r="150" spans="1:18" x14ac:dyDescent="0.25">
      <c r="E150" t="s">
        <v>45</v>
      </c>
      <c r="F150">
        <v>12.17</v>
      </c>
      <c r="G150">
        <v>16.23</v>
      </c>
      <c r="H150">
        <f t="shared" si="27"/>
        <v>4.0600000000000005</v>
      </c>
      <c r="J150" t="s">
        <v>45</v>
      </c>
      <c r="K150">
        <v>12.16</v>
      </c>
      <c r="L150">
        <v>17.3</v>
      </c>
      <c r="M150">
        <f t="shared" si="28"/>
        <v>5.1400000000000006</v>
      </c>
      <c r="O150" t="s">
        <v>45</v>
      </c>
    </row>
    <row r="151" spans="1:18" x14ac:dyDescent="0.25">
      <c r="F151">
        <v>12.14</v>
      </c>
      <c r="G151">
        <v>37</v>
      </c>
      <c r="H151">
        <f t="shared" si="27"/>
        <v>24.86</v>
      </c>
      <c r="K151">
        <v>12.25</v>
      </c>
      <c r="L151">
        <v>32.97</v>
      </c>
      <c r="M151">
        <f>L151-K151</f>
        <v>20.72</v>
      </c>
      <c r="P151">
        <v>12.22</v>
      </c>
      <c r="Q151">
        <v>32.979999999999997</v>
      </c>
      <c r="R151">
        <f t="shared" si="29"/>
        <v>20.759999999999998</v>
      </c>
    </row>
    <row r="152" spans="1:18" x14ac:dyDescent="0.25">
      <c r="P152">
        <v>12.28</v>
      </c>
      <c r="Q152">
        <v>17.739999999999998</v>
      </c>
      <c r="R152">
        <f t="shared" si="29"/>
        <v>5.4599999999999991</v>
      </c>
    </row>
    <row r="153" spans="1:18" x14ac:dyDescent="0.25">
      <c r="O153" t="s">
        <v>46</v>
      </c>
      <c r="R153">
        <f>SUM(R144:R152)</f>
        <v>50.027500000000003</v>
      </c>
    </row>
    <row r="154" spans="1:18" x14ac:dyDescent="0.25">
      <c r="E154" t="s">
        <v>46</v>
      </c>
      <c r="H154">
        <f>SUM(H144:H153)</f>
        <v>50.311</v>
      </c>
      <c r="J154" t="s">
        <v>46</v>
      </c>
      <c r="M154">
        <f>SUM(M144:M153)</f>
        <v>49.446799999999996</v>
      </c>
      <c r="O154" t="s">
        <v>31</v>
      </c>
      <c r="P154" s="10">
        <f>((C146-R153)/C146)*100</f>
        <v>0.11939154236701845</v>
      </c>
      <c r="Q154" s="10"/>
    </row>
    <row r="155" spans="1:18" x14ac:dyDescent="0.25">
      <c r="E155" t="s">
        <v>31</v>
      </c>
      <c r="F155" s="10">
        <f>((C144-H154)/C144)*100</f>
        <v>-0.53393227532681875</v>
      </c>
      <c r="G155" s="10"/>
      <c r="H155" s="9"/>
      <c r="J155" t="s">
        <v>31</v>
      </c>
      <c r="K155" s="10">
        <f>((C145-M154)/C145)*100</f>
        <v>1.1085756113365604</v>
      </c>
      <c r="L155" s="10"/>
      <c r="M155" s="9"/>
    </row>
    <row r="158" spans="1:18" x14ac:dyDescent="0.25">
      <c r="A158" s="10" t="s">
        <v>72</v>
      </c>
      <c r="B158" s="10"/>
      <c r="C158" s="10"/>
      <c r="E158" s="10" t="s">
        <v>73</v>
      </c>
      <c r="F158" s="10"/>
      <c r="G158" s="10"/>
      <c r="H158" s="9"/>
      <c r="J158" s="10" t="s">
        <v>74</v>
      </c>
      <c r="K158" s="10"/>
      <c r="L158" s="10"/>
      <c r="M158" s="9"/>
      <c r="O158" s="10" t="s">
        <v>75</v>
      </c>
      <c r="P158" s="10"/>
      <c r="Q158" s="10"/>
    </row>
    <row r="159" spans="1:18" ht="30" x14ac:dyDescent="0.25">
      <c r="A159" s="2" t="s">
        <v>1</v>
      </c>
      <c r="B159" s="2" t="s">
        <v>2</v>
      </c>
      <c r="C159" s="2" t="s">
        <v>3</v>
      </c>
      <c r="E159" t="s">
        <v>36</v>
      </c>
      <c r="F159" t="s">
        <v>37</v>
      </c>
      <c r="G159" t="s">
        <v>38</v>
      </c>
      <c r="H159" t="s">
        <v>19</v>
      </c>
      <c r="J159" t="s">
        <v>36</v>
      </c>
      <c r="K159" t="s">
        <v>37</v>
      </c>
      <c r="L159" t="s">
        <v>38</v>
      </c>
      <c r="M159" t="s">
        <v>19</v>
      </c>
      <c r="O159" t="s">
        <v>36</v>
      </c>
      <c r="P159" t="s">
        <v>37</v>
      </c>
      <c r="Q159" t="s">
        <v>38</v>
      </c>
      <c r="R159" t="s">
        <v>19</v>
      </c>
    </row>
    <row r="160" spans="1:18" x14ac:dyDescent="0.25">
      <c r="A160" t="s">
        <v>73</v>
      </c>
      <c r="B160">
        <v>1</v>
      </c>
      <c r="C160">
        <v>50.524999999999999</v>
      </c>
      <c r="E160" t="s">
        <v>40</v>
      </c>
      <c r="F160">
        <v>2.2170000000000001</v>
      </c>
      <c r="G160">
        <v>2.2480000000000002</v>
      </c>
      <c r="H160">
        <f>G160-F160</f>
        <v>3.1000000000000139E-2</v>
      </c>
      <c r="J160" t="s">
        <v>40</v>
      </c>
      <c r="K160">
        <v>2.2050999999999998</v>
      </c>
      <c r="L160">
        <v>2.2050999999999998</v>
      </c>
      <c r="M160">
        <f>L160-K160</f>
        <v>0</v>
      </c>
      <c r="O160" t="s">
        <v>40</v>
      </c>
      <c r="P160">
        <v>2.2084999999999999</v>
      </c>
      <c r="Q160">
        <v>2.2479</v>
      </c>
      <c r="R160">
        <f>Q160-P160</f>
        <v>3.9400000000000102E-2</v>
      </c>
    </row>
    <row r="161" spans="1:18" x14ac:dyDescent="0.25">
      <c r="A161" t="s">
        <v>74</v>
      </c>
      <c r="B161">
        <v>2</v>
      </c>
      <c r="C161">
        <v>50.003</v>
      </c>
      <c r="E161" t="s">
        <v>22</v>
      </c>
      <c r="F161">
        <v>2.1825000000000001</v>
      </c>
      <c r="G161">
        <v>2.2313999999999998</v>
      </c>
      <c r="H161">
        <f t="shared" ref="H161:H169" si="30">G161-F161</f>
        <v>4.8899999999999721E-2</v>
      </c>
      <c r="J161" t="s">
        <v>22</v>
      </c>
      <c r="K161">
        <v>2.2078000000000002</v>
      </c>
      <c r="L161">
        <v>2.2875000000000001</v>
      </c>
      <c r="M161">
        <f t="shared" ref="M161:M169" si="31">L161-K161</f>
        <v>7.9699999999999882E-2</v>
      </c>
      <c r="O161" t="s">
        <v>22</v>
      </c>
      <c r="P161">
        <v>2.1888999999999998</v>
      </c>
      <c r="Q161">
        <v>2.2633000000000001</v>
      </c>
      <c r="R161">
        <f t="shared" ref="R161:R166" si="32">Q161-P161</f>
        <v>7.4400000000000244E-2</v>
      </c>
    </row>
    <row r="162" spans="1:18" x14ac:dyDescent="0.25">
      <c r="A162" t="s">
        <v>75</v>
      </c>
      <c r="B162">
        <v>3</v>
      </c>
      <c r="C162">
        <v>50.0655</v>
      </c>
      <c r="E162" t="s">
        <v>41</v>
      </c>
      <c r="F162">
        <v>2.2288999999999999</v>
      </c>
      <c r="G162">
        <v>2.3540999999999999</v>
      </c>
      <c r="H162">
        <f t="shared" si="30"/>
        <v>0.12519999999999998</v>
      </c>
      <c r="J162" t="s">
        <v>41</v>
      </c>
      <c r="K162">
        <v>2.1777000000000002</v>
      </c>
      <c r="L162">
        <v>2.3862000000000001</v>
      </c>
      <c r="M162">
        <f t="shared" si="31"/>
        <v>0.20849999999999991</v>
      </c>
      <c r="O162" t="s">
        <v>41</v>
      </c>
      <c r="P162">
        <v>2.2536999999999998</v>
      </c>
      <c r="Q162">
        <v>2.3965999999999998</v>
      </c>
      <c r="R162">
        <f t="shared" si="32"/>
        <v>0.14290000000000003</v>
      </c>
    </row>
    <row r="163" spans="1:18" x14ac:dyDescent="0.25">
      <c r="E163" t="s">
        <v>42</v>
      </c>
      <c r="F163">
        <v>2.2328999999999999</v>
      </c>
      <c r="G163">
        <v>2.3902999999999999</v>
      </c>
      <c r="H163">
        <f t="shared" si="30"/>
        <v>0.15739999999999998</v>
      </c>
      <c r="J163" t="s">
        <v>42</v>
      </c>
      <c r="K163">
        <v>2.2178</v>
      </c>
      <c r="L163">
        <v>2.3111000000000002</v>
      </c>
      <c r="M163">
        <f t="shared" si="31"/>
        <v>9.3300000000000161E-2</v>
      </c>
      <c r="O163" t="s">
        <v>42</v>
      </c>
      <c r="P163">
        <v>2.202</v>
      </c>
      <c r="Q163">
        <v>2.2850000000000001</v>
      </c>
      <c r="R163">
        <f t="shared" si="32"/>
        <v>8.3000000000000185E-2</v>
      </c>
    </row>
    <row r="164" spans="1:18" x14ac:dyDescent="0.25">
      <c r="E164" t="s">
        <v>43</v>
      </c>
      <c r="F164">
        <v>2.1505000000000001</v>
      </c>
      <c r="G164">
        <v>2.2999999999999998</v>
      </c>
      <c r="H164">
        <f t="shared" si="30"/>
        <v>0.14949999999999974</v>
      </c>
      <c r="J164" t="s">
        <v>43</v>
      </c>
      <c r="K164">
        <v>2.1795</v>
      </c>
      <c r="L164">
        <v>2.2665000000000002</v>
      </c>
      <c r="M164">
        <f t="shared" si="31"/>
        <v>8.7000000000000188E-2</v>
      </c>
      <c r="O164" t="s">
        <v>43</v>
      </c>
      <c r="P164">
        <v>2.1915</v>
      </c>
      <c r="Q164">
        <v>2.4083000000000001</v>
      </c>
      <c r="R164">
        <f t="shared" si="32"/>
        <v>0.2168000000000001</v>
      </c>
    </row>
    <row r="165" spans="1:18" x14ac:dyDescent="0.25">
      <c r="E165" t="s">
        <v>44</v>
      </c>
      <c r="F165">
        <v>2.2073999999999998</v>
      </c>
      <c r="G165">
        <v>3.2481</v>
      </c>
      <c r="H165">
        <f t="shared" si="30"/>
        <v>1.0407000000000002</v>
      </c>
      <c r="J165" t="s">
        <v>44</v>
      </c>
      <c r="K165">
        <v>2.1873</v>
      </c>
      <c r="L165">
        <v>2.5245000000000002</v>
      </c>
      <c r="M165">
        <f t="shared" si="31"/>
        <v>0.33720000000000017</v>
      </c>
      <c r="O165" t="s">
        <v>44</v>
      </c>
      <c r="P165">
        <v>2.1789000000000001</v>
      </c>
      <c r="Q165">
        <v>2.5678000000000001</v>
      </c>
      <c r="R165">
        <f t="shared" si="32"/>
        <v>0.38890000000000002</v>
      </c>
    </row>
    <row r="166" spans="1:18" x14ac:dyDescent="0.25">
      <c r="E166" t="s">
        <v>45</v>
      </c>
      <c r="F166">
        <v>12.12</v>
      </c>
      <c r="G166">
        <v>18.760000000000002</v>
      </c>
      <c r="H166">
        <f t="shared" si="30"/>
        <v>6.6400000000000023</v>
      </c>
      <c r="J166" t="s">
        <v>45</v>
      </c>
      <c r="K166">
        <v>12.1</v>
      </c>
      <c r="L166">
        <v>30.71</v>
      </c>
      <c r="M166">
        <f t="shared" si="31"/>
        <v>18.61</v>
      </c>
      <c r="O166" t="s">
        <v>45</v>
      </c>
      <c r="P166">
        <v>12.14</v>
      </c>
      <c r="Q166">
        <v>16.989999999999998</v>
      </c>
      <c r="R166">
        <f t="shared" si="32"/>
        <v>4.8499999999999979</v>
      </c>
    </row>
    <row r="167" spans="1:18" x14ac:dyDescent="0.25">
      <c r="F167">
        <v>12.17</v>
      </c>
      <c r="G167">
        <v>19.48</v>
      </c>
      <c r="H167">
        <f t="shared" si="30"/>
        <v>7.3100000000000005</v>
      </c>
      <c r="K167">
        <v>12.09</v>
      </c>
      <c r="L167">
        <v>30.21</v>
      </c>
      <c r="M167">
        <f t="shared" si="31"/>
        <v>18.12</v>
      </c>
      <c r="P167">
        <v>12.15</v>
      </c>
      <c r="Q167">
        <v>18.11</v>
      </c>
      <c r="R167">
        <f>Q167-P167</f>
        <v>5.9599999999999991</v>
      </c>
    </row>
    <row r="168" spans="1:18" x14ac:dyDescent="0.25">
      <c r="F168">
        <v>12.08</v>
      </c>
      <c r="G168">
        <v>19.55</v>
      </c>
      <c r="H168">
        <f t="shared" si="30"/>
        <v>7.4700000000000006</v>
      </c>
      <c r="K168">
        <v>11.96</v>
      </c>
      <c r="L168">
        <v>18.489999999999998</v>
      </c>
      <c r="M168">
        <f t="shared" si="31"/>
        <v>6.5299999999999976</v>
      </c>
      <c r="P168">
        <v>12.09</v>
      </c>
      <c r="Q168">
        <v>16.45</v>
      </c>
      <c r="R168">
        <f>Q168-P168</f>
        <v>4.3599999999999994</v>
      </c>
    </row>
    <row r="169" spans="1:18" x14ac:dyDescent="0.25">
      <c r="F169">
        <v>12.16</v>
      </c>
      <c r="G169">
        <v>40.159999999999997</v>
      </c>
      <c r="H169">
        <f t="shared" si="30"/>
        <v>27.999999999999996</v>
      </c>
      <c r="K169">
        <v>12.26</v>
      </c>
      <c r="L169">
        <v>18.16</v>
      </c>
      <c r="M169">
        <f t="shared" si="31"/>
        <v>5.9</v>
      </c>
      <c r="P169">
        <v>12.16</v>
      </c>
      <c r="Q169">
        <v>19.489999999999998</v>
      </c>
      <c r="R169">
        <f>Q169-P169</f>
        <v>7.3299999999999983</v>
      </c>
    </row>
    <row r="170" spans="1:18" x14ac:dyDescent="0.25">
      <c r="E170" t="s">
        <v>46</v>
      </c>
      <c r="H170">
        <f>SUM(H160:H169)</f>
        <v>50.972700000000003</v>
      </c>
      <c r="J170" t="s">
        <v>46</v>
      </c>
      <c r="M170">
        <f>SUM(M160:M169)</f>
        <v>49.965700000000005</v>
      </c>
      <c r="P170">
        <v>341.52</v>
      </c>
      <c r="Q170">
        <v>368.01</v>
      </c>
      <c r="R170">
        <f>Q170-P170</f>
        <v>26.490000000000009</v>
      </c>
    </row>
    <row r="171" spans="1:18" x14ac:dyDescent="0.25">
      <c r="E171" t="s">
        <v>31</v>
      </c>
      <c r="F171" s="10">
        <f>((C160-H170)/C160)*100</f>
        <v>-0.88609599208313639</v>
      </c>
      <c r="G171" s="10"/>
      <c r="H171" s="9"/>
      <c r="J171" t="s">
        <v>31</v>
      </c>
      <c r="K171" s="10">
        <f>((C161-M170)/C161)*100</f>
        <v>7.4595524268533442E-2</v>
      </c>
      <c r="L171" s="10"/>
      <c r="M171" s="9"/>
      <c r="O171" t="s">
        <v>46</v>
      </c>
      <c r="R171">
        <f>SUM(R160:R170)</f>
        <v>49.935400000000001</v>
      </c>
    </row>
    <row r="172" spans="1:18" x14ac:dyDescent="0.25">
      <c r="O172" t="s">
        <v>31</v>
      </c>
      <c r="P172" s="9">
        <f>((C162-R171)/C162)*100</f>
        <v>0.25985958394502956</v>
      </c>
      <c r="Q172" s="9"/>
    </row>
  </sheetData>
  <mergeCells count="71">
    <mergeCell ref="A78:C78"/>
    <mergeCell ref="E78:G78"/>
    <mergeCell ref="J78:L78"/>
    <mergeCell ref="A63:C63"/>
    <mergeCell ref="E63:G63"/>
    <mergeCell ref="J63:L63"/>
    <mergeCell ref="O78:Q78"/>
    <mergeCell ref="P75:Q75"/>
    <mergeCell ref="F76:G76"/>
    <mergeCell ref="K76:L76"/>
    <mergeCell ref="K93:L93"/>
    <mergeCell ref="E91:H91"/>
    <mergeCell ref="F89:G89"/>
    <mergeCell ref="E48:G48"/>
    <mergeCell ref="J48:L48"/>
    <mergeCell ref="O48:Q48"/>
    <mergeCell ref="O15:R15"/>
    <mergeCell ref="O63:Q63"/>
    <mergeCell ref="K60:L60"/>
    <mergeCell ref="F61:G61"/>
    <mergeCell ref="P61:Q61"/>
    <mergeCell ref="A48:C48"/>
    <mergeCell ref="P46:Q46"/>
    <mergeCell ref="A1:C1"/>
    <mergeCell ref="A15:C15"/>
    <mergeCell ref="A27:C27"/>
    <mergeCell ref="A3:C3"/>
    <mergeCell ref="E27:G27"/>
    <mergeCell ref="J27:L27"/>
    <mergeCell ref="O27:Q27"/>
    <mergeCell ref="F41:H41"/>
    <mergeCell ref="K41:L41"/>
    <mergeCell ref="E3:H3"/>
    <mergeCell ref="J3:M3"/>
    <mergeCell ref="O3:R3"/>
    <mergeCell ref="E15:H15"/>
    <mergeCell ref="J15:M15"/>
    <mergeCell ref="A95:C95"/>
    <mergeCell ref="E95:G95"/>
    <mergeCell ref="J95:L95"/>
    <mergeCell ref="O95:Q95"/>
    <mergeCell ref="P107:Q107"/>
    <mergeCell ref="F108:G108"/>
    <mergeCell ref="K108:L108"/>
    <mergeCell ref="A110:C110"/>
    <mergeCell ref="E110:G110"/>
    <mergeCell ref="J110:L110"/>
    <mergeCell ref="O110:Q110"/>
    <mergeCell ref="P122:Q122"/>
    <mergeCell ref="F123:G123"/>
    <mergeCell ref="K123:L123"/>
    <mergeCell ref="A126:C126"/>
    <mergeCell ref="E126:G126"/>
    <mergeCell ref="J126:L126"/>
    <mergeCell ref="O126:Q126"/>
    <mergeCell ref="A158:C158"/>
    <mergeCell ref="E158:G158"/>
    <mergeCell ref="J158:L158"/>
    <mergeCell ref="O158:Q158"/>
    <mergeCell ref="P138:Q138"/>
    <mergeCell ref="F139:G139"/>
    <mergeCell ref="K139:L139"/>
    <mergeCell ref="A142:C142"/>
    <mergeCell ref="E142:G142"/>
    <mergeCell ref="J142:L142"/>
    <mergeCell ref="O142:Q142"/>
    <mergeCell ref="F171:G171"/>
    <mergeCell ref="K171:L171"/>
    <mergeCell ref="P154:Q154"/>
    <mergeCell ref="F155:G155"/>
    <mergeCell ref="K155:L1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Baushe.</dc:creator>
  <cp:lastModifiedBy>Autum Downey </cp:lastModifiedBy>
  <dcterms:created xsi:type="dcterms:W3CDTF">2017-09-29T19:02:36Z</dcterms:created>
  <dcterms:modified xsi:type="dcterms:W3CDTF">2018-08-02T18:19:00Z</dcterms:modified>
</cp:coreProperties>
</file>