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amirhamzafaisal/Desktop/Excel Tutorials/"/>
    </mc:Choice>
  </mc:AlternateContent>
  <xr:revisionPtr revIDLastSave="0" documentId="8_{622DACF4-D288-234B-938A-8C52C00D23F8}" xr6:coauthVersionLast="47" xr6:coauthVersionMax="47" xr10:uidLastSave="{00000000-0000-0000-0000-000000000000}"/>
  <bookViews>
    <workbookView xWindow="25720" yWindow="0" windowWidth="25480" windowHeight="28800" xr2:uid="{498A2448-0E1A-4845-913A-32CDFA242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" i="1" l="1"/>
  <c r="AD31" i="1"/>
  <c r="AD32" i="1"/>
  <c r="AD33" i="1"/>
  <c r="AB30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11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Z14" i="1"/>
  <c r="Y15" i="1"/>
  <c r="Y13" i="1"/>
  <c r="Y11" i="1"/>
  <c r="Z11" i="1"/>
  <c r="AA11" i="1"/>
  <c r="AB11" i="1"/>
  <c r="Y12" i="1"/>
  <c r="Z12" i="1"/>
  <c r="AA12" i="1"/>
  <c r="AB12" i="1"/>
  <c r="Z13" i="1"/>
  <c r="AA13" i="1"/>
  <c r="AB13" i="1"/>
  <c r="Y14" i="1"/>
  <c r="AA14" i="1"/>
  <c r="AB14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Z10" i="1"/>
  <c r="AA10" i="1"/>
  <c r="AB10" i="1" s="1"/>
  <c r="Y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11" i="1"/>
  <c r="U10" i="1"/>
  <c r="V10" i="1" s="1"/>
  <c r="W10" i="1" s="1"/>
  <c r="T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1" i="1"/>
  <c r="O10" i="1"/>
  <c r="P10" i="1" s="1"/>
  <c r="Q10" i="1" s="1"/>
  <c r="R10" i="1" s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K10" i="1" s="1"/>
  <c r="L10" i="1" s="1"/>
  <c r="M10" i="1" s="1"/>
  <c r="E10" i="1"/>
  <c r="F10" i="1" s="1"/>
  <c r="G10" i="1" s="1"/>
  <c r="H10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1" i="1"/>
  <c r="D33" i="1"/>
  <c r="D32" i="1"/>
  <c r="D31" i="1"/>
  <c r="D30" i="1"/>
  <c r="C32" i="1"/>
  <c r="C31" i="1"/>
  <c r="C30" i="1"/>
  <c r="X11" i="1" l="1"/>
  <c r="X21" i="1"/>
  <c r="X26" i="1"/>
  <c r="X18" i="1"/>
  <c r="X22" i="1"/>
  <c r="X13" i="1"/>
  <c r="X14" i="1"/>
  <c r="X23" i="1"/>
  <c r="X15" i="1"/>
  <c r="X19" i="1"/>
  <c r="X27" i="1"/>
  <c r="X16" i="1"/>
  <c r="X25" i="1"/>
  <c r="X24" i="1"/>
  <c r="X17" i="1"/>
  <c r="X12" i="1"/>
  <c r="X20" i="1"/>
  <c r="N33" i="1"/>
  <c r="N30" i="1"/>
  <c r="N32" i="1"/>
  <c r="N31" i="1"/>
</calcChain>
</file>

<file path=xl/sharedStrings.xml><?xml version="1.0" encoding="utf-8"?>
<sst xmlns="http://schemas.openxmlformats.org/spreadsheetml/2006/main" count="50" uniqueCount="49">
  <si>
    <t>Employee Payroll</t>
  </si>
  <si>
    <t xml:space="preserve">Last name </t>
  </si>
  <si>
    <t>First Name</t>
  </si>
  <si>
    <t>Hourly Wage</t>
  </si>
  <si>
    <t>House Worked</t>
  </si>
  <si>
    <t>Pay</t>
  </si>
  <si>
    <t>Kern</t>
  </si>
  <si>
    <t>Howard</t>
  </si>
  <si>
    <t>O'Donnald</t>
  </si>
  <si>
    <t>Hernandez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</si>
  <si>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</si>
  <si>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</si>
  <si>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</si>
  <si>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</si>
  <si>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</si>
  <si>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</si>
  <si>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</si>
  <si>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</si>
  <si>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</si>
  <si>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</si>
  <si>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</si>
  <si>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</si>
  <si>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</si>
  <si>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</si>
  <si>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</si>
  <si>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</si>
  <si>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</si>
  <si>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</si>
  <si>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</si>
  <si>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</si>
  <si>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</si>
  <si>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</si>
  <si>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</si>
  <si>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</si>
  <si>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</si>
  <si>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</si>
  <si>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</si>
  <si>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</si>
  <si>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Trant</t>
  </si>
  <si>
    <t>Genesis</t>
  </si>
  <si>
    <t>Total</t>
  </si>
  <si>
    <t>Maximum</t>
  </si>
  <si>
    <t>Minimum</t>
  </si>
  <si>
    <t>Avergae</t>
  </si>
  <si>
    <t>Mr. Slutter</t>
  </si>
  <si>
    <t>Overtime Hours</t>
  </si>
  <si>
    <t>If cond used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</si>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</sst>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&quot;৳&quot;_ ;_ * \(#,##0.00\)&quot;৳&quot;_ ;_ * &quot;-&quot;??_)&quot;৳&quot;_ ;_ @_ "/>
    <numFmt numFmtId="164" formatCode="_-[$£-809]* #,##0.00_-;\-[$£-809]* #,##0.00_-;_-[$£-809]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F394-93CD-F640-BA68-30A8EBD2974F}">
  <dimension ref="A7:AD33"/>
  <sheetViews>
    <sheetView tabSelected="1" topLeftCell="A2" zoomScaleNormal="100" workbookViewId="0">
      <selection activeCell="F45" sqref="F45"/>
    </sheetView>
  </sheetViews>
  <sheetFormatPr baseColWidth="10" defaultRowHeight="16" x14ac:dyDescent="0.2"/>
  <cols>
    <col min="3" max="3" width="11.33203125" customWidth="1"/>
    <col min="4" max="13" width="13.1640625" customWidth="1"/>
    <col min="14" max="14" width="12.6640625" customWidth="1"/>
    <col min="15" max="18" width="11.33203125" customWidth="1"/>
    <col min="19" max="23" width="12.83203125" customWidth="1"/>
    <col min="24" max="24" width="12.1640625" bestFit="1" customWidth="1"/>
    <col min="25" max="26" width="12.6640625" customWidth="1"/>
    <col min="27" max="27" width="12.33203125" customWidth="1"/>
    <col min="28" max="28" width="13.83203125" customWidth="1"/>
    <col min="30" max="30" width="13.33203125" customWidth="1"/>
  </cols>
  <sheetData>
    <row r="7" spans="1:30" x14ac:dyDescent="0.2">
      <c r="A7" t="s">
        <v>0</v>
      </c>
      <c r="C7" t="s">
        <v>44</v>
      </c>
    </row>
    <row r="8" spans="1:30" x14ac:dyDescent="0.2">
      <c r="H8" s="1"/>
      <c r="I8" s="4" t="s">
        <v>46</v>
      </c>
      <c r="J8" s="4"/>
      <c r="K8" s="4"/>
      <c r="L8" s="4"/>
      <c r="M8" s="4"/>
    </row>
    <row r="9" spans="1:30" x14ac:dyDescent="0.2">
      <c r="D9" t="s">
        <v>4</v>
      </c>
      <c r="I9" t="s">
        <v>45</v>
      </c>
      <c r="N9" t="s">
        <v>5</v>
      </c>
      <c r="S9" t="s">
        <v>47</v>
      </c>
      <c r="X9" t="s">
        <v>40</v>
      </c>
      <c r="AD9" t="s">
        <v>48</v>
      </c>
    </row>
    <row r="10" spans="1:30" x14ac:dyDescent="0.2">
      <c r="A10" t="s">
        <v>1</v>
      </c>
      <c r="B10" t="s">
        <v>2</v>
      </c>
      <c r="C10" t="s">
        <v>3</v>
      </c>
      <c r="D10" s="5">
        <v>44927</v>
      </c>
      <c r="E10" s="5">
        <f>D10+7</f>
        <v>44934</v>
      </c>
      <c r="F10" s="5">
        <f t="shared" ref="F10:H10" si="0">E10+7</f>
        <v>44941</v>
      </c>
      <c r="G10" s="5">
        <f t="shared" si="0"/>
        <v>44948</v>
      </c>
      <c r="H10" s="5">
        <f t="shared" si="0"/>
        <v>44955</v>
      </c>
      <c r="I10" s="7">
        <v>44927</v>
      </c>
      <c r="J10" s="7">
        <f>I10+7</f>
        <v>44934</v>
      </c>
      <c r="K10" s="7">
        <f t="shared" ref="K10:M10" si="1">J10+7</f>
        <v>44941</v>
      </c>
      <c r="L10" s="7">
        <f t="shared" si="1"/>
        <v>44948</v>
      </c>
      <c r="M10" s="7">
        <f t="shared" si="1"/>
        <v>44955</v>
      </c>
      <c r="N10" s="9">
        <v>44927</v>
      </c>
      <c r="O10" s="9">
        <f>N10+7</f>
        <v>44934</v>
      </c>
      <c r="P10" s="9">
        <f t="shared" ref="P10:R10" si="2">O10+7</f>
        <v>44941</v>
      </c>
      <c r="Q10" s="9">
        <f t="shared" si="2"/>
        <v>44948</v>
      </c>
      <c r="R10" s="9">
        <f t="shared" si="2"/>
        <v>44955</v>
      </c>
      <c r="S10" s="11">
        <v>44927</v>
      </c>
      <c r="T10" s="11">
        <f>S10+7</f>
        <v>44934</v>
      </c>
      <c r="U10" s="11">
        <f t="shared" ref="U10:W10" si="3">T10+7</f>
        <v>44941</v>
      </c>
      <c r="V10" s="11">
        <f t="shared" si="3"/>
        <v>44948</v>
      </c>
      <c r="W10" s="11">
        <f t="shared" si="3"/>
        <v>44955</v>
      </c>
      <c r="X10" s="13">
        <v>44927</v>
      </c>
      <c r="Y10" s="13">
        <f>X10+7</f>
        <v>44934</v>
      </c>
      <c r="Z10" s="13">
        <f t="shared" ref="Z10:AB10" si="4">Y10+7</f>
        <v>44941</v>
      </c>
      <c r="AA10" s="13">
        <f t="shared" si="4"/>
        <v>44948</v>
      </c>
      <c r="AB10" s="13">
        <f t="shared" si="4"/>
        <v>44955</v>
      </c>
      <c r="AD10" s="3"/>
    </row>
    <row r="11" spans="1:30" x14ac:dyDescent="0.2">
      <c r="A11" t="s">
        <v>6</v>
      </c>
      <c r="B11" t="s">
        <v>23</v>
      </c>
      <c r="C11" s="2">
        <v>15.9</v>
      </c>
      <c r="D11" s="6">
        <v>41</v>
      </c>
      <c r="E11" s="6">
        <v>42</v>
      </c>
      <c r="F11" s="6">
        <v>39</v>
      </c>
      <c r="G11" s="6">
        <v>35</v>
      </c>
      <c r="H11" s="6">
        <v>45</v>
      </c>
      <c r="I11" s="8">
        <f>IF(D11&gt;40,D11-40,0)</f>
        <v>1</v>
      </c>
      <c r="J11" s="8">
        <f>IF(E11&gt;40,E11-40,0)</f>
        <v>2</v>
      </c>
      <c r="K11" s="8">
        <f>IF(F11&gt;40,F11-40,0)</f>
        <v>0</v>
      </c>
      <c r="L11" s="8">
        <f>IF(G11&gt;40,G11-40,0)</f>
        <v>0</v>
      </c>
      <c r="M11" s="8">
        <f>IF(H11&gt;40,H11-40,0)</f>
        <v>5</v>
      </c>
      <c r="N11" s="10">
        <f>$C11*D11</f>
        <v>651.9</v>
      </c>
      <c r="O11" s="10">
        <f t="shared" ref="O11:R26" si="5">$C11*E11</f>
        <v>667.80000000000007</v>
      </c>
      <c r="P11" s="10">
        <f t="shared" si="5"/>
        <v>620.1</v>
      </c>
      <c r="Q11" s="10">
        <f t="shared" si="5"/>
        <v>556.5</v>
      </c>
      <c r="R11" s="10">
        <f t="shared" si="5"/>
        <v>715.5</v>
      </c>
      <c r="S11" s="12">
        <f>0.5*$C11*I11</f>
        <v>7.95</v>
      </c>
      <c r="T11" s="12">
        <f t="shared" ref="T11:W26" si="6">0.5*$C11*J11</f>
        <v>15.9</v>
      </c>
      <c r="U11" s="12">
        <f t="shared" si="6"/>
        <v>0</v>
      </c>
      <c r="V11" s="12">
        <f t="shared" si="6"/>
        <v>0</v>
      </c>
      <c r="W11" s="12">
        <f t="shared" si="6"/>
        <v>39.75</v>
      </c>
      <c r="X11" s="14">
        <f>N11+S11</f>
        <v>659.85</v>
      </c>
      <c r="Y11" s="14">
        <f>O11+T11</f>
        <v>683.7</v>
      </c>
      <c r="Z11" s="14">
        <f t="shared" ref="Y11:AB26" si="7">P11+U11</f>
        <v>620.1</v>
      </c>
      <c r="AA11" s="14">
        <f t="shared" si="7"/>
        <v>556.5</v>
      </c>
      <c r="AB11" s="14">
        <f t="shared" si="7"/>
        <v>755.25</v>
      </c>
      <c r="AD11" s="3">
        <f>SUM(X11:AB11)</f>
        <v>3275.4</v>
      </c>
    </row>
    <row r="12" spans="1:30" x14ac:dyDescent="0.2">
      <c r="A12" t="s">
        <v>7</v>
      </c>
      <c r="B12" t="s">
        <v>24</v>
      </c>
      <c r="C12" s="2">
        <v>10</v>
      </c>
      <c r="D12" s="6">
        <v>42</v>
      </c>
      <c r="E12" s="6">
        <v>41</v>
      </c>
      <c r="F12" s="6">
        <v>40</v>
      </c>
      <c r="G12" s="6">
        <v>45</v>
      </c>
      <c r="H12" s="6">
        <v>25</v>
      </c>
      <c r="I12" s="8">
        <f>IF(D12&gt;40,D12-40,0)</f>
        <v>2</v>
      </c>
      <c r="J12" s="8">
        <f>IF(E12&gt;40,E12-40,0)</f>
        <v>1</v>
      </c>
      <c r="K12" s="8">
        <f>IF(F12&gt;40,F12-40,0)</f>
        <v>0</v>
      </c>
      <c r="L12" s="8">
        <f>IF(G12&gt;40,G12-40,0)</f>
        <v>5</v>
      </c>
      <c r="M12" s="8">
        <f>IF(H12&gt;40,H12-40,0)</f>
        <v>0</v>
      </c>
      <c r="N12" s="10">
        <f t="shared" ref="N12:N27" si="8">$C12*D12</f>
        <v>420</v>
      </c>
      <c r="O12" s="10">
        <f t="shared" si="5"/>
        <v>410</v>
      </c>
      <c r="P12" s="10">
        <f t="shared" si="5"/>
        <v>400</v>
      </c>
      <c r="Q12" s="10">
        <f t="shared" si="5"/>
        <v>450</v>
      </c>
      <c r="R12" s="10">
        <f t="shared" si="5"/>
        <v>250</v>
      </c>
      <c r="S12" s="12">
        <f t="shared" ref="S12:S27" si="9">0.5*$C12*I12</f>
        <v>10</v>
      </c>
      <c r="T12" s="12">
        <f t="shared" si="6"/>
        <v>5</v>
      </c>
      <c r="U12" s="12">
        <f t="shared" si="6"/>
        <v>0</v>
      </c>
      <c r="V12" s="12">
        <f t="shared" si="6"/>
        <v>25</v>
      </c>
      <c r="W12" s="12">
        <f t="shared" si="6"/>
        <v>0</v>
      </c>
      <c r="X12" s="14">
        <f t="shared" ref="X12:X27" si="10">N12+S12</f>
        <v>430</v>
      </c>
      <c r="Y12" s="14">
        <f t="shared" si="7"/>
        <v>415</v>
      </c>
      <c r="Z12" s="14">
        <f t="shared" si="7"/>
        <v>400</v>
      </c>
      <c r="AA12" s="14">
        <f t="shared" si="7"/>
        <v>475</v>
      </c>
      <c r="AB12" s="14">
        <f t="shared" si="7"/>
        <v>250</v>
      </c>
      <c r="AD12" s="3">
        <f t="shared" ref="AD12:AD27" si="11">SUM(X12:AB12)</f>
        <v>1970</v>
      </c>
    </row>
    <row r="13" spans="1:30" x14ac:dyDescent="0.2">
      <c r="A13" t="s">
        <v>8</v>
      </c>
      <c r="B13" t="s">
        <v>25</v>
      </c>
      <c r="C13" s="2">
        <v>22.1</v>
      </c>
      <c r="D13" s="6">
        <v>49</v>
      </c>
      <c r="E13" s="6">
        <v>40</v>
      </c>
      <c r="F13" s="6">
        <v>33</v>
      </c>
      <c r="G13" s="6">
        <v>46</v>
      </c>
      <c r="H13" s="6">
        <v>54</v>
      </c>
      <c r="I13" s="8">
        <f>IF(D13&gt;40,D13-40,0)</f>
        <v>9</v>
      </c>
      <c r="J13" s="8">
        <f>IF(E13&gt;40,E13-40,0)</f>
        <v>0</v>
      </c>
      <c r="K13" s="8">
        <f>IF(F13&gt;40,F13-40,0)</f>
        <v>0</v>
      </c>
      <c r="L13" s="8">
        <f>IF(G13&gt;40,G13-40,0)</f>
        <v>6</v>
      </c>
      <c r="M13" s="8">
        <f>IF(H13&gt;40,H13-40,0)</f>
        <v>14</v>
      </c>
      <c r="N13" s="10">
        <f t="shared" si="8"/>
        <v>1082.9000000000001</v>
      </c>
      <c r="O13" s="10">
        <f t="shared" si="5"/>
        <v>884</v>
      </c>
      <c r="P13" s="10">
        <f t="shared" si="5"/>
        <v>729.30000000000007</v>
      </c>
      <c r="Q13" s="10">
        <f t="shared" si="5"/>
        <v>1016.6</v>
      </c>
      <c r="R13" s="10">
        <f t="shared" si="5"/>
        <v>1193.4000000000001</v>
      </c>
      <c r="S13" s="12">
        <f t="shared" si="9"/>
        <v>99.45</v>
      </c>
      <c r="T13" s="12">
        <f t="shared" si="6"/>
        <v>0</v>
      </c>
      <c r="U13" s="12">
        <f t="shared" si="6"/>
        <v>0</v>
      </c>
      <c r="V13" s="12">
        <f t="shared" si="6"/>
        <v>66.300000000000011</v>
      </c>
      <c r="W13" s="12">
        <f t="shared" si="6"/>
        <v>154.70000000000002</v>
      </c>
      <c r="X13" s="14">
        <f t="shared" si="10"/>
        <v>1182.3500000000001</v>
      </c>
      <c r="Y13" s="14">
        <f>O13+T13</f>
        <v>884</v>
      </c>
      <c r="Z13" s="14">
        <f t="shared" si="7"/>
        <v>729.30000000000007</v>
      </c>
      <c r="AA13" s="14">
        <f t="shared" si="7"/>
        <v>1082.9000000000001</v>
      </c>
      <c r="AB13" s="14">
        <f t="shared" si="7"/>
        <v>1348.1000000000001</v>
      </c>
      <c r="AD13" s="3">
        <f t="shared" si="11"/>
        <v>5226.6500000000005</v>
      </c>
    </row>
    <row r="14" spans="1:30" x14ac:dyDescent="0.2">
      <c r="A14" t="s">
        <v>9</v>
      </c>
      <c r="B14" t="s">
        <v>26</v>
      </c>
      <c r="C14" s="2">
        <v>19.100000000000001</v>
      </c>
      <c r="D14" s="6">
        <v>41</v>
      </c>
      <c r="E14" s="6">
        <v>50</v>
      </c>
      <c r="F14" s="6">
        <v>47</v>
      </c>
      <c r="G14" s="6">
        <v>48</v>
      </c>
      <c r="H14" s="6">
        <v>65</v>
      </c>
      <c r="I14" s="8">
        <f>IF(D14&gt;40,D14-40,0)</f>
        <v>1</v>
      </c>
      <c r="J14" s="8">
        <f>IF(E14&gt;40,E14-40,0)</f>
        <v>10</v>
      </c>
      <c r="K14" s="8">
        <f>IF(F14&gt;40,F14-40,0)</f>
        <v>7</v>
      </c>
      <c r="L14" s="8">
        <f>IF(G14&gt;40,G14-40,0)</f>
        <v>8</v>
      </c>
      <c r="M14" s="8">
        <f>IF(H14&gt;40,H14-40,0)</f>
        <v>25</v>
      </c>
      <c r="N14" s="10">
        <f t="shared" si="8"/>
        <v>783.1</v>
      </c>
      <c r="O14" s="10">
        <f t="shared" si="5"/>
        <v>955.00000000000011</v>
      </c>
      <c r="P14" s="10">
        <f t="shared" si="5"/>
        <v>897.7</v>
      </c>
      <c r="Q14" s="10">
        <f t="shared" si="5"/>
        <v>916.80000000000007</v>
      </c>
      <c r="R14" s="10">
        <f t="shared" si="5"/>
        <v>1241.5</v>
      </c>
      <c r="S14" s="12">
        <f t="shared" si="9"/>
        <v>9.5500000000000007</v>
      </c>
      <c r="T14" s="12">
        <f t="shared" si="6"/>
        <v>95.5</v>
      </c>
      <c r="U14" s="12">
        <f t="shared" si="6"/>
        <v>66.850000000000009</v>
      </c>
      <c r="V14" s="12">
        <f t="shared" si="6"/>
        <v>76.400000000000006</v>
      </c>
      <c r="W14" s="12">
        <f t="shared" si="6"/>
        <v>238.75000000000003</v>
      </c>
      <c r="X14" s="14">
        <f t="shared" si="10"/>
        <v>792.65</v>
      </c>
      <c r="Y14" s="14">
        <f t="shared" si="7"/>
        <v>1050.5</v>
      </c>
      <c r="Z14" s="14">
        <f>P14+U14</f>
        <v>964.55000000000007</v>
      </c>
      <c r="AA14" s="14">
        <f t="shared" si="7"/>
        <v>993.2</v>
      </c>
      <c r="AB14" s="14">
        <f t="shared" si="7"/>
        <v>1480.25</v>
      </c>
      <c r="AD14" s="3">
        <f t="shared" si="11"/>
        <v>5281.1500000000005</v>
      </c>
    </row>
    <row r="15" spans="1:30" x14ac:dyDescent="0.2">
      <c r="A15" t="s">
        <v>10</v>
      </c>
      <c r="B15" t="s">
        <v>27</v>
      </c>
      <c r="C15" s="2">
        <v>6.9</v>
      </c>
      <c r="D15" s="6">
        <v>39</v>
      </c>
      <c r="E15" s="6">
        <v>52</v>
      </c>
      <c r="F15" s="6">
        <v>42</v>
      </c>
      <c r="G15" s="6">
        <v>47</v>
      </c>
      <c r="H15" s="6">
        <v>41</v>
      </c>
      <c r="I15" s="8">
        <f>IF(D15&gt;40,D15-40,0)</f>
        <v>0</v>
      </c>
      <c r="J15" s="8">
        <f>IF(E15&gt;40,E15-40,0)</f>
        <v>12</v>
      </c>
      <c r="K15" s="8">
        <f>IF(F15&gt;40,F15-40,0)</f>
        <v>2</v>
      </c>
      <c r="L15" s="8">
        <f>IF(G15&gt;40,G15-40,0)</f>
        <v>7</v>
      </c>
      <c r="M15" s="8">
        <f>IF(H15&gt;40,H15-40,0)</f>
        <v>1</v>
      </c>
      <c r="N15" s="10">
        <f t="shared" si="8"/>
        <v>269.10000000000002</v>
      </c>
      <c r="O15" s="10">
        <f t="shared" si="5"/>
        <v>358.8</v>
      </c>
      <c r="P15" s="10">
        <f t="shared" si="5"/>
        <v>289.8</v>
      </c>
      <c r="Q15" s="10">
        <f t="shared" si="5"/>
        <v>324.3</v>
      </c>
      <c r="R15" s="10">
        <f t="shared" si="5"/>
        <v>282.90000000000003</v>
      </c>
      <c r="S15" s="12">
        <f t="shared" si="9"/>
        <v>0</v>
      </c>
      <c r="T15" s="12">
        <f t="shared" si="6"/>
        <v>41.400000000000006</v>
      </c>
      <c r="U15" s="12">
        <f t="shared" si="6"/>
        <v>6.9</v>
      </c>
      <c r="V15" s="12">
        <f t="shared" si="6"/>
        <v>24.150000000000002</v>
      </c>
      <c r="W15" s="12">
        <f t="shared" si="6"/>
        <v>3.45</v>
      </c>
      <c r="X15" s="14">
        <f t="shared" si="10"/>
        <v>269.10000000000002</v>
      </c>
      <c r="Y15" s="14">
        <f>O15+T15</f>
        <v>400.20000000000005</v>
      </c>
      <c r="Z15" s="14">
        <f t="shared" si="7"/>
        <v>296.7</v>
      </c>
      <c r="AA15" s="14">
        <f t="shared" si="7"/>
        <v>348.45</v>
      </c>
      <c r="AB15" s="14">
        <f t="shared" si="7"/>
        <v>286.35000000000002</v>
      </c>
      <c r="AD15" s="3">
        <f t="shared" si="11"/>
        <v>1600.8000000000002</v>
      </c>
    </row>
    <row r="16" spans="1:30" x14ac:dyDescent="0.2">
      <c r="A16" t="s">
        <v>11</v>
      </c>
      <c r="B16" t="s">
        <v>28</v>
      </c>
      <c r="C16" s="2">
        <v>14.2</v>
      </c>
      <c r="D16" s="6">
        <v>44</v>
      </c>
      <c r="E16" s="6">
        <v>51</v>
      </c>
      <c r="F16" s="6">
        <v>42</v>
      </c>
      <c r="G16" s="6">
        <v>49</v>
      </c>
      <c r="H16" s="6">
        <v>42</v>
      </c>
      <c r="I16" s="8">
        <f>IF(D16&gt;40,D16-40,0)</f>
        <v>4</v>
      </c>
      <c r="J16" s="8">
        <f>IF(E16&gt;40,E16-40,0)</f>
        <v>11</v>
      </c>
      <c r="K16" s="8">
        <f>IF(F16&gt;40,F16-40,0)</f>
        <v>2</v>
      </c>
      <c r="L16" s="8">
        <f>IF(G16&gt;40,G16-40,0)</f>
        <v>9</v>
      </c>
      <c r="M16" s="8">
        <f>IF(H16&gt;40,H16-40,0)</f>
        <v>2</v>
      </c>
      <c r="N16" s="10">
        <f t="shared" si="8"/>
        <v>624.79999999999995</v>
      </c>
      <c r="O16" s="10">
        <f t="shared" si="5"/>
        <v>724.19999999999993</v>
      </c>
      <c r="P16" s="10">
        <f t="shared" si="5"/>
        <v>596.4</v>
      </c>
      <c r="Q16" s="10">
        <f t="shared" si="5"/>
        <v>695.8</v>
      </c>
      <c r="R16" s="10">
        <f t="shared" si="5"/>
        <v>596.4</v>
      </c>
      <c r="S16" s="12">
        <f t="shared" si="9"/>
        <v>28.4</v>
      </c>
      <c r="T16" s="12">
        <f t="shared" si="6"/>
        <v>78.099999999999994</v>
      </c>
      <c r="U16" s="12">
        <f t="shared" si="6"/>
        <v>14.2</v>
      </c>
      <c r="V16" s="12">
        <f t="shared" si="6"/>
        <v>63.9</v>
      </c>
      <c r="W16" s="12">
        <f t="shared" si="6"/>
        <v>14.2</v>
      </c>
      <c r="X16" s="14">
        <f t="shared" si="10"/>
        <v>653.19999999999993</v>
      </c>
      <c r="Y16" s="14">
        <f t="shared" si="7"/>
        <v>802.3</v>
      </c>
      <c r="Z16" s="14">
        <f t="shared" si="7"/>
        <v>610.6</v>
      </c>
      <c r="AA16" s="14">
        <f t="shared" si="7"/>
        <v>759.69999999999993</v>
      </c>
      <c r="AB16" s="14">
        <f t="shared" si="7"/>
        <v>610.6</v>
      </c>
      <c r="AD16" s="3">
        <f t="shared" si="11"/>
        <v>3436.3999999999996</v>
      </c>
    </row>
    <row r="17" spans="1:30" x14ac:dyDescent="0.2">
      <c r="A17" t="s">
        <v>12</v>
      </c>
      <c r="B17" t="s">
        <v>29</v>
      </c>
      <c r="C17" s="2">
        <v>18</v>
      </c>
      <c r="D17" s="6">
        <v>55</v>
      </c>
      <c r="E17" s="6">
        <v>60</v>
      </c>
      <c r="F17" s="6">
        <v>45</v>
      </c>
      <c r="G17" s="6">
        <v>30</v>
      </c>
      <c r="H17" s="6">
        <v>43</v>
      </c>
      <c r="I17" s="8">
        <f>IF(D17&gt;40,D17-40,0)</f>
        <v>15</v>
      </c>
      <c r="J17" s="8">
        <f>IF(E17&gt;40,E17-40,0)</f>
        <v>20</v>
      </c>
      <c r="K17" s="8">
        <f>IF(F17&gt;40,F17-40,0)</f>
        <v>5</v>
      </c>
      <c r="L17" s="8">
        <f>IF(G17&gt;40,G17-40,0)</f>
        <v>0</v>
      </c>
      <c r="M17" s="8">
        <f>IF(H17&gt;40,H17-40,0)</f>
        <v>3</v>
      </c>
      <c r="N17" s="10">
        <f t="shared" si="8"/>
        <v>990</v>
      </c>
      <c r="O17" s="10">
        <f t="shared" si="5"/>
        <v>1080</v>
      </c>
      <c r="P17" s="10">
        <f t="shared" si="5"/>
        <v>810</v>
      </c>
      <c r="Q17" s="10">
        <f t="shared" si="5"/>
        <v>540</v>
      </c>
      <c r="R17" s="10">
        <f t="shared" si="5"/>
        <v>774</v>
      </c>
      <c r="S17" s="12">
        <f t="shared" si="9"/>
        <v>135</v>
      </c>
      <c r="T17" s="12">
        <f t="shared" si="6"/>
        <v>180</v>
      </c>
      <c r="U17" s="12">
        <f t="shared" si="6"/>
        <v>45</v>
      </c>
      <c r="V17" s="12">
        <f t="shared" si="6"/>
        <v>0</v>
      </c>
      <c r="W17" s="12">
        <f t="shared" si="6"/>
        <v>27</v>
      </c>
      <c r="X17" s="14">
        <f t="shared" si="10"/>
        <v>1125</v>
      </c>
      <c r="Y17" s="14">
        <f t="shared" si="7"/>
        <v>1260</v>
      </c>
      <c r="Z17" s="14">
        <f t="shared" si="7"/>
        <v>855</v>
      </c>
      <c r="AA17" s="14">
        <f t="shared" si="7"/>
        <v>540</v>
      </c>
      <c r="AB17" s="14">
        <f t="shared" si="7"/>
        <v>801</v>
      </c>
      <c r="AD17" s="3">
        <f t="shared" si="11"/>
        <v>4581</v>
      </c>
    </row>
    <row r="18" spans="1:30" x14ac:dyDescent="0.2">
      <c r="A18" t="s">
        <v>13</v>
      </c>
      <c r="B18" t="s">
        <v>30</v>
      </c>
      <c r="C18" s="2">
        <v>17.5</v>
      </c>
      <c r="D18" s="6">
        <v>33</v>
      </c>
      <c r="E18" s="6">
        <v>22</v>
      </c>
      <c r="F18" s="6">
        <v>54</v>
      </c>
      <c r="G18" s="6">
        <v>38</v>
      </c>
      <c r="H18" s="6">
        <v>39</v>
      </c>
      <c r="I18" s="8">
        <f>IF(D18&gt;40,D18-40,0)</f>
        <v>0</v>
      </c>
      <c r="J18" s="8">
        <f>IF(E18&gt;40,E18-40,0)</f>
        <v>0</v>
      </c>
      <c r="K18" s="8">
        <f>IF(F18&gt;40,F18-40,0)</f>
        <v>14</v>
      </c>
      <c r="L18" s="8">
        <f>IF(G18&gt;40,G18-40,0)</f>
        <v>0</v>
      </c>
      <c r="M18" s="8">
        <f>IF(H18&gt;40,H18-40,0)</f>
        <v>0</v>
      </c>
      <c r="N18" s="10">
        <f t="shared" si="8"/>
        <v>577.5</v>
      </c>
      <c r="O18" s="10">
        <f t="shared" si="5"/>
        <v>385</v>
      </c>
      <c r="P18" s="10">
        <f t="shared" si="5"/>
        <v>945</v>
      </c>
      <c r="Q18" s="10">
        <f t="shared" si="5"/>
        <v>665</v>
      </c>
      <c r="R18" s="10">
        <f t="shared" si="5"/>
        <v>682.5</v>
      </c>
      <c r="S18" s="12">
        <f t="shared" si="9"/>
        <v>0</v>
      </c>
      <c r="T18" s="12">
        <f t="shared" si="6"/>
        <v>0</v>
      </c>
      <c r="U18" s="12">
        <f t="shared" si="6"/>
        <v>122.5</v>
      </c>
      <c r="V18" s="12">
        <f t="shared" si="6"/>
        <v>0</v>
      </c>
      <c r="W18" s="12">
        <f t="shared" si="6"/>
        <v>0</v>
      </c>
      <c r="X18" s="14">
        <f t="shared" si="10"/>
        <v>577.5</v>
      </c>
      <c r="Y18" s="14">
        <f t="shared" si="7"/>
        <v>385</v>
      </c>
      <c r="Z18" s="14">
        <f t="shared" si="7"/>
        <v>1067.5</v>
      </c>
      <c r="AA18" s="14">
        <f t="shared" si="7"/>
        <v>665</v>
      </c>
      <c r="AB18" s="14">
        <f t="shared" si="7"/>
        <v>682.5</v>
      </c>
      <c r="AD18" s="3">
        <f t="shared" si="11"/>
        <v>3377.5</v>
      </c>
    </row>
    <row r="19" spans="1:30" x14ac:dyDescent="0.2">
      <c r="A19" t="s">
        <v>14</v>
      </c>
      <c r="B19" t="s">
        <v>31</v>
      </c>
      <c r="C19" s="2">
        <v>14.7</v>
      </c>
      <c r="D19" s="6">
        <v>29</v>
      </c>
      <c r="E19" s="6">
        <v>40</v>
      </c>
      <c r="F19" s="6">
        <v>42</v>
      </c>
      <c r="G19" s="6">
        <v>58</v>
      </c>
      <c r="H19" s="6">
        <v>34</v>
      </c>
      <c r="I19" s="8">
        <f>IF(D19&gt;40,D19-40,0)</f>
        <v>0</v>
      </c>
      <c r="J19" s="8">
        <f>IF(E19&gt;40,E19-40,0)</f>
        <v>0</v>
      </c>
      <c r="K19" s="8">
        <f>IF(F19&gt;40,F19-40,0)</f>
        <v>2</v>
      </c>
      <c r="L19" s="8">
        <f>IF(G19&gt;40,G19-40,0)</f>
        <v>18</v>
      </c>
      <c r="M19" s="8">
        <f>IF(H19&gt;40,H19-40,0)</f>
        <v>0</v>
      </c>
      <c r="N19" s="10">
        <f t="shared" si="8"/>
        <v>426.29999999999995</v>
      </c>
      <c r="O19" s="10">
        <f t="shared" si="5"/>
        <v>588</v>
      </c>
      <c r="P19" s="10">
        <f t="shared" si="5"/>
        <v>617.4</v>
      </c>
      <c r="Q19" s="10">
        <f t="shared" si="5"/>
        <v>852.59999999999991</v>
      </c>
      <c r="R19" s="10">
        <f t="shared" si="5"/>
        <v>499.79999999999995</v>
      </c>
      <c r="S19" s="12">
        <f t="shared" si="9"/>
        <v>0</v>
      </c>
      <c r="T19" s="12">
        <f t="shared" si="6"/>
        <v>0</v>
      </c>
      <c r="U19" s="12">
        <f t="shared" si="6"/>
        <v>14.7</v>
      </c>
      <c r="V19" s="12">
        <f t="shared" si="6"/>
        <v>132.29999999999998</v>
      </c>
      <c r="W19" s="12">
        <f t="shared" si="6"/>
        <v>0</v>
      </c>
      <c r="X19" s="14">
        <f t="shared" si="10"/>
        <v>426.29999999999995</v>
      </c>
      <c r="Y19" s="14">
        <f t="shared" si="7"/>
        <v>588</v>
      </c>
      <c r="Z19" s="14">
        <f t="shared" si="7"/>
        <v>632.1</v>
      </c>
      <c r="AA19" s="14">
        <f t="shared" si="7"/>
        <v>984.89999999999986</v>
      </c>
      <c r="AB19" s="14">
        <f t="shared" si="7"/>
        <v>499.79999999999995</v>
      </c>
      <c r="AD19" s="3">
        <f t="shared" si="11"/>
        <v>3131.1000000000004</v>
      </c>
    </row>
    <row r="20" spans="1:30" x14ac:dyDescent="0.2">
      <c r="A20" t="s">
        <v>15</v>
      </c>
      <c r="B20" t="s">
        <v>32</v>
      </c>
      <c r="C20" s="2">
        <v>13.9</v>
      </c>
      <c r="D20" s="6">
        <v>40</v>
      </c>
      <c r="E20" s="6">
        <v>40</v>
      </c>
      <c r="F20" s="6">
        <v>42</v>
      </c>
      <c r="G20" s="6">
        <v>36</v>
      </c>
      <c r="H20" s="6">
        <v>48</v>
      </c>
      <c r="I20" s="8">
        <f>IF(D20&gt;40,D20-40,0)</f>
        <v>0</v>
      </c>
      <c r="J20" s="8">
        <f>IF(E20&gt;40,E20-40,0)</f>
        <v>0</v>
      </c>
      <c r="K20" s="8">
        <f>IF(F20&gt;40,F20-40,0)</f>
        <v>2</v>
      </c>
      <c r="L20" s="8">
        <f>IF(G20&gt;40,G20-40,0)</f>
        <v>0</v>
      </c>
      <c r="M20" s="8">
        <f>IF(H20&gt;40,H20-40,0)</f>
        <v>8</v>
      </c>
      <c r="N20" s="10">
        <f t="shared" si="8"/>
        <v>556</v>
      </c>
      <c r="O20" s="10">
        <f t="shared" si="5"/>
        <v>556</v>
      </c>
      <c r="P20" s="10">
        <f t="shared" si="5"/>
        <v>583.80000000000007</v>
      </c>
      <c r="Q20" s="10">
        <f t="shared" si="5"/>
        <v>500.40000000000003</v>
      </c>
      <c r="R20" s="10">
        <f t="shared" si="5"/>
        <v>667.2</v>
      </c>
      <c r="S20" s="12">
        <f t="shared" si="9"/>
        <v>0</v>
      </c>
      <c r="T20" s="12">
        <f t="shared" si="6"/>
        <v>0</v>
      </c>
      <c r="U20" s="12">
        <f t="shared" si="6"/>
        <v>13.9</v>
      </c>
      <c r="V20" s="12">
        <f t="shared" si="6"/>
        <v>0</v>
      </c>
      <c r="W20" s="12">
        <f t="shared" si="6"/>
        <v>55.6</v>
      </c>
      <c r="X20" s="14">
        <f t="shared" si="10"/>
        <v>556</v>
      </c>
      <c r="Y20" s="14">
        <f t="shared" si="7"/>
        <v>556</v>
      </c>
      <c r="Z20" s="14">
        <f t="shared" si="7"/>
        <v>597.70000000000005</v>
      </c>
      <c r="AA20" s="14">
        <f t="shared" si="7"/>
        <v>500.40000000000003</v>
      </c>
      <c r="AB20" s="14">
        <f t="shared" si="7"/>
        <v>722.80000000000007</v>
      </c>
      <c r="AD20" s="3">
        <f t="shared" si="11"/>
        <v>2932.9</v>
      </c>
    </row>
    <row r="21" spans="1:30" x14ac:dyDescent="0.2">
      <c r="A21" t="s">
        <v>16</v>
      </c>
      <c r="B21" t="s">
        <v>33</v>
      </c>
      <c r="C21" s="2">
        <v>11.2</v>
      </c>
      <c r="D21" s="6">
        <v>40</v>
      </c>
      <c r="E21" s="6">
        <v>40</v>
      </c>
      <c r="F21" s="6">
        <v>42</v>
      </c>
      <c r="G21" s="6">
        <v>28</v>
      </c>
      <c r="H21" s="6">
        <v>36</v>
      </c>
      <c r="I21" s="8">
        <f>IF(D21&gt;40,D21-40,0)</f>
        <v>0</v>
      </c>
      <c r="J21" s="8">
        <f>IF(E21&gt;40,E21-40,0)</f>
        <v>0</v>
      </c>
      <c r="K21" s="8">
        <f>IF(F21&gt;40,F21-40,0)</f>
        <v>2</v>
      </c>
      <c r="L21" s="8">
        <f>IF(G21&gt;40,G21-40,0)</f>
        <v>0</v>
      </c>
      <c r="M21" s="8">
        <f>IF(H21&gt;40,H21-40,0)</f>
        <v>0</v>
      </c>
      <c r="N21" s="10">
        <f t="shared" si="8"/>
        <v>448</v>
      </c>
      <c r="O21" s="10">
        <f t="shared" si="5"/>
        <v>448</v>
      </c>
      <c r="P21" s="10">
        <f t="shared" si="5"/>
        <v>470.4</v>
      </c>
      <c r="Q21" s="10">
        <f t="shared" si="5"/>
        <v>313.59999999999997</v>
      </c>
      <c r="R21" s="10">
        <f t="shared" si="5"/>
        <v>403.2</v>
      </c>
      <c r="S21" s="12">
        <f t="shared" si="9"/>
        <v>0</v>
      </c>
      <c r="T21" s="12">
        <f t="shared" si="6"/>
        <v>0</v>
      </c>
      <c r="U21" s="12">
        <f t="shared" si="6"/>
        <v>11.2</v>
      </c>
      <c r="V21" s="12">
        <f t="shared" si="6"/>
        <v>0</v>
      </c>
      <c r="W21" s="12">
        <f t="shared" si="6"/>
        <v>0</v>
      </c>
      <c r="X21" s="14">
        <f t="shared" si="10"/>
        <v>448</v>
      </c>
      <c r="Y21" s="14">
        <f t="shared" si="7"/>
        <v>448</v>
      </c>
      <c r="Z21" s="14">
        <f t="shared" si="7"/>
        <v>481.59999999999997</v>
      </c>
      <c r="AA21" s="14">
        <f t="shared" si="7"/>
        <v>313.59999999999997</v>
      </c>
      <c r="AB21" s="14">
        <f t="shared" si="7"/>
        <v>403.2</v>
      </c>
      <c r="AD21" s="3">
        <f t="shared" si="11"/>
        <v>2094.3999999999996</v>
      </c>
    </row>
    <row r="22" spans="1:30" x14ac:dyDescent="0.2">
      <c r="A22" t="s">
        <v>17</v>
      </c>
      <c r="B22" t="s">
        <v>34</v>
      </c>
      <c r="C22" s="2">
        <v>10.1</v>
      </c>
      <c r="D22" s="6">
        <v>40</v>
      </c>
      <c r="E22" s="6">
        <v>40</v>
      </c>
      <c r="F22" s="6">
        <v>41</v>
      </c>
      <c r="G22" s="6">
        <v>47</v>
      </c>
      <c r="H22" s="6">
        <v>41</v>
      </c>
      <c r="I22" s="8">
        <f>IF(D22&gt;40,D22-40,0)</f>
        <v>0</v>
      </c>
      <c r="J22" s="8">
        <f>IF(E22&gt;40,E22-40,0)</f>
        <v>0</v>
      </c>
      <c r="K22" s="8">
        <f>IF(F22&gt;40,F22-40,0)</f>
        <v>1</v>
      </c>
      <c r="L22" s="8">
        <f>IF(G22&gt;40,G22-40,0)</f>
        <v>7</v>
      </c>
      <c r="M22" s="8">
        <f>IF(H22&gt;40,H22-40,0)</f>
        <v>1</v>
      </c>
      <c r="N22" s="10">
        <f t="shared" si="8"/>
        <v>404</v>
      </c>
      <c r="O22" s="10">
        <f t="shared" si="5"/>
        <v>404</v>
      </c>
      <c r="P22" s="10">
        <f t="shared" si="5"/>
        <v>414.09999999999997</v>
      </c>
      <c r="Q22" s="10">
        <f t="shared" si="5"/>
        <v>474.7</v>
      </c>
      <c r="R22" s="10">
        <f t="shared" si="5"/>
        <v>414.09999999999997</v>
      </c>
      <c r="S22" s="12">
        <f t="shared" si="9"/>
        <v>0</v>
      </c>
      <c r="T22" s="12">
        <f t="shared" si="6"/>
        <v>0</v>
      </c>
      <c r="U22" s="12">
        <f t="shared" si="6"/>
        <v>5.05</v>
      </c>
      <c r="V22" s="12">
        <f t="shared" si="6"/>
        <v>35.35</v>
      </c>
      <c r="W22" s="12">
        <f t="shared" si="6"/>
        <v>5.05</v>
      </c>
      <c r="X22" s="14">
        <f t="shared" si="10"/>
        <v>404</v>
      </c>
      <c r="Y22" s="14">
        <f t="shared" si="7"/>
        <v>404</v>
      </c>
      <c r="Z22" s="14">
        <f t="shared" si="7"/>
        <v>419.15</v>
      </c>
      <c r="AA22" s="14">
        <f t="shared" si="7"/>
        <v>510.05</v>
      </c>
      <c r="AB22" s="14">
        <f t="shared" si="7"/>
        <v>419.15</v>
      </c>
      <c r="AD22" s="3">
        <f t="shared" si="11"/>
        <v>2156.35</v>
      </c>
    </row>
    <row r="23" spans="1:30" x14ac:dyDescent="0.2">
      <c r="A23" t="s">
        <v>18</v>
      </c>
      <c r="B23" t="s">
        <v>35</v>
      </c>
      <c r="C23" s="2">
        <v>9</v>
      </c>
      <c r="D23" s="6">
        <v>42</v>
      </c>
      <c r="E23" s="6">
        <v>42</v>
      </c>
      <c r="F23" s="6">
        <v>54</v>
      </c>
      <c r="G23" s="6">
        <v>39</v>
      </c>
      <c r="H23" s="6">
        <v>35</v>
      </c>
      <c r="I23" s="8">
        <f>IF(D23&gt;40,D23-40,0)</f>
        <v>2</v>
      </c>
      <c r="J23" s="8">
        <f>IF(E23&gt;40,E23-40,0)</f>
        <v>2</v>
      </c>
      <c r="K23" s="8">
        <f>IF(F23&gt;40,F23-40,0)</f>
        <v>14</v>
      </c>
      <c r="L23" s="8">
        <f>IF(G23&gt;40,G23-40,0)</f>
        <v>0</v>
      </c>
      <c r="M23" s="8">
        <f>IF(H23&gt;40,H23-40,0)</f>
        <v>0</v>
      </c>
      <c r="N23" s="10">
        <f t="shared" si="8"/>
        <v>378</v>
      </c>
      <c r="O23" s="10">
        <f t="shared" si="5"/>
        <v>378</v>
      </c>
      <c r="P23" s="10">
        <f t="shared" si="5"/>
        <v>486</v>
      </c>
      <c r="Q23" s="10">
        <f t="shared" si="5"/>
        <v>351</v>
      </c>
      <c r="R23" s="10">
        <f t="shared" si="5"/>
        <v>315</v>
      </c>
      <c r="S23" s="12">
        <f t="shared" si="9"/>
        <v>9</v>
      </c>
      <c r="T23" s="12">
        <f t="shared" si="6"/>
        <v>9</v>
      </c>
      <c r="U23" s="12">
        <f t="shared" si="6"/>
        <v>63</v>
      </c>
      <c r="V23" s="12">
        <f t="shared" si="6"/>
        <v>0</v>
      </c>
      <c r="W23" s="12">
        <f t="shared" si="6"/>
        <v>0</v>
      </c>
      <c r="X23" s="14">
        <f t="shared" si="10"/>
        <v>387</v>
      </c>
      <c r="Y23" s="14">
        <f t="shared" si="7"/>
        <v>387</v>
      </c>
      <c r="Z23" s="14">
        <f t="shared" si="7"/>
        <v>549</v>
      </c>
      <c r="AA23" s="14">
        <f t="shared" si="7"/>
        <v>351</v>
      </c>
      <c r="AB23" s="14">
        <f t="shared" si="7"/>
        <v>315</v>
      </c>
      <c r="AD23" s="3">
        <f t="shared" si="11"/>
        <v>1989</v>
      </c>
    </row>
    <row r="24" spans="1:30" x14ac:dyDescent="0.2">
      <c r="A24" t="s">
        <v>19</v>
      </c>
      <c r="B24" t="s">
        <v>36</v>
      </c>
      <c r="C24" s="2">
        <v>8.44</v>
      </c>
      <c r="D24" s="6">
        <v>40</v>
      </c>
      <c r="E24" s="6">
        <v>43</v>
      </c>
      <c r="F24" s="6">
        <v>66</v>
      </c>
      <c r="G24" s="6">
        <v>25</v>
      </c>
      <c r="H24" s="6">
        <v>28</v>
      </c>
      <c r="I24" s="8">
        <f>IF(D24&gt;40,D24-40,0)</f>
        <v>0</v>
      </c>
      <c r="J24" s="8">
        <f>IF(E24&gt;40,E24-40,0)</f>
        <v>3</v>
      </c>
      <c r="K24" s="8">
        <f>IF(F24&gt;40,F24-40,0)</f>
        <v>26</v>
      </c>
      <c r="L24" s="8">
        <f>IF(G24&gt;40,G24-40,0)</f>
        <v>0</v>
      </c>
      <c r="M24" s="8">
        <f>IF(H24&gt;40,H24-40,0)</f>
        <v>0</v>
      </c>
      <c r="N24" s="10">
        <f t="shared" si="8"/>
        <v>337.59999999999997</v>
      </c>
      <c r="O24" s="10">
        <f t="shared" si="5"/>
        <v>362.91999999999996</v>
      </c>
      <c r="P24" s="10">
        <f t="shared" si="5"/>
        <v>557.04</v>
      </c>
      <c r="Q24" s="10">
        <f t="shared" si="5"/>
        <v>211</v>
      </c>
      <c r="R24" s="10">
        <f t="shared" si="5"/>
        <v>236.32</v>
      </c>
      <c r="S24" s="12">
        <f t="shared" si="9"/>
        <v>0</v>
      </c>
      <c r="T24" s="12">
        <f t="shared" si="6"/>
        <v>12.66</v>
      </c>
      <c r="U24" s="12">
        <f t="shared" si="6"/>
        <v>109.72</v>
      </c>
      <c r="V24" s="12">
        <f t="shared" si="6"/>
        <v>0</v>
      </c>
      <c r="W24" s="12">
        <f t="shared" si="6"/>
        <v>0</v>
      </c>
      <c r="X24" s="14">
        <f t="shared" si="10"/>
        <v>337.59999999999997</v>
      </c>
      <c r="Y24" s="14">
        <f t="shared" si="7"/>
        <v>375.58</v>
      </c>
      <c r="Z24" s="14">
        <f t="shared" si="7"/>
        <v>666.76</v>
      </c>
      <c r="AA24" s="14">
        <f t="shared" si="7"/>
        <v>211</v>
      </c>
      <c r="AB24" s="14">
        <f t="shared" si="7"/>
        <v>236.32</v>
      </c>
      <c r="AD24" s="3">
        <f t="shared" si="11"/>
        <v>1827.26</v>
      </c>
    </row>
    <row r="25" spans="1:30" x14ac:dyDescent="0.2">
      <c r="A25" t="s">
        <v>20</v>
      </c>
      <c r="B25" t="s">
        <v>37</v>
      </c>
      <c r="C25" s="2">
        <v>14.2</v>
      </c>
      <c r="D25" s="6">
        <v>40</v>
      </c>
      <c r="E25" s="6">
        <v>42</v>
      </c>
      <c r="F25" s="6">
        <v>65</v>
      </c>
      <c r="G25" s="6">
        <v>54</v>
      </c>
      <c r="H25" s="6">
        <v>23</v>
      </c>
      <c r="I25" s="8">
        <f>IF(D25&gt;40,D25-40,0)</f>
        <v>0</v>
      </c>
      <c r="J25" s="8">
        <f>IF(E25&gt;40,E25-40,0)</f>
        <v>2</v>
      </c>
      <c r="K25" s="8">
        <f>IF(F25&gt;40,F25-40,0)</f>
        <v>25</v>
      </c>
      <c r="L25" s="8">
        <f>IF(G25&gt;40,G25-40,0)</f>
        <v>14</v>
      </c>
      <c r="M25" s="8">
        <f>IF(H25&gt;40,H25-40,0)</f>
        <v>0</v>
      </c>
      <c r="N25" s="10">
        <f t="shared" si="8"/>
        <v>568</v>
      </c>
      <c r="O25" s="10">
        <f t="shared" si="5"/>
        <v>596.4</v>
      </c>
      <c r="P25" s="10">
        <f t="shared" si="5"/>
        <v>923</v>
      </c>
      <c r="Q25" s="10">
        <f t="shared" si="5"/>
        <v>766.8</v>
      </c>
      <c r="R25" s="10">
        <f t="shared" si="5"/>
        <v>326.59999999999997</v>
      </c>
      <c r="S25" s="12">
        <f t="shared" si="9"/>
        <v>0</v>
      </c>
      <c r="T25" s="12">
        <f t="shared" si="6"/>
        <v>14.2</v>
      </c>
      <c r="U25" s="12">
        <f t="shared" si="6"/>
        <v>177.5</v>
      </c>
      <c r="V25" s="12">
        <f t="shared" si="6"/>
        <v>99.399999999999991</v>
      </c>
      <c r="W25" s="12">
        <f t="shared" si="6"/>
        <v>0</v>
      </c>
      <c r="X25" s="14">
        <f t="shared" si="10"/>
        <v>568</v>
      </c>
      <c r="Y25" s="14">
        <f t="shared" si="7"/>
        <v>610.6</v>
      </c>
      <c r="Z25" s="14">
        <f t="shared" si="7"/>
        <v>1100.5</v>
      </c>
      <c r="AA25" s="14">
        <f t="shared" si="7"/>
        <v>866.19999999999993</v>
      </c>
      <c r="AB25" s="14">
        <f t="shared" si="7"/>
        <v>326.59999999999997</v>
      </c>
      <c r="AD25" s="3">
        <f t="shared" si="11"/>
        <v>3471.8999999999996</v>
      </c>
    </row>
    <row r="26" spans="1:30" x14ac:dyDescent="0.2">
      <c r="A26" t="s">
        <v>21</v>
      </c>
      <c r="B26" t="s">
        <v>38</v>
      </c>
      <c r="C26" s="2">
        <v>45</v>
      </c>
      <c r="D26" s="6">
        <v>41</v>
      </c>
      <c r="E26" s="6">
        <v>42</v>
      </c>
      <c r="F26" s="6">
        <v>48</v>
      </c>
      <c r="G26" s="6">
        <v>25</v>
      </c>
      <c r="H26" s="6">
        <v>14</v>
      </c>
      <c r="I26" s="8">
        <f>IF(D26&gt;40,D26-40,0)</f>
        <v>1</v>
      </c>
      <c r="J26" s="8">
        <f>IF(E26&gt;40,E26-40,0)</f>
        <v>2</v>
      </c>
      <c r="K26" s="8">
        <f>IF(F26&gt;40,F26-40,0)</f>
        <v>8</v>
      </c>
      <c r="L26" s="8">
        <f>IF(G26&gt;40,G26-40,0)</f>
        <v>0</v>
      </c>
      <c r="M26" s="8">
        <f>IF(H26&gt;40,H26-40,0)</f>
        <v>0</v>
      </c>
      <c r="N26" s="10">
        <f t="shared" si="8"/>
        <v>1845</v>
      </c>
      <c r="O26" s="10">
        <f t="shared" si="5"/>
        <v>1890</v>
      </c>
      <c r="P26" s="10">
        <f t="shared" si="5"/>
        <v>2160</v>
      </c>
      <c r="Q26" s="10">
        <f t="shared" si="5"/>
        <v>1125</v>
      </c>
      <c r="R26" s="10">
        <f t="shared" si="5"/>
        <v>630</v>
      </c>
      <c r="S26" s="12">
        <f t="shared" si="9"/>
        <v>22.5</v>
      </c>
      <c r="T26" s="12">
        <f t="shared" si="6"/>
        <v>45</v>
      </c>
      <c r="U26" s="12">
        <f t="shared" si="6"/>
        <v>180</v>
      </c>
      <c r="V26" s="12">
        <f t="shared" si="6"/>
        <v>0</v>
      </c>
      <c r="W26" s="12">
        <f t="shared" si="6"/>
        <v>0</v>
      </c>
      <c r="X26" s="14">
        <f t="shared" si="10"/>
        <v>1867.5</v>
      </c>
      <c r="Y26" s="14">
        <f t="shared" si="7"/>
        <v>1935</v>
      </c>
      <c r="Z26" s="14">
        <f t="shared" si="7"/>
        <v>2340</v>
      </c>
      <c r="AA26" s="14">
        <f t="shared" si="7"/>
        <v>1125</v>
      </c>
      <c r="AB26" s="14">
        <f t="shared" si="7"/>
        <v>630</v>
      </c>
      <c r="AD26" s="3">
        <f t="shared" si="11"/>
        <v>7897.5</v>
      </c>
    </row>
    <row r="27" spans="1:30" x14ac:dyDescent="0.2">
      <c r="A27" t="s">
        <v>22</v>
      </c>
      <c r="B27" t="s">
        <v>39</v>
      </c>
      <c r="C27" s="2">
        <v>30</v>
      </c>
      <c r="D27" s="6">
        <v>39</v>
      </c>
      <c r="E27" s="6">
        <v>80</v>
      </c>
      <c r="F27" s="6">
        <v>39</v>
      </c>
      <c r="G27" s="6">
        <v>56</v>
      </c>
      <c r="H27" s="6">
        <v>42</v>
      </c>
      <c r="I27" s="8">
        <f>IF(D27&gt;40,D27-40,0)</f>
        <v>0</v>
      </c>
      <c r="J27" s="8">
        <f>IF(E27&gt;40,E27-40,0)</f>
        <v>40</v>
      </c>
      <c r="K27" s="8">
        <f>IF(F27&gt;40,F27-40,0)</f>
        <v>0</v>
      </c>
      <c r="L27" s="8">
        <f>IF(G27&gt;40,G27-40,0)</f>
        <v>16</v>
      </c>
      <c r="M27" s="8">
        <f>IF(H27&gt;40,H27-40,0)</f>
        <v>2</v>
      </c>
      <c r="N27" s="10">
        <f t="shared" si="8"/>
        <v>1170</v>
      </c>
      <c r="O27" s="10">
        <f t="shared" ref="O27" si="12">$C27*E27</f>
        <v>2400</v>
      </c>
      <c r="P27" s="10">
        <f t="shared" ref="P27" si="13">$C27*F27</f>
        <v>1170</v>
      </c>
      <c r="Q27" s="10">
        <f t="shared" ref="Q27" si="14">$C27*G27</f>
        <v>1680</v>
      </c>
      <c r="R27" s="10">
        <f t="shared" ref="R27" si="15">$C27*H27</f>
        <v>1260</v>
      </c>
      <c r="S27" s="12">
        <f t="shared" si="9"/>
        <v>0</v>
      </c>
      <c r="T27" s="12">
        <f t="shared" ref="T27" si="16">0.5*$C27*J27</f>
        <v>600</v>
      </c>
      <c r="U27" s="12">
        <f t="shared" ref="U27" si="17">0.5*$C27*K27</f>
        <v>0</v>
      </c>
      <c r="V27" s="12">
        <f t="shared" ref="V27" si="18">0.5*$C27*L27</f>
        <v>240</v>
      </c>
      <c r="W27" s="12">
        <f t="shared" ref="W27" si="19">0.5*$C27*M27</f>
        <v>30</v>
      </c>
      <c r="X27" s="14">
        <f t="shared" si="10"/>
        <v>1170</v>
      </c>
      <c r="Y27" s="14">
        <f t="shared" ref="Y27" si="20">O27+T27</f>
        <v>3000</v>
      </c>
      <c r="Z27" s="14">
        <f t="shared" ref="Z27" si="21">P27+U27</f>
        <v>1170</v>
      </c>
      <c r="AA27" s="14">
        <f t="shared" ref="AA27" si="22">Q27+V27</f>
        <v>1920</v>
      </c>
      <c r="AB27" s="14">
        <f t="shared" ref="AB27" si="23">R27+W27</f>
        <v>1290</v>
      </c>
      <c r="AD27" s="3">
        <f t="shared" si="11"/>
        <v>8550</v>
      </c>
    </row>
    <row r="30" spans="1:30" x14ac:dyDescent="0.2">
      <c r="A30" t="s">
        <v>41</v>
      </c>
      <c r="C30" s="3">
        <f>MAX(C11:C27)</f>
        <v>45</v>
      </c>
      <c r="D30" s="3">
        <f>MAX(D11:D27)</f>
        <v>55</v>
      </c>
      <c r="E30" s="3"/>
      <c r="F30" s="3"/>
      <c r="G30" s="3"/>
      <c r="H30" s="3"/>
      <c r="I30" s="3"/>
      <c r="J30" s="3"/>
      <c r="K30" s="3"/>
      <c r="L30" s="3"/>
      <c r="M30" s="3"/>
      <c r="N30" s="3">
        <f>MAX(N11:N27)</f>
        <v>1845</v>
      </c>
      <c r="O30" s="3">
        <f t="shared" ref="O30:AB30" si="24">MAX(O11:O27)</f>
        <v>2400</v>
      </c>
      <c r="P30" s="3">
        <f t="shared" si="24"/>
        <v>2160</v>
      </c>
      <c r="Q30" s="3">
        <f t="shared" si="24"/>
        <v>1680</v>
      </c>
      <c r="R30" s="3">
        <f t="shared" si="24"/>
        <v>1260</v>
      </c>
      <c r="S30" s="3">
        <f t="shared" si="24"/>
        <v>135</v>
      </c>
      <c r="T30" s="3">
        <f t="shared" si="24"/>
        <v>600</v>
      </c>
      <c r="U30" s="3">
        <f t="shared" si="24"/>
        <v>180</v>
      </c>
      <c r="V30" s="3">
        <f t="shared" si="24"/>
        <v>240</v>
      </c>
      <c r="W30" s="3">
        <f t="shared" si="24"/>
        <v>238.75000000000003</v>
      </c>
      <c r="X30" s="3">
        <f t="shared" si="24"/>
        <v>1867.5</v>
      </c>
      <c r="Y30" s="3">
        <f t="shared" si="24"/>
        <v>3000</v>
      </c>
      <c r="Z30" s="3">
        <f t="shared" si="24"/>
        <v>2340</v>
      </c>
      <c r="AA30" s="3">
        <f t="shared" si="24"/>
        <v>1920</v>
      </c>
      <c r="AB30" s="3">
        <f>MAX(AB11:AB27)</f>
        <v>1480.25</v>
      </c>
      <c r="AC30" s="3"/>
      <c r="AD30" s="3">
        <f t="shared" ref="AC30:AD30" si="25">MAX(AD11:AD27)</f>
        <v>8550</v>
      </c>
    </row>
    <row r="31" spans="1:30" x14ac:dyDescent="0.2">
      <c r="A31" t="s">
        <v>42</v>
      </c>
      <c r="C31" s="3">
        <f>MIN(C11:C27)</f>
        <v>6.9</v>
      </c>
      <c r="D31" s="3">
        <f>MIN(D11:D27)</f>
        <v>29</v>
      </c>
      <c r="E31" s="3"/>
      <c r="F31" s="3"/>
      <c r="G31" s="3"/>
      <c r="H31" s="3"/>
      <c r="I31" s="3"/>
      <c r="J31" s="3"/>
      <c r="K31" s="3"/>
      <c r="L31" s="3"/>
      <c r="M31" s="3"/>
      <c r="N31" s="3">
        <f>MIN(N11:N27)</f>
        <v>269.10000000000002</v>
      </c>
      <c r="O31" s="3">
        <f t="shared" ref="O31:AB31" si="26">MIN(O11:O27)</f>
        <v>358.8</v>
      </c>
      <c r="P31" s="3">
        <f t="shared" si="26"/>
        <v>289.8</v>
      </c>
      <c r="Q31" s="3">
        <f t="shared" si="26"/>
        <v>211</v>
      </c>
      <c r="R31" s="3">
        <f t="shared" si="26"/>
        <v>236.32</v>
      </c>
      <c r="S31" s="3">
        <f t="shared" si="26"/>
        <v>0</v>
      </c>
      <c r="T31" s="3">
        <f t="shared" si="26"/>
        <v>0</v>
      </c>
      <c r="U31" s="3">
        <f t="shared" si="26"/>
        <v>0</v>
      </c>
      <c r="V31" s="3">
        <f t="shared" si="26"/>
        <v>0</v>
      </c>
      <c r="W31" s="3">
        <f t="shared" si="26"/>
        <v>0</v>
      </c>
      <c r="X31" s="3">
        <f t="shared" si="26"/>
        <v>269.10000000000002</v>
      </c>
      <c r="Y31" s="3">
        <f t="shared" si="26"/>
        <v>375.58</v>
      </c>
      <c r="Z31" s="3">
        <f t="shared" si="26"/>
        <v>296.7</v>
      </c>
      <c r="AA31" s="3">
        <f t="shared" si="26"/>
        <v>211</v>
      </c>
      <c r="AB31" s="3">
        <f t="shared" si="26"/>
        <v>236.32</v>
      </c>
      <c r="AC31" s="3"/>
      <c r="AD31" s="3">
        <f t="shared" ref="AC31:AD31" si="27">MIN(AD11:AD27)</f>
        <v>1600.8000000000002</v>
      </c>
    </row>
    <row r="32" spans="1:30" x14ac:dyDescent="0.2">
      <c r="A32" t="s">
        <v>43</v>
      </c>
      <c r="C32" s="3">
        <f>AVERAGE(C11:C27)</f>
        <v>16.484705882352941</v>
      </c>
      <c r="D32" s="3">
        <f>AVERAGE(D11:D27)</f>
        <v>40.882352941176471</v>
      </c>
      <c r="E32" s="3"/>
      <c r="F32" s="3"/>
      <c r="G32" s="3"/>
      <c r="H32" s="3"/>
      <c r="I32" s="3"/>
      <c r="J32" s="3"/>
      <c r="K32" s="3"/>
      <c r="L32" s="3"/>
      <c r="M32" s="3"/>
      <c r="N32" s="3">
        <f>AVERAGE(N11:N27)</f>
        <v>678.36470588235295</v>
      </c>
      <c r="O32" s="3">
        <f t="shared" ref="O32:AB32" si="28">AVERAGE(O11:O27)</f>
        <v>769.88941176470587</v>
      </c>
      <c r="P32" s="3">
        <f t="shared" si="28"/>
        <v>745.29647058823537</v>
      </c>
      <c r="Q32" s="3">
        <f t="shared" si="28"/>
        <v>672.94705882352946</v>
      </c>
      <c r="R32" s="3">
        <f t="shared" si="28"/>
        <v>616.96588235294121</v>
      </c>
      <c r="S32" s="3">
        <f t="shared" si="28"/>
        <v>18.932352941176472</v>
      </c>
      <c r="T32" s="3">
        <f t="shared" si="28"/>
        <v>64.515294117647059</v>
      </c>
      <c r="U32" s="3">
        <f t="shared" si="28"/>
        <v>48.854117647058821</v>
      </c>
      <c r="V32" s="3">
        <f t="shared" si="28"/>
        <v>44.870588235294122</v>
      </c>
      <c r="W32" s="3">
        <f t="shared" si="28"/>
        <v>33.441176470588232</v>
      </c>
      <c r="X32" s="3">
        <f t="shared" si="28"/>
        <v>697.29705882352937</v>
      </c>
      <c r="Y32" s="3">
        <f t="shared" si="28"/>
        <v>834.40470588235303</v>
      </c>
      <c r="Z32" s="3">
        <f t="shared" si="28"/>
        <v>794.15058823529409</v>
      </c>
      <c r="AA32" s="3">
        <f t="shared" si="28"/>
        <v>717.81764705882358</v>
      </c>
      <c r="AB32" s="3">
        <f t="shared" si="28"/>
        <v>650.4070588235295</v>
      </c>
      <c r="AC32" s="3"/>
      <c r="AD32" s="3">
        <f t="shared" ref="AC32:AD32" si="29">AVERAGE(AD11:AD27)</f>
        <v>3694.0770588235296</v>
      </c>
    </row>
    <row r="33" spans="1:30" x14ac:dyDescent="0.2">
      <c r="A33" t="s">
        <v>40</v>
      </c>
      <c r="D33">
        <f>SUM(D11:D27)</f>
        <v>695</v>
      </c>
      <c r="N33" s="3">
        <f>SUM(N11:N27)</f>
        <v>11532.2</v>
      </c>
      <c r="O33" s="3">
        <f t="shared" ref="O33:AB33" si="30">SUM(O11:O27)</f>
        <v>13088.119999999999</v>
      </c>
      <c r="P33" s="3">
        <f t="shared" si="30"/>
        <v>12670.04</v>
      </c>
      <c r="Q33" s="3">
        <f t="shared" si="30"/>
        <v>11440.1</v>
      </c>
      <c r="R33" s="3">
        <f t="shared" si="30"/>
        <v>10488.42</v>
      </c>
      <c r="S33" s="3">
        <f t="shared" si="30"/>
        <v>321.85000000000002</v>
      </c>
      <c r="T33" s="3">
        <f t="shared" si="30"/>
        <v>1096.76</v>
      </c>
      <c r="U33" s="3">
        <f t="shared" si="30"/>
        <v>830.52</v>
      </c>
      <c r="V33" s="3">
        <f t="shared" si="30"/>
        <v>762.80000000000007</v>
      </c>
      <c r="W33" s="3">
        <f t="shared" si="30"/>
        <v>568.5</v>
      </c>
      <c r="X33" s="3">
        <f t="shared" si="30"/>
        <v>11854.05</v>
      </c>
      <c r="Y33" s="3">
        <f t="shared" si="30"/>
        <v>14184.880000000001</v>
      </c>
      <c r="Z33" s="3">
        <f t="shared" si="30"/>
        <v>13500.56</v>
      </c>
      <c r="AA33" s="3">
        <f t="shared" si="30"/>
        <v>12202.900000000001</v>
      </c>
      <c r="AB33" s="3">
        <f t="shared" si="30"/>
        <v>11056.920000000002</v>
      </c>
      <c r="AC33" s="3"/>
      <c r="AD33" s="3">
        <f t="shared" ref="AC33:AD33" si="31">SUM(AD11:AD27)</f>
        <v>62799.310000000005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AMIR HAMZA FAISAL</dc:creator>
  <cp:lastModifiedBy>MD AMIR HAMZA FAISAL</cp:lastModifiedBy>
  <dcterms:created xsi:type="dcterms:W3CDTF">2023-12-06T11:41:26Z</dcterms:created>
  <dcterms:modified xsi:type="dcterms:W3CDTF">2023-12-10T21:17:11Z</dcterms:modified>
</cp:coreProperties>
</file>