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damirhamzafaisal/Desktop/Excel Tutorials/"/>
    </mc:Choice>
  </mc:AlternateContent>
  <xr:revisionPtr revIDLastSave="0" documentId="8_{DB5731A8-B575-A84C-B288-E2BB4A892AF0}" xr6:coauthVersionLast="47" xr6:coauthVersionMax="47" xr10:uidLastSave="{00000000-0000-0000-0000-000000000000}"/>
  <bookViews>
    <workbookView xWindow="25720" yWindow="0" windowWidth="25480" windowHeight="28800" activeTab="1" xr2:uid="{58397598-30E2-2448-BA7F-7A2EE4C5B0E5}"/>
  </bookViews>
  <sheets>
    <sheet name="Sheet2" sheetId="2" r:id="rId1"/>
    <sheet name="Sheet1" sheetId="1" r:id="rId2"/>
  </sheets>
  <definedNames>
    <definedName name="_xlnm._FilterDatabase" localSheetId="1" hidden="1">Sheet1!$B$3:$L$174</definedName>
  </definedNames>
  <calcPr calcId="191029"/>
  <pivotCaches>
    <pivotCache cacheId="8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79" i="1" l="1"/>
  <c r="G177" i="1"/>
  <c r="G178" i="1"/>
  <c r="H5" i="1"/>
  <c r="I5" i="1" s="1"/>
  <c r="H6" i="1"/>
  <c r="I6" i="1" s="1"/>
  <c r="H7" i="1"/>
  <c r="I7" i="1" s="1"/>
  <c r="H8" i="1"/>
  <c r="I8" i="1" s="1"/>
  <c r="H9" i="1"/>
  <c r="I9" i="1" s="1"/>
  <c r="H10" i="1"/>
  <c r="I10" i="1" s="1"/>
  <c r="H11" i="1"/>
  <c r="I11" i="1" s="1"/>
  <c r="H12" i="1"/>
  <c r="I12" i="1" s="1"/>
  <c r="H13" i="1"/>
  <c r="I13" i="1" s="1"/>
  <c r="H14" i="1"/>
  <c r="I14" i="1" s="1"/>
  <c r="H15" i="1"/>
  <c r="I15" i="1" s="1"/>
  <c r="H16" i="1"/>
  <c r="I16" i="1" s="1"/>
  <c r="H17" i="1"/>
  <c r="I17" i="1" s="1"/>
  <c r="H18" i="1"/>
  <c r="I18" i="1" s="1"/>
  <c r="H19" i="1"/>
  <c r="I19" i="1" s="1"/>
  <c r="H20" i="1"/>
  <c r="I20" i="1" s="1"/>
  <c r="H21" i="1"/>
  <c r="I21" i="1" s="1"/>
  <c r="H22" i="1"/>
  <c r="I22" i="1" s="1"/>
  <c r="H23" i="1"/>
  <c r="I23" i="1" s="1"/>
  <c r="H24" i="1"/>
  <c r="I24" i="1" s="1"/>
  <c r="H25" i="1"/>
  <c r="I25" i="1" s="1"/>
  <c r="H26" i="1"/>
  <c r="I26" i="1" s="1"/>
  <c r="H27" i="1"/>
  <c r="I27" i="1" s="1"/>
  <c r="H28" i="1"/>
  <c r="I28" i="1" s="1"/>
  <c r="H29" i="1"/>
  <c r="I29" i="1" s="1"/>
  <c r="H30" i="1"/>
  <c r="I30" i="1" s="1"/>
  <c r="H31" i="1"/>
  <c r="I31" i="1" s="1"/>
  <c r="H32" i="1"/>
  <c r="I32" i="1" s="1"/>
  <c r="H33" i="1"/>
  <c r="I33" i="1" s="1"/>
  <c r="H34" i="1"/>
  <c r="I34" i="1" s="1"/>
  <c r="H35" i="1"/>
  <c r="I35" i="1" s="1"/>
  <c r="H36" i="1"/>
  <c r="I36" i="1" s="1"/>
  <c r="H37" i="1"/>
  <c r="I37" i="1" s="1"/>
  <c r="H38" i="1"/>
  <c r="I38" i="1" s="1"/>
  <c r="H39" i="1"/>
  <c r="I39" i="1" s="1"/>
  <c r="H40" i="1"/>
  <c r="I40" i="1" s="1"/>
  <c r="H41" i="1"/>
  <c r="I41" i="1" s="1"/>
  <c r="H42" i="1"/>
  <c r="I42" i="1" s="1"/>
  <c r="H43" i="1"/>
  <c r="I43" i="1" s="1"/>
  <c r="H44" i="1"/>
  <c r="I44" i="1" s="1"/>
  <c r="H45" i="1"/>
  <c r="I45" i="1" s="1"/>
  <c r="H46" i="1"/>
  <c r="I46" i="1" s="1"/>
  <c r="H47" i="1"/>
  <c r="I47" i="1" s="1"/>
  <c r="H48" i="1"/>
  <c r="I48" i="1" s="1"/>
  <c r="H49" i="1"/>
  <c r="I49" i="1" s="1"/>
  <c r="H50" i="1"/>
  <c r="I50" i="1" s="1"/>
  <c r="H51" i="1"/>
  <c r="I51" i="1" s="1"/>
  <c r="H52" i="1"/>
  <c r="I52" i="1" s="1"/>
  <c r="H53" i="1"/>
  <c r="I53" i="1" s="1"/>
  <c r="H54" i="1"/>
  <c r="I54" i="1" s="1"/>
  <c r="H55" i="1"/>
  <c r="I55" i="1" s="1"/>
  <c r="H56" i="1"/>
  <c r="I56" i="1" s="1"/>
  <c r="H57" i="1"/>
  <c r="I57" i="1" s="1"/>
  <c r="H58" i="1"/>
  <c r="I58" i="1" s="1"/>
  <c r="H59" i="1"/>
  <c r="I59" i="1" s="1"/>
  <c r="H60" i="1"/>
  <c r="I60" i="1" s="1"/>
  <c r="H61" i="1"/>
  <c r="I61" i="1" s="1"/>
  <c r="H62" i="1"/>
  <c r="I62" i="1" s="1"/>
  <c r="H63" i="1"/>
  <c r="I63" i="1" s="1"/>
  <c r="H64" i="1"/>
  <c r="I64" i="1" s="1"/>
  <c r="H65" i="1"/>
  <c r="I65" i="1" s="1"/>
  <c r="H66" i="1"/>
  <c r="I66" i="1" s="1"/>
  <c r="H67" i="1"/>
  <c r="I67" i="1" s="1"/>
  <c r="H68" i="1"/>
  <c r="I68" i="1" s="1"/>
  <c r="H69" i="1"/>
  <c r="I69" i="1" s="1"/>
  <c r="H70" i="1"/>
  <c r="I70" i="1" s="1"/>
  <c r="H71" i="1"/>
  <c r="I71" i="1" s="1"/>
  <c r="H72" i="1"/>
  <c r="I72" i="1" s="1"/>
  <c r="H73" i="1"/>
  <c r="I73" i="1" s="1"/>
  <c r="H74" i="1"/>
  <c r="I74" i="1" s="1"/>
  <c r="H75" i="1"/>
  <c r="I75" i="1" s="1"/>
  <c r="H76" i="1"/>
  <c r="I76" i="1" s="1"/>
  <c r="H77" i="1"/>
  <c r="I77" i="1" s="1"/>
  <c r="H78" i="1"/>
  <c r="I78" i="1" s="1"/>
  <c r="H79" i="1"/>
  <c r="I79" i="1" s="1"/>
  <c r="H80" i="1"/>
  <c r="I80" i="1" s="1"/>
  <c r="H81" i="1"/>
  <c r="I81" i="1" s="1"/>
  <c r="H82" i="1"/>
  <c r="I82" i="1" s="1"/>
  <c r="H83" i="1"/>
  <c r="I83" i="1" s="1"/>
  <c r="H84" i="1"/>
  <c r="I84" i="1" s="1"/>
  <c r="H85" i="1"/>
  <c r="I85" i="1" s="1"/>
  <c r="H86" i="1"/>
  <c r="I86" i="1" s="1"/>
  <c r="H87" i="1"/>
  <c r="I87" i="1" s="1"/>
  <c r="H88" i="1"/>
  <c r="I88" i="1" s="1"/>
  <c r="H89" i="1"/>
  <c r="I89" i="1" s="1"/>
  <c r="H90" i="1"/>
  <c r="I90" i="1" s="1"/>
  <c r="H91" i="1"/>
  <c r="I91" i="1" s="1"/>
  <c r="H92" i="1"/>
  <c r="I92" i="1" s="1"/>
  <c r="H93" i="1"/>
  <c r="I93" i="1" s="1"/>
  <c r="H94" i="1"/>
  <c r="I94" i="1" s="1"/>
  <c r="H95" i="1"/>
  <c r="I95" i="1" s="1"/>
  <c r="H96" i="1"/>
  <c r="I96" i="1" s="1"/>
  <c r="H97" i="1"/>
  <c r="I97" i="1" s="1"/>
  <c r="H98" i="1"/>
  <c r="I98" i="1" s="1"/>
  <c r="H99" i="1"/>
  <c r="I99" i="1" s="1"/>
  <c r="H100" i="1"/>
  <c r="I100" i="1" s="1"/>
  <c r="H101" i="1"/>
  <c r="I101" i="1" s="1"/>
  <c r="H102" i="1"/>
  <c r="I102" i="1" s="1"/>
  <c r="H103" i="1"/>
  <c r="I103" i="1" s="1"/>
  <c r="H104" i="1"/>
  <c r="I104" i="1" s="1"/>
  <c r="H105" i="1"/>
  <c r="I105" i="1" s="1"/>
  <c r="H106" i="1"/>
  <c r="I106" i="1" s="1"/>
  <c r="H107" i="1"/>
  <c r="I107" i="1" s="1"/>
  <c r="H108" i="1"/>
  <c r="I108" i="1" s="1"/>
  <c r="H109" i="1"/>
  <c r="I109" i="1" s="1"/>
  <c r="H110" i="1"/>
  <c r="I110" i="1" s="1"/>
  <c r="H111" i="1"/>
  <c r="I111" i="1" s="1"/>
  <c r="H112" i="1"/>
  <c r="I112" i="1" s="1"/>
  <c r="H113" i="1"/>
  <c r="I113" i="1" s="1"/>
  <c r="H114" i="1"/>
  <c r="I114" i="1" s="1"/>
  <c r="H115" i="1"/>
  <c r="I115" i="1" s="1"/>
  <c r="H116" i="1"/>
  <c r="I116" i="1" s="1"/>
  <c r="H117" i="1"/>
  <c r="I117" i="1" s="1"/>
  <c r="H118" i="1"/>
  <c r="I118" i="1" s="1"/>
  <c r="H119" i="1"/>
  <c r="I119" i="1" s="1"/>
  <c r="H120" i="1"/>
  <c r="I120" i="1" s="1"/>
  <c r="H121" i="1"/>
  <c r="I121" i="1" s="1"/>
  <c r="H122" i="1"/>
  <c r="I122" i="1" s="1"/>
  <c r="H123" i="1"/>
  <c r="I123" i="1" s="1"/>
  <c r="H124" i="1"/>
  <c r="I124" i="1" s="1"/>
  <c r="H125" i="1"/>
  <c r="I125" i="1" s="1"/>
  <c r="H126" i="1"/>
  <c r="I126" i="1" s="1"/>
  <c r="H127" i="1"/>
  <c r="I127" i="1" s="1"/>
  <c r="H128" i="1"/>
  <c r="I128" i="1" s="1"/>
  <c r="H129" i="1"/>
  <c r="I129" i="1" s="1"/>
  <c r="H130" i="1"/>
  <c r="I130" i="1" s="1"/>
  <c r="H131" i="1"/>
  <c r="I131" i="1" s="1"/>
  <c r="H132" i="1"/>
  <c r="I132" i="1" s="1"/>
  <c r="H133" i="1"/>
  <c r="I133" i="1" s="1"/>
  <c r="H134" i="1"/>
  <c r="I134" i="1" s="1"/>
  <c r="H135" i="1"/>
  <c r="I135" i="1" s="1"/>
  <c r="H136" i="1"/>
  <c r="I136" i="1" s="1"/>
  <c r="H137" i="1"/>
  <c r="I137" i="1" s="1"/>
  <c r="H138" i="1"/>
  <c r="I138" i="1" s="1"/>
  <c r="H139" i="1"/>
  <c r="I139" i="1" s="1"/>
  <c r="H140" i="1"/>
  <c r="I140" i="1" s="1"/>
  <c r="H141" i="1"/>
  <c r="I141" i="1" s="1"/>
  <c r="H142" i="1"/>
  <c r="I142" i="1" s="1"/>
  <c r="H143" i="1"/>
  <c r="I143" i="1" s="1"/>
  <c r="H144" i="1"/>
  <c r="I144" i="1" s="1"/>
  <c r="H145" i="1"/>
  <c r="I145" i="1" s="1"/>
  <c r="H146" i="1"/>
  <c r="I146" i="1" s="1"/>
  <c r="H147" i="1"/>
  <c r="I147" i="1" s="1"/>
  <c r="H148" i="1"/>
  <c r="I148" i="1" s="1"/>
  <c r="H149" i="1"/>
  <c r="I149" i="1" s="1"/>
  <c r="H150" i="1"/>
  <c r="I150" i="1" s="1"/>
  <c r="H151" i="1"/>
  <c r="I151" i="1" s="1"/>
  <c r="H152" i="1"/>
  <c r="I152" i="1" s="1"/>
  <c r="H153" i="1"/>
  <c r="I153" i="1" s="1"/>
  <c r="H154" i="1"/>
  <c r="I154" i="1" s="1"/>
  <c r="H155" i="1"/>
  <c r="I155" i="1" s="1"/>
  <c r="H156" i="1"/>
  <c r="I156" i="1" s="1"/>
  <c r="H157" i="1"/>
  <c r="I157" i="1" s="1"/>
  <c r="H158" i="1"/>
  <c r="I158" i="1" s="1"/>
  <c r="H159" i="1"/>
  <c r="I159" i="1" s="1"/>
  <c r="H160" i="1"/>
  <c r="I160" i="1" s="1"/>
  <c r="H161" i="1"/>
  <c r="I161" i="1" s="1"/>
  <c r="H162" i="1"/>
  <c r="I162" i="1" s="1"/>
  <c r="H163" i="1"/>
  <c r="I163" i="1" s="1"/>
  <c r="H164" i="1"/>
  <c r="I164" i="1" s="1"/>
  <c r="H165" i="1"/>
  <c r="I165" i="1" s="1"/>
  <c r="H166" i="1"/>
  <c r="I166" i="1" s="1"/>
  <c r="H167" i="1"/>
  <c r="I167" i="1" s="1"/>
  <c r="H168" i="1"/>
  <c r="I168" i="1" s="1"/>
  <c r="H169" i="1"/>
  <c r="I169" i="1" s="1"/>
  <c r="H170" i="1"/>
  <c r="I170" i="1" s="1"/>
  <c r="H171" i="1"/>
  <c r="I171" i="1" s="1"/>
  <c r="H172" i="1"/>
  <c r="I172" i="1" s="1"/>
  <c r="H173" i="1"/>
  <c r="I173" i="1" s="1"/>
  <c r="H174" i="1"/>
  <c r="I174" i="1" s="1"/>
  <c r="H4" i="1"/>
  <c r="I4" i="1" s="1"/>
</calcChain>
</file>

<file path=xl/sharedStrings.xml><?xml version="1.0" encoding="utf-8"?>
<sst xmlns="http://schemas.openxmlformats.org/spreadsheetml/2006/main" count="885" uniqueCount="62">
  <si>
    <t>Month</t>
  </si>
  <si>
    <t>Transaction Number</t>
  </si>
  <si>
    <t>Product Code</t>
  </si>
  <si>
    <t>Product Description</t>
  </si>
  <si>
    <t>Store Cost</t>
  </si>
  <si>
    <t>Sale Price</t>
  </si>
  <si>
    <t>Profit</t>
  </si>
  <si>
    <t>Sale Location</t>
  </si>
  <si>
    <t>Jan</t>
  </si>
  <si>
    <t>Pool Cover</t>
  </si>
  <si>
    <t>NM</t>
  </si>
  <si>
    <t>Net</t>
  </si>
  <si>
    <t>CA</t>
  </si>
  <si>
    <t>8 ft Hose</t>
  </si>
  <si>
    <t>AZ</t>
  </si>
  <si>
    <t>Water Pump</t>
  </si>
  <si>
    <t>Chlorine Test Kit</t>
  </si>
  <si>
    <t>CO</t>
  </si>
  <si>
    <t>Skimmer</t>
  </si>
  <si>
    <t>1 Gal Muratic Acid</t>
  </si>
  <si>
    <t>Feb</t>
  </si>
  <si>
    <t>AutoVac</t>
  </si>
  <si>
    <t>NV</t>
  </si>
  <si>
    <t>UT</t>
  </si>
  <si>
    <t>Algea Killer 8 oz</t>
  </si>
  <si>
    <t>Mar</t>
  </si>
  <si>
    <t>5 Gal Chlorine</t>
  </si>
  <si>
    <t>April</t>
  </si>
  <si>
    <t>May</t>
  </si>
  <si>
    <t>June</t>
  </si>
  <si>
    <t>July</t>
  </si>
  <si>
    <t>Aug</t>
  </si>
  <si>
    <t>Sept</t>
  </si>
  <si>
    <t>Oct</t>
  </si>
  <si>
    <t>Nov</t>
  </si>
  <si>
    <t>Dec</t>
  </si>
  <si>
    <t>text to columns</t>
  </si>
  <si>
    <t>if</t>
  </si>
  <si>
    <t>sumif</t>
  </si>
  <si>
    <t>sort</t>
  </si>
  <si>
    <t>filter</t>
  </si>
  <si>
    <t>pivot tables</t>
  </si>
  <si>
    <t>pie chart</t>
  </si>
  <si>
    <t>Chalie</t>
  </si>
  <si>
    <t>Barns</t>
  </si>
  <si>
    <t>Juan</t>
  </si>
  <si>
    <t>Hernandez</t>
  </si>
  <si>
    <t>Doug</t>
  </si>
  <si>
    <t>Smith</t>
  </si>
  <si>
    <t>Hellen</t>
  </si>
  <si>
    <t>Johnson</t>
  </si>
  <si>
    <t>Sales Person (First Name)</t>
  </si>
  <si>
    <t>Sales Person (Last Name)</t>
  </si>
  <si>
    <t>Commision 10% for items less than $50. 20% for items more than $50</t>
  </si>
  <si>
    <t>Sum of all items</t>
  </si>
  <si>
    <t>Sum of items valued at more than $50</t>
  </si>
  <si>
    <t>Sum of items valued at $50 or less</t>
  </si>
  <si>
    <t>used sumif cond</t>
  </si>
  <si>
    <t>if cond used</t>
  </si>
  <si>
    <t>Sum of Sale Price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</si>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</sst>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)_ ;_ * \(#,##0.00\)_ ;_ * &quot;-&quot;??_)_ ;_ @_ "/>
    <numFmt numFmtId="164" formatCode="_(* #,##0_);_(* \(#,##0\);_(* &quot;-&quot;??_);_(@_)"/>
    <numFmt numFmtId="165" formatCode="[$$-409]#,##0.00"/>
    <numFmt numFmtId="166" formatCode="_([$$-409]* #,##0.00_);_([$$-409]* \(#,##0.00\);_([$$-409]* &quot;-&quot;??_);_(@_)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14" fontId="0" fillId="0" borderId="0" xfId="1" applyNumberFormat="1" applyFont="1"/>
    <xf numFmtId="164" fontId="0" fillId="0" borderId="0" xfId="1" applyNumberFormat="1" applyFont="1"/>
    <xf numFmtId="0" fontId="0" fillId="0" borderId="0" xfId="0" applyAlignment="1">
      <alignment wrapText="1"/>
    </xf>
    <xf numFmtId="165" fontId="0" fillId="0" borderId="0" xfId="0" applyNumberFormat="1" applyAlignment="1">
      <alignment wrapText="1"/>
    </xf>
    <xf numFmtId="165" fontId="0" fillId="0" borderId="0" xfId="0" applyNumberFormat="1"/>
    <xf numFmtId="166" fontId="0" fillId="0" borderId="0" xfId="0" applyNumberFormat="1" applyAlignment="1">
      <alignment wrapText="1"/>
    </xf>
    <xf numFmtId="166" fontId="0" fillId="0" borderId="0" xfId="0" applyNumberFormat="1"/>
    <xf numFmtId="165" fontId="2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</cellXfs>
  <cellStyles count="2">
    <cellStyle name="Comma" xfId="1" builtinId="3"/>
    <cellStyle name="Normal" xfId="0" builtinId="0"/>
  </cellStyles>
  <dxfs count="1">
    <dxf>
      <numFmt numFmtId="166" formatCode="_([$$-409]* #,##0.00_);_([$$-409]* \(#,##0.00\);_([$$-409]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[if-sumif-sort-filter-pivot-piechart.xlsx]Sheet2!PivotTable1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D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D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BD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Sheet2!$A$4:$A$8</c:f>
              <c:strCache>
                <c:ptCount val="4"/>
                <c:pt idx="0">
                  <c:v>Barns</c:v>
                </c:pt>
                <c:pt idx="1">
                  <c:v>Hernandez</c:v>
                </c:pt>
                <c:pt idx="2">
                  <c:v>Johnson</c:v>
                </c:pt>
                <c:pt idx="3">
                  <c:v>Smith</c:v>
                </c:pt>
              </c:strCache>
            </c:strRef>
          </c:cat>
          <c:val>
            <c:numRef>
              <c:f>Sheet2!$B$4:$B$8</c:f>
              <c:numCache>
                <c:formatCode>_([$$-409]* #,##0.00_);_([$$-409]* \(#,##0.00\);_([$$-409]* "-"??_);_(@_)</c:formatCode>
                <c:ptCount val="4"/>
                <c:pt idx="0">
                  <c:v>6003.5</c:v>
                </c:pt>
                <c:pt idx="1">
                  <c:v>2410.7000000000003</c:v>
                </c:pt>
                <c:pt idx="2">
                  <c:v>3035.3</c:v>
                </c:pt>
                <c:pt idx="3">
                  <c:v>5661.0999999999985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33-6C43-991E-9B08CBBEF3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D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D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171450</xdr:rowOff>
    </xdr:from>
    <xdr:to>
      <xdr:col>9</xdr:col>
      <xdr:colOff>444500</xdr:colOff>
      <xdr:row>14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13B8F8-F7B3-8EA0-C44B-CE78FA27AB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D AMIR HAMZA FAISAL" refreshedDate="45271.835150578707" createdVersion="8" refreshedVersion="8" minRefreshableVersion="3" recordCount="171" xr:uid="{AFD7992F-A565-D243-93DD-FCFE1C9E9B9A}">
  <cacheSource type="worksheet">
    <worksheetSource ref="B3:L174" sheet="Sheet1"/>
  </cacheSource>
  <cacheFields count="11">
    <cacheField name="Month" numFmtId="14">
      <sharedItems/>
    </cacheField>
    <cacheField name="Transaction Number" numFmtId="164">
      <sharedItems containsSemiMixedTypes="0" containsString="0" containsNumber="1" containsInteger="1" minValue="1001" maxValue="1171" count="171"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</sharedItems>
    </cacheField>
    <cacheField name="Product Code" numFmtId="0">
      <sharedItems containsSemiMixedTypes="0" containsString="0" containsNumber="1" containsInteger="1" minValue="1109" maxValue="9822" count="10">
        <n v="9822"/>
        <n v="2877"/>
        <n v="2499"/>
        <n v="8722"/>
        <n v="1109"/>
        <n v="4421"/>
        <n v="9212"/>
        <n v="2242"/>
        <n v="6119"/>
        <n v="6622"/>
      </sharedItems>
    </cacheField>
    <cacheField name="Product Description" numFmtId="0">
      <sharedItems/>
    </cacheField>
    <cacheField name="Store Cost" numFmtId="165">
      <sharedItems containsSemiMixedTypes="0" containsString="0" containsNumber="1" minValue="3" maxValue="344"/>
    </cacheField>
    <cacheField name="Sale Price" numFmtId="165">
      <sharedItems containsSemiMixedTypes="0" containsString="0" containsNumber="1" minValue="7" maxValue="502" count="10">
        <n v="98.4"/>
        <n v="16.3"/>
        <n v="9.1999999999999993"/>
        <n v="502"/>
        <n v="8"/>
        <n v="87"/>
        <n v="7"/>
        <n v="124"/>
        <n v="14"/>
        <n v="77"/>
      </sharedItems>
    </cacheField>
    <cacheField name="Profit" numFmtId="166">
      <sharedItems containsSemiMixedTypes="0" containsString="0" containsNumber="1" minValue="2.9999999999999991" maxValue="158" count="9">
        <n v="40.100000000000009"/>
        <n v="4.9000000000000004"/>
        <n v="2.9999999999999991"/>
        <n v="158"/>
        <n v="5"/>
        <n v="42"/>
        <n v="3"/>
        <n v="64"/>
        <n v="35"/>
      </sharedItems>
    </cacheField>
    <cacheField name="Commision 10% for items less than $50. 20% for items more than $50" numFmtId="165">
      <sharedItems containsSemiMixedTypes="0" containsString="0" containsNumber="1" minValue="0.29999999999999993" maxValue="31.6" count="9">
        <n v="8.0200000000000014"/>
        <n v="0.49000000000000005"/>
        <n v="0.29999999999999993"/>
        <n v="31.6"/>
        <n v="0.5"/>
        <n v="8.4"/>
        <n v="0.30000000000000004"/>
        <n v="12.8"/>
        <n v="7"/>
      </sharedItems>
    </cacheField>
    <cacheField name="Sales Person (First Name)" numFmtId="0">
      <sharedItems/>
    </cacheField>
    <cacheField name="Sales Person (Last Name)" numFmtId="0">
      <sharedItems count="4">
        <s v="Barns"/>
        <s v="Hernandez"/>
        <s v="Smith"/>
        <s v="Johnson"/>
      </sharedItems>
    </cacheField>
    <cacheField name="Sale Location" numFmtId="0">
      <sharedItems count="6">
        <s v="NM"/>
        <s v="CA"/>
        <s v="AZ"/>
        <s v="CO"/>
        <s v="NV"/>
        <s v="U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1">
  <r>
    <s v="Jan"/>
    <x v="0"/>
    <x v="0"/>
    <s v="Pool Cover"/>
    <n v="58.3"/>
    <x v="0"/>
    <x v="0"/>
    <x v="0"/>
    <s v="Chalie"/>
    <x v="0"/>
    <x v="0"/>
  </r>
  <r>
    <s v="Jan"/>
    <x v="1"/>
    <x v="1"/>
    <s v="Net"/>
    <n v="11.4"/>
    <x v="1"/>
    <x v="1"/>
    <x v="1"/>
    <s v="Juan"/>
    <x v="1"/>
    <x v="1"/>
  </r>
  <r>
    <s v="Jan"/>
    <x v="2"/>
    <x v="2"/>
    <s v="8 ft Hose"/>
    <n v="6.2"/>
    <x v="2"/>
    <x v="2"/>
    <x v="2"/>
    <s v="Doug"/>
    <x v="2"/>
    <x v="2"/>
  </r>
  <r>
    <s v="Jan"/>
    <x v="3"/>
    <x v="3"/>
    <s v="Water Pump"/>
    <n v="344"/>
    <x v="3"/>
    <x v="3"/>
    <x v="3"/>
    <s v="Chalie"/>
    <x v="0"/>
    <x v="2"/>
  </r>
  <r>
    <s v="Jan"/>
    <x v="4"/>
    <x v="4"/>
    <s v="Chlorine Test Kit"/>
    <n v="3"/>
    <x v="4"/>
    <x v="4"/>
    <x v="4"/>
    <s v="Doug"/>
    <x v="2"/>
    <x v="2"/>
  </r>
  <r>
    <s v="Jan"/>
    <x v="5"/>
    <x v="0"/>
    <s v="Pool Cover"/>
    <n v="58.3"/>
    <x v="0"/>
    <x v="0"/>
    <x v="0"/>
    <s v="Doug"/>
    <x v="2"/>
    <x v="2"/>
  </r>
  <r>
    <s v="Jan"/>
    <x v="6"/>
    <x v="4"/>
    <s v="Chlorine Test Kit"/>
    <n v="3"/>
    <x v="4"/>
    <x v="4"/>
    <x v="4"/>
    <s v="Hellen"/>
    <x v="3"/>
    <x v="0"/>
  </r>
  <r>
    <s v="Jan"/>
    <x v="7"/>
    <x v="1"/>
    <s v="Net"/>
    <n v="11.4"/>
    <x v="1"/>
    <x v="1"/>
    <x v="1"/>
    <s v="Doug"/>
    <x v="2"/>
    <x v="0"/>
  </r>
  <r>
    <s v="Jan"/>
    <x v="8"/>
    <x v="4"/>
    <s v="Chlorine Test Kit"/>
    <n v="3"/>
    <x v="4"/>
    <x v="4"/>
    <x v="4"/>
    <s v="Doug"/>
    <x v="2"/>
    <x v="2"/>
  </r>
  <r>
    <s v="Jan"/>
    <x v="9"/>
    <x v="1"/>
    <s v="Net"/>
    <n v="11.4"/>
    <x v="1"/>
    <x v="1"/>
    <x v="1"/>
    <s v="Juan"/>
    <x v="1"/>
    <x v="3"/>
  </r>
  <r>
    <s v="Jan"/>
    <x v="10"/>
    <x v="1"/>
    <s v="Net"/>
    <n v="11.4"/>
    <x v="1"/>
    <x v="1"/>
    <x v="1"/>
    <s v="Juan"/>
    <x v="1"/>
    <x v="2"/>
  </r>
  <r>
    <s v="Jan"/>
    <x v="11"/>
    <x v="5"/>
    <s v="Skimmer"/>
    <n v="45"/>
    <x v="5"/>
    <x v="5"/>
    <x v="5"/>
    <s v="Doug"/>
    <x v="2"/>
    <x v="0"/>
  </r>
  <r>
    <s v="Jan"/>
    <x v="12"/>
    <x v="6"/>
    <s v="1 Gal Muratic Acid"/>
    <n v="4"/>
    <x v="6"/>
    <x v="6"/>
    <x v="6"/>
    <s v="Hellen"/>
    <x v="3"/>
    <x v="3"/>
  </r>
  <r>
    <s v="Jan"/>
    <x v="13"/>
    <x v="3"/>
    <s v="Water Pump"/>
    <n v="344"/>
    <x v="3"/>
    <x v="3"/>
    <x v="3"/>
    <s v="Chalie"/>
    <x v="0"/>
    <x v="1"/>
  </r>
  <r>
    <s v="Jan"/>
    <x v="14"/>
    <x v="1"/>
    <s v="Net"/>
    <n v="11.4"/>
    <x v="1"/>
    <x v="1"/>
    <x v="1"/>
    <s v="Hellen"/>
    <x v="3"/>
    <x v="2"/>
  </r>
  <r>
    <s v="Jan"/>
    <x v="15"/>
    <x v="2"/>
    <s v="8 ft Hose"/>
    <n v="6.2"/>
    <x v="2"/>
    <x v="2"/>
    <x v="2"/>
    <s v="Doug"/>
    <x v="2"/>
    <x v="1"/>
  </r>
  <r>
    <s v="Feb"/>
    <x v="16"/>
    <x v="7"/>
    <s v="AutoVac"/>
    <n v="60"/>
    <x v="7"/>
    <x v="7"/>
    <x v="7"/>
    <s v="Juan"/>
    <x v="1"/>
    <x v="0"/>
  </r>
  <r>
    <s v="Feb"/>
    <x v="17"/>
    <x v="4"/>
    <s v="Chlorine Test Kit"/>
    <n v="3"/>
    <x v="4"/>
    <x v="4"/>
    <x v="4"/>
    <s v="Doug"/>
    <x v="2"/>
    <x v="1"/>
  </r>
  <r>
    <s v="Feb"/>
    <x v="18"/>
    <x v="2"/>
    <s v="8 ft Hose"/>
    <n v="6.2"/>
    <x v="2"/>
    <x v="2"/>
    <x v="2"/>
    <s v="Doug"/>
    <x v="2"/>
    <x v="3"/>
  </r>
  <r>
    <s v="Feb"/>
    <x v="19"/>
    <x v="2"/>
    <s v="8 ft Hose"/>
    <n v="6.2"/>
    <x v="2"/>
    <x v="2"/>
    <x v="2"/>
    <s v="Doug"/>
    <x v="2"/>
    <x v="4"/>
  </r>
  <r>
    <s v="Feb"/>
    <x v="20"/>
    <x v="4"/>
    <s v="Chlorine Test Kit"/>
    <n v="3"/>
    <x v="4"/>
    <x v="4"/>
    <x v="4"/>
    <s v="Juan"/>
    <x v="1"/>
    <x v="3"/>
  </r>
  <r>
    <s v="Feb"/>
    <x v="21"/>
    <x v="1"/>
    <s v="Net"/>
    <n v="11.4"/>
    <x v="1"/>
    <x v="1"/>
    <x v="1"/>
    <s v="Doug"/>
    <x v="2"/>
    <x v="5"/>
  </r>
  <r>
    <s v="Feb"/>
    <x v="22"/>
    <x v="4"/>
    <s v="Chlorine Test Kit"/>
    <n v="3"/>
    <x v="4"/>
    <x v="4"/>
    <x v="4"/>
    <s v="Hellen"/>
    <x v="3"/>
    <x v="0"/>
  </r>
  <r>
    <s v="Feb"/>
    <x v="23"/>
    <x v="6"/>
    <s v="1 Gal Muratic Acid"/>
    <n v="4"/>
    <x v="6"/>
    <x v="6"/>
    <x v="6"/>
    <s v="Juan"/>
    <x v="1"/>
    <x v="5"/>
  </r>
  <r>
    <s v="Feb"/>
    <x v="24"/>
    <x v="1"/>
    <s v="Net"/>
    <n v="11.4"/>
    <x v="1"/>
    <x v="1"/>
    <x v="1"/>
    <s v="Hellen"/>
    <x v="3"/>
    <x v="4"/>
  </r>
  <r>
    <s v="Feb"/>
    <x v="25"/>
    <x v="8"/>
    <s v="Algea Killer 8 oz"/>
    <n v="9"/>
    <x v="8"/>
    <x v="4"/>
    <x v="4"/>
    <s v="Hellen"/>
    <x v="3"/>
    <x v="0"/>
  </r>
  <r>
    <s v="Feb"/>
    <x v="26"/>
    <x v="8"/>
    <s v="Algea Killer 8 oz"/>
    <n v="9"/>
    <x v="8"/>
    <x v="4"/>
    <x v="4"/>
    <s v="Chalie"/>
    <x v="0"/>
    <x v="4"/>
  </r>
  <r>
    <s v="Feb"/>
    <x v="27"/>
    <x v="3"/>
    <s v="Water Pump"/>
    <n v="344"/>
    <x v="3"/>
    <x v="3"/>
    <x v="3"/>
    <s v="Chalie"/>
    <x v="0"/>
    <x v="2"/>
  </r>
  <r>
    <s v="Feb"/>
    <x v="28"/>
    <x v="2"/>
    <s v="8 ft Hose"/>
    <n v="6.2"/>
    <x v="2"/>
    <x v="2"/>
    <x v="2"/>
    <s v="Juan"/>
    <x v="1"/>
    <x v="2"/>
  </r>
  <r>
    <s v="Feb"/>
    <x v="29"/>
    <x v="5"/>
    <s v="Skimmer"/>
    <n v="45"/>
    <x v="5"/>
    <x v="5"/>
    <x v="5"/>
    <s v="Juan"/>
    <x v="1"/>
    <x v="4"/>
  </r>
  <r>
    <s v="Feb"/>
    <x v="30"/>
    <x v="4"/>
    <s v="Chlorine Test Kit"/>
    <n v="3"/>
    <x v="4"/>
    <x v="4"/>
    <x v="4"/>
    <s v="Juan"/>
    <x v="1"/>
    <x v="1"/>
  </r>
  <r>
    <s v="Feb"/>
    <x v="31"/>
    <x v="1"/>
    <s v="Net"/>
    <n v="11.4"/>
    <x v="1"/>
    <x v="1"/>
    <x v="1"/>
    <s v="Chalie"/>
    <x v="0"/>
    <x v="2"/>
  </r>
  <r>
    <s v="Feb"/>
    <x v="32"/>
    <x v="0"/>
    <s v="Pool Cover"/>
    <n v="58.3"/>
    <x v="0"/>
    <x v="0"/>
    <x v="0"/>
    <s v="Juan"/>
    <x v="1"/>
    <x v="1"/>
  </r>
  <r>
    <s v="Feb"/>
    <x v="33"/>
    <x v="1"/>
    <s v="Net"/>
    <n v="11.4"/>
    <x v="1"/>
    <x v="1"/>
    <x v="1"/>
    <s v="Juan"/>
    <x v="1"/>
    <x v="3"/>
  </r>
  <r>
    <s v="Mar"/>
    <x v="34"/>
    <x v="2"/>
    <s v="8 ft Hose"/>
    <n v="6.2"/>
    <x v="2"/>
    <x v="2"/>
    <x v="2"/>
    <s v="Hellen"/>
    <x v="3"/>
    <x v="1"/>
  </r>
  <r>
    <s v="Mar"/>
    <x v="35"/>
    <x v="2"/>
    <s v="8 ft Hose"/>
    <n v="6.2"/>
    <x v="2"/>
    <x v="2"/>
    <x v="2"/>
    <s v="Juan"/>
    <x v="1"/>
    <x v="4"/>
  </r>
  <r>
    <s v="Mar"/>
    <x v="36"/>
    <x v="9"/>
    <s v="5 Gal Chlorine"/>
    <n v="42"/>
    <x v="9"/>
    <x v="8"/>
    <x v="8"/>
    <s v="Juan"/>
    <x v="1"/>
    <x v="4"/>
  </r>
  <r>
    <s v="Mar"/>
    <x v="37"/>
    <x v="2"/>
    <s v="8 ft Hose"/>
    <n v="6.2"/>
    <x v="2"/>
    <x v="2"/>
    <x v="2"/>
    <s v="Juan"/>
    <x v="1"/>
    <x v="4"/>
  </r>
  <r>
    <s v="Mar"/>
    <x v="38"/>
    <x v="1"/>
    <s v="Net"/>
    <n v="11.4"/>
    <x v="1"/>
    <x v="1"/>
    <x v="1"/>
    <s v="Juan"/>
    <x v="1"/>
    <x v="1"/>
  </r>
  <r>
    <s v="Mar"/>
    <x v="39"/>
    <x v="4"/>
    <s v="Chlorine Test Kit"/>
    <n v="3"/>
    <x v="4"/>
    <x v="4"/>
    <x v="4"/>
    <s v="Juan"/>
    <x v="1"/>
    <x v="2"/>
  </r>
  <r>
    <s v="Mar"/>
    <x v="40"/>
    <x v="2"/>
    <s v="8 ft Hose"/>
    <n v="6.2"/>
    <x v="2"/>
    <x v="2"/>
    <x v="2"/>
    <s v="Chalie"/>
    <x v="0"/>
    <x v="0"/>
  </r>
  <r>
    <s v="Mar"/>
    <x v="41"/>
    <x v="3"/>
    <s v="Water Pump"/>
    <n v="344"/>
    <x v="3"/>
    <x v="3"/>
    <x v="3"/>
    <s v="Doug"/>
    <x v="2"/>
    <x v="0"/>
  </r>
  <r>
    <s v="Mar"/>
    <x v="42"/>
    <x v="7"/>
    <s v="AutoVac"/>
    <n v="60"/>
    <x v="7"/>
    <x v="7"/>
    <x v="7"/>
    <s v="Doug"/>
    <x v="2"/>
    <x v="1"/>
  </r>
  <r>
    <s v="Mar"/>
    <x v="43"/>
    <x v="1"/>
    <s v="Net"/>
    <n v="11.4"/>
    <x v="1"/>
    <x v="1"/>
    <x v="1"/>
    <s v="Doug"/>
    <x v="2"/>
    <x v="1"/>
  </r>
  <r>
    <s v="Mar"/>
    <x v="44"/>
    <x v="3"/>
    <s v="Water Pump"/>
    <n v="344"/>
    <x v="3"/>
    <x v="3"/>
    <x v="3"/>
    <s v="Hellen"/>
    <x v="3"/>
    <x v="2"/>
  </r>
  <r>
    <s v="Mar"/>
    <x v="45"/>
    <x v="8"/>
    <s v="Algea Killer 8 oz"/>
    <n v="9"/>
    <x v="8"/>
    <x v="4"/>
    <x v="4"/>
    <s v="Juan"/>
    <x v="1"/>
    <x v="5"/>
  </r>
  <r>
    <s v="Mar"/>
    <x v="46"/>
    <x v="9"/>
    <s v="5 Gal Chlorine"/>
    <n v="42"/>
    <x v="9"/>
    <x v="8"/>
    <x v="8"/>
    <s v="Hellen"/>
    <x v="3"/>
    <x v="2"/>
  </r>
  <r>
    <s v="Mar"/>
    <x v="47"/>
    <x v="3"/>
    <s v="Water Pump"/>
    <n v="344"/>
    <x v="3"/>
    <x v="3"/>
    <x v="3"/>
    <s v="Chalie"/>
    <x v="0"/>
    <x v="2"/>
  </r>
  <r>
    <s v="April"/>
    <x v="48"/>
    <x v="2"/>
    <s v="8 ft Hose"/>
    <n v="6.2"/>
    <x v="2"/>
    <x v="2"/>
    <x v="2"/>
    <s v="Chalie"/>
    <x v="0"/>
    <x v="3"/>
  </r>
  <r>
    <s v="April"/>
    <x v="49"/>
    <x v="1"/>
    <s v="Net"/>
    <n v="11.4"/>
    <x v="1"/>
    <x v="1"/>
    <x v="1"/>
    <s v="Chalie"/>
    <x v="0"/>
    <x v="2"/>
  </r>
  <r>
    <s v="April"/>
    <x v="50"/>
    <x v="8"/>
    <s v="Algea Killer 8 oz"/>
    <n v="9"/>
    <x v="8"/>
    <x v="4"/>
    <x v="4"/>
    <s v="Doug"/>
    <x v="2"/>
    <x v="5"/>
  </r>
  <r>
    <s v="April"/>
    <x v="51"/>
    <x v="9"/>
    <s v="5 Gal Chlorine"/>
    <n v="42"/>
    <x v="9"/>
    <x v="8"/>
    <x v="8"/>
    <s v="Doug"/>
    <x v="2"/>
    <x v="2"/>
  </r>
  <r>
    <s v="April"/>
    <x v="52"/>
    <x v="7"/>
    <s v="AutoVac"/>
    <n v="60"/>
    <x v="7"/>
    <x v="7"/>
    <x v="7"/>
    <s v="Chalie"/>
    <x v="0"/>
    <x v="1"/>
  </r>
  <r>
    <s v="April"/>
    <x v="53"/>
    <x v="5"/>
    <s v="Skimmer"/>
    <n v="45"/>
    <x v="5"/>
    <x v="5"/>
    <x v="5"/>
    <s v="Doug"/>
    <x v="2"/>
    <x v="4"/>
  </r>
  <r>
    <s v="April"/>
    <x v="54"/>
    <x v="8"/>
    <s v="Algea Killer 8 oz"/>
    <n v="9"/>
    <x v="8"/>
    <x v="4"/>
    <x v="4"/>
    <s v="Juan"/>
    <x v="1"/>
    <x v="4"/>
  </r>
  <r>
    <s v="April"/>
    <x v="55"/>
    <x v="4"/>
    <s v="Chlorine Test Kit"/>
    <n v="3"/>
    <x v="4"/>
    <x v="4"/>
    <x v="4"/>
    <s v="Doug"/>
    <x v="2"/>
    <x v="1"/>
  </r>
  <r>
    <s v="April"/>
    <x v="56"/>
    <x v="2"/>
    <s v="8 ft Hose"/>
    <n v="6.2"/>
    <x v="2"/>
    <x v="2"/>
    <x v="2"/>
    <s v="Juan"/>
    <x v="1"/>
    <x v="1"/>
  </r>
  <r>
    <s v="April"/>
    <x v="57"/>
    <x v="8"/>
    <s v="Algea Killer 8 oz"/>
    <n v="9"/>
    <x v="8"/>
    <x v="4"/>
    <x v="4"/>
    <s v="Hellen"/>
    <x v="3"/>
    <x v="2"/>
  </r>
  <r>
    <s v="April"/>
    <x v="58"/>
    <x v="7"/>
    <s v="AutoVac"/>
    <n v="60"/>
    <x v="7"/>
    <x v="7"/>
    <x v="7"/>
    <s v="Doug"/>
    <x v="2"/>
    <x v="2"/>
  </r>
  <r>
    <s v="April"/>
    <x v="59"/>
    <x v="8"/>
    <s v="Algea Killer 8 oz"/>
    <n v="9"/>
    <x v="8"/>
    <x v="4"/>
    <x v="4"/>
    <s v="Doug"/>
    <x v="2"/>
    <x v="4"/>
  </r>
  <r>
    <s v="May"/>
    <x v="60"/>
    <x v="4"/>
    <s v="Chlorine Test Kit"/>
    <n v="3"/>
    <x v="4"/>
    <x v="4"/>
    <x v="4"/>
    <s v="Doug"/>
    <x v="2"/>
    <x v="4"/>
  </r>
  <r>
    <s v="May"/>
    <x v="61"/>
    <x v="2"/>
    <s v="8 ft Hose"/>
    <n v="6.2"/>
    <x v="2"/>
    <x v="2"/>
    <x v="2"/>
    <s v="Chalie"/>
    <x v="0"/>
    <x v="2"/>
  </r>
  <r>
    <s v="May"/>
    <x v="62"/>
    <x v="4"/>
    <s v="Chlorine Test Kit"/>
    <n v="3"/>
    <x v="4"/>
    <x v="4"/>
    <x v="4"/>
    <s v="Doug"/>
    <x v="2"/>
    <x v="1"/>
  </r>
  <r>
    <s v="May"/>
    <x v="63"/>
    <x v="2"/>
    <s v="8 ft Hose"/>
    <n v="6.2"/>
    <x v="2"/>
    <x v="2"/>
    <x v="2"/>
    <s v="Hellen"/>
    <x v="3"/>
    <x v="2"/>
  </r>
  <r>
    <s v="May"/>
    <x v="64"/>
    <x v="2"/>
    <s v="8 ft Hose"/>
    <n v="6.2"/>
    <x v="2"/>
    <x v="2"/>
    <x v="2"/>
    <s v="Doug"/>
    <x v="2"/>
    <x v="0"/>
  </r>
  <r>
    <s v="May"/>
    <x v="65"/>
    <x v="1"/>
    <s v="Net"/>
    <n v="11.4"/>
    <x v="1"/>
    <x v="1"/>
    <x v="1"/>
    <s v="Doug"/>
    <x v="2"/>
    <x v="4"/>
  </r>
  <r>
    <s v="May"/>
    <x v="66"/>
    <x v="1"/>
    <s v="Net"/>
    <n v="11.4"/>
    <x v="1"/>
    <x v="1"/>
    <x v="1"/>
    <s v="Doug"/>
    <x v="2"/>
    <x v="5"/>
  </r>
  <r>
    <s v="May"/>
    <x v="67"/>
    <x v="8"/>
    <s v="Algea Killer 8 oz"/>
    <n v="9"/>
    <x v="8"/>
    <x v="4"/>
    <x v="4"/>
    <s v="Juan"/>
    <x v="1"/>
    <x v="1"/>
  </r>
  <r>
    <s v="May"/>
    <x v="68"/>
    <x v="4"/>
    <s v="Chlorine Test Kit"/>
    <n v="3"/>
    <x v="4"/>
    <x v="4"/>
    <x v="4"/>
    <s v="Doug"/>
    <x v="2"/>
    <x v="2"/>
  </r>
  <r>
    <s v="May"/>
    <x v="69"/>
    <x v="2"/>
    <s v="8 ft Hose"/>
    <n v="6.2"/>
    <x v="2"/>
    <x v="2"/>
    <x v="2"/>
    <s v="Hellen"/>
    <x v="3"/>
    <x v="2"/>
  </r>
  <r>
    <s v="May"/>
    <x v="70"/>
    <x v="4"/>
    <s v="Chlorine Test Kit"/>
    <n v="3"/>
    <x v="4"/>
    <x v="4"/>
    <x v="4"/>
    <s v="Chalie"/>
    <x v="0"/>
    <x v="2"/>
  </r>
  <r>
    <s v="May"/>
    <x v="71"/>
    <x v="4"/>
    <s v="Chlorine Test Kit"/>
    <n v="3"/>
    <x v="4"/>
    <x v="4"/>
    <x v="4"/>
    <s v="Doug"/>
    <x v="2"/>
    <x v="4"/>
  </r>
  <r>
    <s v="May"/>
    <x v="72"/>
    <x v="9"/>
    <s v="5 Gal Chlorine"/>
    <n v="42"/>
    <x v="9"/>
    <x v="8"/>
    <x v="8"/>
    <s v="Doug"/>
    <x v="2"/>
    <x v="1"/>
  </r>
  <r>
    <s v="May"/>
    <x v="73"/>
    <x v="1"/>
    <s v="Net"/>
    <n v="11.4"/>
    <x v="1"/>
    <x v="1"/>
    <x v="1"/>
    <s v="Doug"/>
    <x v="2"/>
    <x v="2"/>
  </r>
  <r>
    <s v="May"/>
    <x v="74"/>
    <x v="4"/>
    <s v="Chlorine Test Kit"/>
    <n v="3"/>
    <x v="4"/>
    <x v="4"/>
    <x v="4"/>
    <s v="Hellen"/>
    <x v="3"/>
    <x v="1"/>
  </r>
  <r>
    <s v="May"/>
    <x v="75"/>
    <x v="4"/>
    <s v="Chlorine Test Kit"/>
    <n v="3"/>
    <x v="4"/>
    <x v="4"/>
    <x v="4"/>
    <s v="Juan"/>
    <x v="1"/>
    <x v="2"/>
  </r>
  <r>
    <s v="May"/>
    <x v="76"/>
    <x v="0"/>
    <s v="Pool Cover"/>
    <n v="58.3"/>
    <x v="0"/>
    <x v="0"/>
    <x v="0"/>
    <s v="Hellen"/>
    <x v="3"/>
    <x v="2"/>
  </r>
  <r>
    <s v="May"/>
    <x v="77"/>
    <x v="1"/>
    <s v="Net"/>
    <n v="11.4"/>
    <x v="1"/>
    <x v="1"/>
    <x v="1"/>
    <s v="Juan"/>
    <x v="1"/>
    <x v="4"/>
  </r>
  <r>
    <s v="June"/>
    <x v="78"/>
    <x v="1"/>
    <s v="Net"/>
    <n v="11.4"/>
    <x v="1"/>
    <x v="1"/>
    <x v="1"/>
    <s v="Juan"/>
    <x v="1"/>
    <x v="0"/>
  </r>
  <r>
    <s v="June"/>
    <x v="79"/>
    <x v="5"/>
    <s v="Skimmer"/>
    <n v="45"/>
    <x v="5"/>
    <x v="5"/>
    <x v="5"/>
    <s v="Doug"/>
    <x v="2"/>
    <x v="1"/>
  </r>
  <r>
    <s v="June"/>
    <x v="80"/>
    <x v="8"/>
    <s v="Algea Killer 8 oz"/>
    <n v="9"/>
    <x v="8"/>
    <x v="4"/>
    <x v="4"/>
    <s v="Doug"/>
    <x v="2"/>
    <x v="5"/>
  </r>
  <r>
    <s v="June"/>
    <x v="81"/>
    <x v="4"/>
    <s v="Chlorine Test Kit"/>
    <n v="3"/>
    <x v="4"/>
    <x v="4"/>
    <x v="4"/>
    <s v="Chalie"/>
    <x v="0"/>
    <x v="1"/>
  </r>
  <r>
    <s v="June"/>
    <x v="82"/>
    <x v="4"/>
    <s v="Chlorine Test Kit"/>
    <n v="3"/>
    <x v="4"/>
    <x v="4"/>
    <x v="4"/>
    <s v="Chalie"/>
    <x v="0"/>
    <x v="4"/>
  </r>
  <r>
    <s v="June"/>
    <x v="83"/>
    <x v="8"/>
    <s v="Algea Killer 8 oz"/>
    <n v="9"/>
    <x v="8"/>
    <x v="4"/>
    <x v="4"/>
    <s v="Chalie"/>
    <x v="0"/>
    <x v="2"/>
  </r>
  <r>
    <s v="June"/>
    <x v="84"/>
    <x v="0"/>
    <s v="Pool Cover"/>
    <n v="58.3"/>
    <x v="0"/>
    <x v="0"/>
    <x v="0"/>
    <s v="Doug"/>
    <x v="2"/>
    <x v="4"/>
  </r>
  <r>
    <s v="June"/>
    <x v="85"/>
    <x v="4"/>
    <s v="Chlorine Test Kit"/>
    <n v="3"/>
    <x v="4"/>
    <x v="4"/>
    <x v="4"/>
    <s v="Hellen"/>
    <x v="3"/>
    <x v="2"/>
  </r>
  <r>
    <s v="June"/>
    <x v="86"/>
    <x v="2"/>
    <s v="8 ft Hose"/>
    <n v="6.2"/>
    <x v="2"/>
    <x v="2"/>
    <x v="2"/>
    <s v="Chalie"/>
    <x v="0"/>
    <x v="1"/>
  </r>
  <r>
    <s v="June"/>
    <x v="87"/>
    <x v="2"/>
    <s v="8 ft Hose"/>
    <n v="6.2"/>
    <x v="2"/>
    <x v="2"/>
    <x v="2"/>
    <s v="Chalie"/>
    <x v="0"/>
    <x v="0"/>
  </r>
  <r>
    <s v="June"/>
    <x v="88"/>
    <x v="8"/>
    <s v="Algea Killer 8 oz"/>
    <n v="9"/>
    <x v="8"/>
    <x v="4"/>
    <x v="4"/>
    <s v="Doug"/>
    <x v="2"/>
    <x v="4"/>
  </r>
  <r>
    <s v="June"/>
    <x v="89"/>
    <x v="1"/>
    <s v="Net"/>
    <n v="11.4"/>
    <x v="1"/>
    <x v="1"/>
    <x v="1"/>
    <s v="Chalie"/>
    <x v="0"/>
    <x v="1"/>
  </r>
  <r>
    <s v="June"/>
    <x v="90"/>
    <x v="1"/>
    <s v="Net"/>
    <n v="11.4"/>
    <x v="1"/>
    <x v="1"/>
    <x v="1"/>
    <s v="Hellen"/>
    <x v="3"/>
    <x v="4"/>
  </r>
  <r>
    <s v="June"/>
    <x v="91"/>
    <x v="1"/>
    <s v="Net"/>
    <n v="11.4"/>
    <x v="1"/>
    <x v="1"/>
    <x v="1"/>
    <s v="Doug"/>
    <x v="2"/>
    <x v="1"/>
  </r>
  <r>
    <s v="June"/>
    <x v="92"/>
    <x v="8"/>
    <s v="Algea Killer 8 oz"/>
    <n v="9"/>
    <x v="8"/>
    <x v="4"/>
    <x v="4"/>
    <s v="Juan"/>
    <x v="1"/>
    <x v="2"/>
  </r>
  <r>
    <s v="June"/>
    <x v="93"/>
    <x v="8"/>
    <s v="Algea Killer 8 oz"/>
    <n v="9"/>
    <x v="8"/>
    <x v="4"/>
    <x v="4"/>
    <s v="Doug"/>
    <x v="2"/>
    <x v="1"/>
  </r>
  <r>
    <s v="June"/>
    <x v="94"/>
    <x v="2"/>
    <s v="8 ft Hose"/>
    <n v="6.2"/>
    <x v="2"/>
    <x v="2"/>
    <x v="2"/>
    <s v="Hellen"/>
    <x v="3"/>
    <x v="2"/>
  </r>
  <r>
    <s v="June"/>
    <x v="95"/>
    <x v="8"/>
    <s v="Algea Killer 8 oz"/>
    <n v="9"/>
    <x v="8"/>
    <x v="4"/>
    <x v="4"/>
    <s v="Doug"/>
    <x v="2"/>
    <x v="2"/>
  </r>
  <r>
    <s v="June"/>
    <x v="96"/>
    <x v="6"/>
    <s v="1 Gal Muratic Acid"/>
    <n v="4"/>
    <x v="6"/>
    <x v="6"/>
    <x v="6"/>
    <s v="Hellen"/>
    <x v="3"/>
    <x v="4"/>
  </r>
  <r>
    <s v="June"/>
    <x v="97"/>
    <x v="1"/>
    <s v="Net"/>
    <n v="11.4"/>
    <x v="1"/>
    <x v="1"/>
    <x v="1"/>
    <s v="Juan"/>
    <x v="1"/>
    <x v="0"/>
  </r>
  <r>
    <s v="July"/>
    <x v="98"/>
    <x v="1"/>
    <s v="Net"/>
    <n v="11.4"/>
    <x v="1"/>
    <x v="1"/>
    <x v="1"/>
    <s v="Doug"/>
    <x v="2"/>
    <x v="1"/>
  </r>
  <r>
    <s v="July"/>
    <x v="99"/>
    <x v="8"/>
    <s v="Algea Killer 8 oz"/>
    <n v="9"/>
    <x v="8"/>
    <x v="4"/>
    <x v="4"/>
    <s v="Chalie"/>
    <x v="0"/>
    <x v="5"/>
  </r>
  <r>
    <s v="July"/>
    <x v="100"/>
    <x v="2"/>
    <s v="8 ft Hose"/>
    <n v="6.2"/>
    <x v="2"/>
    <x v="2"/>
    <x v="2"/>
    <s v="Doug"/>
    <x v="2"/>
    <x v="1"/>
  </r>
  <r>
    <s v="July"/>
    <x v="101"/>
    <x v="7"/>
    <s v="AutoVac"/>
    <n v="60"/>
    <x v="7"/>
    <x v="7"/>
    <x v="7"/>
    <s v="Juan"/>
    <x v="1"/>
    <x v="4"/>
  </r>
  <r>
    <s v="July"/>
    <x v="102"/>
    <x v="1"/>
    <s v="Net"/>
    <n v="11.4"/>
    <x v="1"/>
    <x v="1"/>
    <x v="1"/>
    <s v="Juan"/>
    <x v="1"/>
    <x v="2"/>
  </r>
  <r>
    <s v="July"/>
    <x v="103"/>
    <x v="1"/>
    <s v="Net"/>
    <n v="11.4"/>
    <x v="1"/>
    <x v="1"/>
    <x v="1"/>
    <s v="Doug"/>
    <x v="2"/>
    <x v="4"/>
  </r>
  <r>
    <s v="July"/>
    <x v="104"/>
    <x v="2"/>
    <s v="8 ft Hose"/>
    <n v="6.2"/>
    <x v="2"/>
    <x v="2"/>
    <x v="2"/>
    <s v="Juan"/>
    <x v="1"/>
    <x v="2"/>
  </r>
  <r>
    <s v="July"/>
    <x v="105"/>
    <x v="0"/>
    <s v="Pool Cover"/>
    <n v="58.3"/>
    <x v="0"/>
    <x v="0"/>
    <x v="0"/>
    <s v="Juan"/>
    <x v="1"/>
    <x v="1"/>
  </r>
  <r>
    <s v="July"/>
    <x v="106"/>
    <x v="4"/>
    <s v="Chlorine Test Kit"/>
    <n v="3"/>
    <x v="4"/>
    <x v="4"/>
    <x v="4"/>
    <s v="Hellen"/>
    <x v="3"/>
    <x v="0"/>
  </r>
  <r>
    <s v="July"/>
    <x v="107"/>
    <x v="0"/>
    <s v="Pool Cover"/>
    <n v="58.3"/>
    <x v="0"/>
    <x v="0"/>
    <x v="0"/>
    <s v="Doug"/>
    <x v="2"/>
    <x v="4"/>
  </r>
  <r>
    <s v="July"/>
    <x v="108"/>
    <x v="3"/>
    <s v="Water Pump"/>
    <n v="344"/>
    <x v="3"/>
    <x v="3"/>
    <x v="3"/>
    <s v="Juan"/>
    <x v="1"/>
    <x v="1"/>
  </r>
  <r>
    <s v="July"/>
    <x v="109"/>
    <x v="3"/>
    <s v="Water Pump"/>
    <n v="344"/>
    <x v="3"/>
    <x v="3"/>
    <x v="3"/>
    <s v="Hellen"/>
    <x v="3"/>
    <x v="4"/>
  </r>
  <r>
    <s v="July"/>
    <x v="110"/>
    <x v="9"/>
    <s v="5 Gal Chlorine"/>
    <n v="42"/>
    <x v="9"/>
    <x v="8"/>
    <x v="8"/>
    <s v="Hellen"/>
    <x v="3"/>
    <x v="1"/>
  </r>
  <r>
    <s v="July"/>
    <x v="111"/>
    <x v="9"/>
    <s v="5 Gal Chlorine"/>
    <n v="42"/>
    <x v="9"/>
    <x v="8"/>
    <x v="8"/>
    <s v="Doug"/>
    <x v="2"/>
    <x v="2"/>
  </r>
  <r>
    <s v="July"/>
    <x v="112"/>
    <x v="0"/>
    <s v="Pool Cover"/>
    <n v="58.3"/>
    <x v="0"/>
    <x v="0"/>
    <x v="0"/>
    <s v="Chalie"/>
    <x v="0"/>
    <x v="1"/>
  </r>
  <r>
    <s v="July"/>
    <x v="113"/>
    <x v="7"/>
    <s v="AutoVac"/>
    <n v="60"/>
    <x v="7"/>
    <x v="7"/>
    <x v="7"/>
    <s v="Juan"/>
    <x v="1"/>
    <x v="2"/>
  </r>
  <r>
    <s v="July"/>
    <x v="114"/>
    <x v="3"/>
    <s v="Water Pump"/>
    <n v="344"/>
    <x v="3"/>
    <x v="3"/>
    <x v="3"/>
    <s v="Chalie"/>
    <x v="0"/>
    <x v="2"/>
  </r>
  <r>
    <s v="July"/>
    <x v="115"/>
    <x v="9"/>
    <s v="5 Gal Chlorine"/>
    <n v="42"/>
    <x v="9"/>
    <x v="8"/>
    <x v="8"/>
    <s v="Doug"/>
    <x v="2"/>
    <x v="4"/>
  </r>
  <r>
    <s v="July"/>
    <x v="116"/>
    <x v="3"/>
    <s v="Water Pump"/>
    <n v="344"/>
    <x v="3"/>
    <x v="3"/>
    <x v="3"/>
    <s v="Hellen"/>
    <x v="3"/>
    <x v="0"/>
  </r>
  <r>
    <s v="July"/>
    <x v="117"/>
    <x v="0"/>
    <s v="Pool Cover"/>
    <n v="58.3"/>
    <x v="0"/>
    <x v="0"/>
    <x v="0"/>
    <s v="Juan"/>
    <x v="1"/>
    <x v="1"/>
  </r>
  <r>
    <s v="July"/>
    <x v="118"/>
    <x v="7"/>
    <s v="AutoVac"/>
    <n v="60"/>
    <x v="7"/>
    <x v="7"/>
    <x v="7"/>
    <s v="Chalie"/>
    <x v="0"/>
    <x v="5"/>
  </r>
  <r>
    <s v="July"/>
    <x v="119"/>
    <x v="7"/>
    <s v="AutoVac"/>
    <n v="60"/>
    <x v="7"/>
    <x v="7"/>
    <x v="7"/>
    <s v="Doug"/>
    <x v="2"/>
    <x v="1"/>
  </r>
  <r>
    <s v="July"/>
    <x v="120"/>
    <x v="5"/>
    <s v="Skimmer"/>
    <n v="45"/>
    <x v="5"/>
    <x v="5"/>
    <x v="5"/>
    <s v="Doug"/>
    <x v="2"/>
    <x v="4"/>
  </r>
  <r>
    <s v="July"/>
    <x v="121"/>
    <x v="3"/>
    <s v="Water Pump"/>
    <n v="344"/>
    <x v="3"/>
    <x v="3"/>
    <x v="3"/>
    <s v="Doug"/>
    <x v="2"/>
    <x v="2"/>
  </r>
  <r>
    <s v="July"/>
    <x v="122"/>
    <x v="0"/>
    <s v="Pool Cover"/>
    <n v="58.3"/>
    <x v="0"/>
    <x v="0"/>
    <x v="0"/>
    <s v="Doug"/>
    <x v="2"/>
    <x v="4"/>
  </r>
  <r>
    <s v="July"/>
    <x v="123"/>
    <x v="5"/>
    <s v="Skimmer"/>
    <n v="45"/>
    <x v="5"/>
    <x v="5"/>
    <x v="5"/>
    <s v="Doug"/>
    <x v="2"/>
    <x v="2"/>
  </r>
  <r>
    <s v="Aug"/>
    <x v="124"/>
    <x v="7"/>
    <s v="AutoVac"/>
    <n v="60"/>
    <x v="7"/>
    <x v="7"/>
    <x v="7"/>
    <s v="Doug"/>
    <x v="2"/>
    <x v="1"/>
  </r>
  <r>
    <s v="Aug"/>
    <x v="125"/>
    <x v="6"/>
    <s v="1 Gal Muratic Acid"/>
    <n v="4"/>
    <x v="6"/>
    <x v="6"/>
    <x v="6"/>
    <s v="Doug"/>
    <x v="2"/>
    <x v="0"/>
  </r>
  <r>
    <s v="Aug"/>
    <x v="126"/>
    <x v="3"/>
    <s v="Water Pump"/>
    <n v="344"/>
    <x v="3"/>
    <x v="3"/>
    <x v="3"/>
    <s v="Chalie"/>
    <x v="0"/>
    <x v="4"/>
  </r>
  <r>
    <s v="Aug"/>
    <x v="127"/>
    <x v="9"/>
    <s v="5 Gal Chlorine"/>
    <n v="42"/>
    <x v="9"/>
    <x v="8"/>
    <x v="8"/>
    <s v="Juan"/>
    <x v="1"/>
    <x v="1"/>
  </r>
  <r>
    <s v="Aug"/>
    <x v="128"/>
    <x v="0"/>
    <s v="Pool Cover"/>
    <n v="58.3"/>
    <x v="0"/>
    <x v="0"/>
    <x v="0"/>
    <s v="Hellen"/>
    <x v="3"/>
    <x v="4"/>
  </r>
  <r>
    <s v="Aug"/>
    <x v="129"/>
    <x v="5"/>
    <s v="Skimmer"/>
    <n v="45"/>
    <x v="5"/>
    <x v="5"/>
    <x v="5"/>
    <s v="Hellen"/>
    <x v="3"/>
    <x v="1"/>
  </r>
  <r>
    <s v="Aug"/>
    <x v="130"/>
    <x v="6"/>
    <s v="1 Gal Muratic Acid"/>
    <n v="4"/>
    <x v="6"/>
    <x v="6"/>
    <x v="6"/>
    <s v="Hellen"/>
    <x v="3"/>
    <x v="2"/>
  </r>
  <r>
    <s v="Aug"/>
    <x v="131"/>
    <x v="6"/>
    <s v="1 Gal Muratic Acid"/>
    <n v="4"/>
    <x v="6"/>
    <x v="6"/>
    <x v="6"/>
    <s v="Hellen"/>
    <x v="3"/>
    <x v="1"/>
  </r>
  <r>
    <s v="Aug"/>
    <x v="132"/>
    <x v="0"/>
    <s v="Pool Cover"/>
    <n v="58.3"/>
    <x v="0"/>
    <x v="0"/>
    <x v="0"/>
    <s v="Chalie"/>
    <x v="0"/>
    <x v="2"/>
  </r>
  <r>
    <s v="Aug"/>
    <x v="133"/>
    <x v="0"/>
    <s v="Pool Cover"/>
    <n v="58.3"/>
    <x v="0"/>
    <x v="0"/>
    <x v="0"/>
    <s v="Doug"/>
    <x v="2"/>
    <x v="2"/>
  </r>
  <r>
    <s v="Aug"/>
    <x v="134"/>
    <x v="3"/>
    <s v="Water Pump"/>
    <n v="344"/>
    <x v="3"/>
    <x v="3"/>
    <x v="3"/>
    <s v="Chalie"/>
    <x v="0"/>
    <x v="4"/>
  </r>
  <r>
    <s v="Aug"/>
    <x v="135"/>
    <x v="7"/>
    <s v="AutoVac"/>
    <n v="60"/>
    <x v="7"/>
    <x v="7"/>
    <x v="7"/>
    <s v="Doug"/>
    <x v="2"/>
    <x v="0"/>
  </r>
  <r>
    <s v="Aug"/>
    <x v="136"/>
    <x v="0"/>
    <s v="Pool Cover"/>
    <n v="58.3"/>
    <x v="0"/>
    <x v="0"/>
    <x v="0"/>
    <s v="Juan"/>
    <x v="1"/>
    <x v="1"/>
  </r>
  <r>
    <s v="Aug"/>
    <x v="137"/>
    <x v="3"/>
    <s v="Water Pump"/>
    <n v="344"/>
    <x v="3"/>
    <x v="3"/>
    <x v="3"/>
    <s v="Chalie"/>
    <x v="0"/>
    <x v="5"/>
  </r>
  <r>
    <s v="Aug"/>
    <x v="138"/>
    <x v="5"/>
    <s v="Skimmer"/>
    <n v="45"/>
    <x v="5"/>
    <x v="5"/>
    <x v="5"/>
    <s v="Doug"/>
    <x v="2"/>
    <x v="1"/>
  </r>
  <r>
    <s v="Aug"/>
    <x v="139"/>
    <x v="5"/>
    <s v="Skimmer"/>
    <n v="45"/>
    <x v="5"/>
    <x v="5"/>
    <x v="5"/>
    <s v="Juan"/>
    <x v="1"/>
    <x v="4"/>
  </r>
  <r>
    <s v="Aug"/>
    <x v="140"/>
    <x v="6"/>
    <s v="1 Gal Muratic Acid"/>
    <n v="4"/>
    <x v="6"/>
    <x v="6"/>
    <x v="6"/>
    <s v="Juan"/>
    <x v="1"/>
    <x v="2"/>
  </r>
  <r>
    <s v="Sept"/>
    <x v="141"/>
    <x v="7"/>
    <s v="AutoVac"/>
    <n v="60"/>
    <x v="7"/>
    <x v="7"/>
    <x v="7"/>
    <s v="Juan"/>
    <x v="1"/>
    <x v="4"/>
  </r>
  <r>
    <s v="Sept"/>
    <x v="142"/>
    <x v="0"/>
    <s v="Pool Cover"/>
    <n v="58.3"/>
    <x v="0"/>
    <x v="0"/>
    <x v="0"/>
    <s v="Hellen"/>
    <x v="3"/>
    <x v="2"/>
  </r>
  <r>
    <s v="Sept"/>
    <x v="143"/>
    <x v="7"/>
    <s v="AutoVac"/>
    <n v="60"/>
    <x v="7"/>
    <x v="7"/>
    <x v="7"/>
    <s v="Hellen"/>
    <x v="3"/>
    <x v="1"/>
  </r>
  <r>
    <s v="Sept"/>
    <x v="144"/>
    <x v="5"/>
    <s v="Skimmer"/>
    <n v="45"/>
    <x v="5"/>
    <x v="5"/>
    <x v="5"/>
    <s v="Hellen"/>
    <x v="3"/>
    <x v="0"/>
  </r>
  <r>
    <s v="Sept"/>
    <x v="145"/>
    <x v="3"/>
    <s v="Water Pump"/>
    <n v="344"/>
    <x v="3"/>
    <x v="3"/>
    <x v="3"/>
    <s v="Hellen"/>
    <x v="3"/>
    <x v="4"/>
  </r>
  <r>
    <s v="Sept"/>
    <x v="146"/>
    <x v="0"/>
    <s v="Pool Cover"/>
    <n v="58.3"/>
    <x v="0"/>
    <x v="0"/>
    <x v="0"/>
    <s v="Chalie"/>
    <x v="0"/>
    <x v="1"/>
  </r>
  <r>
    <s v="Sept"/>
    <x v="147"/>
    <x v="6"/>
    <s v="1 Gal Muratic Acid"/>
    <n v="4"/>
    <x v="6"/>
    <x v="6"/>
    <x v="6"/>
    <s v="Doug"/>
    <x v="2"/>
    <x v="2"/>
  </r>
  <r>
    <s v="Sept"/>
    <x v="148"/>
    <x v="3"/>
    <s v="Water Pump"/>
    <n v="344"/>
    <x v="3"/>
    <x v="3"/>
    <x v="3"/>
    <s v="Chalie"/>
    <x v="0"/>
    <x v="2"/>
  </r>
  <r>
    <s v="Oct"/>
    <x v="149"/>
    <x v="7"/>
    <s v="AutoVac"/>
    <n v="60"/>
    <x v="7"/>
    <x v="7"/>
    <x v="7"/>
    <s v="Doug"/>
    <x v="2"/>
    <x v="5"/>
  </r>
  <r>
    <s v="Oct"/>
    <x v="150"/>
    <x v="7"/>
    <s v="AutoVac"/>
    <n v="60"/>
    <x v="7"/>
    <x v="7"/>
    <x v="7"/>
    <s v="Juan"/>
    <x v="1"/>
    <x v="1"/>
  </r>
  <r>
    <s v="Oct"/>
    <x v="151"/>
    <x v="5"/>
    <s v="Skimmer"/>
    <n v="45"/>
    <x v="5"/>
    <x v="5"/>
    <x v="5"/>
    <s v="Chalie"/>
    <x v="0"/>
    <x v="4"/>
  </r>
  <r>
    <s v="Oct"/>
    <x v="152"/>
    <x v="3"/>
    <s v="Water Pump"/>
    <n v="344"/>
    <x v="3"/>
    <x v="3"/>
    <x v="3"/>
    <s v="Doug"/>
    <x v="2"/>
    <x v="2"/>
  </r>
  <r>
    <s v="Oct"/>
    <x v="153"/>
    <x v="0"/>
    <s v="Pool Cover"/>
    <n v="58.3"/>
    <x v="0"/>
    <x v="0"/>
    <x v="0"/>
    <s v="Juan"/>
    <x v="1"/>
    <x v="4"/>
  </r>
  <r>
    <s v="Oct"/>
    <x v="154"/>
    <x v="5"/>
    <s v="Skimmer"/>
    <n v="45"/>
    <x v="5"/>
    <x v="5"/>
    <x v="5"/>
    <s v="Doug"/>
    <x v="2"/>
    <x v="2"/>
  </r>
  <r>
    <s v="Oct"/>
    <x v="155"/>
    <x v="7"/>
    <s v="AutoVac"/>
    <n v="60"/>
    <x v="7"/>
    <x v="7"/>
    <x v="7"/>
    <s v="Doug"/>
    <x v="2"/>
    <x v="1"/>
  </r>
  <r>
    <s v="Oct"/>
    <x v="156"/>
    <x v="6"/>
    <s v="1 Gal Muratic Acid"/>
    <n v="4"/>
    <x v="6"/>
    <x v="6"/>
    <x v="6"/>
    <s v="Doug"/>
    <x v="2"/>
    <x v="0"/>
  </r>
  <r>
    <s v="Nov"/>
    <x v="157"/>
    <x v="3"/>
    <s v="Water Pump"/>
    <n v="344"/>
    <x v="3"/>
    <x v="3"/>
    <x v="3"/>
    <s v="Chalie"/>
    <x v="0"/>
    <x v="4"/>
  </r>
  <r>
    <s v="Nov"/>
    <x v="158"/>
    <x v="9"/>
    <s v="5 Gal Chlorine"/>
    <n v="42"/>
    <x v="9"/>
    <x v="8"/>
    <x v="8"/>
    <s v="Doug"/>
    <x v="2"/>
    <x v="1"/>
  </r>
  <r>
    <s v="Nov"/>
    <x v="159"/>
    <x v="0"/>
    <s v="Pool Cover"/>
    <n v="58.3"/>
    <x v="0"/>
    <x v="0"/>
    <x v="0"/>
    <s v="Hellen"/>
    <x v="3"/>
    <x v="4"/>
  </r>
  <r>
    <s v="Nov"/>
    <x v="160"/>
    <x v="5"/>
    <s v="Skimmer"/>
    <n v="45"/>
    <x v="5"/>
    <x v="5"/>
    <x v="5"/>
    <s v="Juan"/>
    <x v="1"/>
    <x v="1"/>
  </r>
  <r>
    <s v="Nov"/>
    <x v="161"/>
    <x v="6"/>
    <s v="1 Gal Muratic Acid"/>
    <n v="4"/>
    <x v="6"/>
    <x v="6"/>
    <x v="6"/>
    <s v="Chalie"/>
    <x v="0"/>
    <x v="2"/>
  </r>
  <r>
    <s v="Nov"/>
    <x v="162"/>
    <x v="6"/>
    <s v="1 Gal Muratic Acid"/>
    <n v="4"/>
    <x v="6"/>
    <x v="6"/>
    <x v="6"/>
    <s v="Doug"/>
    <x v="2"/>
    <x v="1"/>
  </r>
  <r>
    <s v="Nov"/>
    <x v="163"/>
    <x v="0"/>
    <s v="Pool Cover"/>
    <n v="58.3"/>
    <x v="0"/>
    <x v="0"/>
    <x v="0"/>
    <s v="Doug"/>
    <x v="2"/>
    <x v="2"/>
  </r>
  <r>
    <s v="Nov"/>
    <x v="164"/>
    <x v="0"/>
    <s v="Pool Cover"/>
    <n v="58.3"/>
    <x v="0"/>
    <x v="0"/>
    <x v="0"/>
    <s v="Doug"/>
    <x v="2"/>
    <x v="2"/>
  </r>
  <r>
    <s v="Nov"/>
    <x v="165"/>
    <x v="3"/>
    <s v="Water Pump"/>
    <n v="344"/>
    <x v="3"/>
    <x v="3"/>
    <x v="3"/>
    <s v="Doug"/>
    <x v="2"/>
    <x v="4"/>
  </r>
  <r>
    <s v="Dec"/>
    <x v="166"/>
    <x v="7"/>
    <s v="AutoVac"/>
    <n v="60"/>
    <x v="7"/>
    <x v="7"/>
    <x v="7"/>
    <s v="Doug"/>
    <x v="2"/>
    <x v="0"/>
  </r>
  <r>
    <s v="Dec"/>
    <x v="167"/>
    <x v="0"/>
    <s v="Pool Cover"/>
    <n v="58.3"/>
    <x v="0"/>
    <x v="0"/>
    <x v="0"/>
    <s v="Doug"/>
    <x v="2"/>
    <x v="1"/>
  </r>
  <r>
    <s v="Dec"/>
    <x v="168"/>
    <x v="3"/>
    <s v="Water Pump"/>
    <n v="344"/>
    <x v="3"/>
    <x v="3"/>
    <x v="3"/>
    <s v="Doug"/>
    <x v="2"/>
    <x v="5"/>
  </r>
  <r>
    <s v="Dec"/>
    <x v="169"/>
    <x v="5"/>
    <s v="Skimmer"/>
    <n v="45"/>
    <x v="5"/>
    <x v="5"/>
    <x v="5"/>
    <s v="Chalie"/>
    <x v="0"/>
    <x v="1"/>
  </r>
  <r>
    <s v="Dec"/>
    <x v="170"/>
    <x v="5"/>
    <s v="Skimmer"/>
    <n v="45"/>
    <x v="5"/>
    <x v="5"/>
    <x v="5"/>
    <s v="Juan"/>
    <x v="1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330865-D435-CF45-808E-9DF067FC1725}" name="PivotTable1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8" firstHeaderRow="1" firstDataRow="1" firstDataCol="1"/>
  <pivotFields count="11">
    <pivotField showAll="0"/>
    <pivotField numFmtId="164" showAll="0">
      <items count="17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t="default"/>
      </items>
    </pivotField>
    <pivotField showAll="0"/>
    <pivotField showAll="0"/>
    <pivotField numFmtId="165" showAll="0"/>
    <pivotField dataField="1" numFmtId="165" showAll="0">
      <items count="11">
        <item x="6"/>
        <item x="4"/>
        <item x="2"/>
        <item x="8"/>
        <item x="1"/>
        <item x="9"/>
        <item x="5"/>
        <item x="0"/>
        <item x="7"/>
        <item x="3"/>
        <item t="default"/>
      </items>
    </pivotField>
    <pivotField numFmtId="166" showAll="0"/>
    <pivotField numFmtId="165" showAll="0"/>
    <pivotField showAll="0"/>
    <pivotField axis="axisRow" showAll="0">
      <items count="5">
        <item x="0"/>
        <item x="1"/>
        <item x="3"/>
        <item x="2"/>
        <item t="default"/>
      </items>
    </pivotField>
    <pivotField showAll="0"/>
  </pivotFields>
  <rowFields count="1">
    <field x="9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Sale Price" fld="5" baseField="0" baseItem="0" numFmtId="166"/>
  </dataFields>
  <formats count="1">
    <format dxfId="0">
      <pivotArea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85474-5031-1B40-B1CA-776C55E96C09}">
  <dimension ref="A3:B8"/>
  <sheetViews>
    <sheetView workbookViewId="0">
      <selection activeCell="B4" sqref="B4:B8"/>
    </sheetView>
  </sheetViews>
  <sheetFormatPr baseColWidth="10" defaultRowHeight="16" x14ac:dyDescent="0.2"/>
  <cols>
    <col min="1" max="1" width="13" bestFit="1" customWidth="1"/>
    <col min="2" max="2" width="15.5" bestFit="1" customWidth="1"/>
  </cols>
  <sheetData>
    <row r="3" spans="1:2" x14ac:dyDescent="0.2">
      <c r="A3" s="9" t="s">
        <v>60</v>
      </c>
      <c r="B3" t="s">
        <v>59</v>
      </c>
    </row>
    <row r="4" spans="1:2" x14ac:dyDescent="0.2">
      <c r="A4" s="10" t="s">
        <v>44</v>
      </c>
      <c r="B4" s="7">
        <v>6003.5</v>
      </c>
    </row>
    <row r="5" spans="1:2" x14ac:dyDescent="0.2">
      <c r="A5" s="10" t="s">
        <v>46</v>
      </c>
      <c r="B5" s="7">
        <v>2410.7000000000003</v>
      </c>
    </row>
    <row r="6" spans="1:2" x14ac:dyDescent="0.2">
      <c r="A6" s="10" t="s">
        <v>50</v>
      </c>
      <c r="B6" s="7">
        <v>3035.3</v>
      </c>
    </row>
    <row r="7" spans="1:2" x14ac:dyDescent="0.2">
      <c r="A7" s="10" t="s">
        <v>48</v>
      </c>
      <c r="B7" s="7">
        <v>5661.0999999999985</v>
      </c>
    </row>
    <row r="8" spans="1:2" x14ac:dyDescent="0.2">
      <c r="A8" s="10" t="s">
        <v>61</v>
      </c>
      <c r="B8" s="7">
        <v>17110.599999999999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8C51E-005C-9644-A643-5862EB98601D}">
  <dimension ref="B2:N183"/>
  <sheetViews>
    <sheetView tabSelected="1" topLeftCell="A3" zoomScale="110" zoomScaleNormal="110" workbookViewId="0">
      <selection activeCell="N32" sqref="N32"/>
    </sheetView>
  </sheetViews>
  <sheetFormatPr baseColWidth="10" defaultRowHeight="16" x14ac:dyDescent="0.2"/>
  <cols>
    <col min="5" max="5" width="16.1640625" customWidth="1"/>
    <col min="6" max="7" width="10.83203125" style="5"/>
    <col min="8" max="8" width="10.83203125" style="7"/>
    <col min="9" max="9" width="15.5" style="5" customWidth="1"/>
    <col min="10" max="11" width="14.33203125" customWidth="1"/>
  </cols>
  <sheetData>
    <row r="2" spans="2:14" x14ac:dyDescent="0.2">
      <c r="I2" s="8" t="s">
        <v>58</v>
      </c>
    </row>
    <row r="3" spans="2:14" ht="85" x14ac:dyDescent="0.2">
      <c r="B3" s="3" t="s">
        <v>0</v>
      </c>
      <c r="C3" s="3" t="s">
        <v>1</v>
      </c>
      <c r="D3" s="3" t="s">
        <v>2</v>
      </c>
      <c r="E3" s="3" t="s">
        <v>3</v>
      </c>
      <c r="F3" s="4" t="s">
        <v>4</v>
      </c>
      <c r="G3" s="4" t="s">
        <v>5</v>
      </c>
      <c r="H3" s="6" t="s">
        <v>6</v>
      </c>
      <c r="I3" s="4" t="s">
        <v>53</v>
      </c>
      <c r="J3" s="3" t="s">
        <v>51</v>
      </c>
      <c r="K3" s="3" t="s">
        <v>52</v>
      </c>
      <c r="L3" s="3" t="s">
        <v>7</v>
      </c>
    </row>
    <row r="4" spans="2:14" x14ac:dyDescent="0.2">
      <c r="B4" s="1" t="s">
        <v>8</v>
      </c>
      <c r="C4" s="2">
        <v>1001</v>
      </c>
      <c r="D4">
        <v>9822</v>
      </c>
      <c r="E4" t="s">
        <v>9</v>
      </c>
      <c r="F4" s="5">
        <v>58.3</v>
      </c>
      <c r="G4" s="5">
        <v>98.4</v>
      </c>
      <c r="H4" s="7">
        <f>G4-F4</f>
        <v>40.100000000000009</v>
      </c>
      <c r="I4" s="5">
        <f>IF(G4&gt;50,H4*0.2,H4*0.1)</f>
        <v>8.0200000000000014</v>
      </c>
      <c r="J4" t="s">
        <v>43</v>
      </c>
      <c r="K4" t="s">
        <v>44</v>
      </c>
      <c r="L4" t="s">
        <v>10</v>
      </c>
    </row>
    <row r="5" spans="2:14" x14ac:dyDescent="0.2">
      <c r="B5" s="1" t="s">
        <v>8</v>
      </c>
      <c r="C5" s="2">
        <v>1002</v>
      </c>
      <c r="D5">
        <v>2877</v>
      </c>
      <c r="E5" t="s">
        <v>11</v>
      </c>
      <c r="F5" s="5">
        <v>11.4</v>
      </c>
      <c r="G5" s="5">
        <v>16.3</v>
      </c>
      <c r="H5" s="7">
        <f>G5-F5</f>
        <v>4.9000000000000004</v>
      </c>
      <c r="I5" s="5">
        <f>IF(G5&gt;50,H5*0.2,H5*0.1)</f>
        <v>0.49000000000000005</v>
      </c>
      <c r="J5" t="s">
        <v>45</v>
      </c>
      <c r="K5" t="s">
        <v>46</v>
      </c>
      <c r="L5" t="s">
        <v>12</v>
      </c>
    </row>
    <row r="6" spans="2:14" x14ac:dyDescent="0.2">
      <c r="B6" s="1" t="s">
        <v>8</v>
      </c>
      <c r="C6" s="2">
        <v>1003</v>
      </c>
      <c r="D6">
        <v>2499</v>
      </c>
      <c r="E6" t="s">
        <v>13</v>
      </c>
      <c r="F6" s="5">
        <v>6.2</v>
      </c>
      <c r="G6" s="5">
        <v>9.1999999999999993</v>
      </c>
      <c r="H6" s="7">
        <f>G6-F6</f>
        <v>2.9999999999999991</v>
      </c>
      <c r="I6" s="5">
        <f>IF(G6&gt;50,H6*0.2,H6*0.1)</f>
        <v>0.29999999999999993</v>
      </c>
      <c r="J6" t="s">
        <v>47</v>
      </c>
      <c r="K6" t="s">
        <v>48</v>
      </c>
      <c r="L6" t="s">
        <v>14</v>
      </c>
      <c r="N6" t="s">
        <v>36</v>
      </c>
    </row>
    <row r="7" spans="2:14" x14ac:dyDescent="0.2">
      <c r="B7" s="1" t="s">
        <v>8</v>
      </c>
      <c r="C7" s="2">
        <v>1004</v>
      </c>
      <c r="D7">
        <v>8722</v>
      </c>
      <c r="E7" t="s">
        <v>15</v>
      </c>
      <c r="F7" s="5">
        <v>344</v>
      </c>
      <c r="G7" s="5">
        <v>502</v>
      </c>
      <c r="H7" s="7">
        <f>G7-F7</f>
        <v>158</v>
      </c>
      <c r="I7" s="5">
        <f>IF(G7&gt;50,H7*0.2,H7*0.1)</f>
        <v>31.6</v>
      </c>
      <c r="J7" t="s">
        <v>43</v>
      </c>
      <c r="K7" t="s">
        <v>44</v>
      </c>
      <c r="L7" t="s">
        <v>14</v>
      </c>
      <c r="N7" t="s">
        <v>37</v>
      </c>
    </row>
    <row r="8" spans="2:14" x14ac:dyDescent="0.2">
      <c r="B8" s="1" t="s">
        <v>8</v>
      </c>
      <c r="C8" s="2">
        <v>1005</v>
      </c>
      <c r="D8">
        <v>1109</v>
      </c>
      <c r="E8" t="s">
        <v>16</v>
      </c>
      <c r="F8" s="5">
        <v>3</v>
      </c>
      <c r="G8" s="5">
        <v>8</v>
      </c>
      <c r="H8" s="7">
        <f>G8-F8</f>
        <v>5</v>
      </c>
      <c r="I8" s="5">
        <f>IF(G8&gt;50,H8*0.2,H8*0.1)</f>
        <v>0.5</v>
      </c>
      <c r="J8" t="s">
        <v>47</v>
      </c>
      <c r="K8" t="s">
        <v>48</v>
      </c>
      <c r="L8" t="s">
        <v>14</v>
      </c>
      <c r="N8" t="s">
        <v>38</v>
      </c>
    </row>
    <row r="9" spans="2:14" x14ac:dyDescent="0.2">
      <c r="B9" s="1" t="s">
        <v>8</v>
      </c>
      <c r="C9" s="2">
        <v>1006</v>
      </c>
      <c r="D9">
        <v>9822</v>
      </c>
      <c r="E9" t="s">
        <v>9</v>
      </c>
      <c r="F9" s="5">
        <v>58.3</v>
      </c>
      <c r="G9" s="5">
        <v>98.4</v>
      </c>
      <c r="H9" s="7">
        <f>G9-F9</f>
        <v>40.100000000000009</v>
      </c>
      <c r="I9" s="5">
        <f>IF(G9&gt;50,H9*0.2,H9*0.1)</f>
        <v>8.0200000000000014</v>
      </c>
      <c r="J9" t="s">
        <v>47</v>
      </c>
      <c r="K9" t="s">
        <v>48</v>
      </c>
      <c r="L9" t="s">
        <v>14</v>
      </c>
      <c r="N9" t="s">
        <v>39</v>
      </c>
    </row>
    <row r="10" spans="2:14" x14ac:dyDescent="0.2">
      <c r="B10" s="1" t="s">
        <v>8</v>
      </c>
      <c r="C10" s="2">
        <v>1007</v>
      </c>
      <c r="D10">
        <v>1109</v>
      </c>
      <c r="E10" t="s">
        <v>16</v>
      </c>
      <c r="F10" s="5">
        <v>3</v>
      </c>
      <c r="G10" s="5">
        <v>8</v>
      </c>
      <c r="H10" s="7">
        <f>G10-F10</f>
        <v>5</v>
      </c>
      <c r="I10" s="5">
        <f>IF(G10&gt;50,H10*0.2,H10*0.1)</f>
        <v>0.5</v>
      </c>
      <c r="J10" t="s">
        <v>49</v>
      </c>
      <c r="K10" t="s">
        <v>50</v>
      </c>
      <c r="L10" t="s">
        <v>10</v>
      </c>
      <c r="N10" t="s">
        <v>40</v>
      </c>
    </row>
    <row r="11" spans="2:14" x14ac:dyDescent="0.2">
      <c r="B11" s="1" t="s">
        <v>8</v>
      </c>
      <c r="C11" s="2">
        <v>1008</v>
      </c>
      <c r="D11">
        <v>2877</v>
      </c>
      <c r="E11" t="s">
        <v>11</v>
      </c>
      <c r="F11" s="5">
        <v>11.4</v>
      </c>
      <c r="G11" s="5">
        <v>16.3</v>
      </c>
      <c r="H11" s="7">
        <f>G11-F11</f>
        <v>4.9000000000000004</v>
      </c>
      <c r="I11" s="5">
        <f>IF(G11&gt;50,H11*0.2,H11*0.1)</f>
        <v>0.49000000000000005</v>
      </c>
      <c r="J11" t="s">
        <v>47</v>
      </c>
      <c r="K11" t="s">
        <v>48</v>
      </c>
      <c r="L11" t="s">
        <v>10</v>
      </c>
      <c r="N11" t="s">
        <v>41</v>
      </c>
    </row>
    <row r="12" spans="2:14" x14ac:dyDescent="0.2">
      <c r="B12" s="1" t="s">
        <v>8</v>
      </c>
      <c r="C12" s="2">
        <v>1009</v>
      </c>
      <c r="D12">
        <v>1109</v>
      </c>
      <c r="E12" t="s">
        <v>16</v>
      </c>
      <c r="F12" s="5">
        <v>3</v>
      </c>
      <c r="G12" s="5">
        <v>8</v>
      </c>
      <c r="H12" s="7">
        <f>G12-F12</f>
        <v>5</v>
      </c>
      <c r="I12" s="5">
        <f>IF(G12&gt;50,H12*0.2,H12*0.1)</f>
        <v>0.5</v>
      </c>
      <c r="J12" t="s">
        <v>47</v>
      </c>
      <c r="K12" t="s">
        <v>48</v>
      </c>
      <c r="L12" t="s">
        <v>14</v>
      </c>
      <c r="N12" t="s">
        <v>42</v>
      </c>
    </row>
    <row r="13" spans="2:14" x14ac:dyDescent="0.2">
      <c r="B13" s="1" t="s">
        <v>8</v>
      </c>
      <c r="C13" s="2">
        <v>1010</v>
      </c>
      <c r="D13">
        <v>2877</v>
      </c>
      <c r="E13" t="s">
        <v>11</v>
      </c>
      <c r="F13" s="5">
        <v>11.4</v>
      </c>
      <c r="G13" s="5">
        <v>16.3</v>
      </c>
      <c r="H13" s="7">
        <f>G13-F13</f>
        <v>4.9000000000000004</v>
      </c>
      <c r="I13" s="5">
        <f>IF(G13&gt;50,H13*0.2,H13*0.1)</f>
        <v>0.49000000000000005</v>
      </c>
      <c r="J13" t="s">
        <v>45</v>
      </c>
      <c r="K13" t="s">
        <v>46</v>
      </c>
      <c r="L13" t="s">
        <v>17</v>
      </c>
    </row>
    <row r="14" spans="2:14" x14ac:dyDescent="0.2">
      <c r="B14" s="1" t="s">
        <v>8</v>
      </c>
      <c r="C14" s="2">
        <v>1011</v>
      </c>
      <c r="D14">
        <v>2877</v>
      </c>
      <c r="E14" t="s">
        <v>11</v>
      </c>
      <c r="F14" s="5">
        <v>11.4</v>
      </c>
      <c r="G14" s="5">
        <v>16.3</v>
      </c>
      <c r="H14" s="7">
        <f>G14-F14</f>
        <v>4.9000000000000004</v>
      </c>
      <c r="I14" s="5">
        <f>IF(G14&gt;50,H14*0.2,H14*0.1)</f>
        <v>0.49000000000000005</v>
      </c>
      <c r="J14" t="s">
        <v>45</v>
      </c>
      <c r="K14" t="s">
        <v>46</v>
      </c>
      <c r="L14" t="s">
        <v>14</v>
      </c>
    </row>
    <row r="15" spans="2:14" x14ac:dyDescent="0.2">
      <c r="B15" s="1" t="s">
        <v>8</v>
      </c>
      <c r="C15" s="2">
        <v>1012</v>
      </c>
      <c r="D15">
        <v>4421</v>
      </c>
      <c r="E15" t="s">
        <v>18</v>
      </c>
      <c r="F15" s="5">
        <v>45</v>
      </c>
      <c r="G15" s="5">
        <v>87</v>
      </c>
      <c r="H15" s="7">
        <f>G15-F15</f>
        <v>42</v>
      </c>
      <c r="I15" s="5">
        <f>IF(G15&gt;50,H15*0.2,H15*0.1)</f>
        <v>8.4</v>
      </c>
      <c r="J15" t="s">
        <v>47</v>
      </c>
      <c r="K15" t="s">
        <v>48</v>
      </c>
      <c r="L15" t="s">
        <v>10</v>
      </c>
    </row>
    <row r="16" spans="2:14" x14ac:dyDescent="0.2">
      <c r="B16" s="1" t="s">
        <v>8</v>
      </c>
      <c r="C16" s="2">
        <v>1013</v>
      </c>
      <c r="D16">
        <v>9212</v>
      </c>
      <c r="E16" t="s">
        <v>19</v>
      </c>
      <c r="F16" s="5">
        <v>4</v>
      </c>
      <c r="G16" s="5">
        <v>7</v>
      </c>
      <c r="H16" s="7">
        <f>G16-F16</f>
        <v>3</v>
      </c>
      <c r="I16" s="5">
        <f>IF(G16&gt;50,H16*0.2,H16*0.1)</f>
        <v>0.30000000000000004</v>
      </c>
      <c r="J16" t="s">
        <v>49</v>
      </c>
      <c r="K16" t="s">
        <v>50</v>
      </c>
      <c r="L16" t="s">
        <v>17</v>
      </c>
    </row>
    <row r="17" spans="2:12" x14ac:dyDescent="0.2">
      <c r="B17" s="1" t="s">
        <v>8</v>
      </c>
      <c r="C17" s="2">
        <v>1014</v>
      </c>
      <c r="D17">
        <v>8722</v>
      </c>
      <c r="E17" t="s">
        <v>15</v>
      </c>
      <c r="F17" s="5">
        <v>344</v>
      </c>
      <c r="G17" s="5">
        <v>502</v>
      </c>
      <c r="H17" s="7">
        <f>G17-F17</f>
        <v>158</v>
      </c>
      <c r="I17" s="5">
        <f>IF(G17&gt;50,H17*0.2,H17*0.1)</f>
        <v>31.6</v>
      </c>
      <c r="J17" t="s">
        <v>43</v>
      </c>
      <c r="K17" t="s">
        <v>44</v>
      </c>
      <c r="L17" t="s">
        <v>12</v>
      </c>
    </row>
    <row r="18" spans="2:12" x14ac:dyDescent="0.2">
      <c r="B18" s="1" t="s">
        <v>8</v>
      </c>
      <c r="C18" s="2">
        <v>1015</v>
      </c>
      <c r="D18">
        <v>2877</v>
      </c>
      <c r="E18" t="s">
        <v>11</v>
      </c>
      <c r="F18" s="5">
        <v>11.4</v>
      </c>
      <c r="G18" s="5">
        <v>16.3</v>
      </c>
      <c r="H18" s="7">
        <f>G18-F18</f>
        <v>4.9000000000000004</v>
      </c>
      <c r="I18" s="5">
        <f>IF(G18&gt;50,H18*0.2,H18*0.1)</f>
        <v>0.49000000000000005</v>
      </c>
      <c r="J18" t="s">
        <v>49</v>
      </c>
      <c r="K18" t="s">
        <v>50</v>
      </c>
      <c r="L18" t="s">
        <v>14</v>
      </c>
    </row>
    <row r="19" spans="2:12" x14ac:dyDescent="0.2">
      <c r="B19" s="1" t="s">
        <v>8</v>
      </c>
      <c r="C19" s="2">
        <v>1016</v>
      </c>
      <c r="D19">
        <v>2499</v>
      </c>
      <c r="E19" t="s">
        <v>13</v>
      </c>
      <c r="F19" s="5">
        <v>6.2</v>
      </c>
      <c r="G19" s="5">
        <v>9.1999999999999993</v>
      </c>
      <c r="H19" s="7">
        <f>G19-F19</f>
        <v>2.9999999999999991</v>
      </c>
      <c r="I19" s="5">
        <f>IF(G19&gt;50,H19*0.2,H19*0.1)</f>
        <v>0.29999999999999993</v>
      </c>
      <c r="J19" t="s">
        <v>47</v>
      </c>
      <c r="K19" t="s">
        <v>48</v>
      </c>
      <c r="L19" t="s">
        <v>12</v>
      </c>
    </row>
    <row r="20" spans="2:12" x14ac:dyDescent="0.2">
      <c r="B20" s="1" t="s">
        <v>20</v>
      </c>
      <c r="C20" s="2">
        <v>1017</v>
      </c>
      <c r="D20">
        <v>2242</v>
      </c>
      <c r="E20" t="s">
        <v>21</v>
      </c>
      <c r="F20" s="5">
        <v>60</v>
      </c>
      <c r="G20" s="5">
        <v>124</v>
      </c>
      <c r="H20" s="7">
        <f>G20-F20</f>
        <v>64</v>
      </c>
      <c r="I20" s="5">
        <f>IF(G20&gt;50,H20*0.2,H20*0.1)</f>
        <v>12.8</v>
      </c>
      <c r="J20" t="s">
        <v>45</v>
      </c>
      <c r="K20" t="s">
        <v>46</v>
      </c>
      <c r="L20" t="s">
        <v>10</v>
      </c>
    </row>
    <row r="21" spans="2:12" x14ac:dyDescent="0.2">
      <c r="B21" s="1" t="s">
        <v>20</v>
      </c>
      <c r="C21" s="2">
        <v>1018</v>
      </c>
      <c r="D21">
        <v>1109</v>
      </c>
      <c r="E21" t="s">
        <v>16</v>
      </c>
      <c r="F21" s="5">
        <v>3</v>
      </c>
      <c r="G21" s="5">
        <v>8</v>
      </c>
      <c r="H21" s="7">
        <f>G21-F21</f>
        <v>5</v>
      </c>
      <c r="I21" s="5">
        <f>IF(G21&gt;50,H21*0.2,H21*0.1)</f>
        <v>0.5</v>
      </c>
      <c r="J21" t="s">
        <v>47</v>
      </c>
      <c r="K21" t="s">
        <v>48</v>
      </c>
      <c r="L21" t="s">
        <v>12</v>
      </c>
    </row>
    <row r="22" spans="2:12" x14ac:dyDescent="0.2">
      <c r="B22" s="1" t="s">
        <v>20</v>
      </c>
      <c r="C22" s="2">
        <v>1019</v>
      </c>
      <c r="D22">
        <v>2499</v>
      </c>
      <c r="E22" t="s">
        <v>13</v>
      </c>
      <c r="F22" s="5">
        <v>6.2</v>
      </c>
      <c r="G22" s="5">
        <v>9.1999999999999993</v>
      </c>
      <c r="H22" s="7">
        <f>G22-F22</f>
        <v>2.9999999999999991</v>
      </c>
      <c r="I22" s="5">
        <f>IF(G22&gt;50,H22*0.2,H22*0.1)</f>
        <v>0.29999999999999993</v>
      </c>
      <c r="J22" t="s">
        <v>47</v>
      </c>
      <c r="K22" t="s">
        <v>48</v>
      </c>
      <c r="L22" t="s">
        <v>17</v>
      </c>
    </row>
    <row r="23" spans="2:12" x14ac:dyDescent="0.2">
      <c r="B23" s="1" t="s">
        <v>20</v>
      </c>
      <c r="C23" s="2">
        <v>1020</v>
      </c>
      <c r="D23">
        <v>2499</v>
      </c>
      <c r="E23" t="s">
        <v>13</v>
      </c>
      <c r="F23" s="5">
        <v>6.2</v>
      </c>
      <c r="G23" s="5">
        <v>9.1999999999999993</v>
      </c>
      <c r="H23" s="7">
        <f>G23-F23</f>
        <v>2.9999999999999991</v>
      </c>
      <c r="I23" s="5">
        <f>IF(G23&gt;50,H23*0.2,H23*0.1)</f>
        <v>0.29999999999999993</v>
      </c>
      <c r="J23" t="s">
        <v>47</v>
      </c>
      <c r="K23" t="s">
        <v>48</v>
      </c>
      <c r="L23" t="s">
        <v>22</v>
      </c>
    </row>
    <row r="24" spans="2:12" x14ac:dyDescent="0.2">
      <c r="B24" s="1" t="s">
        <v>20</v>
      </c>
      <c r="C24" s="2">
        <v>1021</v>
      </c>
      <c r="D24">
        <v>1109</v>
      </c>
      <c r="E24" t="s">
        <v>16</v>
      </c>
      <c r="F24" s="5">
        <v>3</v>
      </c>
      <c r="G24" s="5">
        <v>8</v>
      </c>
      <c r="H24" s="7">
        <f>G24-F24</f>
        <v>5</v>
      </c>
      <c r="I24" s="5">
        <f>IF(G24&gt;50,H24*0.2,H24*0.1)</f>
        <v>0.5</v>
      </c>
      <c r="J24" t="s">
        <v>45</v>
      </c>
      <c r="K24" t="s">
        <v>46</v>
      </c>
      <c r="L24" t="s">
        <v>17</v>
      </c>
    </row>
    <row r="25" spans="2:12" x14ac:dyDescent="0.2">
      <c r="B25" s="1" t="s">
        <v>20</v>
      </c>
      <c r="C25" s="2">
        <v>1022</v>
      </c>
      <c r="D25">
        <v>2877</v>
      </c>
      <c r="E25" t="s">
        <v>11</v>
      </c>
      <c r="F25" s="5">
        <v>11.4</v>
      </c>
      <c r="G25" s="5">
        <v>16.3</v>
      </c>
      <c r="H25" s="7">
        <f>G25-F25</f>
        <v>4.9000000000000004</v>
      </c>
      <c r="I25" s="5">
        <f>IF(G25&gt;50,H25*0.2,H25*0.1)</f>
        <v>0.49000000000000005</v>
      </c>
      <c r="J25" t="s">
        <v>47</v>
      </c>
      <c r="K25" t="s">
        <v>48</v>
      </c>
      <c r="L25" t="s">
        <v>23</v>
      </c>
    </row>
    <row r="26" spans="2:12" x14ac:dyDescent="0.2">
      <c r="B26" s="1" t="s">
        <v>20</v>
      </c>
      <c r="C26" s="2">
        <v>1023</v>
      </c>
      <c r="D26">
        <v>1109</v>
      </c>
      <c r="E26" t="s">
        <v>16</v>
      </c>
      <c r="F26" s="5">
        <v>3</v>
      </c>
      <c r="G26" s="5">
        <v>8</v>
      </c>
      <c r="H26" s="7">
        <f>G26-F26</f>
        <v>5</v>
      </c>
      <c r="I26" s="5">
        <f>IF(G26&gt;50,H26*0.2,H26*0.1)</f>
        <v>0.5</v>
      </c>
      <c r="J26" t="s">
        <v>49</v>
      </c>
      <c r="K26" t="s">
        <v>50</v>
      </c>
      <c r="L26" t="s">
        <v>10</v>
      </c>
    </row>
    <row r="27" spans="2:12" x14ac:dyDescent="0.2">
      <c r="B27" s="1" t="s">
        <v>20</v>
      </c>
      <c r="C27" s="2">
        <v>1024</v>
      </c>
      <c r="D27">
        <v>9212</v>
      </c>
      <c r="E27" t="s">
        <v>19</v>
      </c>
      <c r="F27" s="5">
        <v>4</v>
      </c>
      <c r="G27" s="5">
        <v>7</v>
      </c>
      <c r="H27" s="7">
        <f>G27-F27</f>
        <v>3</v>
      </c>
      <c r="I27" s="5">
        <f>IF(G27&gt;50,H27*0.2,H27*0.1)</f>
        <v>0.30000000000000004</v>
      </c>
      <c r="J27" t="s">
        <v>45</v>
      </c>
      <c r="K27" t="s">
        <v>46</v>
      </c>
      <c r="L27" t="s">
        <v>23</v>
      </c>
    </row>
    <row r="28" spans="2:12" x14ac:dyDescent="0.2">
      <c r="B28" s="1" t="s">
        <v>20</v>
      </c>
      <c r="C28" s="2">
        <v>1025</v>
      </c>
      <c r="D28">
        <v>2877</v>
      </c>
      <c r="E28" t="s">
        <v>11</v>
      </c>
      <c r="F28" s="5">
        <v>11.4</v>
      </c>
      <c r="G28" s="5">
        <v>16.3</v>
      </c>
      <c r="H28" s="7">
        <f>G28-F28</f>
        <v>4.9000000000000004</v>
      </c>
      <c r="I28" s="5">
        <f>IF(G28&gt;50,H28*0.2,H28*0.1)</f>
        <v>0.49000000000000005</v>
      </c>
      <c r="J28" t="s">
        <v>49</v>
      </c>
      <c r="K28" t="s">
        <v>50</v>
      </c>
      <c r="L28" t="s">
        <v>22</v>
      </c>
    </row>
    <row r="29" spans="2:12" x14ac:dyDescent="0.2">
      <c r="B29" s="1" t="s">
        <v>20</v>
      </c>
      <c r="C29" s="2">
        <v>1026</v>
      </c>
      <c r="D29">
        <v>6119</v>
      </c>
      <c r="E29" t="s">
        <v>24</v>
      </c>
      <c r="F29" s="5">
        <v>9</v>
      </c>
      <c r="G29" s="5">
        <v>14</v>
      </c>
      <c r="H29" s="7">
        <f>G29-F29</f>
        <v>5</v>
      </c>
      <c r="I29" s="5">
        <f>IF(G29&gt;50,H29*0.2,H29*0.1)</f>
        <v>0.5</v>
      </c>
      <c r="J29" t="s">
        <v>49</v>
      </c>
      <c r="K29" t="s">
        <v>50</v>
      </c>
      <c r="L29" t="s">
        <v>10</v>
      </c>
    </row>
    <row r="30" spans="2:12" x14ac:dyDescent="0.2">
      <c r="B30" s="1" t="s">
        <v>20</v>
      </c>
      <c r="C30" s="2">
        <v>1027</v>
      </c>
      <c r="D30">
        <v>6119</v>
      </c>
      <c r="E30" t="s">
        <v>24</v>
      </c>
      <c r="F30" s="5">
        <v>9</v>
      </c>
      <c r="G30" s="5">
        <v>14</v>
      </c>
      <c r="H30" s="7">
        <f>G30-F30</f>
        <v>5</v>
      </c>
      <c r="I30" s="5">
        <f>IF(G30&gt;50,H30*0.2,H30*0.1)</f>
        <v>0.5</v>
      </c>
      <c r="J30" t="s">
        <v>43</v>
      </c>
      <c r="K30" t="s">
        <v>44</v>
      </c>
      <c r="L30" t="s">
        <v>22</v>
      </c>
    </row>
    <row r="31" spans="2:12" x14ac:dyDescent="0.2">
      <c r="B31" s="1" t="s">
        <v>20</v>
      </c>
      <c r="C31" s="2">
        <v>1028</v>
      </c>
      <c r="D31">
        <v>8722</v>
      </c>
      <c r="E31" t="s">
        <v>15</v>
      </c>
      <c r="F31" s="5">
        <v>344</v>
      </c>
      <c r="G31" s="5">
        <v>502</v>
      </c>
      <c r="H31" s="7">
        <f>G31-F31</f>
        <v>158</v>
      </c>
      <c r="I31" s="5">
        <f>IF(G31&gt;50,H31*0.2,H31*0.1)</f>
        <v>31.6</v>
      </c>
      <c r="J31" t="s">
        <v>43</v>
      </c>
      <c r="K31" t="s">
        <v>44</v>
      </c>
      <c r="L31" t="s">
        <v>14</v>
      </c>
    </row>
    <row r="32" spans="2:12" x14ac:dyDescent="0.2">
      <c r="B32" s="1" t="s">
        <v>20</v>
      </c>
      <c r="C32" s="2">
        <v>1029</v>
      </c>
      <c r="D32">
        <v>2499</v>
      </c>
      <c r="E32" t="s">
        <v>13</v>
      </c>
      <c r="F32" s="5">
        <v>6.2</v>
      </c>
      <c r="G32" s="5">
        <v>9.1999999999999993</v>
      </c>
      <c r="H32" s="7">
        <f>G32-F32</f>
        <v>2.9999999999999991</v>
      </c>
      <c r="I32" s="5">
        <f>IF(G32&gt;50,H32*0.2,H32*0.1)</f>
        <v>0.29999999999999993</v>
      </c>
      <c r="J32" t="s">
        <v>45</v>
      </c>
      <c r="K32" t="s">
        <v>46</v>
      </c>
      <c r="L32" t="s">
        <v>14</v>
      </c>
    </row>
    <row r="33" spans="2:12" x14ac:dyDescent="0.2">
      <c r="B33" s="1" t="s">
        <v>20</v>
      </c>
      <c r="C33" s="2">
        <v>1030</v>
      </c>
      <c r="D33">
        <v>4421</v>
      </c>
      <c r="E33" t="s">
        <v>18</v>
      </c>
      <c r="F33" s="5">
        <v>45</v>
      </c>
      <c r="G33" s="5">
        <v>87</v>
      </c>
      <c r="H33" s="7">
        <f>G33-F33</f>
        <v>42</v>
      </c>
      <c r="I33" s="5">
        <f>IF(G33&gt;50,H33*0.2,H33*0.1)</f>
        <v>8.4</v>
      </c>
      <c r="J33" t="s">
        <v>45</v>
      </c>
      <c r="K33" t="s">
        <v>46</v>
      </c>
      <c r="L33" t="s">
        <v>22</v>
      </c>
    </row>
    <row r="34" spans="2:12" x14ac:dyDescent="0.2">
      <c r="B34" s="1" t="s">
        <v>20</v>
      </c>
      <c r="C34" s="2">
        <v>1031</v>
      </c>
      <c r="D34">
        <v>1109</v>
      </c>
      <c r="E34" t="s">
        <v>16</v>
      </c>
      <c r="F34" s="5">
        <v>3</v>
      </c>
      <c r="G34" s="5">
        <v>8</v>
      </c>
      <c r="H34" s="7">
        <f>G34-F34</f>
        <v>5</v>
      </c>
      <c r="I34" s="5">
        <f>IF(G34&gt;50,H34*0.2,H34*0.1)</f>
        <v>0.5</v>
      </c>
      <c r="J34" t="s">
        <v>45</v>
      </c>
      <c r="K34" t="s">
        <v>46</v>
      </c>
      <c r="L34" t="s">
        <v>12</v>
      </c>
    </row>
    <row r="35" spans="2:12" x14ac:dyDescent="0.2">
      <c r="B35" s="1" t="s">
        <v>20</v>
      </c>
      <c r="C35" s="2">
        <v>1032</v>
      </c>
      <c r="D35">
        <v>2877</v>
      </c>
      <c r="E35" t="s">
        <v>11</v>
      </c>
      <c r="F35" s="5">
        <v>11.4</v>
      </c>
      <c r="G35" s="5">
        <v>16.3</v>
      </c>
      <c r="H35" s="7">
        <f>G35-F35</f>
        <v>4.9000000000000004</v>
      </c>
      <c r="I35" s="5">
        <f>IF(G35&gt;50,H35*0.2,H35*0.1)</f>
        <v>0.49000000000000005</v>
      </c>
      <c r="J35" t="s">
        <v>43</v>
      </c>
      <c r="K35" t="s">
        <v>44</v>
      </c>
      <c r="L35" t="s">
        <v>14</v>
      </c>
    </row>
    <row r="36" spans="2:12" x14ac:dyDescent="0.2">
      <c r="B36" s="1" t="s">
        <v>20</v>
      </c>
      <c r="C36" s="2">
        <v>1033</v>
      </c>
      <c r="D36">
        <v>9822</v>
      </c>
      <c r="E36" t="s">
        <v>9</v>
      </c>
      <c r="F36" s="5">
        <v>58.3</v>
      </c>
      <c r="G36" s="5">
        <v>98.4</v>
      </c>
      <c r="H36" s="7">
        <f>G36-F36</f>
        <v>40.100000000000009</v>
      </c>
      <c r="I36" s="5">
        <f>IF(G36&gt;50,H36*0.2,H36*0.1)</f>
        <v>8.0200000000000014</v>
      </c>
      <c r="J36" t="s">
        <v>45</v>
      </c>
      <c r="K36" t="s">
        <v>46</v>
      </c>
      <c r="L36" t="s">
        <v>12</v>
      </c>
    </row>
    <row r="37" spans="2:12" x14ac:dyDescent="0.2">
      <c r="B37" s="1" t="s">
        <v>20</v>
      </c>
      <c r="C37" s="2">
        <v>1034</v>
      </c>
      <c r="D37">
        <v>2877</v>
      </c>
      <c r="E37" t="s">
        <v>11</v>
      </c>
      <c r="F37" s="5">
        <v>11.4</v>
      </c>
      <c r="G37" s="5">
        <v>16.3</v>
      </c>
      <c r="H37" s="7">
        <f>G37-F37</f>
        <v>4.9000000000000004</v>
      </c>
      <c r="I37" s="5">
        <f>IF(G37&gt;50,H37*0.2,H37*0.1)</f>
        <v>0.49000000000000005</v>
      </c>
      <c r="J37" t="s">
        <v>45</v>
      </c>
      <c r="K37" t="s">
        <v>46</v>
      </c>
      <c r="L37" t="s">
        <v>17</v>
      </c>
    </row>
    <row r="38" spans="2:12" x14ac:dyDescent="0.2">
      <c r="B38" s="1" t="s">
        <v>25</v>
      </c>
      <c r="C38" s="2">
        <v>1035</v>
      </c>
      <c r="D38">
        <v>2499</v>
      </c>
      <c r="E38" t="s">
        <v>13</v>
      </c>
      <c r="F38" s="5">
        <v>6.2</v>
      </c>
      <c r="G38" s="5">
        <v>9.1999999999999993</v>
      </c>
      <c r="H38" s="7">
        <f>G38-F38</f>
        <v>2.9999999999999991</v>
      </c>
      <c r="I38" s="5">
        <f>IF(G38&gt;50,H38*0.2,H38*0.1)</f>
        <v>0.29999999999999993</v>
      </c>
      <c r="J38" t="s">
        <v>49</v>
      </c>
      <c r="K38" t="s">
        <v>50</v>
      </c>
      <c r="L38" t="s">
        <v>12</v>
      </c>
    </row>
    <row r="39" spans="2:12" x14ac:dyDescent="0.2">
      <c r="B39" s="1" t="s">
        <v>25</v>
      </c>
      <c r="C39" s="2">
        <v>1036</v>
      </c>
      <c r="D39">
        <v>2499</v>
      </c>
      <c r="E39" t="s">
        <v>13</v>
      </c>
      <c r="F39" s="5">
        <v>6.2</v>
      </c>
      <c r="G39" s="5">
        <v>9.1999999999999993</v>
      </c>
      <c r="H39" s="7">
        <f>G39-F39</f>
        <v>2.9999999999999991</v>
      </c>
      <c r="I39" s="5">
        <f>IF(G39&gt;50,H39*0.2,H39*0.1)</f>
        <v>0.29999999999999993</v>
      </c>
      <c r="J39" t="s">
        <v>45</v>
      </c>
      <c r="K39" t="s">
        <v>46</v>
      </c>
      <c r="L39" t="s">
        <v>22</v>
      </c>
    </row>
    <row r="40" spans="2:12" x14ac:dyDescent="0.2">
      <c r="B40" s="1" t="s">
        <v>25</v>
      </c>
      <c r="C40" s="2">
        <v>1037</v>
      </c>
      <c r="D40">
        <v>6622</v>
      </c>
      <c r="E40" t="s">
        <v>26</v>
      </c>
      <c r="F40" s="5">
        <v>42</v>
      </c>
      <c r="G40" s="5">
        <v>77</v>
      </c>
      <c r="H40" s="7">
        <f>G40-F40</f>
        <v>35</v>
      </c>
      <c r="I40" s="5">
        <f>IF(G40&gt;50,H40*0.2,H40*0.1)</f>
        <v>7</v>
      </c>
      <c r="J40" t="s">
        <v>45</v>
      </c>
      <c r="K40" t="s">
        <v>46</v>
      </c>
      <c r="L40" t="s">
        <v>22</v>
      </c>
    </row>
    <row r="41" spans="2:12" x14ac:dyDescent="0.2">
      <c r="B41" s="1" t="s">
        <v>25</v>
      </c>
      <c r="C41" s="2">
        <v>1038</v>
      </c>
      <c r="D41">
        <v>2499</v>
      </c>
      <c r="E41" t="s">
        <v>13</v>
      </c>
      <c r="F41" s="5">
        <v>6.2</v>
      </c>
      <c r="G41" s="5">
        <v>9.1999999999999993</v>
      </c>
      <c r="H41" s="7">
        <f>G41-F41</f>
        <v>2.9999999999999991</v>
      </c>
      <c r="I41" s="5">
        <f>IF(G41&gt;50,H41*0.2,H41*0.1)</f>
        <v>0.29999999999999993</v>
      </c>
      <c r="J41" t="s">
        <v>45</v>
      </c>
      <c r="K41" t="s">
        <v>46</v>
      </c>
      <c r="L41" t="s">
        <v>22</v>
      </c>
    </row>
    <row r="42" spans="2:12" x14ac:dyDescent="0.2">
      <c r="B42" s="1" t="s">
        <v>25</v>
      </c>
      <c r="C42" s="2">
        <v>1039</v>
      </c>
      <c r="D42">
        <v>2877</v>
      </c>
      <c r="E42" t="s">
        <v>11</v>
      </c>
      <c r="F42" s="5">
        <v>11.4</v>
      </c>
      <c r="G42" s="5">
        <v>16.3</v>
      </c>
      <c r="H42" s="7">
        <f>G42-F42</f>
        <v>4.9000000000000004</v>
      </c>
      <c r="I42" s="5">
        <f>IF(G42&gt;50,H42*0.2,H42*0.1)</f>
        <v>0.49000000000000005</v>
      </c>
      <c r="J42" t="s">
        <v>45</v>
      </c>
      <c r="K42" t="s">
        <v>46</v>
      </c>
      <c r="L42" t="s">
        <v>12</v>
      </c>
    </row>
    <row r="43" spans="2:12" x14ac:dyDescent="0.2">
      <c r="B43" s="1" t="s">
        <v>25</v>
      </c>
      <c r="C43" s="2">
        <v>1040</v>
      </c>
      <c r="D43">
        <v>1109</v>
      </c>
      <c r="E43" t="s">
        <v>16</v>
      </c>
      <c r="F43" s="5">
        <v>3</v>
      </c>
      <c r="G43" s="5">
        <v>8</v>
      </c>
      <c r="H43" s="7">
        <f>G43-F43</f>
        <v>5</v>
      </c>
      <c r="I43" s="5">
        <f>IF(G43&gt;50,H43*0.2,H43*0.1)</f>
        <v>0.5</v>
      </c>
      <c r="J43" t="s">
        <v>45</v>
      </c>
      <c r="K43" t="s">
        <v>46</v>
      </c>
      <c r="L43" t="s">
        <v>14</v>
      </c>
    </row>
    <row r="44" spans="2:12" x14ac:dyDescent="0.2">
      <c r="B44" s="1" t="s">
        <v>25</v>
      </c>
      <c r="C44" s="2">
        <v>1041</v>
      </c>
      <c r="D44">
        <v>2499</v>
      </c>
      <c r="E44" t="s">
        <v>13</v>
      </c>
      <c r="F44" s="5">
        <v>6.2</v>
      </c>
      <c r="G44" s="5">
        <v>9.1999999999999993</v>
      </c>
      <c r="H44" s="7">
        <f>G44-F44</f>
        <v>2.9999999999999991</v>
      </c>
      <c r="I44" s="5">
        <f>IF(G44&gt;50,H44*0.2,H44*0.1)</f>
        <v>0.29999999999999993</v>
      </c>
      <c r="J44" t="s">
        <v>43</v>
      </c>
      <c r="K44" t="s">
        <v>44</v>
      </c>
      <c r="L44" t="s">
        <v>10</v>
      </c>
    </row>
    <row r="45" spans="2:12" x14ac:dyDescent="0.2">
      <c r="B45" s="1" t="s">
        <v>25</v>
      </c>
      <c r="C45" s="2">
        <v>1042</v>
      </c>
      <c r="D45">
        <v>8722</v>
      </c>
      <c r="E45" t="s">
        <v>15</v>
      </c>
      <c r="F45" s="5">
        <v>344</v>
      </c>
      <c r="G45" s="5">
        <v>502</v>
      </c>
      <c r="H45" s="7">
        <f>G45-F45</f>
        <v>158</v>
      </c>
      <c r="I45" s="5">
        <f>IF(G45&gt;50,H45*0.2,H45*0.1)</f>
        <v>31.6</v>
      </c>
      <c r="J45" t="s">
        <v>47</v>
      </c>
      <c r="K45" t="s">
        <v>48</v>
      </c>
      <c r="L45" t="s">
        <v>10</v>
      </c>
    </row>
    <row r="46" spans="2:12" x14ac:dyDescent="0.2">
      <c r="B46" s="1" t="s">
        <v>25</v>
      </c>
      <c r="C46" s="2">
        <v>1043</v>
      </c>
      <c r="D46">
        <v>2242</v>
      </c>
      <c r="E46" t="s">
        <v>21</v>
      </c>
      <c r="F46" s="5">
        <v>60</v>
      </c>
      <c r="G46" s="5">
        <v>124</v>
      </c>
      <c r="H46" s="7">
        <f>G46-F46</f>
        <v>64</v>
      </c>
      <c r="I46" s="5">
        <f>IF(G46&gt;50,H46*0.2,H46*0.1)</f>
        <v>12.8</v>
      </c>
      <c r="J46" t="s">
        <v>47</v>
      </c>
      <c r="K46" t="s">
        <v>48</v>
      </c>
      <c r="L46" t="s">
        <v>12</v>
      </c>
    </row>
    <row r="47" spans="2:12" x14ac:dyDescent="0.2">
      <c r="B47" s="1" t="s">
        <v>25</v>
      </c>
      <c r="C47" s="2">
        <v>1044</v>
      </c>
      <c r="D47">
        <v>2877</v>
      </c>
      <c r="E47" t="s">
        <v>11</v>
      </c>
      <c r="F47" s="5">
        <v>11.4</v>
      </c>
      <c r="G47" s="5">
        <v>16.3</v>
      </c>
      <c r="H47" s="7">
        <f>G47-F47</f>
        <v>4.9000000000000004</v>
      </c>
      <c r="I47" s="5">
        <f>IF(G47&gt;50,H47*0.2,H47*0.1)</f>
        <v>0.49000000000000005</v>
      </c>
      <c r="J47" t="s">
        <v>47</v>
      </c>
      <c r="K47" t="s">
        <v>48</v>
      </c>
      <c r="L47" t="s">
        <v>12</v>
      </c>
    </row>
    <row r="48" spans="2:12" x14ac:dyDescent="0.2">
      <c r="B48" s="1" t="s">
        <v>25</v>
      </c>
      <c r="C48" s="2">
        <v>1045</v>
      </c>
      <c r="D48">
        <v>8722</v>
      </c>
      <c r="E48" t="s">
        <v>15</v>
      </c>
      <c r="F48" s="5">
        <v>344</v>
      </c>
      <c r="G48" s="5">
        <v>502</v>
      </c>
      <c r="H48" s="7">
        <f>G48-F48</f>
        <v>158</v>
      </c>
      <c r="I48" s="5">
        <f>IF(G48&gt;50,H48*0.2,H48*0.1)</f>
        <v>31.6</v>
      </c>
      <c r="J48" t="s">
        <v>49</v>
      </c>
      <c r="K48" t="s">
        <v>50</v>
      </c>
      <c r="L48" t="s">
        <v>14</v>
      </c>
    </row>
    <row r="49" spans="2:12" x14ac:dyDescent="0.2">
      <c r="B49" s="1" t="s">
        <v>25</v>
      </c>
      <c r="C49" s="2">
        <v>1046</v>
      </c>
      <c r="D49">
        <v>6119</v>
      </c>
      <c r="E49" t="s">
        <v>24</v>
      </c>
      <c r="F49" s="5">
        <v>9</v>
      </c>
      <c r="G49" s="5">
        <v>14</v>
      </c>
      <c r="H49" s="7">
        <f>G49-F49</f>
        <v>5</v>
      </c>
      <c r="I49" s="5">
        <f>IF(G49&gt;50,H49*0.2,H49*0.1)</f>
        <v>0.5</v>
      </c>
      <c r="J49" t="s">
        <v>45</v>
      </c>
      <c r="K49" t="s">
        <v>46</v>
      </c>
      <c r="L49" t="s">
        <v>23</v>
      </c>
    </row>
    <row r="50" spans="2:12" x14ac:dyDescent="0.2">
      <c r="B50" s="1" t="s">
        <v>25</v>
      </c>
      <c r="C50" s="2">
        <v>1047</v>
      </c>
      <c r="D50">
        <v>6622</v>
      </c>
      <c r="E50" t="s">
        <v>26</v>
      </c>
      <c r="F50" s="5">
        <v>42</v>
      </c>
      <c r="G50" s="5">
        <v>77</v>
      </c>
      <c r="H50" s="7">
        <f>G50-F50</f>
        <v>35</v>
      </c>
      <c r="I50" s="5">
        <f>IF(G50&gt;50,H50*0.2,H50*0.1)</f>
        <v>7</v>
      </c>
      <c r="J50" t="s">
        <v>49</v>
      </c>
      <c r="K50" t="s">
        <v>50</v>
      </c>
      <c r="L50" t="s">
        <v>14</v>
      </c>
    </row>
    <row r="51" spans="2:12" x14ac:dyDescent="0.2">
      <c r="B51" s="1" t="s">
        <v>25</v>
      </c>
      <c r="C51" s="2">
        <v>1048</v>
      </c>
      <c r="D51">
        <v>8722</v>
      </c>
      <c r="E51" t="s">
        <v>15</v>
      </c>
      <c r="F51" s="5">
        <v>344</v>
      </c>
      <c r="G51" s="5">
        <v>502</v>
      </c>
      <c r="H51" s="7">
        <f>G51-F51</f>
        <v>158</v>
      </c>
      <c r="I51" s="5">
        <f>IF(G51&gt;50,H51*0.2,H51*0.1)</f>
        <v>31.6</v>
      </c>
      <c r="J51" t="s">
        <v>43</v>
      </c>
      <c r="K51" t="s">
        <v>44</v>
      </c>
      <c r="L51" t="s">
        <v>14</v>
      </c>
    </row>
    <row r="52" spans="2:12" x14ac:dyDescent="0.2">
      <c r="B52" s="1" t="s">
        <v>27</v>
      </c>
      <c r="C52" s="2">
        <v>1049</v>
      </c>
      <c r="D52">
        <v>2499</v>
      </c>
      <c r="E52" t="s">
        <v>13</v>
      </c>
      <c r="F52" s="5">
        <v>6.2</v>
      </c>
      <c r="G52" s="5">
        <v>9.1999999999999993</v>
      </c>
      <c r="H52" s="7">
        <f>G52-F52</f>
        <v>2.9999999999999991</v>
      </c>
      <c r="I52" s="5">
        <f>IF(G52&gt;50,H52*0.2,H52*0.1)</f>
        <v>0.29999999999999993</v>
      </c>
      <c r="J52" t="s">
        <v>43</v>
      </c>
      <c r="K52" t="s">
        <v>44</v>
      </c>
      <c r="L52" t="s">
        <v>17</v>
      </c>
    </row>
    <row r="53" spans="2:12" x14ac:dyDescent="0.2">
      <c r="B53" s="1" t="s">
        <v>27</v>
      </c>
      <c r="C53" s="2">
        <v>1050</v>
      </c>
      <c r="D53">
        <v>2877</v>
      </c>
      <c r="E53" t="s">
        <v>11</v>
      </c>
      <c r="F53" s="5">
        <v>11.4</v>
      </c>
      <c r="G53" s="5">
        <v>16.3</v>
      </c>
      <c r="H53" s="7">
        <f>G53-F53</f>
        <v>4.9000000000000004</v>
      </c>
      <c r="I53" s="5">
        <f>IF(G53&gt;50,H53*0.2,H53*0.1)</f>
        <v>0.49000000000000005</v>
      </c>
      <c r="J53" t="s">
        <v>43</v>
      </c>
      <c r="K53" t="s">
        <v>44</v>
      </c>
      <c r="L53" t="s">
        <v>14</v>
      </c>
    </row>
    <row r="54" spans="2:12" x14ac:dyDescent="0.2">
      <c r="B54" s="1" t="s">
        <v>27</v>
      </c>
      <c r="C54" s="2">
        <v>1051</v>
      </c>
      <c r="D54">
        <v>6119</v>
      </c>
      <c r="E54" t="s">
        <v>24</v>
      </c>
      <c r="F54" s="5">
        <v>9</v>
      </c>
      <c r="G54" s="5">
        <v>14</v>
      </c>
      <c r="H54" s="7">
        <f>G54-F54</f>
        <v>5</v>
      </c>
      <c r="I54" s="5">
        <f>IF(G54&gt;50,H54*0.2,H54*0.1)</f>
        <v>0.5</v>
      </c>
      <c r="J54" t="s">
        <v>47</v>
      </c>
      <c r="K54" t="s">
        <v>48</v>
      </c>
      <c r="L54" t="s">
        <v>23</v>
      </c>
    </row>
    <row r="55" spans="2:12" x14ac:dyDescent="0.2">
      <c r="B55" s="1" t="s">
        <v>27</v>
      </c>
      <c r="C55" s="2">
        <v>1052</v>
      </c>
      <c r="D55">
        <v>6622</v>
      </c>
      <c r="E55" t="s">
        <v>26</v>
      </c>
      <c r="F55" s="5">
        <v>42</v>
      </c>
      <c r="G55" s="5">
        <v>77</v>
      </c>
      <c r="H55" s="7">
        <f>G55-F55</f>
        <v>35</v>
      </c>
      <c r="I55" s="5">
        <f>IF(G55&gt;50,H55*0.2,H55*0.1)</f>
        <v>7</v>
      </c>
      <c r="J55" t="s">
        <v>47</v>
      </c>
      <c r="K55" t="s">
        <v>48</v>
      </c>
      <c r="L55" t="s">
        <v>14</v>
      </c>
    </row>
    <row r="56" spans="2:12" x14ac:dyDescent="0.2">
      <c r="B56" s="1" t="s">
        <v>27</v>
      </c>
      <c r="C56" s="2">
        <v>1053</v>
      </c>
      <c r="D56">
        <v>2242</v>
      </c>
      <c r="E56" t="s">
        <v>21</v>
      </c>
      <c r="F56" s="5">
        <v>60</v>
      </c>
      <c r="G56" s="5">
        <v>124</v>
      </c>
      <c r="H56" s="7">
        <f>G56-F56</f>
        <v>64</v>
      </c>
      <c r="I56" s="5">
        <f>IF(G56&gt;50,H56*0.2,H56*0.1)</f>
        <v>12.8</v>
      </c>
      <c r="J56" t="s">
        <v>43</v>
      </c>
      <c r="K56" t="s">
        <v>44</v>
      </c>
      <c r="L56" t="s">
        <v>12</v>
      </c>
    </row>
    <row r="57" spans="2:12" x14ac:dyDescent="0.2">
      <c r="B57" s="1" t="s">
        <v>27</v>
      </c>
      <c r="C57" s="2">
        <v>1054</v>
      </c>
      <c r="D57">
        <v>4421</v>
      </c>
      <c r="E57" t="s">
        <v>18</v>
      </c>
      <c r="F57" s="5">
        <v>45</v>
      </c>
      <c r="G57" s="5">
        <v>87</v>
      </c>
      <c r="H57" s="7">
        <f>G57-F57</f>
        <v>42</v>
      </c>
      <c r="I57" s="5">
        <f>IF(G57&gt;50,H57*0.2,H57*0.1)</f>
        <v>8.4</v>
      </c>
      <c r="J57" t="s">
        <v>47</v>
      </c>
      <c r="K57" t="s">
        <v>48</v>
      </c>
      <c r="L57" t="s">
        <v>22</v>
      </c>
    </row>
    <row r="58" spans="2:12" x14ac:dyDescent="0.2">
      <c r="B58" s="1" t="s">
        <v>27</v>
      </c>
      <c r="C58" s="2">
        <v>1055</v>
      </c>
      <c r="D58">
        <v>6119</v>
      </c>
      <c r="E58" t="s">
        <v>24</v>
      </c>
      <c r="F58" s="5">
        <v>9</v>
      </c>
      <c r="G58" s="5">
        <v>14</v>
      </c>
      <c r="H58" s="7">
        <f>G58-F58</f>
        <v>5</v>
      </c>
      <c r="I58" s="5">
        <f>IF(G58&gt;50,H58*0.2,H58*0.1)</f>
        <v>0.5</v>
      </c>
      <c r="J58" t="s">
        <v>45</v>
      </c>
      <c r="K58" t="s">
        <v>46</v>
      </c>
      <c r="L58" t="s">
        <v>22</v>
      </c>
    </row>
    <row r="59" spans="2:12" x14ac:dyDescent="0.2">
      <c r="B59" s="1" t="s">
        <v>27</v>
      </c>
      <c r="C59" s="2">
        <v>1056</v>
      </c>
      <c r="D59">
        <v>1109</v>
      </c>
      <c r="E59" t="s">
        <v>16</v>
      </c>
      <c r="F59" s="5">
        <v>3</v>
      </c>
      <c r="G59" s="5">
        <v>8</v>
      </c>
      <c r="H59" s="7">
        <f>G59-F59</f>
        <v>5</v>
      </c>
      <c r="I59" s="5">
        <f>IF(G59&gt;50,H59*0.2,H59*0.1)</f>
        <v>0.5</v>
      </c>
      <c r="J59" t="s">
        <v>47</v>
      </c>
      <c r="K59" t="s">
        <v>48</v>
      </c>
      <c r="L59" t="s">
        <v>12</v>
      </c>
    </row>
    <row r="60" spans="2:12" x14ac:dyDescent="0.2">
      <c r="B60" s="1" t="s">
        <v>27</v>
      </c>
      <c r="C60" s="2">
        <v>1057</v>
      </c>
      <c r="D60">
        <v>2499</v>
      </c>
      <c r="E60" t="s">
        <v>13</v>
      </c>
      <c r="F60" s="5">
        <v>6.2</v>
      </c>
      <c r="G60" s="5">
        <v>9.1999999999999993</v>
      </c>
      <c r="H60" s="7">
        <f>G60-F60</f>
        <v>2.9999999999999991</v>
      </c>
      <c r="I60" s="5">
        <f>IF(G60&gt;50,H60*0.2,H60*0.1)</f>
        <v>0.29999999999999993</v>
      </c>
      <c r="J60" t="s">
        <v>45</v>
      </c>
      <c r="K60" t="s">
        <v>46</v>
      </c>
      <c r="L60" t="s">
        <v>12</v>
      </c>
    </row>
    <row r="61" spans="2:12" x14ac:dyDescent="0.2">
      <c r="B61" s="1" t="s">
        <v>27</v>
      </c>
      <c r="C61" s="2">
        <v>1058</v>
      </c>
      <c r="D61">
        <v>6119</v>
      </c>
      <c r="E61" t="s">
        <v>24</v>
      </c>
      <c r="F61" s="5">
        <v>9</v>
      </c>
      <c r="G61" s="5">
        <v>14</v>
      </c>
      <c r="H61" s="7">
        <f>G61-F61</f>
        <v>5</v>
      </c>
      <c r="I61" s="5">
        <f>IF(G61&gt;50,H61*0.2,H61*0.1)</f>
        <v>0.5</v>
      </c>
      <c r="J61" t="s">
        <v>49</v>
      </c>
      <c r="K61" t="s">
        <v>50</v>
      </c>
      <c r="L61" t="s">
        <v>14</v>
      </c>
    </row>
    <row r="62" spans="2:12" x14ac:dyDescent="0.2">
      <c r="B62" s="1" t="s">
        <v>27</v>
      </c>
      <c r="C62" s="2">
        <v>1059</v>
      </c>
      <c r="D62">
        <v>2242</v>
      </c>
      <c r="E62" t="s">
        <v>21</v>
      </c>
      <c r="F62" s="5">
        <v>60</v>
      </c>
      <c r="G62" s="5">
        <v>124</v>
      </c>
      <c r="H62" s="7">
        <f>G62-F62</f>
        <v>64</v>
      </c>
      <c r="I62" s="5">
        <f>IF(G62&gt;50,H62*0.2,H62*0.1)</f>
        <v>12.8</v>
      </c>
      <c r="J62" t="s">
        <v>47</v>
      </c>
      <c r="K62" t="s">
        <v>48</v>
      </c>
      <c r="L62" t="s">
        <v>14</v>
      </c>
    </row>
    <row r="63" spans="2:12" x14ac:dyDescent="0.2">
      <c r="B63" s="1" t="s">
        <v>27</v>
      </c>
      <c r="C63" s="2">
        <v>1060</v>
      </c>
      <c r="D63">
        <v>6119</v>
      </c>
      <c r="E63" t="s">
        <v>24</v>
      </c>
      <c r="F63" s="5">
        <v>9</v>
      </c>
      <c r="G63" s="5">
        <v>14</v>
      </c>
      <c r="H63" s="7">
        <f>G63-F63</f>
        <v>5</v>
      </c>
      <c r="I63" s="5">
        <f>IF(G63&gt;50,H63*0.2,H63*0.1)</f>
        <v>0.5</v>
      </c>
      <c r="J63" t="s">
        <v>47</v>
      </c>
      <c r="K63" t="s">
        <v>48</v>
      </c>
      <c r="L63" t="s">
        <v>22</v>
      </c>
    </row>
    <row r="64" spans="2:12" x14ac:dyDescent="0.2">
      <c r="B64" s="1" t="s">
        <v>28</v>
      </c>
      <c r="C64" s="2">
        <v>1061</v>
      </c>
      <c r="D64">
        <v>1109</v>
      </c>
      <c r="E64" t="s">
        <v>16</v>
      </c>
      <c r="F64" s="5">
        <v>3</v>
      </c>
      <c r="G64" s="5">
        <v>8</v>
      </c>
      <c r="H64" s="7">
        <f>G64-F64</f>
        <v>5</v>
      </c>
      <c r="I64" s="5">
        <f>IF(G64&gt;50,H64*0.2,H64*0.1)</f>
        <v>0.5</v>
      </c>
      <c r="J64" t="s">
        <v>47</v>
      </c>
      <c r="K64" t="s">
        <v>48</v>
      </c>
      <c r="L64" t="s">
        <v>22</v>
      </c>
    </row>
    <row r="65" spans="2:12" x14ac:dyDescent="0.2">
      <c r="B65" s="1" t="s">
        <v>28</v>
      </c>
      <c r="C65" s="2">
        <v>1062</v>
      </c>
      <c r="D65">
        <v>2499</v>
      </c>
      <c r="E65" t="s">
        <v>13</v>
      </c>
      <c r="F65" s="5">
        <v>6.2</v>
      </c>
      <c r="G65" s="5">
        <v>9.1999999999999993</v>
      </c>
      <c r="H65" s="7">
        <f>G65-F65</f>
        <v>2.9999999999999991</v>
      </c>
      <c r="I65" s="5">
        <f>IF(G65&gt;50,H65*0.2,H65*0.1)</f>
        <v>0.29999999999999993</v>
      </c>
      <c r="J65" t="s">
        <v>43</v>
      </c>
      <c r="K65" t="s">
        <v>44</v>
      </c>
      <c r="L65" t="s">
        <v>14</v>
      </c>
    </row>
    <row r="66" spans="2:12" x14ac:dyDescent="0.2">
      <c r="B66" s="1" t="s">
        <v>28</v>
      </c>
      <c r="C66" s="2">
        <v>1063</v>
      </c>
      <c r="D66">
        <v>1109</v>
      </c>
      <c r="E66" t="s">
        <v>16</v>
      </c>
      <c r="F66" s="5">
        <v>3</v>
      </c>
      <c r="G66" s="5">
        <v>8</v>
      </c>
      <c r="H66" s="7">
        <f>G66-F66</f>
        <v>5</v>
      </c>
      <c r="I66" s="5">
        <f>IF(G66&gt;50,H66*0.2,H66*0.1)</f>
        <v>0.5</v>
      </c>
      <c r="J66" t="s">
        <v>47</v>
      </c>
      <c r="K66" t="s">
        <v>48</v>
      </c>
      <c r="L66" t="s">
        <v>12</v>
      </c>
    </row>
    <row r="67" spans="2:12" x14ac:dyDescent="0.2">
      <c r="B67" s="1" t="s">
        <v>28</v>
      </c>
      <c r="C67" s="2">
        <v>1064</v>
      </c>
      <c r="D67">
        <v>2499</v>
      </c>
      <c r="E67" t="s">
        <v>13</v>
      </c>
      <c r="F67" s="5">
        <v>6.2</v>
      </c>
      <c r="G67" s="5">
        <v>9.1999999999999993</v>
      </c>
      <c r="H67" s="7">
        <f>G67-F67</f>
        <v>2.9999999999999991</v>
      </c>
      <c r="I67" s="5">
        <f>IF(G67&gt;50,H67*0.2,H67*0.1)</f>
        <v>0.29999999999999993</v>
      </c>
      <c r="J67" t="s">
        <v>49</v>
      </c>
      <c r="K67" t="s">
        <v>50</v>
      </c>
      <c r="L67" t="s">
        <v>14</v>
      </c>
    </row>
    <row r="68" spans="2:12" x14ac:dyDescent="0.2">
      <c r="B68" s="1" t="s">
        <v>28</v>
      </c>
      <c r="C68" s="2">
        <v>1065</v>
      </c>
      <c r="D68">
        <v>2499</v>
      </c>
      <c r="E68" t="s">
        <v>13</v>
      </c>
      <c r="F68" s="5">
        <v>6.2</v>
      </c>
      <c r="G68" s="5">
        <v>9.1999999999999993</v>
      </c>
      <c r="H68" s="7">
        <f>G68-F68</f>
        <v>2.9999999999999991</v>
      </c>
      <c r="I68" s="5">
        <f>IF(G68&gt;50,H68*0.2,H68*0.1)</f>
        <v>0.29999999999999993</v>
      </c>
      <c r="J68" t="s">
        <v>47</v>
      </c>
      <c r="K68" t="s">
        <v>48</v>
      </c>
      <c r="L68" t="s">
        <v>10</v>
      </c>
    </row>
    <row r="69" spans="2:12" x14ac:dyDescent="0.2">
      <c r="B69" s="1" t="s">
        <v>28</v>
      </c>
      <c r="C69" s="2">
        <v>1066</v>
      </c>
      <c r="D69">
        <v>2877</v>
      </c>
      <c r="E69" t="s">
        <v>11</v>
      </c>
      <c r="F69" s="5">
        <v>11.4</v>
      </c>
      <c r="G69" s="5">
        <v>16.3</v>
      </c>
      <c r="H69" s="7">
        <f>G69-F69</f>
        <v>4.9000000000000004</v>
      </c>
      <c r="I69" s="5">
        <f>IF(G69&gt;50,H69*0.2,H69*0.1)</f>
        <v>0.49000000000000005</v>
      </c>
      <c r="J69" t="s">
        <v>47</v>
      </c>
      <c r="K69" t="s">
        <v>48</v>
      </c>
      <c r="L69" t="s">
        <v>22</v>
      </c>
    </row>
    <row r="70" spans="2:12" x14ac:dyDescent="0.2">
      <c r="B70" s="1" t="s">
        <v>28</v>
      </c>
      <c r="C70" s="2">
        <v>1067</v>
      </c>
      <c r="D70">
        <v>2877</v>
      </c>
      <c r="E70" t="s">
        <v>11</v>
      </c>
      <c r="F70" s="5">
        <v>11.4</v>
      </c>
      <c r="G70" s="5">
        <v>16.3</v>
      </c>
      <c r="H70" s="7">
        <f>G70-F70</f>
        <v>4.9000000000000004</v>
      </c>
      <c r="I70" s="5">
        <f>IF(G70&gt;50,H70*0.2,H70*0.1)</f>
        <v>0.49000000000000005</v>
      </c>
      <c r="J70" t="s">
        <v>47</v>
      </c>
      <c r="K70" t="s">
        <v>48</v>
      </c>
      <c r="L70" t="s">
        <v>23</v>
      </c>
    </row>
    <row r="71" spans="2:12" x14ac:dyDescent="0.2">
      <c r="B71" s="1" t="s">
        <v>28</v>
      </c>
      <c r="C71" s="2">
        <v>1068</v>
      </c>
      <c r="D71">
        <v>6119</v>
      </c>
      <c r="E71" t="s">
        <v>24</v>
      </c>
      <c r="F71" s="5">
        <v>9</v>
      </c>
      <c r="G71" s="5">
        <v>14</v>
      </c>
      <c r="H71" s="7">
        <f>G71-F71</f>
        <v>5</v>
      </c>
      <c r="I71" s="5">
        <f>IF(G71&gt;50,H71*0.2,H71*0.1)</f>
        <v>0.5</v>
      </c>
      <c r="J71" t="s">
        <v>45</v>
      </c>
      <c r="K71" t="s">
        <v>46</v>
      </c>
      <c r="L71" t="s">
        <v>12</v>
      </c>
    </row>
    <row r="72" spans="2:12" x14ac:dyDescent="0.2">
      <c r="B72" s="1" t="s">
        <v>28</v>
      </c>
      <c r="C72" s="2">
        <v>1069</v>
      </c>
      <c r="D72">
        <v>1109</v>
      </c>
      <c r="E72" t="s">
        <v>16</v>
      </c>
      <c r="F72" s="5">
        <v>3</v>
      </c>
      <c r="G72" s="5">
        <v>8</v>
      </c>
      <c r="H72" s="7">
        <f>G72-F72</f>
        <v>5</v>
      </c>
      <c r="I72" s="5">
        <f>IF(G72&gt;50,H72*0.2,H72*0.1)</f>
        <v>0.5</v>
      </c>
      <c r="J72" t="s">
        <v>47</v>
      </c>
      <c r="K72" t="s">
        <v>48</v>
      </c>
      <c r="L72" t="s">
        <v>14</v>
      </c>
    </row>
    <row r="73" spans="2:12" x14ac:dyDescent="0.2">
      <c r="B73" s="1" t="s">
        <v>28</v>
      </c>
      <c r="C73" s="2">
        <v>1070</v>
      </c>
      <c r="D73">
        <v>2499</v>
      </c>
      <c r="E73" t="s">
        <v>13</v>
      </c>
      <c r="F73" s="5">
        <v>6.2</v>
      </c>
      <c r="G73" s="5">
        <v>9.1999999999999993</v>
      </c>
      <c r="H73" s="7">
        <f>G73-F73</f>
        <v>2.9999999999999991</v>
      </c>
      <c r="I73" s="5">
        <f>IF(G73&gt;50,H73*0.2,H73*0.1)</f>
        <v>0.29999999999999993</v>
      </c>
      <c r="J73" t="s">
        <v>49</v>
      </c>
      <c r="K73" t="s">
        <v>50</v>
      </c>
      <c r="L73" t="s">
        <v>14</v>
      </c>
    </row>
    <row r="74" spans="2:12" x14ac:dyDescent="0.2">
      <c r="B74" s="1" t="s">
        <v>28</v>
      </c>
      <c r="C74" s="2">
        <v>1071</v>
      </c>
      <c r="D74">
        <v>1109</v>
      </c>
      <c r="E74" t="s">
        <v>16</v>
      </c>
      <c r="F74" s="5">
        <v>3</v>
      </c>
      <c r="G74" s="5">
        <v>8</v>
      </c>
      <c r="H74" s="7">
        <f>G74-F74</f>
        <v>5</v>
      </c>
      <c r="I74" s="5">
        <f>IF(G74&gt;50,H74*0.2,H74*0.1)</f>
        <v>0.5</v>
      </c>
      <c r="J74" t="s">
        <v>43</v>
      </c>
      <c r="K74" t="s">
        <v>44</v>
      </c>
      <c r="L74" t="s">
        <v>14</v>
      </c>
    </row>
    <row r="75" spans="2:12" x14ac:dyDescent="0.2">
      <c r="B75" s="1" t="s">
        <v>28</v>
      </c>
      <c r="C75" s="2">
        <v>1072</v>
      </c>
      <c r="D75">
        <v>1109</v>
      </c>
      <c r="E75" t="s">
        <v>16</v>
      </c>
      <c r="F75" s="5">
        <v>3</v>
      </c>
      <c r="G75" s="5">
        <v>8</v>
      </c>
      <c r="H75" s="7">
        <f>G75-F75</f>
        <v>5</v>
      </c>
      <c r="I75" s="5">
        <f>IF(G75&gt;50,H75*0.2,H75*0.1)</f>
        <v>0.5</v>
      </c>
      <c r="J75" t="s">
        <v>47</v>
      </c>
      <c r="K75" t="s">
        <v>48</v>
      </c>
      <c r="L75" t="s">
        <v>22</v>
      </c>
    </row>
    <row r="76" spans="2:12" x14ac:dyDescent="0.2">
      <c r="B76" s="1" t="s">
        <v>28</v>
      </c>
      <c r="C76" s="2">
        <v>1073</v>
      </c>
      <c r="D76">
        <v>6622</v>
      </c>
      <c r="E76" t="s">
        <v>26</v>
      </c>
      <c r="F76" s="5">
        <v>42</v>
      </c>
      <c r="G76" s="5">
        <v>77</v>
      </c>
      <c r="H76" s="7">
        <f>G76-F76</f>
        <v>35</v>
      </c>
      <c r="I76" s="5">
        <f>IF(G76&gt;50,H76*0.2,H76*0.1)</f>
        <v>7</v>
      </c>
      <c r="J76" t="s">
        <v>47</v>
      </c>
      <c r="K76" t="s">
        <v>48</v>
      </c>
      <c r="L76" t="s">
        <v>12</v>
      </c>
    </row>
    <row r="77" spans="2:12" x14ac:dyDescent="0.2">
      <c r="B77" s="1" t="s">
        <v>28</v>
      </c>
      <c r="C77" s="2">
        <v>1074</v>
      </c>
      <c r="D77">
        <v>2877</v>
      </c>
      <c r="E77" t="s">
        <v>11</v>
      </c>
      <c r="F77" s="5">
        <v>11.4</v>
      </c>
      <c r="G77" s="5">
        <v>16.3</v>
      </c>
      <c r="H77" s="7">
        <f>G77-F77</f>
        <v>4.9000000000000004</v>
      </c>
      <c r="I77" s="5">
        <f>IF(G77&gt;50,H77*0.2,H77*0.1)</f>
        <v>0.49000000000000005</v>
      </c>
      <c r="J77" t="s">
        <v>47</v>
      </c>
      <c r="K77" t="s">
        <v>48</v>
      </c>
      <c r="L77" t="s">
        <v>14</v>
      </c>
    </row>
    <row r="78" spans="2:12" x14ac:dyDescent="0.2">
      <c r="B78" s="1" t="s">
        <v>28</v>
      </c>
      <c r="C78" s="2">
        <v>1075</v>
      </c>
      <c r="D78">
        <v>1109</v>
      </c>
      <c r="E78" t="s">
        <v>16</v>
      </c>
      <c r="F78" s="5">
        <v>3</v>
      </c>
      <c r="G78" s="5">
        <v>8</v>
      </c>
      <c r="H78" s="7">
        <f>G78-F78</f>
        <v>5</v>
      </c>
      <c r="I78" s="5">
        <f>IF(G78&gt;50,H78*0.2,H78*0.1)</f>
        <v>0.5</v>
      </c>
      <c r="J78" t="s">
        <v>49</v>
      </c>
      <c r="K78" t="s">
        <v>50</v>
      </c>
      <c r="L78" t="s">
        <v>12</v>
      </c>
    </row>
    <row r="79" spans="2:12" x14ac:dyDescent="0.2">
      <c r="B79" s="1" t="s">
        <v>28</v>
      </c>
      <c r="C79" s="2">
        <v>1076</v>
      </c>
      <c r="D79">
        <v>1109</v>
      </c>
      <c r="E79" t="s">
        <v>16</v>
      </c>
      <c r="F79" s="5">
        <v>3</v>
      </c>
      <c r="G79" s="5">
        <v>8</v>
      </c>
      <c r="H79" s="7">
        <f>G79-F79</f>
        <v>5</v>
      </c>
      <c r="I79" s="5">
        <f>IF(G79&gt;50,H79*0.2,H79*0.1)</f>
        <v>0.5</v>
      </c>
      <c r="J79" t="s">
        <v>45</v>
      </c>
      <c r="K79" t="s">
        <v>46</v>
      </c>
      <c r="L79" t="s">
        <v>14</v>
      </c>
    </row>
    <row r="80" spans="2:12" x14ac:dyDescent="0.2">
      <c r="B80" s="1" t="s">
        <v>28</v>
      </c>
      <c r="C80" s="2">
        <v>1077</v>
      </c>
      <c r="D80">
        <v>9822</v>
      </c>
      <c r="E80" t="s">
        <v>9</v>
      </c>
      <c r="F80" s="5">
        <v>58.3</v>
      </c>
      <c r="G80" s="5">
        <v>98.4</v>
      </c>
      <c r="H80" s="7">
        <f>G80-F80</f>
        <v>40.100000000000009</v>
      </c>
      <c r="I80" s="5">
        <f>IF(G80&gt;50,H80*0.2,H80*0.1)</f>
        <v>8.0200000000000014</v>
      </c>
      <c r="J80" t="s">
        <v>49</v>
      </c>
      <c r="K80" t="s">
        <v>50</v>
      </c>
      <c r="L80" t="s">
        <v>14</v>
      </c>
    </row>
    <row r="81" spans="2:12" x14ac:dyDescent="0.2">
      <c r="B81" s="1" t="s">
        <v>28</v>
      </c>
      <c r="C81" s="2">
        <v>1078</v>
      </c>
      <c r="D81">
        <v>2877</v>
      </c>
      <c r="E81" t="s">
        <v>11</v>
      </c>
      <c r="F81" s="5">
        <v>11.4</v>
      </c>
      <c r="G81" s="5">
        <v>16.3</v>
      </c>
      <c r="H81" s="7">
        <f>G81-F81</f>
        <v>4.9000000000000004</v>
      </c>
      <c r="I81" s="5">
        <f>IF(G81&gt;50,H81*0.2,H81*0.1)</f>
        <v>0.49000000000000005</v>
      </c>
      <c r="J81" t="s">
        <v>45</v>
      </c>
      <c r="K81" t="s">
        <v>46</v>
      </c>
      <c r="L81" t="s">
        <v>22</v>
      </c>
    </row>
    <row r="82" spans="2:12" x14ac:dyDescent="0.2">
      <c r="B82" s="1" t="s">
        <v>29</v>
      </c>
      <c r="C82" s="2">
        <v>1079</v>
      </c>
      <c r="D82">
        <v>2877</v>
      </c>
      <c r="E82" t="s">
        <v>11</v>
      </c>
      <c r="F82" s="5">
        <v>11.4</v>
      </c>
      <c r="G82" s="5">
        <v>16.3</v>
      </c>
      <c r="H82" s="7">
        <f>G82-F82</f>
        <v>4.9000000000000004</v>
      </c>
      <c r="I82" s="5">
        <f>IF(G82&gt;50,H82*0.2,H82*0.1)</f>
        <v>0.49000000000000005</v>
      </c>
      <c r="J82" t="s">
        <v>45</v>
      </c>
      <c r="K82" t="s">
        <v>46</v>
      </c>
      <c r="L82" t="s">
        <v>10</v>
      </c>
    </row>
    <row r="83" spans="2:12" x14ac:dyDescent="0.2">
      <c r="B83" s="1" t="s">
        <v>29</v>
      </c>
      <c r="C83" s="2">
        <v>1080</v>
      </c>
      <c r="D83">
        <v>4421</v>
      </c>
      <c r="E83" t="s">
        <v>18</v>
      </c>
      <c r="F83" s="5">
        <v>45</v>
      </c>
      <c r="G83" s="5">
        <v>87</v>
      </c>
      <c r="H83" s="7">
        <f>G83-F83</f>
        <v>42</v>
      </c>
      <c r="I83" s="5">
        <f>IF(G83&gt;50,H83*0.2,H83*0.1)</f>
        <v>8.4</v>
      </c>
      <c r="J83" t="s">
        <v>47</v>
      </c>
      <c r="K83" t="s">
        <v>48</v>
      </c>
      <c r="L83" t="s">
        <v>12</v>
      </c>
    </row>
    <row r="84" spans="2:12" x14ac:dyDescent="0.2">
      <c r="B84" s="1" t="s">
        <v>29</v>
      </c>
      <c r="C84" s="2">
        <v>1081</v>
      </c>
      <c r="D84">
        <v>6119</v>
      </c>
      <c r="E84" t="s">
        <v>24</v>
      </c>
      <c r="F84" s="5">
        <v>9</v>
      </c>
      <c r="G84" s="5">
        <v>14</v>
      </c>
      <c r="H84" s="7">
        <f>G84-F84</f>
        <v>5</v>
      </c>
      <c r="I84" s="5">
        <f>IF(G84&gt;50,H84*0.2,H84*0.1)</f>
        <v>0.5</v>
      </c>
      <c r="J84" t="s">
        <v>47</v>
      </c>
      <c r="K84" t="s">
        <v>48</v>
      </c>
      <c r="L84" t="s">
        <v>23</v>
      </c>
    </row>
    <row r="85" spans="2:12" x14ac:dyDescent="0.2">
      <c r="B85" s="1" t="s">
        <v>29</v>
      </c>
      <c r="C85" s="2">
        <v>1082</v>
      </c>
      <c r="D85">
        <v>1109</v>
      </c>
      <c r="E85" t="s">
        <v>16</v>
      </c>
      <c r="F85" s="5">
        <v>3</v>
      </c>
      <c r="G85" s="5">
        <v>8</v>
      </c>
      <c r="H85" s="7">
        <f>G85-F85</f>
        <v>5</v>
      </c>
      <c r="I85" s="5">
        <f>IF(G85&gt;50,H85*0.2,H85*0.1)</f>
        <v>0.5</v>
      </c>
      <c r="J85" t="s">
        <v>43</v>
      </c>
      <c r="K85" t="s">
        <v>44</v>
      </c>
      <c r="L85" t="s">
        <v>12</v>
      </c>
    </row>
    <row r="86" spans="2:12" x14ac:dyDescent="0.2">
      <c r="B86" s="1" t="s">
        <v>29</v>
      </c>
      <c r="C86" s="2">
        <v>1083</v>
      </c>
      <c r="D86">
        <v>1109</v>
      </c>
      <c r="E86" t="s">
        <v>16</v>
      </c>
      <c r="F86" s="5">
        <v>3</v>
      </c>
      <c r="G86" s="5">
        <v>8</v>
      </c>
      <c r="H86" s="7">
        <f>G86-F86</f>
        <v>5</v>
      </c>
      <c r="I86" s="5">
        <f>IF(G86&gt;50,H86*0.2,H86*0.1)</f>
        <v>0.5</v>
      </c>
      <c r="J86" t="s">
        <v>43</v>
      </c>
      <c r="K86" t="s">
        <v>44</v>
      </c>
      <c r="L86" t="s">
        <v>22</v>
      </c>
    </row>
    <row r="87" spans="2:12" x14ac:dyDescent="0.2">
      <c r="B87" s="1" t="s">
        <v>29</v>
      </c>
      <c r="C87" s="2">
        <v>1084</v>
      </c>
      <c r="D87">
        <v>6119</v>
      </c>
      <c r="E87" t="s">
        <v>24</v>
      </c>
      <c r="F87" s="5">
        <v>9</v>
      </c>
      <c r="G87" s="5">
        <v>14</v>
      </c>
      <c r="H87" s="7">
        <f>G87-F87</f>
        <v>5</v>
      </c>
      <c r="I87" s="5">
        <f>IF(G87&gt;50,H87*0.2,H87*0.1)</f>
        <v>0.5</v>
      </c>
      <c r="J87" t="s">
        <v>43</v>
      </c>
      <c r="K87" t="s">
        <v>44</v>
      </c>
      <c r="L87" t="s">
        <v>14</v>
      </c>
    </row>
    <row r="88" spans="2:12" x14ac:dyDescent="0.2">
      <c r="B88" s="1" t="s">
        <v>29</v>
      </c>
      <c r="C88" s="2">
        <v>1085</v>
      </c>
      <c r="D88">
        <v>9822</v>
      </c>
      <c r="E88" t="s">
        <v>9</v>
      </c>
      <c r="F88" s="5">
        <v>58.3</v>
      </c>
      <c r="G88" s="5">
        <v>98.4</v>
      </c>
      <c r="H88" s="7">
        <f>G88-F88</f>
        <v>40.100000000000009</v>
      </c>
      <c r="I88" s="5">
        <f>IF(G88&gt;50,H88*0.2,H88*0.1)</f>
        <v>8.0200000000000014</v>
      </c>
      <c r="J88" t="s">
        <v>47</v>
      </c>
      <c r="K88" t="s">
        <v>48</v>
      </c>
      <c r="L88" t="s">
        <v>22</v>
      </c>
    </row>
    <row r="89" spans="2:12" x14ac:dyDescent="0.2">
      <c r="B89" s="1" t="s">
        <v>29</v>
      </c>
      <c r="C89" s="2">
        <v>1086</v>
      </c>
      <c r="D89">
        <v>1109</v>
      </c>
      <c r="E89" t="s">
        <v>16</v>
      </c>
      <c r="F89" s="5">
        <v>3</v>
      </c>
      <c r="G89" s="5">
        <v>8</v>
      </c>
      <c r="H89" s="7">
        <f>G89-F89</f>
        <v>5</v>
      </c>
      <c r="I89" s="5">
        <f>IF(G89&gt;50,H89*0.2,H89*0.1)</f>
        <v>0.5</v>
      </c>
      <c r="J89" t="s">
        <v>49</v>
      </c>
      <c r="K89" t="s">
        <v>50</v>
      </c>
      <c r="L89" t="s">
        <v>14</v>
      </c>
    </row>
    <row r="90" spans="2:12" x14ac:dyDescent="0.2">
      <c r="B90" s="1" t="s">
        <v>29</v>
      </c>
      <c r="C90" s="2">
        <v>1087</v>
      </c>
      <c r="D90">
        <v>2499</v>
      </c>
      <c r="E90" t="s">
        <v>13</v>
      </c>
      <c r="F90" s="5">
        <v>6.2</v>
      </c>
      <c r="G90" s="5">
        <v>9.1999999999999993</v>
      </c>
      <c r="H90" s="7">
        <f>G90-F90</f>
        <v>2.9999999999999991</v>
      </c>
      <c r="I90" s="5">
        <f>IF(G90&gt;50,H90*0.2,H90*0.1)</f>
        <v>0.29999999999999993</v>
      </c>
      <c r="J90" t="s">
        <v>43</v>
      </c>
      <c r="K90" t="s">
        <v>44</v>
      </c>
      <c r="L90" t="s">
        <v>12</v>
      </c>
    </row>
    <row r="91" spans="2:12" x14ac:dyDescent="0.2">
      <c r="B91" s="1" t="s">
        <v>29</v>
      </c>
      <c r="C91" s="2">
        <v>1088</v>
      </c>
      <c r="D91">
        <v>2499</v>
      </c>
      <c r="E91" t="s">
        <v>13</v>
      </c>
      <c r="F91" s="5">
        <v>6.2</v>
      </c>
      <c r="G91" s="5">
        <v>9.1999999999999993</v>
      </c>
      <c r="H91" s="7">
        <f>G91-F91</f>
        <v>2.9999999999999991</v>
      </c>
      <c r="I91" s="5">
        <f>IF(G91&gt;50,H91*0.2,H91*0.1)</f>
        <v>0.29999999999999993</v>
      </c>
      <c r="J91" t="s">
        <v>43</v>
      </c>
      <c r="K91" t="s">
        <v>44</v>
      </c>
      <c r="L91" t="s">
        <v>10</v>
      </c>
    </row>
    <row r="92" spans="2:12" x14ac:dyDescent="0.2">
      <c r="B92" s="1" t="s">
        <v>29</v>
      </c>
      <c r="C92" s="2">
        <v>1089</v>
      </c>
      <c r="D92">
        <v>6119</v>
      </c>
      <c r="E92" t="s">
        <v>24</v>
      </c>
      <c r="F92" s="5">
        <v>9</v>
      </c>
      <c r="G92" s="5">
        <v>14</v>
      </c>
      <c r="H92" s="7">
        <f>G92-F92</f>
        <v>5</v>
      </c>
      <c r="I92" s="5">
        <f>IF(G92&gt;50,H92*0.2,H92*0.1)</f>
        <v>0.5</v>
      </c>
      <c r="J92" t="s">
        <v>47</v>
      </c>
      <c r="K92" t="s">
        <v>48</v>
      </c>
      <c r="L92" t="s">
        <v>22</v>
      </c>
    </row>
    <row r="93" spans="2:12" x14ac:dyDescent="0.2">
      <c r="B93" s="1" t="s">
        <v>29</v>
      </c>
      <c r="C93" s="2">
        <v>1090</v>
      </c>
      <c r="D93">
        <v>2877</v>
      </c>
      <c r="E93" t="s">
        <v>11</v>
      </c>
      <c r="F93" s="5">
        <v>11.4</v>
      </c>
      <c r="G93" s="5">
        <v>16.3</v>
      </c>
      <c r="H93" s="7">
        <f>G93-F93</f>
        <v>4.9000000000000004</v>
      </c>
      <c r="I93" s="5">
        <f>IF(G93&gt;50,H93*0.2,H93*0.1)</f>
        <v>0.49000000000000005</v>
      </c>
      <c r="J93" t="s">
        <v>43</v>
      </c>
      <c r="K93" t="s">
        <v>44</v>
      </c>
      <c r="L93" t="s">
        <v>12</v>
      </c>
    </row>
    <row r="94" spans="2:12" x14ac:dyDescent="0.2">
      <c r="B94" s="1" t="s">
        <v>29</v>
      </c>
      <c r="C94" s="2">
        <v>1091</v>
      </c>
      <c r="D94">
        <v>2877</v>
      </c>
      <c r="E94" t="s">
        <v>11</v>
      </c>
      <c r="F94" s="5">
        <v>11.4</v>
      </c>
      <c r="G94" s="5">
        <v>16.3</v>
      </c>
      <c r="H94" s="7">
        <f>G94-F94</f>
        <v>4.9000000000000004</v>
      </c>
      <c r="I94" s="5">
        <f>IF(G94&gt;50,H94*0.2,H94*0.1)</f>
        <v>0.49000000000000005</v>
      </c>
      <c r="J94" t="s">
        <v>49</v>
      </c>
      <c r="K94" t="s">
        <v>50</v>
      </c>
      <c r="L94" t="s">
        <v>22</v>
      </c>
    </row>
    <row r="95" spans="2:12" x14ac:dyDescent="0.2">
      <c r="B95" s="1" t="s">
        <v>29</v>
      </c>
      <c r="C95" s="2">
        <v>1092</v>
      </c>
      <c r="D95">
        <v>2877</v>
      </c>
      <c r="E95" t="s">
        <v>11</v>
      </c>
      <c r="F95" s="5">
        <v>11.4</v>
      </c>
      <c r="G95" s="5">
        <v>16.3</v>
      </c>
      <c r="H95" s="7">
        <f>G95-F95</f>
        <v>4.9000000000000004</v>
      </c>
      <c r="I95" s="5">
        <f>IF(G95&gt;50,H95*0.2,H95*0.1)</f>
        <v>0.49000000000000005</v>
      </c>
      <c r="J95" t="s">
        <v>47</v>
      </c>
      <c r="K95" t="s">
        <v>48</v>
      </c>
      <c r="L95" t="s">
        <v>12</v>
      </c>
    </row>
    <row r="96" spans="2:12" x14ac:dyDescent="0.2">
      <c r="B96" s="1" t="s">
        <v>29</v>
      </c>
      <c r="C96" s="2">
        <v>1093</v>
      </c>
      <c r="D96">
        <v>6119</v>
      </c>
      <c r="E96" t="s">
        <v>24</v>
      </c>
      <c r="F96" s="5">
        <v>9</v>
      </c>
      <c r="G96" s="5">
        <v>14</v>
      </c>
      <c r="H96" s="7">
        <f>G96-F96</f>
        <v>5</v>
      </c>
      <c r="I96" s="5">
        <f>IF(G96&gt;50,H96*0.2,H96*0.1)</f>
        <v>0.5</v>
      </c>
      <c r="J96" t="s">
        <v>45</v>
      </c>
      <c r="K96" t="s">
        <v>46</v>
      </c>
      <c r="L96" t="s">
        <v>14</v>
      </c>
    </row>
    <row r="97" spans="2:12" x14ac:dyDescent="0.2">
      <c r="B97" s="1" t="s">
        <v>29</v>
      </c>
      <c r="C97" s="2">
        <v>1094</v>
      </c>
      <c r="D97">
        <v>6119</v>
      </c>
      <c r="E97" t="s">
        <v>24</v>
      </c>
      <c r="F97" s="5">
        <v>9</v>
      </c>
      <c r="G97" s="5">
        <v>14</v>
      </c>
      <c r="H97" s="7">
        <f>G97-F97</f>
        <v>5</v>
      </c>
      <c r="I97" s="5">
        <f>IF(G97&gt;50,H97*0.2,H97*0.1)</f>
        <v>0.5</v>
      </c>
      <c r="J97" t="s">
        <v>47</v>
      </c>
      <c r="K97" t="s">
        <v>48</v>
      </c>
      <c r="L97" t="s">
        <v>12</v>
      </c>
    </row>
    <row r="98" spans="2:12" x14ac:dyDescent="0.2">
      <c r="B98" s="1" t="s">
        <v>29</v>
      </c>
      <c r="C98" s="2">
        <v>1095</v>
      </c>
      <c r="D98">
        <v>2499</v>
      </c>
      <c r="E98" t="s">
        <v>13</v>
      </c>
      <c r="F98" s="5">
        <v>6.2</v>
      </c>
      <c r="G98" s="5">
        <v>9.1999999999999993</v>
      </c>
      <c r="H98" s="7">
        <f>G98-F98</f>
        <v>2.9999999999999991</v>
      </c>
      <c r="I98" s="5">
        <f>IF(G98&gt;50,H98*0.2,H98*0.1)</f>
        <v>0.29999999999999993</v>
      </c>
      <c r="J98" t="s">
        <v>49</v>
      </c>
      <c r="K98" t="s">
        <v>50</v>
      </c>
      <c r="L98" t="s">
        <v>14</v>
      </c>
    </row>
    <row r="99" spans="2:12" x14ac:dyDescent="0.2">
      <c r="B99" s="1" t="s">
        <v>29</v>
      </c>
      <c r="C99" s="2">
        <v>1096</v>
      </c>
      <c r="D99">
        <v>6119</v>
      </c>
      <c r="E99" t="s">
        <v>24</v>
      </c>
      <c r="F99" s="5">
        <v>9</v>
      </c>
      <c r="G99" s="5">
        <v>14</v>
      </c>
      <c r="H99" s="7">
        <f>G99-F99</f>
        <v>5</v>
      </c>
      <c r="I99" s="5">
        <f>IF(G99&gt;50,H99*0.2,H99*0.1)</f>
        <v>0.5</v>
      </c>
      <c r="J99" t="s">
        <v>47</v>
      </c>
      <c r="K99" t="s">
        <v>48</v>
      </c>
      <c r="L99" t="s">
        <v>14</v>
      </c>
    </row>
    <row r="100" spans="2:12" x14ac:dyDescent="0.2">
      <c r="B100" s="1" t="s">
        <v>29</v>
      </c>
      <c r="C100" s="2">
        <v>1097</v>
      </c>
      <c r="D100">
        <v>9212</v>
      </c>
      <c r="E100" t="s">
        <v>19</v>
      </c>
      <c r="F100" s="5">
        <v>4</v>
      </c>
      <c r="G100" s="5">
        <v>7</v>
      </c>
      <c r="H100" s="7">
        <f>G100-F100</f>
        <v>3</v>
      </c>
      <c r="I100" s="5">
        <f>IF(G100&gt;50,H100*0.2,H100*0.1)</f>
        <v>0.30000000000000004</v>
      </c>
      <c r="J100" t="s">
        <v>49</v>
      </c>
      <c r="K100" t="s">
        <v>50</v>
      </c>
      <c r="L100" t="s">
        <v>22</v>
      </c>
    </row>
    <row r="101" spans="2:12" x14ac:dyDescent="0.2">
      <c r="B101" s="1" t="s">
        <v>29</v>
      </c>
      <c r="C101" s="2">
        <v>1098</v>
      </c>
      <c r="D101">
        <v>2877</v>
      </c>
      <c r="E101" t="s">
        <v>11</v>
      </c>
      <c r="F101" s="5">
        <v>11.4</v>
      </c>
      <c r="G101" s="5">
        <v>16.3</v>
      </c>
      <c r="H101" s="7">
        <f>G101-F101</f>
        <v>4.9000000000000004</v>
      </c>
      <c r="I101" s="5">
        <f>IF(G101&gt;50,H101*0.2,H101*0.1)</f>
        <v>0.49000000000000005</v>
      </c>
      <c r="J101" t="s">
        <v>45</v>
      </c>
      <c r="K101" t="s">
        <v>46</v>
      </c>
      <c r="L101" t="s">
        <v>10</v>
      </c>
    </row>
    <row r="102" spans="2:12" x14ac:dyDescent="0.2">
      <c r="B102" s="1" t="s">
        <v>30</v>
      </c>
      <c r="C102" s="2">
        <v>1099</v>
      </c>
      <c r="D102">
        <v>2877</v>
      </c>
      <c r="E102" t="s">
        <v>11</v>
      </c>
      <c r="F102" s="5">
        <v>11.4</v>
      </c>
      <c r="G102" s="5">
        <v>16.3</v>
      </c>
      <c r="H102" s="7">
        <f>G102-F102</f>
        <v>4.9000000000000004</v>
      </c>
      <c r="I102" s="5">
        <f>IF(G102&gt;50,H102*0.2,H102*0.1)</f>
        <v>0.49000000000000005</v>
      </c>
      <c r="J102" t="s">
        <v>47</v>
      </c>
      <c r="K102" t="s">
        <v>48</v>
      </c>
      <c r="L102" t="s">
        <v>12</v>
      </c>
    </row>
    <row r="103" spans="2:12" x14ac:dyDescent="0.2">
      <c r="B103" s="1" t="s">
        <v>30</v>
      </c>
      <c r="C103" s="2">
        <v>1100</v>
      </c>
      <c r="D103">
        <v>6119</v>
      </c>
      <c r="E103" t="s">
        <v>24</v>
      </c>
      <c r="F103" s="5">
        <v>9</v>
      </c>
      <c r="G103" s="5">
        <v>14</v>
      </c>
      <c r="H103" s="7">
        <f>G103-F103</f>
        <v>5</v>
      </c>
      <c r="I103" s="5">
        <f>IF(G103&gt;50,H103*0.2,H103*0.1)</f>
        <v>0.5</v>
      </c>
      <c r="J103" t="s">
        <v>43</v>
      </c>
      <c r="K103" t="s">
        <v>44</v>
      </c>
      <c r="L103" t="s">
        <v>23</v>
      </c>
    </row>
    <row r="104" spans="2:12" x14ac:dyDescent="0.2">
      <c r="B104" s="1" t="s">
        <v>30</v>
      </c>
      <c r="C104" s="2">
        <v>1101</v>
      </c>
      <c r="D104">
        <v>2499</v>
      </c>
      <c r="E104" t="s">
        <v>13</v>
      </c>
      <c r="F104" s="5">
        <v>6.2</v>
      </c>
      <c r="G104" s="5">
        <v>9.1999999999999993</v>
      </c>
      <c r="H104" s="7">
        <f>G104-F104</f>
        <v>2.9999999999999991</v>
      </c>
      <c r="I104" s="5">
        <f>IF(G104&gt;50,H104*0.2,H104*0.1)</f>
        <v>0.29999999999999993</v>
      </c>
      <c r="J104" t="s">
        <v>47</v>
      </c>
      <c r="K104" t="s">
        <v>48</v>
      </c>
      <c r="L104" t="s">
        <v>12</v>
      </c>
    </row>
    <row r="105" spans="2:12" x14ac:dyDescent="0.2">
      <c r="B105" s="1" t="s">
        <v>30</v>
      </c>
      <c r="C105" s="2">
        <v>1102</v>
      </c>
      <c r="D105">
        <v>2242</v>
      </c>
      <c r="E105" t="s">
        <v>21</v>
      </c>
      <c r="F105" s="5">
        <v>60</v>
      </c>
      <c r="G105" s="5">
        <v>124</v>
      </c>
      <c r="H105" s="7">
        <f>G105-F105</f>
        <v>64</v>
      </c>
      <c r="I105" s="5">
        <f>IF(G105&gt;50,H105*0.2,H105*0.1)</f>
        <v>12.8</v>
      </c>
      <c r="J105" t="s">
        <v>45</v>
      </c>
      <c r="K105" t="s">
        <v>46</v>
      </c>
      <c r="L105" t="s">
        <v>22</v>
      </c>
    </row>
    <row r="106" spans="2:12" x14ac:dyDescent="0.2">
      <c r="B106" s="1" t="s">
        <v>30</v>
      </c>
      <c r="C106" s="2">
        <v>1103</v>
      </c>
      <c r="D106">
        <v>2877</v>
      </c>
      <c r="E106" t="s">
        <v>11</v>
      </c>
      <c r="F106" s="5">
        <v>11.4</v>
      </c>
      <c r="G106" s="5">
        <v>16.3</v>
      </c>
      <c r="H106" s="7">
        <f>G106-F106</f>
        <v>4.9000000000000004</v>
      </c>
      <c r="I106" s="5">
        <f>IF(G106&gt;50,H106*0.2,H106*0.1)</f>
        <v>0.49000000000000005</v>
      </c>
      <c r="J106" t="s">
        <v>45</v>
      </c>
      <c r="K106" t="s">
        <v>46</v>
      </c>
      <c r="L106" t="s">
        <v>14</v>
      </c>
    </row>
    <row r="107" spans="2:12" x14ac:dyDescent="0.2">
      <c r="B107" s="1" t="s">
        <v>30</v>
      </c>
      <c r="C107" s="2">
        <v>1104</v>
      </c>
      <c r="D107">
        <v>2877</v>
      </c>
      <c r="E107" t="s">
        <v>11</v>
      </c>
      <c r="F107" s="5">
        <v>11.4</v>
      </c>
      <c r="G107" s="5">
        <v>16.3</v>
      </c>
      <c r="H107" s="7">
        <f>G107-F107</f>
        <v>4.9000000000000004</v>
      </c>
      <c r="I107" s="5">
        <f>IF(G107&gt;50,H107*0.2,H107*0.1)</f>
        <v>0.49000000000000005</v>
      </c>
      <c r="J107" t="s">
        <v>47</v>
      </c>
      <c r="K107" t="s">
        <v>48</v>
      </c>
      <c r="L107" t="s">
        <v>22</v>
      </c>
    </row>
    <row r="108" spans="2:12" x14ac:dyDescent="0.2">
      <c r="B108" s="1" t="s">
        <v>30</v>
      </c>
      <c r="C108" s="2">
        <v>1105</v>
      </c>
      <c r="D108">
        <v>2499</v>
      </c>
      <c r="E108" t="s">
        <v>13</v>
      </c>
      <c r="F108" s="5">
        <v>6.2</v>
      </c>
      <c r="G108" s="5">
        <v>9.1999999999999993</v>
      </c>
      <c r="H108" s="7">
        <f>G108-F108</f>
        <v>2.9999999999999991</v>
      </c>
      <c r="I108" s="5">
        <f>IF(G108&gt;50,H108*0.2,H108*0.1)</f>
        <v>0.29999999999999993</v>
      </c>
      <c r="J108" t="s">
        <v>45</v>
      </c>
      <c r="K108" t="s">
        <v>46</v>
      </c>
      <c r="L108" t="s">
        <v>14</v>
      </c>
    </row>
    <row r="109" spans="2:12" x14ac:dyDescent="0.2">
      <c r="B109" s="1" t="s">
        <v>30</v>
      </c>
      <c r="C109" s="2">
        <v>1106</v>
      </c>
      <c r="D109">
        <v>9822</v>
      </c>
      <c r="E109" t="s">
        <v>9</v>
      </c>
      <c r="F109" s="5">
        <v>58.3</v>
      </c>
      <c r="G109" s="5">
        <v>98.4</v>
      </c>
      <c r="H109" s="7">
        <f>G109-F109</f>
        <v>40.100000000000009</v>
      </c>
      <c r="I109" s="5">
        <f>IF(G109&gt;50,H109*0.2,H109*0.1)</f>
        <v>8.0200000000000014</v>
      </c>
      <c r="J109" t="s">
        <v>45</v>
      </c>
      <c r="K109" t="s">
        <v>46</v>
      </c>
      <c r="L109" t="s">
        <v>12</v>
      </c>
    </row>
    <row r="110" spans="2:12" x14ac:dyDescent="0.2">
      <c r="B110" s="1" t="s">
        <v>30</v>
      </c>
      <c r="C110" s="2">
        <v>1107</v>
      </c>
      <c r="D110">
        <v>1109</v>
      </c>
      <c r="E110" t="s">
        <v>16</v>
      </c>
      <c r="F110" s="5">
        <v>3</v>
      </c>
      <c r="G110" s="5">
        <v>8</v>
      </c>
      <c r="H110" s="7">
        <f>G110-F110</f>
        <v>5</v>
      </c>
      <c r="I110" s="5">
        <f>IF(G110&gt;50,H110*0.2,H110*0.1)</f>
        <v>0.5</v>
      </c>
      <c r="J110" t="s">
        <v>49</v>
      </c>
      <c r="K110" t="s">
        <v>50</v>
      </c>
      <c r="L110" t="s">
        <v>10</v>
      </c>
    </row>
    <row r="111" spans="2:12" x14ac:dyDescent="0.2">
      <c r="B111" s="1" t="s">
        <v>30</v>
      </c>
      <c r="C111" s="2">
        <v>1108</v>
      </c>
      <c r="D111">
        <v>9822</v>
      </c>
      <c r="E111" t="s">
        <v>9</v>
      </c>
      <c r="F111" s="5">
        <v>58.3</v>
      </c>
      <c r="G111" s="5">
        <v>98.4</v>
      </c>
      <c r="H111" s="7">
        <f>G111-F111</f>
        <v>40.100000000000009</v>
      </c>
      <c r="I111" s="5">
        <f>IF(G111&gt;50,H111*0.2,H111*0.1)</f>
        <v>8.0200000000000014</v>
      </c>
      <c r="J111" t="s">
        <v>47</v>
      </c>
      <c r="K111" t="s">
        <v>48</v>
      </c>
      <c r="L111" t="s">
        <v>22</v>
      </c>
    </row>
    <row r="112" spans="2:12" x14ac:dyDescent="0.2">
      <c r="B112" s="1" t="s">
        <v>30</v>
      </c>
      <c r="C112" s="2">
        <v>1109</v>
      </c>
      <c r="D112">
        <v>8722</v>
      </c>
      <c r="E112" t="s">
        <v>15</v>
      </c>
      <c r="F112" s="5">
        <v>344</v>
      </c>
      <c r="G112" s="5">
        <v>502</v>
      </c>
      <c r="H112" s="7">
        <f>G112-F112</f>
        <v>158</v>
      </c>
      <c r="I112" s="5">
        <f>IF(G112&gt;50,H112*0.2,H112*0.1)</f>
        <v>31.6</v>
      </c>
      <c r="J112" t="s">
        <v>45</v>
      </c>
      <c r="K112" t="s">
        <v>46</v>
      </c>
      <c r="L112" t="s">
        <v>12</v>
      </c>
    </row>
    <row r="113" spans="2:12" x14ac:dyDescent="0.2">
      <c r="B113" s="1" t="s">
        <v>30</v>
      </c>
      <c r="C113" s="2">
        <v>1110</v>
      </c>
      <c r="D113">
        <v>8722</v>
      </c>
      <c r="E113" t="s">
        <v>15</v>
      </c>
      <c r="F113" s="5">
        <v>344</v>
      </c>
      <c r="G113" s="5">
        <v>502</v>
      </c>
      <c r="H113" s="7">
        <f>G113-F113</f>
        <v>158</v>
      </c>
      <c r="I113" s="5">
        <f>IF(G113&gt;50,H113*0.2,H113*0.1)</f>
        <v>31.6</v>
      </c>
      <c r="J113" t="s">
        <v>49</v>
      </c>
      <c r="K113" t="s">
        <v>50</v>
      </c>
      <c r="L113" t="s">
        <v>22</v>
      </c>
    </row>
    <row r="114" spans="2:12" x14ac:dyDescent="0.2">
      <c r="B114" s="1" t="s">
        <v>30</v>
      </c>
      <c r="C114" s="2">
        <v>1111</v>
      </c>
      <c r="D114">
        <v>6622</v>
      </c>
      <c r="E114" t="s">
        <v>26</v>
      </c>
      <c r="F114" s="5">
        <v>42</v>
      </c>
      <c r="G114" s="5">
        <v>77</v>
      </c>
      <c r="H114" s="7">
        <f>G114-F114</f>
        <v>35</v>
      </c>
      <c r="I114" s="5">
        <f>IF(G114&gt;50,H114*0.2,H114*0.1)</f>
        <v>7</v>
      </c>
      <c r="J114" t="s">
        <v>49</v>
      </c>
      <c r="K114" t="s">
        <v>50</v>
      </c>
      <c r="L114" t="s">
        <v>12</v>
      </c>
    </row>
    <row r="115" spans="2:12" x14ac:dyDescent="0.2">
      <c r="B115" s="1" t="s">
        <v>30</v>
      </c>
      <c r="C115" s="2">
        <v>1112</v>
      </c>
      <c r="D115">
        <v>6622</v>
      </c>
      <c r="E115" t="s">
        <v>26</v>
      </c>
      <c r="F115" s="5">
        <v>42</v>
      </c>
      <c r="G115" s="5">
        <v>77</v>
      </c>
      <c r="H115" s="7">
        <f>G115-F115</f>
        <v>35</v>
      </c>
      <c r="I115" s="5">
        <f>IF(G115&gt;50,H115*0.2,H115*0.1)</f>
        <v>7</v>
      </c>
      <c r="J115" t="s">
        <v>47</v>
      </c>
      <c r="K115" t="s">
        <v>48</v>
      </c>
      <c r="L115" t="s">
        <v>14</v>
      </c>
    </row>
    <row r="116" spans="2:12" x14ac:dyDescent="0.2">
      <c r="B116" s="1" t="s">
        <v>30</v>
      </c>
      <c r="C116" s="2">
        <v>1113</v>
      </c>
      <c r="D116">
        <v>9822</v>
      </c>
      <c r="E116" t="s">
        <v>9</v>
      </c>
      <c r="F116" s="5">
        <v>58.3</v>
      </c>
      <c r="G116" s="5">
        <v>98.4</v>
      </c>
      <c r="H116" s="7">
        <f>G116-F116</f>
        <v>40.100000000000009</v>
      </c>
      <c r="I116" s="5">
        <f>IF(G116&gt;50,H116*0.2,H116*0.1)</f>
        <v>8.0200000000000014</v>
      </c>
      <c r="J116" t="s">
        <v>43</v>
      </c>
      <c r="K116" t="s">
        <v>44</v>
      </c>
      <c r="L116" t="s">
        <v>12</v>
      </c>
    </row>
    <row r="117" spans="2:12" x14ac:dyDescent="0.2">
      <c r="B117" s="1" t="s">
        <v>30</v>
      </c>
      <c r="C117" s="2">
        <v>1114</v>
      </c>
      <c r="D117">
        <v>2242</v>
      </c>
      <c r="E117" t="s">
        <v>21</v>
      </c>
      <c r="F117" s="5">
        <v>60</v>
      </c>
      <c r="G117" s="5">
        <v>124</v>
      </c>
      <c r="H117" s="7">
        <f>G117-F117</f>
        <v>64</v>
      </c>
      <c r="I117" s="5">
        <f>IF(G117&gt;50,H117*0.2,H117*0.1)</f>
        <v>12.8</v>
      </c>
      <c r="J117" t="s">
        <v>45</v>
      </c>
      <c r="K117" t="s">
        <v>46</v>
      </c>
      <c r="L117" t="s">
        <v>14</v>
      </c>
    </row>
    <row r="118" spans="2:12" x14ac:dyDescent="0.2">
      <c r="B118" s="1" t="s">
        <v>30</v>
      </c>
      <c r="C118" s="2">
        <v>1115</v>
      </c>
      <c r="D118">
        <v>8722</v>
      </c>
      <c r="E118" t="s">
        <v>15</v>
      </c>
      <c r="F118" s="5">
        <v>344</v>
      </c>
      <c r="G118" s="5">
        <v>502</v>
      </c>
      <c r="H118" s="7">
        <f>G118-F118</f>
        <v>158</v>
      </c>
      <c r="I118" s="5">
        <f>IF(G118&gt;50,H118*0.2,H118*0.1)</f>
        <v>31.6</v>
      </c>
      <c r="J118" t="s">
        <v>43</v>
      </c>
      <c r="K118" t="s">
        <v>44</v>
      </c>
      <c r="L118" t="s">
        <v>14</v>
      </c>
    </row>
    <row r="119" spans="2:12" x14ac:dyDescent="0.2">
      <c r="B119" s="1" t="s">
        <v>30</v>
      </c>
      <c r="C119" s="2">
        <v>1116</v>
      </c>
      <c r="D119">
        <v>6622</v>
      </c>
      <c r="E119" t="s">
        <v>26</v>
      </c>
      <c r="F119" s="5">
        <v>42</v>
      </c>
      <c r="G119" s="5">
        <v>77</v>
      </c>
      <c r="H119" s="7">
        <f>G119-F119</f>
        <v>35</v>
      </c>
      <c r="I119" s="5">
        <f>IF(G119&gt;50,H119*0.2,H119*0.1)</f>
        <v>7</v>
      </c>
      <c r="J119" t="s">
        <v>47</v>
      </c>
      <c r="K119" t="s">
        <v>48</v>
      </c>
      <c r="L119" t="s">
        <v>22</v>
      </c>
    </row>
    <row r="120" spans="2:12" x14ac:dyDescent="0.2">
      <c r="B120" s="1" t="s">
        <v>30</v>
      </c>
      <c r="C120" s="2">
        <v>1117</v>
      </c>
      <c r="D120">
        <v>8722</v>
      </c>
      <c r="E120" t="s">
        <v>15</v>
      </c>
      <c r="F120" s="5">
        <v>344</v>
      </c>
      <c r="G120" s="5">
        <v>502</v>
      </c>
      <c r="H120" s="7">
        <f>G120-F120</f>
        <v>158</v>
      </c>
      <c r="I120" s="5">
        <f>IF(G120&gt;50,H120*0.2,H120*0.1)</f>
        <v>31.6</v>
      </c>
      <c r="J120" t="s">
        <v>49</v>
      </c>
      <c r="K120" t="s">
        <v>50</v>
      </c>
      <c r="L120" t="s">
        <v>10</v>
      </c>
    </row>
    <row r="121" spans="2:12" x14ac:dyDescent="0.2">
      <c r="B121" s="1" t="s">
        <v>30</v>
      </c>
      <c r="C121" s="2">
        <v>1118</v>
      </c>
      <c r="D121">
        <v>9822</v>
      </c>
      <c r="E121" t="s">
        <v>9</v>
      </c>
      <c r="F121" s="5">
        <v>58.3</v>
      </c>
      <c r="G121" s="5">
        <v>98.4</v>
      </c>
      <c r="H121" s="7">
        <f>G121-F121</f>
        <v>40.100000000000009</v>
      </c>
      <c r="I121" s="5">
        <f>IF(G121&gt;50,H121*0.2,H121*0.1)</f>
        <v>8.0200000000000014</v>
      </c>
      <c r="J121" t="s">
        <v>45</v>
      </c>
      <c r="K121" t="s">
        <v>46</v>
      </c>
      <c r="L121" t="s">
        <v>12</v>
      </c>
    </row>
    <row r="122" spans="2:12" x14ac:dyDescent="0.2">
      <c r="B122" s="1" t="s">
        <v>30</v>
      </c>
      <c r="C122" s="2">
        <v>1119</v>
      </c>
      <c r="D122">
        <v>2242</v>
      </c>
      <c r="E122" t="s">
        <v>21</v>
      </c>
      <c r="F122" s="5">
        <v>60</v>
      </c>
      <c r="G122" s="5">
        <v>124</v>
      </c>
      <c r="H122" s="7">
        <f>G122-F122</f>
        <v>64</v>
      </c>
      <c r="I122" s="5">
        <f>IF(G122&gt;50,H122*0.2,H122*0.1)</f>
        <v>12.8</v>
      </c>
      <c r="J122" t="s">
        <v>43</v>
      </c>
      <c r="K122" t="s">
        <v>44</v>
      </c>
      <c r="L122" t="s">
        <v>23</v>
      </c>
    </row>
    <row r="123" spans="2:12" x14ac:dyDescent="0.2">
      <c r="B123" s="1" t="s">
        <v>30</v>
      </c>
      <c r="C123" s="2">
        <v>1120</v>
      </c>
      <c r="D123">
        <v>2242</v>
      </c>
      <c r="E123" t="s">
        <v>21</v>
      </c>
      <c r="F123" s="5">
        <v>60</v>
      </c>
      <c r="G123" s="5">
        <v>124</v>
      </c>
      <c r="H123" s="7">
        <f>G123-F123</f>
        <v>64</v>
      </c>
      <c r="I123" s="5">
        <f>IF(G123&gt;50,H123*0.2,H123*0.1)</f>
        <v>12.8</v>
      </c>
      <c r="J123" t="s">
        <v>47</v>
      </c>
      <c r="K123" t="s">
        <v>48</v>
      </c>
      <c r="L123" t="s">
        <v>12</v>
      </c>
    </row>
    <row r="124" spans="2:12" x14ac:dyDescent="0.2">
      <c r="B124" s="1" t="s">
        <v>30</v>
      </c>
      <c r="C124" s="2">
        <v>1121</v>
      </c>
      <c r="D124">
        <v>4421</v>
      </c>
      <c r="E124" t="s">
        <v>18</v>
      </c>
      <c r="F124" s="5">
        <v>45</v>
      </c>
      <c r="G124" s="5">
        <v>87</v>
      </c>
      <c r="H124" s="7">
        <f>G124-F124</f>
        <v>42</v>
      </c>
      <c r="I124" s="5">
        <f>IF(G124&gt;50,H124*0.2,H124*0.1)</f>
        <v>8.4</v>
      </c>
      <c r="J124" t="s">
        <v>47</v>
      </c>
      <c r="K124" t="s">
        <v>48</v>
      </c>
      <c r="L124" t="s">
        <v>22</v>
      </c>
    </row>
    <row r="125" spans="2:12" x14ac:dyDescent="0.2">
      <c r="B125" s="1" t="s">
        <v>30</v>
      </c>
      <c r="C125" s="2">
        <v>1122</v>
      </c>
      <c r="D125">
        <v>8722</v>
      </c>
      <c r="E125" t="s">
        <v>15</v>
      </c>
      <c r="F125" s="5">
        <v>344</v>
      </c>
      <c r="G125" s="5">
        <v>502</v>
      </c>
      <c r="H125" s="7">
        <f>G125-F125</f>
        <v>158</v>
      </c>
      <c r="I125" s="5">
        <f>IF(G125&gt;50,H125*0.2,H125*0.1)</f>
        <v>31.6</v>
      </c>
      <c r="J125" t="s">
        <v>47</v>
      </c>
      <c r="K125" t="s">
        <v>48</v>
      </c>
      <c r="L125" t="s">
        <v>14</v>
      </c>
    </row>
    <row r="126" spans="2:12" x14ac:dyDescent="0.2">
      <c r="B126" s="1" t="s">
        <v>30</v>
      </c>
      <c r="C126" s="2">
        <v>1123</v>
      </c>
      <c r="D126">
        <v>9822</v>
      </c>
      <c r="E126" t="s">
        <v>9</v>
      </c>
      <c r="F126" s="5">
        <v>58.3</v>
      </c>
      <c r="G126" s="5">
        <v>98.4</v>
      </c>
      <c r="H126" s="7">
        <f>G126-F126</f>
        <v>40.100000000000009</v>
      </c>
      <c r="I126" s="5">
        <f>IF(G126&gt;50,H126*0.2,H126*0.1)</f>
        <v>8.0200000000000014</v>
      </c>
      <c r="J126" t="s">
        <v>47</v>
      </c>
      <c r="K126" t="s">
        <v>48</v>
      </c>
      <c r="L126" t="s">
        <v>22</v>
      </c>
    </row>
    <row r="127" spans="2:12" x14ac:dyDescent="0.2">
      <c r="B127" s="1" t="s">
        <v>30</v>
      </c>
      <c r="C127" s="2">
        <v>1124</v>
      </c>
      <c r="D127">
        <v>4421</v>
      </c>
      <c r="E127" t="s">
        <v>18</v>
      </c>
      <c r="F127" s="5">
        <v>45</v>
      </c>
      <c r="G127" s="5">
        <v>87</v>
      </c>
      <c r="H127" s="7">
        <f>G127-F127</f>
        <v>42</v>
      </c>
      <c r="I127" s="5">
        <f>IF(G127&gt;50,H127*0.2,H127*0.1)</f>
        <v>8.4</v>
      </c>
      <c r="J127" t="s">
        <v>47</v>
      </c>
      <c r="K127" t="s">
        <v>48</v>
      </c>
      <c r="L127" t="s">
        <v>14</v>
      </c>
    </row>
    <row r="128" spans="2:12" x14ac:dyDescent="0.2">
      <c r="B128" s="1" t="s">
        <v>31</v>
      </c>
      <c r="C128" s="2">
        <v>1125</v>
      </c>
      <c r="D128">
        <v>2242</v>
      </c>
      <c r="E128" t="s">
        <v>21</v>
      </c>
      <c r="F128" s="5">
        <v>60</v>
      </c>
      <c r="G128" s="5">
        <v>124</v>
      </c>
      <c r="H128" s="7">
        <f>G128-F128</f>
        <v>64</v>
      </c>
      <c r="I128" s="5">
        <f>IF(G128&gt;50,H128*0.2,H128*0.1)</f>
        <v>12.8</v>
      </c>
      <c r="J128" t="s">
        <v>47</v>
      </c>
      <c r="K128" t="s">
        <v>48</v>
      </c>
      <c r="L128" t="s">
        <v>12</v>
      </c>
    </row>
    <row r="129" spans="2:12" x14ac:dyDescent="0.2">
      <c r="B129" s="1" t="s">
        <v>31</v>
      </c>
      <c r="C129" s="2">
        <v>1126</v>
      </c>
      <c r="D129">
        <v>9212</v>
      </c>
      <c r="E129" t="s">
        <v>19</v>
      </c>
      <c r="F129" s="5">
        <v>4</v>
      </c>
      <c r="G129" s="5">
        <v>7</v>
      </c>
      <c r="H129" s="7">
        <f>G129-F129</f>
        <v>3</v>
      </c>
      <c r="I129" s="5">
        <f>IF(G129&gt;50,H129*0.2,H129*0.1)</f>
        <v>0.30000000000000004</v>
      </c>
      <c r="J129" t="s">
        <v>47</v>
      </c>
      <c r="K129" t="s">
        <v>48</v>
      </c>
      <c r="L129" t="s">
        <v>10</v>
      </c>
    </row>
    <row r="130" spans="2:12" x14ac:dyDescent="0.2">
      <c r="B130" s="1" t="s">
        <v>31</v>
      </c>
      <c r="C130" s="2">
        <v>1127</v>
      </c>
      <c r="D130">
        <v>8722</v>
      </c>
      <c r="E130" t="s">
        <v>15</v>
      </c>
      <c r="F130" s="5">
        <v>344</v>
      </c>
      <c r="G130" s="5">
        <v>502</v>
      </c>
      <c r="H130" s="7">
        <f>G130-F130</f>
        <v>158</v>
      </c>
      <c r="I130" s="5">
        <f>IF(G130&gt;50,H130*0.2,H130*0.1)</f>
        <v>31.6</v>
      </c>
      <c r="J130" t="s">
        <v>43</v>
      </c>
      <c r="K130" t="s">
        <v>44</v>
      </c>
      <c r="L130" t="s">
        <v>22</v>
      </c>
    </row>
    <row r="131" spans="2:12" x14ac:dyDescent="0.2">
      <c r="B131" s="1" t="s">
        <v>31</v>
      </c>
      <c r="C131" s="2">
        <v>1128</v>
      </c>
      <c r="D131">
        <v>6622</v>
      </c>
      <c r="E131" t="s">
        <v>26</v>
      </c>
      <c r="F131" s="5">
        <v>42</v>
      </c>
      <c r="G131" s="5">
        <v>77</v>
      </c>
      <c r="H131" s="7">
        <f>G131-F131</f>
        <v>35</v>
      </c>
      <c r="I131" s="5">
        <f>IF(G131&gt;50,H131*0.2,H131*0.1)</f>
        <v>7</v>
      </c>
      <c r="J131" t="s">
        <v>45</v>
      </c>
      <c r="K131" t="s">
        <v>46</v>
      </c>
      <c r="L131" t="s">
        <v>12</v>
      </c>
    </row>
    <row r="132" spans="2:12" x14ac:dyDescent="0.2">
      <c r="B132" s="1" t="s">
        <v>31</v>
      </c>
      <c r="C132" s="2">
        <v>1129</v>
      </c>
      <c r="D132">
        <v>9822</v>
      </c>
      <c r="E132" t="s">
        <v>9</v>
      </c>
      <c r="F132" s="5">
        <v>58.3</v>
      </c>
      <c r="G132" s="5">
        <v>98.4</v>
      </c>
      <c r="H132" s="7">
        <f>G132-F132</f>
        <v>40.100000000000009</v>
      </c>
      <c r="I132" s="5">
        <f>IF(G132&gt;50,H132*0.2,H132*0.1)</f>
        <v>8.0200000000000014</v>
      </c>
      <c r="J132" t="s">
        <v>49</v>
      </c>
      <c r="K132" t="s">
        <v>50</v>
      </c>
      <c r="L132" t="s">
        <v>22</v>
      </c>
    </row>
    <row r="133" spans="2:12" x14ac:dyDescent="0.2">
      <c r="B133" s="1" t="s">
        <v>31</v>
      </c>
      <c r="C133" s="2">
        <v>1130</v>
      </c>
      <c r="D133">
        <v>4421</v>
      </c>
      <c r="E133" t="s">
        <v>18</v>
      </c>
      <c r="F133" s="5">
        <v>45</v>
      </c>
      <c r="G133" s="5">
        <v>87</v>
      </c>
      <c r="H133" s="7">
        <f>G133-F133</f>
        <v>42</v>
      </c>
      <c r="I133" s="5">
        <f>IF(G133&gt;50,H133*0.2,H133*0.1)</f>
        <v>8.4</v>
      </c>
      <c r="J133" t="s">
        <v>49</v>
      </c>
      <c r="K133" t="s">
        <v>50</v>
      </c>
      <c r="L133" t="s">
        <v>12</v>
      </c>
    </row>
    <row r="134" spans="2:12" x14ac:dyDescent="0.2">
      <c r="B134" s="1" t="s">
        <v>31</v>
      </c>
      <c r="C134" s="2">
        <v>1131</v>
      </c>
      <c r="D134">
        <v>9212</v>
      </c>
      <c r="E134" t="s">
        <v>19</v>
      </c>
      <c r="F134" s="5">
        <v>4</v>
      </c>
      <c r="G134" s="5">
        <v>7</v>
      </c>
      <c r="H134" s="7">
        <f>G134-F134</f>
        <v>3</v>
      </c>
      <c r="I134" s="5">
        <f>IF(G134&gt;50,H134*0.2,H134*0.1)</f>
        <v>0.30000000000000004</v>
      </c>
      <c r="J134" t="s">
        <v>49</v>
      </c>
      <c r="K134" t="s">
        <v>50</v>
      </c>
      <c r="L134" t="s">
        <v>14</v>
      </c>
    </row>
    <row r="135" spans="2:12" x14ac:dyDescent="0.2">
      <c r="B135" s="1" t="s">
        <v>31</v>
      </c>
      <c r="C135" s="2">
        <v>1132</v>
      </c>
      <c r="D135">
        <v>9212</v>
      </c>
      <c r="E135" t="s">
        <v>19</v>
      </c>
      <c r="F135" s="5">
        <v>4</v>
      </c>
      <c r="G135" s="5">
        <v>7</v>
      </c>
      <c r="H135" s="7">
        <f>G135-F135</f>
        <v>3</v>
      </c>
      <c r="I135" s="5">
        <f>IF(G135&gt;50,H135*0.2,H135*0.1)</f>
        <v>0.30000000000000004</v>
      </c>
      <c r="J135" t="s">
        <v>49</v>
      </c>
      <c r="K135" t="s">
        <v>50</v>
      </c>
      <c r="L135" t="s">
        <v>12</v>
      </c>
    </row>
    <row r="136" spans="2:12" x14ac:dyDescent="0.2">
      <c r="B136" s="1" t="s">
        <v>31</v>
      </c>
      <c r="C136" s="2">
        <v>1133</v>
      </c>
      <c r="D136">
        <v>9822</v>
      </c>
      <c r="E136" t="s">
        <v>9</v>
      </c>
      <c r="F136" s="5">
        <v>58.3</v>
      </c>
      <c r="G136" s="5">
        <v>98.4</v>
      </c>
      <c r="H136" s="7">
        <f>G136-F136</f>
        <v>40.100000000000009</v>
      </c>
      <c r="I136" s="5">
        <f>IF(G136&gt;50,H136*0.2,H136*0.1)</f>
        <v>8.0200000000000014</v>
      </c>
      <c r="J136" t="s">
        <v>43</v>
      </c>
      <c r="K136" t="s">
        <v>44</v>
      </c>
      <c r="L136" t="s">
        <v>14</v>
      </c>
    </row>
    <row r="137" spans="2:12" x14ac:dyDescent="0.2">
      <c r="B137" s="1" t="s">
        <v>31</v>
      </c>
      <c r="C137" s="2">
        <v>1134</v>
      </c>
      <c r="D137">
        <v>9822</v>
      </c>
      <c r="E137" t="s">
        <v>9</v>
      </c>
      <c r="F137" s="5">
        <v>58.3</v>
      </c>
      <c r="G137" s="5">
        <v>98.4</v>
      </c>
      <c r="H137" s="7">
        <f>G137-F137</f>
        <v>40.100000000000009</v>
      </c>
      <c r="I137" s="5">
        <f>IF(G137&gt;50,H137*0.2,H137*0.1)</f>
        <v>8.0200000000000014</v>
      </c>
      <c r="J137" t="s">
        <v>47</v>
      </c>
      <c r="K137" t="s">
        <v>48</v>
      </c>
      <c r="L137" t="s">
        <v>14</v>
      </c>
    </row>
    <row r="138" spans="2:12" x14ac:dyDescent="0.2">
      <c r="B138" s="1" t="s">
        <v>31</v>
      </c>
      <c r="C138" s="2">
        <v>1135</v>
      </c>
      <c r="D138">
        <v>8722</v>
      </c>
      <c r="E138" t="s">
        <v>15</v>
      </c>
      <c r="F138" s="5">
        <v>344</v>
      </c>
      <c r="G138" s="5">
        <v>502</v>
      </c>
      <c r="H138" s="7">
        <f>G138-F138</f>
        <v>158</v>
      </c>
      <c r="I138" s="5">
        <f>IF(G138&gt;50,H138*0.2,H138*0.1)</f>
        <v>31.6</v>
      </c>
      <c r="J138" t="s">
        <v>43</v>
      </c>
      <c r="K138" t="s">
        <v>44</v>
      </c>
      <c r="L138" t="s">
        <v>22</v>
      </c>
    </row>
    <row r="139" spans="2:12" x14ac:dyDescent="0.2">
      <c r="B139" s="1" t="s">
        <v>31</v>
      </c>
      <c r="C139" s="2">
        <v>1136</v>
      </c>
      <c r="D139">
        <v>2242</v>
      </c>
      <c r="E139" t="s">
        <v>21</v>
      </c>
      <c r="F139" s="5">
        <v>60</v>
      </c>
      <c r="G139" s="5">
        <v>124</v>
      </c>
      <c r="H139" s="7">
        <f>G139-F139</f>
        <v>64</v>
      </c>
      <c r="I139" s="5">
        <f>IF(G139&gt;50,H139*0.2,H139*0.1)</f>
        <v>12.8</v>
      </c>
      <c r="J139" t="s">
        <v>47</v>
      </c>
      <c r="K139" t="s">
        <v>48</v>
      </c>
      <c r="L139" t="s">
        <v>10</v>
      </c>
    </row>
    <row r="140" spans="2:12" x14ac:dyDescent="0.2">
      <c r="B140" s="1" t="s">
        <v>31</v>
      </c>
      <c r="C140" s="2">
        <v>1137</v>
      </c>
      <c r="D140">
        <v>9822</v>
      </c>
      <c r="E140" t="s">
        <v>9</v>
      </c>
      <c r="F140" s="5">
        <v>58.3</v>
      </c>
      <c r="G140" s="5">
        <v>98.4</v>
      </c>
      <c r="H140" s="7">
        <f>G140-F140</f>
        <v>40.100000000000009</v>
      </c>
      <c r="I140" s="5">
        <f>IF(G140&gt;50,H140*0.2,H140*0.1)</f>
        <v>8.0200000000000014</v>
      </c>
      <c r="J140" t="s">
        <v>45</v>
      </c>
      <c r="K140" t="s">
        <v>46</v>
      </c>
      <c r="L140" t="s">
        <v>12</v>
      </c>
    </row>
    <row r="141" spans="2:12" x14ac:dyDescent="0.2">
      <c r="B141" s="1" t="s">
        <v>31</v>
      </c>
      <c r="C141" s="2">
        <v>1138</v>
      </c>
      <c r="D141">
        <v>8722</v>
      </c>
      <c r="E141" t="s">
        <v>15</v>
      </c>
      <c r="F141" s="5">
        <v>344</v>
      </c>
      <c r="G141" s="5">
        <v>502</v>
      </c>
      <c r="H141" s="7">
        <f>G141-F141</f>
        <v>158</v>
      </c>
      <c r="I141" s="5">
        <f>IF(G141&gt;50,H141*0.2,H141*0.1)</f>
        <v>31.6</v>
      </c>
      <c r="J141" t="s">
        <v>43</v>
      </c>
      <c r="K141" t="s">
        <v>44</v>
      </c>
      <c r="L141" t="s">
        <v>23</v>
      </c>
    </row>
    <row r="142" spans="2:12" x14ac:dyDescent="0.2">
      <c r="B142" s="1" t="s">
        <v>31</v>
      </c>
      <c r="C142" s="2">
        <v>1139</v>
      </c>
      <c r="D142">
        <v>4421</v>
      </c>
      <c r="E142" t="s">
        <v>18</v>
      </c>
      <c r="F142" s="5">
        <v>45</v>
      </c>
      <c r="G142" s="5">
        <v>87</v>
      </c>
      <c r="H142" s="7">
        <f>G142-F142</f>
        <v>42</v>
      </c>
      <c r="I142" s="5">
        <f>IF(G142&gt;50,H142*0.2,H142*0.1)</f>
        <v>8.4</v>
      </c>
      <c r="J142" t="s">
        <v>47</v>
      </c>
      <c r="K142" t="s">
        <v>48</v>
      </c>
      <c r="L142" t="s">
        <v>12</v>
      </c>
    </row>
    <row r="143" spans="2:12" x14ac:dyDescent="0.2">
      <c r="B143" s="1" t="s">
        <v>31</v>
      </c>
      <c r="C143" s="2">
        <v>1140</v>
      </c>
      <c r="D143">
        <v>4421</v>
      </c>
      <c r="E143" t="s">
        <v>18</v>
      </c>
      <c r="F143" s="5">
        <v>45</v>
      </c>
      <c r="G143" s="5">
        <v>87</v>
      </c>
      <c r="H143" s="7">
        <f>G143-F143</f>
        <v>42</v>
      </c>
      <c r="I143" s="5">
        <f>IF(G143&gt;50,H143*0.2,H143*0.1)</f>
        <v>8.4</v>
      </c>
      <c r="J143" t="s">
        <v>45</v>
      </c>
      <c r="K143" t="s">
        <v>46</v>
      </c>
      <c r="L143" t="s">
        <v>22</v>
      </c>
    </row>
    <row r="144" spans="2:12" x14ac:dyDescent="0.2">
      <c r="B144" s="1" t="s">
        <v>31</v>
      </c>
      <c r="C144" s="2">
        <v>1141</v>
      </c>
      <c r="D144">
        <v>9212</v>
      </c>
      <c r="E144" t="s">
        <v>19</v>
      </c>
      <c r="F144" s="5">
        <v>4</v>
      </c>
      <c r="G144" s="5">
        <v>7</v>
      </c>
      <c r="H144" s="7">
        <f>G144-F144</f>
        <v>3</v>
      </c>
      <c r="I144" s="5">
        <f>IF(G144&gt;50,H144*0.2,H144*0.1)</f>
        <v>0.30000000000000004</v>
      </c>
      <c r="J144" t="s">
        <v>45</v>
      </c>
      <c r="K144" t="s">
        <v>46</v>
      </c>
      <c r="L144" t="s">
        <v>14</v>
      </c>
    </row>
    <row r="145" spans="2:12" x14ac:dyDescent="0.2">
      <c r="B145" s="1" t="s">
        <v>32</v>
      </c>
      <c r="C145" s="2">
        <v>1142</v>
      </c>
      <c r="D145">
        <v>2242</v>
      </c>
      <c r="E145" t="s">
        <v>21</v>
      </c>
      <c r="F145" s="5">
        <v>60</v>
      </c>
      <c r="G145" s="5">
        <v>124</v>
      </c>
      <c r="H145" s="7">
        <f>G145-F145</f>
        <v>64</v>
      </c>
      <c r="I145" s="5">
        <f>IF(G145&gt;50,H145*0.2,H145*0.1)</f>
        <v>12.8</v>
      </c>
      <c r="J145" t="s">
        <v>45</v>
      </c>
      <c r="K145" t="s">
        <v>46</v>
      </c>
      <c r="L145" t="s">
        <v>22</v>
      </c>
    </row>
    <row r="146" spans="2:12" x14ac:dyDescent="0.2">
      <c r="B146" s="1" t="s">
        <v>32</v>
      </c>
      <c r="C146" s="2">
        <v>1143</v>
      </c>
      <c r="D146">
        <v>9822</v>
      </c>
      <c r="E146" t="s">
        <v>9</v>
      </c>
      <c r="F146" s="5">
        <v>58.3</v>
      </c>
      <c r="G146" s="5">
        <v>98.4</v>
      </c>
      <c r="H146" s="7">
        <f>G146-F146</f>
        <v>40.100000000000009</v>
      </c>
      <c r="I146" s="5">
        <f>IF(G146&gt;50,H146*0.2,H146*0.1)</f>
        <v>8.0200000000000014</v>
      </c>
      <c r="J146" t="s">
        <v>49</v>
      </c>
      <c r="K146" t="s">
        <v>50</v>
      </c>
      <c r="L146" t="s">
        <v>14</v>
      </c>
    </row>
    <row r="147" spans="2:12" x14ac:dyDescent="0.2">
      <c r="B147" s="1" t="s">
        <v>32</v>
      </c>
      <c r="C147" s="2">
        <v>1144</v>
      </c>
      <c r="D147">
        <v>2242</v>
      </c>
      <c r="E147" t="s">
        <v>21</v>
      </c>
      <c r="F147" s="5">
        <v>60</v>
      </c>
      <c r="G147" s="5">
        <v>124</v>
      </c>
      <c r="H147" s="7">
        <f>G147-F147</f>
        <v>64</v>
      </c>
      <c r="I147" s="5">
        <f>IF(G147&gt;50,H147*0.2,H147*0.1)</f>
        <v>12.8</v>
      </c>
      <c r="J147" t="s">
        <v>49</v>
      </c>
      <c r="K147" t="s">
        <v>50</v>
      </c>
      <c r="L147" t="s">
        <v>12</v>
      </c>
    </row>
    <row r="148" spans="2:12" x14ac:dyDescent="0.2">
      <c r="B148" s="1" t="s">
        <v>32</v>
      </c>
      <c r="C148" s="2">
        <v>1145</v>
      </c>
      <c r="D148">
        <v>4421</v>
      </c>
      <c r="E148" t="s">
        <v>18</v>
      </c>
      <c r="F148" s="5">
        <v>45</v>
      </c>
      <c r="G148" s="5">
        <v>87</v>
      </c>
      <c r="H148" s="7">
        <f>G148-F148</f>
        <v>42</v>
      </c>
      <c r="I148" s="5">
        <f>IF(G148&gt;50,H148*0.2,H148*0.1)</f>
        <v>8.4</v>
      </c>
      <c r="J148" t="s">
        <v>49</v>
      </c>
      <c r="K148" t="s">
        <v>50</v>
      </c>
      <c r="L148" t="s">
        <v>10</v>
      </c>
    </row>
    <row r="149" spans="2:12" x14ac:dyDescent="0.2">
      <c r="B149" s="1" t="s">
        <v>32</v>
      </c>
      <c r="C149" s="2">
        <v>1146</v>
      </c>
      <c r="D149">
        <v>8722</v>
      </c>
      <c r="E149" t="s">
        <v>15</v>
      </c>
      <c r="F149" s="5">
        <v>344</v>
      </c>
      <c r="G149" s="5">
        <v>502</v>
      </c>
      <c r="H149" s="7">
        <f>G149-F149</f>
        <v>158</v>
      </c>
      <c r="I149" s="5">
        <f>IF(G149&gt;50,H149*0.2,H149*0.1)</f>
        <v>31.6</v>
      </c>
      <c r="J149" t="s">
        <v>49</v>
      </c>
      <c r="K149" t="s">
        <v>50</v>
      </c>
      <c r="L149" t="s">
        <v>22</v>
      </c>
    </row>
    <row r="150" spans="2:12" x14ac:dyDescent="0.2">
      <c r="B150" s="1" t="s">
        <v>32</v>
      </c>
      <c r="C150" s="2">
        <v>1147</v>
      </c>
      <c r="D150">
        <v>9822</v>
      </c>
      <c r="E150" t="s">
        <v>9</v>
      </c>
      <c r="F150" s="5">
        <v>58.3</v>
      </c>
      <c r="G150" s="5">
        <v>98.4</v>
      </c>
      <c r="H150" s="7">
        <f>G150-F150</f>
        <v>40.100000000000009</v>
      </c>
      <c r="I150" s="5">
        <f>IF(G150&gt;50,H150*0.2,H150*0.1)</f>
        <v>8.0200000000000014</v>
      </c>
      <c r="J150" t="s">
        <v>43</v>
      </c>
      <c r="K150" t="s">
        <v>44</v>
      </c>
      <c r="L150" t="s">
        <v>12</v>
      </c>
    </row>
    <row r="151" spans="2:12" x14ac:dyDescent="0.2">
      <c r="B151" s="1" t="s">
        <v>32</v>
      </c>
      <c r="C151" s="2">
        <v>1148</v>
      </c>
      <c r="D151">
        <v>9212</v>
      </c>
      <c r="E151" t="s">
        <v>19</v>
      </c>
      <c r="F151" s="5">
        <v>4</v>
      </c>
      <c r="G151" s="5">
        <v>7</v>
      </c>
      <c r="H151" s="7">
        <f>G151-F151</f>
        <v>3</v>
      </c>
      <c r="I151" s="5">
        <f>IF(G151&gt;50,H151*0.2,H151*0.1)</f>
        <v>0.30000000000000004</v>
      </c>
      <c r="J151" t="s">
        <v>47</v>
      </c>
      <c r="K151" t="s">
        <v>48</v>
      </c>
      <c r="L151" t="s">
        <v>14</v>
      </c>
    </row>
    <row r="152" spans="2:12" x14ac:dyDescent="0.2">
      <c r="B152" s="1" t="s">
        <v>32</v>
      </c>
      <c r="C152" s="2">
        <v>1149</v>
      </c>
      <c r="D152">
        <v>8722</v>
      </c>
      <c r="E152" t="s">
        <v>15</v>
      </c>
      <c r="F152" s="5">
        <v>344</v>
      </c>
      <c r="G152" s="5">
        <v>502</v>
      </c>
      <c r="H152" s="7">
        <f>G152-F152</f>
        <v>158</v>
      </c>
      <c r="I152" s="5">
        <f>IF(G152&gt;50,H152*0.2,H152*0.1)</f>
        <v>31.6</v>
      </c>
      <c r="J152" t="s">
        <v>43</v>
      </c>
      <c r="K152" t="s">
        <v>44</v>
      </c>
      <c r="L152" t="s">
        <v>14</v>
      </c>
    </row>
    <row r="153" spans="2:12" x14ac:dyDescent="0.2">
      <c r="B153" s="1" t="s">
        <v>33</v>
      </c>
      <c r="C153" s="2">
        <v>1150</v>
      </c>
      <c r="D153">
        <v>2242</v>
      </c>
      <c r="E153" t="s">
        <v>21</v>
      </c>
      <c r="F153" s="5">
        <v>60</v>
      </c>
      <c r="G153" s="5">
        <v>124</v>
      </c>
      <c r="H153" s="7">
        <f>G153-F153</f>
        <v>64</v>
      </c>
      <c r="I153" s="5">
        <f>IF(G153&gt;50,H153*0.2,H153*0.1)</f>
        <v>12.8</v>
      </c>
      <c r="J153" t="s">
        <v>47</v>
      </c>
      <c r="K153" t="s">
        <v>48</v>
      </c>
      <c r="L153" t="s">
        <v>23</v>
      </c>
    </row>
    <row r="154" spans="2:12" x14ac:dyDescent="0.2">
      <c r="B154" s="1" t="s">
        <v>33</v>
      </c>
      <c r="C154" s="2">
        <v>1151</v>
      </c>
      <c r="D154">
        <v>2242</v>
      </c>
      <c r="E154" t="s">
        <v>21</v>
      </c>
      <c r="F154" s="5">
        <v>60</v>
      </c>
      <c r="G154" s="5">
        <v>124</v>
      </c>
      <c r="H154" s="7">
        <f>G154-F154</f>
        <v>64</v>
      </c>
      <c r="I154" s="5">
        <f>IF(G154&gt;50,H154*0.2,H154*0.1)</f>
        <v>12.8</v>
      </c>
      <c r="J154" t="s">
        <v>45</v>
      </c>
      <c r="K154" t="s">
        <v>46</v>
      </c>
      <c r="L154" t="s">
        <v>12</v>
      </c>
    </row>
    <row r="155" spans="2:12" x14ac:dyDescent="0.2">
      <c r="B155" s="1" t="s">
        <v>33</v>
      </c>
      <c r="C155" s="2">
        <v>1152</v>
      </c>
      <c r="D155">
        <v>4421</v>
      </c>
      <c r="E155" t="s">
        <v>18</v>
      </c>
      <c r="F155" s="5">
        <v>45</v>
      </c>
      <c r="G155" s="5">
        <v>87</v>
      </c>
      <c r="H155" s="7">
        <f>G155-F155</f>
        <v>42</v>
      </c>
      <c r="I155" s="5">
        <f>IF(G155&gt;50,H155*0.2,H155*0.1)</f>
        <v>8.4</v>
      </c>
      <c r="J155" t="s">
        <v>43</v>
      </c>
      <c r="K155" t="s">
        <v>44</v>
      </c>
      <c r="L155" t="s">
        <v>22</v>
      </c>
    </row>
    <row r="156" spans="2:12" x14ac:dyDescent="0.2">
      <c r="B156" s="1" t="s">
        <v>33</v>
      </c>
      <c r="C156" s="2">
        <v>1153</v>
      </c>
      <c r="D156">
        <v>8722</v>
      </c>
      <c r="E156" t="s">
        <v>15</v>
      </c>
      <c r="F156" s="5">
        <v>344</v>
      </c>
      <c r="G156" s="5">
        <v>502</v>
      </c>
      <c r="H156" s="7">
        <f>G156-F156</f>
        <v>158</v>
      </c>
      <c r="I156" s="5">
        <f>IF(G156&gt;50,H156*0.2,H156*0.1)</f>
        <v>31.6</v>
      </c>
      <c r="J156" t="s">
        <v>47</v>
      </c>
      <c r="K156" t="s">
        <v>48</v>
      </c>
      <c r="L156" t="s">
        <v>14</v>
      </c>
    </row>
    <row r="157" spans="2:12" x14ac:dyDescent="0.2">
      <c r="B157" s="1" t="s">
        <v>33</v>
      </c>
      <c r="C157" s="2">
        <v>1154</v>
      </c>
      <c r="D157">
        <v>9822</v>
      </c>
      <c r="E157" t="s">
        <v>9</v>
      </c>
      <c r="F157" s="5">
        <v>58.3</v>
      </c>
      <c r="G157" s="5">
        <v>98.4</v>
      </c>
      <c r="H157" s="7">
        <f>G157-F157</f>
        <v>40.100000000000009</v>
      </c>
      <c r="I157" s="5">
        <f>IF(G157&gt;50,H157*0.2,H157*0.1)</f>
        <v>8.0200000000000014</v>
      </c>
      <c r="J157" t="s">
        <v>45</v>
      </c>
      <c r="K157" t="s">
        <v>46</v>
      </c>
      <c r="L157" t="s">
        <v>22</v>
      </c>
    </row>
    <row r="158" spans="2:12" x14ac:dyDescent="0.2">
      <c r="B158" s="1" t="s">
        <v>33</v>
      </c>
      <c r="C158" s="2">
        <v>1155</v>
      </c>
      <c r="D158">
        <v>4421</v>
      </c>
      <c r="E158" t="s">
        <v>18</v>
      </c>
      <c r="F158" s="5">
        <v>45</v>
      </c>
      <c r="G158" s="5">
        <v>87</v>
      </c>
      <c r="H158" s="7">
        <f>G158-F158</f>
        <v>42</v>
      </c>
      <c r="I158" s="5">
        <f>IF(G158&gt;50,H158*0.2,H158*0.1)</f>
        <v>8.4</v>
      </c>
      <c r="J158" t="s">
        <v>47</v>
      </c>
      <c r="K158" t="s">
        <v>48</v>
      </c>
      <c r="L158" t="s">
        <v>14</v>
      </c>
    </row>
    <row r="159" spans="2:12" x14ac:dyDescent="0.2">
      <c r="B159" s="1" t="s">
        <v>33</v>
      </c>
      <c r="C159" s="2">
        <v>1156</v>
      </c>
      <c r="D159">
        <v>2242</v>
      </c>
      <c r="E159" t="s">
        <v>21</v>
      </c>
      <c r="F159" s="5">
        <v>60</v>
      </c>
      <c r="G159" s="5">
        <v>124</v>
      </c>
      <c r="H159" s="7">
        <f>G159-F159</f>
        <v>64</v>
      </c>
      <c r="I159" s="5">
        <f>IF(G159&gt;50,H159*0.2,H159*0.1)</f>
        <v>12.8</v>
      </c>
      <c r="J159" t="s">
        <v>47</v>
      </c>
      <c r="K159" t="s">
        <v>48</v>
      </c>
      <c r="L159" t="s">
        <v>12</v>
      </c>
    </row>
    <row r="160" spans="2:12" x14ac:dyDescent="0.2">
      <c r="B160" s="1" t="s">
        <v>33</v>
      </c>
      <c r="C160" s="2">
        <v>1157</v>
      </c>
      <c r="D160">
        <v>9212</v>
      </c>
      <c r="E160" t="s">
        <v>19</v>
      </c>
      <c r="F160" s="5">
        <v>4</v>
      </c>
      <c r="G160" s="5">
        <v>7</v>
      </c>
      <c r="H160" s="7">
        <f>G160-F160</f>
        <v>3</v>
      </c>
      <c r="I160" s="5">
        <f>IF(G160&gt;50,H160*0.2,H160*0.1)</f>
        <v>0.30000000000000004</v>
      </c>
      <c r="J160" t="s">
        <v>47</v>
      </c>
      <c r="K160" t="s">
        <v>48</v>
      </c>
      <c r="L160" t="s">
        <v>10</v>
      </c>
    </row>
    <row r="161" spans="2:12" x14ac:dyDescent="0.2">
      <c r="B161" s="1" t="s">
        <v>34</v>
      </c>
      <c r="C161" s="2">
        <v>1158</v>
      </c>
      <c r="D161">
        <v>8722</v>
      </c>
      <c r="E161" t="s">
        <v>15</v>
      </c>
      <c r="F161" s="5">
        <v>344</v>
      </c>
      <c r="G161" s="5">
        <v>502</v>
      </c>
      <c r="H161" s="7">
        <f>G161-F161</f>
        <v>158</v>
      </c>
      <c r="I161" s="5">
        <f>IF(G161&gt;50,H161*0.2,H161*0.1)</f>
        <v>31.6</v>
      </c>
      <c r="J161" t="s">
        <v>43</v>
      </c>
      <c r="K161" t="s">
        <v>44</v>
      </c>
      <c r="L161" t="s">
        <v>22</v>
      </c>
    </row>
    <row r="162" spans="2:12" x14ac:dyDescent="0.2">
      <c r="B162" s="1" t="s">
        <v>34</v>
      </c>
      <c r="C162" s="2">
        <v>1159</v>
      </c>
      <c r="D162">
        <v>6622</v>
      </c>
      <c r="E162" t="s">
        <v>26</v>
      </c>
      <c r="F162" s="5">
        <v>42</v>
      </c>
      <c r="G162" s="5">
        <v>77</v>
      </c>
      <c r="H162" s="7">
        <f>G162-F162</f>
        <v>35</v>
      </c>
      <c r="I162" s="5">
        <f>IF(G162&gt;50,H162*0.2,H162*0.1)</f>
        <v>7</v>
      </c>
      <c r="J162" t="s">
        <v>47</v>
      </c>
      <c r="K162" t="s">
        <v>48</v>
      </c>
      <c r="L162" t="s">
        <v>12</v>
      </c>
    </row>
    <row r="163" spans="2:12" x14ac:dyDescent="0.2">
      <c r="B163" s="1" t="s">
        <v>34</v>
      </c>
      <c r="C163" s="2">
        <v>1160</v>
      </c>
      <c r="D163">
        <v>9822</v>
      </c>
      <c r="E163" t="s">
        <v>9</v>
      </c>
      <c r="F163" s="5">
        <v>58.3</v>
      </c>
      <c r="G163" s="5">
        <v>98.4</v>
      </c>
      <c r="H163" s="7">
        <f>G163-F163</f>
        <v>40.100000000000009</v>
      </c>
      <c r="I163" s="5">
        <f>IF(G163&gt;50,H163*0.2,H163*0.1)</f>
        <v>8.0200000000000014</v>
      </c>
      <c r="J163" t="s">
        <v>49</v>
      </c>
      <c r="K163" t="s">
        <v>50</v>
      </c>
      <c r="L163" t="s">
        <v>22</v>
      </c>
    </row>
    <row r="164" spans="2:12" x14ac:dyDescent="0.2">
      <c r="B164" s="1" t="s">
        <v>34</v>
      </c>
      <c r="C164" s="2">
        <v>1161</v>
      </c>
      <c r="D164">
        <v>4421</v>
      </c>
      <c r="E164" t="s">
        <v>18</v>
      </c>
      <c r="F164" s="5">
        <v>45</v>
      </c>
      <c r="G164" s="5">
        <v>87</v>
      </c>
      <c r="H164" s="7">
        <f>G164-F164</f>
        <v>42</v>
      </c>
      <c r="I164" s="5">
        <f>IF(G164&gt;50,H164*0.2,H164*0.1)</f>
        <v>8.4</v>
      </c>
      <c r="J164" t="s">
        <v>45</v>
      </c>
      <c r="K164" t="s">
        <v>46</v>
      </c>
      <c r="L164" t="s">
        <v>12</v>
      </c>
    </row>
    <row r="165" spans="2:12" x14ac:dyDescent="0.2">
      <c r="B165" s="1" t="s">
        <v>34</v>
      </c>
      <c r="C165" s="2">
        <v>1162</v>
      </c>
      <c r="D165">
        <v>9212</v>
      </c>
      <c r="E165" t="s">
        <v>19</v>
      </c>
      <c r="F165" s="5">
        <v>4</v>
      </c>
      <c r="G165" s="5">
        <v>7</v>
      </c>
      <c r="H165" s="7">
        <f>G165-F165</f>
        <v>3</v>
      </c>
      <c r="I165" s="5">
        <f>IF(G165&gt;50,H165*0.2,H165*0.1)</f>
        <v>0.30000000000000004</v>
      </c>
      <c r="J165" t="s">
        <v>43</v>
      </c>
      <c r="K165" t="s">
        <v>44</v>
      </c>
      <c r="L165" t="s">
        <v>14</v>
      </c>
    </row>
    <row r="166" spans="2:12" x14ac:dyDescent="0.2">
      <c r="B166" s="1" t="s">
        <v>34</v>
      </c>
      <c r="C166" s="2">
        <v>1163</v>
      </c>
      <c r="D166">
        <v>9212</v>
      </c>
      <c r="E166" t="s">
        <v>19</v>
      </c>
      <c r="F166" s="5">
        <v>4</v>
      </c>
      <c r="G166" s="5">
        <v>7</v>
      </c>
      <c r="H166" s="7">
        <f>G166-F166</f>
        <v>3</v>
      </c>
      <c r="I166" s="5">
        <f>IF(G166&gt;50,H166*0.2,H166*0.1)</f>
        <v>0.30000000000000004</v>
      </c>
      <c r="J166" t="s">
        <v>47</v>
      </c>
      <c r="K166" t="s">
        <v>48</v>
      </c>
      <c r="L166" t="s">
        <v>12</v>
      </c>
    </row>
    <row r="167" spans="2:12" x14ac:dyDescent="0.2">
      <c r="B167" s="1" t="s">
        <v>34</v>
      </c>
      <c r="C167" s="2">
        <v>1164</v>
      </c>
      <c r="D167">
        <v>9822</v>
      </c>
      <c r="E167" t="s">
        <v>9</v>
      </c>
      <c r="F167" s="5">
        <v>58.3</v>
      </c>
      <c r="G167" s="5">
        <v>98.4</v>
      </c>
      <c r="H167" s="7">
        <f>G167-F167</f>
        <v>40.100000000000009</v>
      </c>
      <c r="I167" s="5">
        <f>IF(G167&gt;50,H167*0.2,H167*0.1)</f>
        <v>8.0200000000000014</v>
      </c>
      <c r="J167" t="s">
        <v>47</v>
      </c>
      <c r="K167" t="s">
        <v>48</v>
      </c>
      <c r="L167" t="s">
        <v>14</v>
      </c>
    </row>
    <row r="168" spans="2:12" x14ac:dyDescent="0.2">
      <c r="B168" s="1" t="s">
        <v>34</v>
      </c>
      <c r="C168" s="2">
        <v>1165</v>
      </c>
      <c r="D168">
        <v>9822</v>
      </c>
      <c r="E168" t="s">
        <v>9</v>
      </c>
      <c r="F168" s="5">
        <v>58.3</v>
      </c>
      <c r="G168" s="5">
        <v>98.4</v>
      </c>
      <c r="H168" s="7">
        <f>G168-F168</f>
        <v>40.100000000000009</v>
      </c>
      <c r="I168" s="5">
        <f>IF(G168&gt;50,H168*0.2,H168*0.1)</f>
        <v>8.0200000000000014</v>
      </c>
      <c r="J168" t="s">
        <v>47</v>
      </c>
      <c r="K168" t="s">
        <v>48</v>
      </c>
      <c r="L168" t="s">
        <v>14</v>
      </c>
    </row>
    <row r="169" spans="2:12" x14ac:dyDescent="0.2">
      <c r="B169" s="1" t="s">
        <v>34</v>
      </c>
      <c r="C169" s="2">
        <v>1166</v>
      </c>
      <c r="D169">
        <v>8722</v>
      </c>
      <c r="E169" t="s">
        <v>15</v>
      </c>
      <c r="F169" s="5">
        <v>344</v>
      </c>
      <c r="G169" s="5">
        <v>502</v>
      </c>
      <c r="H169" s="7">
        <f>G169-F169</f>
        <v>158</v>
      </c>
      <c r="I169" s="5">
        <f>IF(G169&gt;50,H169*0.2,H169*0.1)</f>
        <v>31.6</v>
      </c>
      <c r="J169" t="s">
        <v>47</v>
      </c>
      <c r="K169" t="s">
        <v>48</v>
      </c>
      <c r="L169" t="s">
        <v>22</v>
      </c>
    </row>
    <row r="170" spans="2:12" x14ac:dyDescent="0.2">
      <c r="B170" s="1" t="s">
        <v>35</v>
      </c>
      <c r="C170" s="2">
        <v>1167</v>
      </c>
      <c r="D170">
        <v>2242</v>
      </c>
      <c r="E170" t="s">
        <v>21</v>
      </c>
      <c r="F170" s="5">
        <v>60</v>
      </c>
      <c r="G170" s="5">
        <v>124</v>
      </c>
      <c r="H170" s="7">
        <f>G170-F170</f>
        <v>64</v>
      </c>
      <c r="I170" s="5">
        <f>IF(G170&gt;50,H170*0.2,H170*0.1)</f>
        <v>12.8</v>
      </c>
      <c r="J170" t="s">
        <v>47</v>
      </c>
      <c r="K170" t="s">
        <v>48</v>
      </c>
      <c r="L170" t="s">
        <v>10</v>
      </c>
    </row>
    <row r="171" spans="2:12" x14ac:dyDescent="0.2">
      <c r="B171" s="1" t="s">
        <v>35</v>
      </c>
      <c r="C171" s="2">
        <v>1168</v>
      </c>
      <c r="D171">
        <v>9822</v>
      </c>
      <c r="E171" t="s">
        <v>9</v>
      </c>
      <c r="F171" s="5">
        <v>58.3</v>
      </c>
      <c r="G171" s="5">
        <v>98.4</v>
      </c>
      <c r="H171" s="7">
        <f>G171-F171</f>
        <v>40.100000000000009</v>
      </c>
      <c r="I171" s="5">
        <f>IF(G171&gt;50,H171*0.2,H171*0.1)</f>
        <v>8.0200000000000014</v>
      </c>
      <c r="J171" t="s">
        <v>47</v>
      </c>
      <c r="K171" t="s">
        <v>48</v>
      </c>
      <c r="L171" t="s">
        <v>12</v>
      </c>
    </row>
    <row r="172" spans="2:12" x14ac:dyDescent="0.2">
      <c r="B172" s="1" t="s">
        <v>35</v>
      </c>
      <c r="C172" s="2">
        <v>1169</v>
      </c>
      <c r="D172">
        <v>8722</v>
      </c>
      <c r="E172" t="s">
        <v>15</v>
      </c>
      <c r="F172" s="5">
        <v>344</v>
      </c>
      <c r="G172" s="5">
        <v>502</v>
      </c>
      <c r="H172" s="7">
        <f>G172-F172</f>
        <v>158</v>
      </c>
      <c r="I172" s="5">
        <f>IF(G172&gt;50,H172*0.2,H172*0.1)</f>
        <v>31.6</v>
      </c>
      <c r="J172" t="s">
        <v>47</v>
      </c>
      <c r="K172" t="s">
        <v>48</v>
      </c>
      <c r="L172" t="s">
        <v>23</v>
      </c>
    </row>
    <row r="173" spans="2:12" x14ac:dyDescent="0.2">
      <c r="B173" s="1" t="s">
        <v>35</v>
      </c>
      <c r="C173" s="2">
        <v>1170</v>
      </c>
      <c r="D173">
        <v>4421</v>
      </c>
      <c r="E173" t="s">
        <v>18</v>
      </c>
      <c r="F173" s="5">
        <v>45</v>
      </c>
      <c r="G173" s="5">
        <v>87</v>
      </c>
      <c r="H173" s="7">
        <f>G173-F173</f>
        <v>42</v>
      </c>
      <c r="I173" s="5">
        <f>IF(G173&gt;50,H173*0.2,H173*0.1)</f>
        <v>8.4</v>
      </c>
      <c r="J173" t="s">
        <v>43</v>
      </c>
      <c r="K173" t="s">
        <v>44</v>
      </c>
      <c r="L173" t="s">
        <v>12</v>
      </c>
    </row>
    <row r="174" spans="2:12" x14ac:dyDescent="0.2">
      <c r="B174" s="1" t="s">
        <v>35</v>
      </c>
      <c r="C174" s="2">
        <v>1171</v>
      </c>
      <c r="D174">
        <v>4421</v>
      </c>
      <c r="E174" t="s">
        <v>18</v>
      </c>
      <c r="F174" s="5">
        <v>45</v>
      </c>
      <c r="G174" s="5">
        <v>87</v>
      </c>
      <c r="H174" s="7">
        <f>G174-F174</f>
        <v>42</v>
      </c>
      <c r="I174" s="5">
        <f>IF(G174&gt;50,H174*0.2,H174*0.1)</f>
        <v>8.4</v>
      </c>
      <c r="J174" t="s">
        <v>45</v>
      </c>
      <c r="K174" t="s">
        <v>46</v>
      </c>
      <c r="L174" t="s">
        <v>22</v>
      </c>
    </row>
    <row r="177" spans="2:7" x14ac:dyDescent="0.2">
      <c r="B177" t="s">
        <v>54</v>
      </c>
      <c r="G177" s="5">
        <f>SUM(G4:G174)</f>
        <v>17110.599999999995</v>
      </c>
    </row>
    <row r="178" spans="2:7" x14ac:dyDescent="0.2">
      <c r="B178" t="s">
        <v>55</v>
      </c>
      <c r="G178" s="5">
        <f>SUMIF(G4:G174,"&gt;50")</f>
        <v>16088.399999999994</v>
      </c>
    </row>
    <row r="179" spans="2:7" x14ac:dyDescent="0.2">
      <c r="B179" t="s">
        <v>56</v>
      </c>
      <c r="G179" s="5">
        <f>SUMIF(G4:G174,"&lt;=50")</f>
        <v>1022.1999999999997</v>
      </c>
    </row>
    <row r="183" spans="2:7" x14ac:dyDescent="0.2">
      <c r="G183" s="8" t="s">
        <v>57</v>
      </c>
    </row>
  </sheetData>
  <sortState xmlns:xlrd2="http://schemas.microsoft.com/office/spreadsheetml/2017/richdata2" ref="B4:L174">
    <sortCondition ref="C4:C17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 AMIR HAMZA FAISAL</dc:creator>
  <cp:lastModifiedBy>MD AMIR HAMZA FAISAL</cp:lastModifiedBy>
  <dcterms:created xsi:type="dcterms:W3CDTF">2023-12-11T00:03:28Z</dcterms:created>
  <dcterms:modified xsi:type="dcterms:W3CDTF">2023-12-11T19:11:23Z</dcterms:modified>
</cp:coreProperties>
</file>