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Documents\Fundamentals_of_Data_Science\TFM\UKBB Dataset\2. Deep Learning Features\"/>
    </mc:Choice>
  </mc:AlternateContent>
  <xr:revisionPtr revIDLastSave="0" documentId="13_ncr:1_{0159D64F-7C5E-4658-9A8C-3D6C921B5337}" xr6:coauthVersionLast="45" xr6:coauthVersionMax="45" xr10:uidLastSave="{00000000-0000-0000-0000-000000000000}"/>
  <bookViews>
    <workbookView xWindow="-108" yWindow="-108" windowWidth="23256" windowHeight="12720" activeTab="2" xr2:uid="{122F3A59-A480-499D-B66B-34C57CFF09B0}"/>
  </bookViews>
  <sheets>
    <sheet name="Short Dataset" sheetId="1" r:id="rId1"/>
    <sheet name="Long Dataset" sheetId="3" r:id="rId2"/>
    <sheet name="Long Format (2)" sheetId="4" r:id="rId3"/>
    <sheet name="Hoja1" sheetId="5" r:id="rId4"/>
  </sheets>
  <definedNames>
    <definedName name="_xlnm._FilterDatabase" localSheetId="1" hidden="1">'Long Dataset'!$A$1:$I$13</definedName>
    <definedName name="_xlnm._FilterDatabase" localSheetId="2" hidden="1">'Long Format (2)'!$A$1:$I$13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5" l="1"/>
  <c r="G4" i="3"/>
  <c r="M13" i="5"/>
  <c r="K23" i="5"/>
  <c r="K21" i="5"/>
  <c r="G23" i="5"/>
  <c r="G21" i="5"/>
  <c r="H23" i="5" s="1"/>
  <c r="L23" i="5" l="1"/>
  <c r="M13" i="4"/>
  <c r="M12" i="4"/>
  <c r="M11" i="4"/>
  <c r="M10" i="4"/>
  <c r="M9" i="4"/>
  <c r="M8" i="4"/>
  <c r="M7" i="4"/>
  <c r="M6" i="4"/>
  <c r="M5" i="4"/>
  <c r="M4" i="4"/>
  <c r="M3" i="4"/>
  <c r="M2" i="4"/>
  <c r="M3" i="3" l="1"/>
  <c r="M4" i="3"/>
  <c r="M5" i="3"/>
  <c r="M6" i="3"/>
  <c r="M7" i="3"/>
  <c r="M8" i="3"/>
  <c r="M9" i="3"/>
  <c r="M10" i="3"/>
  <c r="M11" i="3"/>
  <c r="M12" i="3"/>
  <c r="M13" i="3"/>
  <c r="M2" i="3"/>
  <c r="F11" i="1" l="1"/>
  <c r="F5" i="1"/>
  <c r="F4" i="1"/>
  <c r="F2" i="1"/>
  <c r="F3" i="1"/>
</calcChain>
</file>

<file path=xl/sharedStrings.xml><?xml version="1.0" encoding="utf-8"?>
<sst xmlns="http://schemas.openxmlformats.org/spreadsheetml/2006/main" count="153" uniqueCount="34">
  <si>
    <t>Disease</t>
  </si>
  <si>
    <t>Model</t>
  </si>
  <si>
    <t>Accuracy</t>
  </si>
  <si>
    <t>ROC AUC</t>
  </si>
  <si>
    <t>Precision</t>
  </si>
  <si>
    <t>Recall</t>
  </si>
  <si>
    <t>Accuracy ED</t>
  </si>
  <si>
    <t>Accuracy ES</t>
  </si>
  <si>
    <t>AlexNet</t>
  </si>
  <si>
    <t>Inception</t>
  </si>
  <si>
    <t>VGG</t>
  </si>
  <si>
    <t>Late Merging</t>
  </si>
  <si>
    <t>ANGINA</t>
  </si>
  <si>
    <t>ATHEROESCLEROTIC</t>
  </si>
  <si>
    <t>HYPERTHENSION</t>
  </si>
  <si>
    <t>ATRIAL FIBRILIATION</t>
  </si>
  <si>
    <t>[[0.2 0.8]. 0.04 0.96]]</t>
  </si>
  <si>
    <t>model not saved</t>
  </si>
  <si>
    <t xml:space="preserve"> &amp; 0.58 &amp; 0.6576 &amp; 0.5454 &amp; 0.96 &amp; 0.5437 &amp; 0.625 \\</t>
  </si>
  <si>
    <t xml:space="preserve"> &amp; 0.6923 &amp; 0.37544 &amp; 0.697 &amp; 0.68 &amp; 0.725 &amp; 0.675 \\</t>
  </si>
  <si>
    <t xml:space="preserve"> &amp;  &amp;  &amp;  &amp;  &amp;  &amp;  \\</t>
  </si>
  <si>
    <t xml:space="preserve"> &amp; 0.7162 &amp; 0.7844 &amp; 0.6899 &amp; 0.79 &amp; 0.7104 &amp; 0.7385 \\</t>
  </si>
  <si>
    <t xml:space="preserve"> &amp; 0.7195 &amp; 0.801 &amp; 0.7129 &amp; 0.7366 &amp; 0.7163 &amp; 0.7385 \\</t>
  </si>
  <si>
    <t xml:space="preserve"> &amp; 0.5593 &amp; 0.5654 &amp; 0.539 &amp; 0.813 &amp; 0.51 &amp; 0.6 \\</t>
  </si>
  <si>
    <t xml:space="preserve"> &amp; 0.687 &amp; 0.7508 &amp; 0.7237 &amp; 0.6047 &amp; 0.6955 &amp;  \\</t>
  </si>
  <si>
    <t xml:space="preserve"> &amp; 0.6528 &amp; 0.701 &amp; 0.695 &amp; 0.5427 &amp; 0.6282 &amp; 0.7062 \\</t>
  </si>
  <si>
    <t xml:space="preserve"> &amp; 0.5701 &amp; 0.6266 &amp; 0.563 &amp; 0.626 &amp; 0.5923 &amp; 0.5422 \\</t>
  </si>
  <si>
    <t xml:space="preserve"> &amp; 0.55 &amp;  &amp;  &amp;  &amp;  &amp;  \\</t>
  </si>
  <si>
    <t xml:space="preserve"> &amp; 0.535 &amp; 0.55395 &amp; 0.5225 &amp; 0.81 &amp; 0.5409 &amp; 0.55 \\</t>
  </si>
  <si>
    <t xml:space="preserve"> &amp; 0.6023 &amp; 0.5923 &amp; 0.655 &amp; 0.4318 &amp; 0.597 &amp; 0.54 \\</t>
  </si>
  <si>
    <t>Re-trained</t>
  </si>
  <si>
    <t xml:space="preserve"> &amp; 0.6923 &amp; 0.7544 &amp; 0.697 &amp; 0.68 &amp; 0.725 &amp; 0.675 \\</t>
  </si>
  <si>
    <t xml:space="preserve"> &amp; 0.5725 &amp; 0.52 &amp; 0.547 &amp; 0.547 &amp; 0.57625 &amp; 0.56625 \\</t>
  </si>
  <si>
    <t xml:space="preserve"> &amp; 0.55 &amp; 0.523 &amp; 0.61 &amp; 0.6 &amp; 0.597 &amp; 0.602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</si>
</sst>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1" fontId="0" fillId="0" borderId="0" xfId="0" applyNumberFormat="1"/>
    <xf numFmtId="0" fontId="0" fillId="0" borderId="2" xfId="0" applyBorder="1"/>
    <xf numFmtId="0" fontId="0" fillId="0" borderId="3" xfId="0" applyFill="1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327661</xdr:colOff>
      <xdr:row>1</xdr:row>
      <xdr:rowOff>22860</xdr:rowOff>
    </xdr:from>
    <xdr:to>
      <xdr:col>9</xdr:col>
      <xdr:colOff>105745</xdr:colOff>
      <xdr:row>14</xdr:row>
      <xdr:rowOff>99060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3168EC-0F12-47E1-9E85-1E1E1B08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621" y="205740"/>
          <a:ext cx="5325444" cy="245364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1</xdr:row>
      <xdr:rowOff>74660</xdr:rowOff>
    </xdr:from>
    <xdr:to>
      <xdr:col>9</xdr:col>
      <xdr:colOff>137159</xdr:colOff>
      <xdr:row>15</xdr:row>
      <xdr:rowOff>44067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B113304-D3A1-4343-8A9B-65D2A3A12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0780" y="257540"/>
          <a:ext cx="4838699" cy="2529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6E6D-CC81-46E3-A2B0-1B659E71D1AB}">
  <dimension ref="A1:H17"/>
  <sheetViews>
    <sheetView workbookViewId="0">
      <selection activeCell="D24" sqref="D24"/>
    </sheetView>
  </sheetViews>
  <sheetFormatPr baseColWidth="10" defaultRowHeight="14.4" x14ac:dyDescent="0.3"/>
  <cols>
    <col min="1" max="1" width="18.109375" bestFit="1" customWidth="1"/>
    <col min="2" max="2" width="14.77734375" customWidth="1"/>
    <col min="3" max="3" width="13.33203125" customWidth="1"/>
    <col min="4" max="4" width="13.5546875" customWidth="1"/>
    <col min="5" max="5" width="14" customWidth="1"/>
    <col min="6" max="6" width="14.77734375" customWidth="1"/>
    <col min="7" max="7" width="13.77734375" customWidth="1"/>
    <col min="8" max="8" width="16.554687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9" t="s">
        <v>12</v>
      </c>
      <c r="B2" s="3" t="s">
        <v>8</v>
      </c>
      <c r="C2" s="3">
        <v>0.62780000000000002</v>
      </c>
      <c r="D2" s="3">
        <v>0.62770000000000004</v>
      </c>
      <c r="E2" s="3">
        <v>0.57820000000000005</v>
      </c>
      <c r="F2" s="3">
        <f>(0.94+0.31)/2</f>
        <v>0.625</v>
      </c>
      <c r="G2" s="3">
        <v>0.56999999999999995</v>
      </c>
      <c r="H2" s="3">
        <v>0.67</v>
      </c>
    </row>
    <row r="3" spans="1:8" x14ac:dyDescent="0.3">
      <c r="A3" s="9"/>
      <c r="B3" s="3" t="s">
        <v>9</v>
      </c>
      <c r="C3" s="3">
        <v>0.61670000000000003</v>
      </c>
      <c r="D3" s="3">
        <v>0.61099999999999999</v>
      </c>
      <c r="E3" s="3">
        <v>0.625</v>
      </c>
      <c r="F3" s="3">
        <f>(0.66+0.58)/2</f>
        <v>0.62</v>
      </c>
      <c r="G3" s="3">
        <v>0.68300000000000005</v>
      </c>
      <c r="H3" s="3">
        <v>0.73</v>
      </c>
    </row>
    <row r="4" spans="1:8" x14ac:dyDescent="0.3">
      <c r="A4" s="9"/>
      <c r="B4" s="3" t="s">
        <v>10</v>
      </c>
      <c r="C4" s="3">
        <v>0.65</v>
      </c>
      <c r="D4" s="3">
        <v>0.65</v>
      </c>
      <c r="E4" s="3">
        <v>0.59709999999999996</v>
      </c>
      <c r="F4" s="3">
        <f>(0.92+0.31)/2</f>
        <v>0.61499999999999999</v>
      </c>
      <c r="G4" s="3">
        <v>0.5867</v>
      </c>
      <c r="H4" s="3">
        <v>0.65</v>
      </c>
    </row>
    <row r="5" spans="1:8" ht="15" thickBot="1" x14ac:dyDescent="0.35">
      <c r="A5" s="10"/>
      <c r="B5" s="5" t="s">
        <v>11</v>
      </c>
      <c r="C5" s="5">
        <v>0.66110000000000002</v>
      </c>
      <c r="D5" s="5">
        <v>0.66100000000000003</v>
      </c>
      <c r="E5" s="5">
        <v>0.61599999999999999</v>
      </c>
      <c r="F5" s="5">
        <f>(0.86+0.47)/2</f>
        <v>0.66500000000000004</v>
      </c>
      <c r="G5" s="5">
        <v>0.65329999999999999</v>
      </c>
      <c r="H5" s="5">
        <v>0.7</v>
      </c>
    </row>
    <row r="6" spans="1:8" x14ac:dyDescent="0.3">
      <c r="A6" s="9" t="s">
        <v>13</v>
      </c>
      <c r="B6" s="3" t="s">
        <v>8</v>
      </c>
      <c r="C6" s="3"/>
      <c r="D6" s="3"/>
      <c r="E6" s="3"/>
      <c r="F6" s="3"/>
      <c r="G6" s="3"/>
      <c r="H6" s="3"/>
    </row>
    <row r="7" spans="1:8" x14ac:dyDescent="0.3">
      <c r="A7" s="9"/>
      <c r="B7" s="3" t="s">
        <v>9</v>
      </c>
      <c r="C7" s="3"/>
      <c r="D7" s="3"/>
      <c r="E7" s="3"/>
      <c r="F7" s="3"/>
      <c r="G7" s="3"/>
      <c r="H7" s="3"/>
    </row>
    <row r="8" spans="1:8" x14ac:dyDescent="0.3">
      <c r="A8" s="9"/>
      <c r="B8" s="3" t="s">
        <v>10</v>
      </c>
      <c r="C8" s="3"/>
      <c r="D8" s="3"/>
      <c r="E8" s="3"/>
      <c r="F8" s="3"/>
      <c r="G8" s="3"/>
      <c r="H8" s="3"/>
    </row>
    <row r="9" spans="1:8" ht="15" thickBot="1" x14ac:dyDescent="0.35">
      <c r="A9" s="10"/>
      <c r="B9" s="5" t="s">
        <v>11</v>
      </c>
      <c r="C9" s="5"/>
      <c r="D9" s="5"/>
      <c r="E9" s="5"/>
      <c r="F9" s="5"/>
      <c r="G9" s="5"/>
      <c r="H9" s="5"/>
    </row>
    <row r="10" spans="1:8" x14ac:dyDescent="0.3">
      <c r="A10" s="9" t="s">
        <v>14</v>
      </c>
      <c r="B10" s="3" t="s">
        <v>8</v>
      </c>
      <c r="C10" s="3">
        <v>0.58799999999999997</v>
      </c>
      <c r="D10" s="3">
        <v>0.58799999999999997</v>
      </c>
      <c r="E10" s="3">
        <v>0.65380000000000005</v>
      </c>
      <c r="F10" s="3">
        <v>0.55000000000000004</v>
      </c>
      <c r="G10" s="3">
        <v>0.54669999999999996</v>
      </c>
      <c r="H10" s="3">
        <v>0.65669999999999995</v>
      </c>
    </row>
    <row r="11" spans="1:8" x14ac:dyDescent="0.3">
      <c r="A11" s="9"/>
      <c r="B11" s="3" t="s">
        <v>9</v>
      </c>
      <c r="C11" s="3">
        <v>0.58330000000000004</v>
      </c>
      <c r="D11" s="3">
        <v>0.58330000000000004</v>
      </c>
      <c r="E11" s="3">
        <v>0.66600000000000004</v>
      </c>
      <c r="F11" s="3">
        <f>(0.83+0.33)/2</f>
        <v>0.57999999999999996</v>
      </c>
      <c r="G11" s="3">
        <v>0.60329999999999995</v>
      </c>
      <c r="H11" s="3">
        <v>0.63300000000000001</v>
      </c>
    </row>
    <row r="12" spans="1:8" s="4" customFormat="1" x14ac:dyDescent="0.3">
      <c r="A12" s="9"/>
      <c r="B12" s="3" t="s">
        <v>10</v>
      </c>
      <c r="C12" s="3"/>
      <c r="D12" s="3"/>
      <c r="E12" s="3"/>
      <c r="F12" s="3"/>
      <c r="G12" s="3"/>
      <c r="H12" s="3"/>
    </row>
    <row r="13" spans="1:8" ht="15" thickBot="1" x14ac:dyDescent="0.35">
      <c r="A13" s="10"/>
      <c r="B13" s="5" t="s">
        <v>11</v>
      </c>
      <c r="C13" s="5"/>
      <c r="D13" s="5"/>
      <c r="E13" s="5"/>
      <c r="F13" s="5"/>
      <c r="G13" s="5"/>
      <c r="H13" s="5"/>
    </row>
    <row r="14" spans="1:8" ht="14.4" customHeight="1" x14ac:dyDescent="0.3">
      <c r="A14" s="9" t="s">
        <v>15</v>
      </c>
      <c r="B14" s="3" t="s">
        <v>8</v>
      </c>
      <c r="C14" s="3"/>
      <c r="D14" s="3"/>
      <c r="E14" s="3"/>
      <c r="F14" s="3"/>
      <c r="G14" s="3"/>
      <c r="H14" s="3"/>
    </row>
    <row r="15" spans="1:8" x14ac:dyDescent="0.3">
      <c r="A15" s="9"/>
      <c r="B15" s="3" t="s">
        <v>9</v>
      </c>
      <c r="C15" s="3"/>
      <c r="D15" s="3"/>
      <c r="E15" s="3"/>
      <c r="F15" s="3"/>
      <c r="G15" s="3"/>
      <c r="H15" s="3"/>
    </row>
    <row r="16" spans="1:8" x14ac:dyDescent="0.3">
      <c r="A16" s="9"/>
      <c r="B16" s="3" t="s">
        <v>10</v>
      </c>
      <c r="C16" s="3"/>
      <c r="D16" s="3"/>
      <c r="E16" s="3"/>
      <c r="F16" s="3"/>
      <c r="G16" s="3"/>
      <c r="H16" s="3"/>
    </row>
    <row r="17" spans="1:8" ht="15" thickBot="1" x14ac:dyDescent="0.35">
      <c r="A17" s="10"/>
      <c r="B17" s="5" t="s">
        <v>11</v>
      </c>
      <c r="C17" s="5"/>
      <c r="D17" s="5"/>
      <c r="E17" s="5"/>
      <c r="F17" s="5"/>
      <c r="G17" s="5"/>
      <c r="H17" s="5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2F77-6CE1-465B-A9B2-692FC9BCE655}">
  <dimension ref="A1:M28"/>
  <sheetViews>
    <sheetView workbookViewId="0">
      <selection activeCell="K13" sqref="K13"/>
    </sheetView>
  </sheetViews>
  <sheetFormatPr baseColWidth="10" defaultRowHeight="14.4" x14ac:dyDescent="0.3"/>
  <cols>
    <col min="1" max="1" width="18.109375" bestFit="1" customWidth="1"/>
    <col min="2" max="2" width="14.77734375" customWidth="1"/>
    <col min="3" max="3" width="13.33203125" customWidth="1"/>
    <col min="4" max="4" width="13.5546875" customWidth="1"/>
    <col min="5" max="5" width="14" customWidth="1"/>
    <col min="6" max="6" width="14.77734375" customWidth="1"/>
    <col min="7" max="7" width="13.77734375" customWidth="1"/>
    <col min="8" max="8" width="16.554687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3" x14ac:dyDescent="0.3">
      <c r="A2" s="9" t="s">
        <v>12</v>
      </c>
      <c r="B2" s="3" t="s">
        <v>8</v>
      </c>
      <c r="C2" s="3">
        <v>0.57999999999999996</v>
      </c>
      <c r="D2" s="3">
        <v>0.65759999999999996</v>
      </c>
      <c r="E2" s="3">
        <v>0.5454</v>
      </c>
      <c r="F2" s="3">
        <v>0.96</v>
      </c>
      <c r="G2" s="3">
        <v>0.54369999999999996</v>
      </c>
      <c r="H2" s="3">
        <v>0.625</v>
      </c>
      <c r="I2" t="s">
        <v>16</v>
      </c>
      <c r="K2" t="s">
        <v>17</v>
      </c>
      <c r="M2" t="str">
        <f>_xlfn.CONCAT(" &amp; ", C2, " &amp; ", D2, " &amp; ", E2, " &amp; ",F2, " &amp; ",G2," &amp; ",H2, " \\")</f>
        <v xml:space="preserve"> &amp; 0.58 &amp; 0.6576 &amp; 0.5454 &amp; 0.96 &amp; 0.5437 &amp; 0.625 \\</v>
      </c>
    </row>
    <row r="3" spans="1:13" x14ac:dyDescent="0.3">
      <c r="A3" s="9"/>
      <c r="B3" s="3" t="s">
        <v>9</v>
      </c>
      <c r="C3" s="3">
        <v>0.69230000000000003</v>
      </c>
      <c r="D3" s="3">
        <v>0.75439999999999996</v>
      </c>
      <c r="E3" s="3">
        <v>0.69699999999999995</v>
      </c>
      <c r="F3" s="3">
        <v>0.68</v>
      </c>
      <c r="G3" s="3">
        <v>0.72499999999999998</v>
      </c>
      <c r="H3" s="3">
        <v>0.67500000000000004</v>
      </c>
      <c r="M3" t="str">
        <f t="shared" ref="M3:M13" si="0">_xlfn.CONCAT(" &amp; ", C3, " &amp; ", D3, " &amp; ", E3, " &amp; ",F3, " &amp; ",G3," &amp; ",H3, " \\")</f>
        <v xml:space="preserve"> &amp; 0.6923 &amp; 0.7544 &amp; 0.697 &amp; 0.68 &amp; 0.725 &amp; 0.675 \\</v>
      </c>
    </row>
    <row r="4" spans="1:13" ht="15" thickBot="1" x14ac:dyDescent="0.35">
      <c r="A4" s="10"/>
      <c r="B4" s="5" t="s">
        <v>11</v>
      </c>
      <c r="C4" s="5">
        <v>0.57250000000000001</v>
      </c>
      <c r="D4" s="5">
        <v>0.52</v>
      </c>
      <c r="E4" s="5">
        <v>0.54700000000000004</v>
      </c>
      <c r="F4" s="5">
        <v>0.54700000000000004</v>
      </c>
      <c r="G4">
        <f>+(204+257)/((204+257)+196+143)</f>
        <v>0.57625000000000004</v>
      </c>
      <c r="H4" s="5">
        <v>0.56625000000000003</v>
      </c>
      <c r="M4" t="str">
        <f t="shared" si="0"/>
        <v xml:space="preserve"> &amp; 0.5725 &amp; 0.52 &amp; 0.547 &amp; 0.547 &amp; 0.57625 &amp; 0.56625 \\</v>
      </c>
    </row>
    <row r="5" spans="1:13" x14ac:dyDescent="0.3">
      <c r="A5" s="9" t="s">
        <v>13</v>
      </c>
      <c r="B5" s="3" t="s">
        <v>8</v>
      </c>
      <c r="C5" s="3">
        <v>0.71619999999999995</v>
      </c>
      <c r="D5" s="3">
        <v>0.78439999999999999</v>
      </c>
      <c r="E5" s="3">
        <v>0.68989999999999996</v>
      </c>
      <c r="F5" s="3">
        <v>0.79</v>
      </c>
      <c r="G5" s="3">
        <v>0.71040000000000003</v>
      </c>
      <c r="H5" s="3">
        <v>0.73850000000000005</v>
      </c>
      <c r="M5" t="str">
        <f t="shared" si="0"/>
        <v xml:space="preserve"> &amp; 0.7162 &amp; 0.7844 &amp; 0.6899 &amp; 0.79 &amp; 0.7104 &amp; 0.7385 \\</v>
      </c>
    </row>
    <row r="6" spans="1:13" x14ac:dyDescent="0.3">
      <c r="A6" s="9"/>
      <c r="B6" s="3" t="s">
        <v>9</v>
      </c>
      <c r="C6" s="3">
        <v>0.71950000000000003</v>
      </c>
      <c r="D6" s="3">
        <v>0.80100000000000005</v>
      </c>
      <c r="E6" s="3">
        <v>0.71289999999999998</v>
      </c>
      <c r="F6" s="3">
        <v>0.73660000000000003</v>
      </c>
      <c r="G6" s="3">
        <v>0.71630000000000005</v>
      </c>
      <c r="H6" s="3">
        <v>0.73850000000000005</v>
      </c>
      <c r="M6" t="str">
        <f t="shared" si="0"/>
        <v xml:space="preserve"> &amp; 0.7195 &amp; 0.801 &amp; 0.7129 &amp; 0.7366 &amp; 0.7163 &amp; 0.7385 \\</v>
      </c>
    </row>
    <row r="7" spans="1:13" ht="15" thickBot="1" x14ac:dyDescent="0.35">
      <c r="A7" s="10"/>
      <c r="B7" s="5" t="s">
        <v>11</v>
      </c>
      <c r="C7" s="5">
        <v>0.55930000000000002</v>
      </c>
      <c r="D7" s="5">
        <v>0.56540000000000001</v>
      </c>
      <c r="E7" s="5">
        <v>0.53900000000000003</v>
      </c>
      <c r="F7" s="5">
        <v>0.81299999999999994</v>
      </c>
      <c r="G7" s="5">
        <v>0.51</v>
      </c>
      <c r="H7" s="5">
        <v>0.6</v>
      </c>
      <c r="M7" t="str">
        <f t="shared" si="0"/>
        <v xml:space="preserve"> &amp; 0.5593 &amp; 0.5654 &amp; 0.539 &amp; 0.813 &amp; 0.51 &amp; 0.6 \\</v>
      </c>
    </row>
    <row r="8" spans="1:13" x14ac:dyDescent="0.3">
      <c r="A8" s="9" t="s">
        <v>14</v>
      </c>
      <c r="B8" s="3" t="s">
        <v>8</v>
      </c>
      <c r="C8" s="3">
        <v>0.68700000000000006</v>
      </c>
      <c r="D8" s="3">
        <v>0.75080000000000002</v>
      </c>
      <c r="E8" s="3">
        <v>0.72370000000000001</v>
      </c>
      <c r="F8" s="3">
        <v>0.60470000000000002</v>
      </c>
      <c r="G8" s="3">
        <v>0.69550000000000001</v>
      </c>
      <c r="H8" s="3">
        <v>0.71199999999999997</v>
      </c>
      <c r="M8" t="str">
        <f t="shared" si="0"/>
        <v xml:space="preserve"> &amp; 0.687 &amp; 0.7508 &amp; 0.7237 &amp; 0.6047 &amp; 0.6955 &amp; 0.712 \\</v>
      </c>
    </row>
    <row r="9" spans="1:13" x14ac:dyDescent="0.3">
      <c r="A9" s="9"/>
      <c r="B9" s="3" t="s">
        <v>9</v>
      </c>
      <c r="C9" s="3">
        <v>0.65280000000000005</v>
      </c>
      <c r="D9" s="3">
        <v>0.70099999999999996</v>
      </c>
      <c r="E9" s="3">
        <v>0.69499999999999995</v>
      </c>
      <c r="F9" s="3">
        <v>0.54269999999999996</v>
      </c>
      <c r="G9" s="3">
        <v>0.62819999999999998</v>
      </c>
      <c r="H9" s="3">
        <v>0.70620000000000005</v>
      </c>
      <c r="M9" t="str">
        <f t="shared" si="0"/>
        <v xml:space="preserve"> &amp; 0.6528 &amp; 0.701 &amp; 0.695 &amp; 0.5427 &amp; 0.6282 &amp; 0.7062 \\</v>
      </c>
    </row>
    <row r="10" spans="1:13" ht="15" thickBot="1" x14ac:dyDescent="0.35">
      <c r="A10" s="10"/>
      <c r="B10" s="5" t="s">
        <v>11</v>
      </c>
      <c r="C10" s="5">
        <v>0.57010000000000005</v>
      </c>
      <c r="D10" s="5">
        <v>0.62660000000000005</v>
      </c>
      <c r="E10" s="6">
        <v>0.56299999999999994</v>
      </c>
      <c r="F10" s="5">
        <v>0.626</v>
      </c>
      <c r="G10" s="5">
        <v>0.59230000000000005</v>
      </c>
      <c r="H10" s="5">
        <v>0.54220000000000002</v>
      </c>
      <c r="M10" t="str">
        <f t="shared" si="0"/>
        <v xml:space="preserve"> &amp; 0.5701 &amp; 0.6266 &amp; 0.563 &amp; 0.626 &amp; 0.5923 &amp; 0.5422 \\</v>
      </c>
    </row>
    <row r="11" spans="1:13" ht="14.4" customHeight="1" x14ac:dyDescent="0.3">
      <c r="A11" s="9" t="s">
        <v>15</v>
      </c>
      <c r="B11" s="3" t="s">
        <v>8</v>
      </c>
      <c r="C11" s="3">
        <v>0.55000000000000004</v>
      </c>
      <c r="D11" s="3">
        <v>0.52300000000000002</v>
      </c>
      <c r="E11" s="3">
        <v>0.61</v>
      </c>
      <c r="F11" s="3">
        <v>0.6</v>
      </c>
      <c r="G11" s="3">
        <v>0.59699999999999998</v>
      </c>
      <c r="H11" s="3">
        <v>0.60199999999999998</v>
      </c>
      <c r="M11" t="str">
        <f t="shared" si="0"/>
        <v xml:space="preserve"> &amp; 0.55 &amp; 0.523 &amp; 0.61 &amp; 0.6 &amp; 0.597 &amp; 0.602 \\</v>
      </c>
    </row>
    <row r="12" spans="1:13" x14ac:dyDescent="0.3">
      <c r="A12" s="9"/>
      <c r="B12" s="3" t="s">
        <v>9</v>
      </c>
      <c r="C12" s="3">
        <v>0.53500000000000003</v>
      </c>
      <c r="D12" s="3">
        <v>0.55395000000000005</v>
      </c>
      <c r="E12" s="3">
        <v>0.52249999999999996</v>
      </c>
      <c r="F12" s="3">
        <v>0.81</v>
      </c>
      <c r="G12" s="3">
        <v>0.54090000000000005</v>
      </c>
      <c r="H12" s="3">
        <v>0.55000000000000004</v>
      </c>
      <c r="M12" t="str">
        <f t="shared" si="0"/>
        <v xml:space="preserve"> &amp; 0.535 &amp; 0.55395 &amp; 0.5225 &amp; 0.81 &amp; 0.5409 &amp; 0.55 \\</v>
      </c>
    </row>
    <row r="13" spans="1:13" ht="15" thickBot="1" x14ac:dyDescent="0.35">
      <c r="A13" s="10"/>
      <c r="B13" s="5" t="s">
        <v>11</v>
      </c>
      <c r="C13" s="5">
        <v>0.60229999999999995</v>
      </c>
      <c r="D13" s="5">
        <v>0.59230000000000005</v>
      </c>
      <c r="E13" s="5">
        <v>0.65500000000000003</v>
      </c>
      <c r="F13" s="5">
        <v>0.43180000000000002</v>
      </c>
      <c r="G13" s="5">
        <v>0.59699999999999998</v>
      </c>
      <c r="H13" s="5">
        <v>0.54</v>
      </c>
      <c r="M13" t="str">
        <f t="shared" si="0"/>
        <v xml:space="preserve"> &amp; 0.6023 &amp; 0.5923 &amp; 0.655 &amp; 0.4318 &amp; 0.597 &amp; 0.54 \\</v>
      </c>
    </row>
    <row r="15" spans="1:13" x14ac:dyDescent="0.3">
      <c r="M15" t="s">
        <v>18</v>
      </c>
    </row>
    <row r="16" spans="1:13" x14ac:dyDescent="0.3">
      <c r="A16" s="1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M16" t="s">
        <v>31</v>
      </c>
    </row>
    <row r="17" spans="1:13" x14ac:dyDescent="0.3">
      <c r="A17" s="9" t="s">
        <v>12</v>
      </c>
      <c r="B17" s="3" t="s">
        <v>8</v>
      </c>
      <c r="C17" s="3">
        <v>0.57999999999999996</v>
      </c>
      <c r="D17" s="3">
        <v>0.65759999999999996</v>
      </c>
      <c r="E17" s="3">
        <v>0.5454</v>
      </c>
      <c r="F17" s="3">
        <v>0.96</v>
      </c>
      <c r="G17" s="3">
        <v>0.54369999999999996</v>
      </c>
      <c r="H17" s="3">
        <v>0.625</v>
      </c>
      <c r="M17" t="s">
        <v>32</v>
      </c>
    </row>
    <row r="18" spans="1:13" x14ac:dyDescent="0.3">
      <c r="A18" s="9"/>
      <c r="B18" s="3" t="s">
        <v>9</v>
      </c>
      <c r="C18" s="3">
        <v>0.69230000000000003</v>
      </c>
      <c r="D18" s="3">
        <v>0.37544</v>
      </c>
      <c r="E18" s="3">
        <v>0.69699999999999995</v>
      </c>
      <c r="F18" s="3">
        <v>0.68</v>
      </c>
      <c r="G18" s="3">
        <v>0.72499999999999998</v>
      </c>
      <c r="H18" s="3">
        <v>0.67500000000000004</v>
      </c>
      <c r="M18" t="s">
        <v>21</v>
      </c>
    </row>
    <row r="19" spans="1:13" ht="15" thickBot="1" x14ac:dyDescent="0.35">
      <c r="A19" s="10"/>
      <c r="B19" s="5" t="s">
        <v>11</v>
      </c>
      <c r="C19" s="5"/>
      <c r="D19" s="5"/>
      <c r="E19" s="5"/>
      <c r="F19" s="5"/>
      <c r="G19" s="5"/>
      <c r="H19" s="5"/>
      <c r="M19" t="s">
        <v>22</v>
      </c>
    </row>
    <row r="20" spans="1:13" x14ac:dyDescent="0.3">
      <c r="A20" s="9" t="s">
        <v>13</v>
      </c>
      <c r="B20" s="3" t="s">
        <v>8</v>
      </c>
      <c r="C20" s="3">
        <v>0.71619999999999995</v>
      </c>
      <c r="D20" s="3">
        <v>0.78439999999999999</v>
      </c>
      <c r="E20" s="3">
        <v>0.68989999999999996</v>
      </c>
      <c r="F20" s="3">
        <v>0.79</v>
      </c>
      <c r="G20" s="3">
        <v>0.71040000000000003</v>
      </c>
      <c r="H20" s="3">
        <v>0.73850000000000005</v>
      </c>
      <c r="M20" t="s">
        <v>23</v>
      </c>
    </row>
    <row r="21" spans="1:13" x14ac:dyDescent="0.3">
      <c r="A21" s="9"/>
      <c r="B21" s="3" t="s">
        <v>9</v>
      </c>
      <c r="C21" s="3">
        <v>0.71950000000000003</v>
      </c>
      <c r="D21" s="3">
        <v>0.80100000000000005</v>
      </c>
      <c r="E21" s="3">
        <v>0.71289999999999998</v>
      </c>
      <c r="F21" s="3">
        <v>0.73660000000000003</v>
      </c>
      <c r="G21" s="3">
        <v>0.71630000000000005</v>
      </c>
      <c r="H21" s="3">
        <v>0.73850000000000005</v>
      </c>
      <c r="M21" t="s">
        <v>24</v>
      </c>
    </row>
    <row r="22" spans="1:13" ht="15" thickBot="1" x14ac:dyDescent="0.35">
      <c r="A22" s="10"/>
      <c r="B22" s="5" t="s">
        <v>11</v>
      </c>
      <c r="C22" s="5">
        <v>0.55930000000000002</v>
      </c>
      <c r="D22" s="5">
        <v>0.56540000000000001</v>
      </c>
      <c r="E22" s="5">
        <v>0.53900000000000003</v>
      </c>
      <c r="F22" s="5">
        <v>0.81299999999999994</v>
      </c>
      <c r="G22" s="5">
        <v>0.51</v>
      </c>
      <c r="H22" s="5">
        <v>0.6</v>
      </c>
      <c r="M22" t="s">
        <v>25</v>
      </c>
    </row>
    <row r="23" spans="1:13" x14ac:dyDescent="0.3">
      <c r="A23" s="9" t="s">
        <v>15</v>
      </c>
      <c r="B23" s="3" t="s">
        <v>8</v>
      </c>
      <c r="C23" s="3">
        <v>0.55000000000000004</v>
      </c>
      <c r="D23" s="3"/>
      <c r="E23" s="3"/>
      <c r="F23" s="3"/>
      <c r="G23" s="3"/>
      <c r="H23" s="3"/>
      <c r="M23" t="s">
        <v>26</v>
      </c>
    </row>
    <row r="24" spans="1:13" x14ac:dyDescent="0.3">
      <c r="A24" s="9"/>
      <c r="B24" s="3" t="s">
        <v>9</v>
      </c>
      <c r="C24" s="3">
        <v>0.53500000000000003</v>
      </c>
      <c r="D24" s="3">
        <v>0.55395000000000005</v>
      </c>
      <c r="E24" s="3">
        <v>0.52249999999999996</v>
      </c>
      <c r="F24" s="3">
        <v>0.81</v>
      </c>
      <c r="G24" s="3">
        <v>0.54090000000000005</v>
      </c>
      <c r="H24" s="3">
        <v>0.55000000000000004</v>
      </c>
      <c r="M24" t="s">
        <v>33</v>
      </c>
    </row>
    <row r="25" spans="1:13" ht="15" thickBot="1" x14ac:dyDescent="0.35">
      <c r="A25" s="10"/>
      <c r="B25" s="5" t="s">
        <v>11</v>
      </c>
      <c r="C25" s="5">
        <v>0.60229999999999995</v>
      </c>
      <c r="D25" s="5">
        <v>0.59230000000000005</v>
      </c>
      <c r="E25" s="5">
        <v>0.65500000000000003</v>
      </c>
      <c r="F25" s="5">
        <v>0.43180000000000002</v>
      </c>
      <c r="G25" s="5">
        <v>0.59699999999999998</v>
      </c>
      <c r="H25" s="5">
        <v>0.54</v>
      </c>
      <c r="M25" t="s">
        <v>28</v>
      </c>
    </row>
    <row r="26" spans="1:13" x14ac:dyDescent="0.3">
      <c r="A26" s="9" t="s">
        <v>14</v>
      </c>
      <c r="B26" s="3" t="s">
        <v>8</v>
      </c>
      <c r="C26" s="3">
        <v>0.68700000000000006</v>
      </c>
      <c r="D26" s="3">
        <v>0.75080000000000002</v>
      </c>
      <c r="E26" s="3">
        <v>0.72370000000000001</v>
      </c>
      <c r="F26" s="3">
        <v>0.60470000000000002</v>
      </c>
      <c r="G26" s="3">
        <v>0.69550000000000001</v>
      </c>
      <c r="H26" s="3"/>
      <c r="M26" t="s">
        <v>29</v>
      </c>
    </row>
    <row r="27" spans="1:13" x14ac:dyDescent="0.3">
      <c r="A27" s="9"/>
      <c r="B27" s="3" t="s">
        <v>9</v>
      </c>
      <c r="C27" s="3">
        <v>0.65280000000000005</v>
      </c>
      <c r="D27" s="3">
        <v>0.70099999999999996</v>
      </c>
      <c r="E27" s="3">
        <v>0.69499999999999995</v>
      </c>
      <c r="F27" s="3">
        <v>0.54269999999999996</v>
      </c>
      <c r="G27" s="3">
        <v>0.62819999999999998</v>
      </c>
      <c r="H27" s="3">
        <v>0.70620000000000005</v>
      </c>
    </row>
    <row r="28" spans="1:13" ht="15" thickBot="1" x14ac:dyDescent="0.35">
      <c r="A28" s="10"/>
      <c r="B28" s="5" t="s">
        <v>11</v>
      </c>
      <c r="C28" s="5">
        <v>0.57010000000000005</v>
      </c>
      <c r="D28" s="5">
        <v>0.62660000000000005</v>
      </c>
      <c r="E28" s="6">
        <v>0.56299999999999994</v>
      </c>
      <c r="F28" s="5">
        <v>0.626</v>
      </c>
      <c r="G28" s="5">
        <v>0.59230000000000005</v>
      </c>
      <c r="H28" s="5">
        <v>0.54220000000000002</v>
      </c>
    </row>
  </sheetData>
  <autoFilter ref="A1:I13" xr:uid="{857943E6-D462-4ABF-AD49-3D8B1424CB01}"/>
  <mergeCells count="8">
    <mergeCell ref="A20:A22"/>
    <mergeCell ref="A23:A25"/>
    <mergeCell ref="A26:A28"/>
    <mergeCell ref="A2:A4"/>
    <mergeCell ref="A5:A7"/>
    <mergeCell ref="A8:A10"/>
    <mergeCell ref="A11:A13"/>
    <mergeCell ref="A17:A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321A-43AA-40A3-B622-428F26E81166}">
  <dimension ref="A1:M28"/>
  <sheetViews>
    <sheetView tabSelected="1" workbookViewId="0">
      <selection activeCell="D30" sqref="D30"/>
    </sheetView>
  </sheetViews>
  <sheetFormatPr baseColWidth="10" defaultRowHeight="14.4" x14ac:dyDescent="0.3"/>
  <cols>
    <col min="1" max="1" width="18.109375" bestFit="1" customWidth="1"/>
    <col min="2" max="2" width="14.77734375" customWidth="1"/>
    <col min="3" max="3" width="13.33203125" customWidth="1"/>
    <col min="4" max="4" width="13.5546875" customWidth="1"/>
    <col min="5" max="5" width="14" customWidth="1"/>
    <col min="6" max="6" width="14.77734375" customWidth="1"/>
    <col min="7" max="7" width="13.77734375" customWidth="1"/>
    <col min="8" max="8" width="16.554687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3" x14ac:dyDescent="0.3">
      <c r="A2" s="9" t="s">
        <v>12</v>
      </c>
      <c r="B2" s="3" t="s">
        <v>8</v>
      </c>
      <c r="C2" s="3">
        <v>0.57999999999999996</v>
      </c>
      <c r="D2" s="3">
        <v>0.65759999999999996</v>
      </c>
      <c r="E2" s="3">
        <v>0.5454</v>
      </c>
      <c r="F2" s="3">
        <v>0.96</v>
      </c>
      <c r="G2" s="3">
        <v>0.54369999999999996</v>
      </c>
      <c r="H2" s="3">
        <v>0.625</v>
      </c>
      <c r="I2" t="s">
        <v>16</v>
      </c>
      <c r="K2" t="s">
        <v>17</v>
      </c>
      <c r="M2" t="str">
        <f>_xlfn.CONCAT(" &amp; ", C2, " &amp; ", D2, " &amp; ", E2, " &amp; ",F2, " &amp; ",G2," &amp; ",H2, " \\")</f>
        <v xml:space="preserve"> &amp; 0.58 &amp; 0.6576 &amp; 0.5454 &amp; 0.96 &amp; 0.5437 &amp; 0.625 \\</v>
      </c>
    </row>
    <row r="3" spans="1:13" x14ac:dyDescent="0.3">
      <c r="A3" s="9"/>
      <c r="B3" s="3" t="s">
        <v>9</v>
      </c>
      <c r="C3" s="7">
        <v>0.69230000000000003</v>
      </c>
      <c r="D3" s="7">
        <v>0.37544</v>
      </c>
      <c r="E3" s="7">
        <v>0.69699999999999995</v>
      </c>
      <c r="F3" s="7">
        <v>0.68</v>
      </c>
      <c r="G3" s="7">
        <v>0.72499999999999998</v>
      </c>
      <c r="H3" s="7">
        <v>0.67500000000000004</v>
      </c>
      <c r="M3" t="str">
        <f t="shared" ref="M3:M13" si="0">_xlfn.CONCAT(" &amp; ", C3, " &amp; ", D3, " &amp; ", E3, " &amp; ",F3, " &amp; ",G3," &amp; ",H3, " \\")</f>
        <v xml:space="preserve"> &amp; 0.6923 &amp; 0.37544 &amp; 0.697 &amp; 0.68 &amp; 0.725 &amp; 0.675 \\</v>
      </c>
    </row>
    <row r="4" spans="1:13" ht="15" thickBot="1" x14ac:dyDescent="0.35">
      <c r="A4" s="10"/>
      <c r="B4" s="5" t="s">
        <v>11</v>
      </c>
      <c r="C4" s="5"/>
      <c r="D4" s="5"/>
      <c r="E4" s="5"/>
      <c r="F4" s="5"/>
      <c r="G4" s="5"/>
      <c r="H4" s="5"/>
      <c r="M4" t="str">
        <f t="shared" si="0"/>
        <v xml:space="preserve"> &amp;  &amp;  &amp;  &amp;  &amp;  &amp;  \\</v>
      </c>
    </row>
    <row r="5" spans="1:13" x14ac:dyDescent="0.3">
      <c r="A5" s="9" t="s">
        <v>13</v>
      </c>
      <c r="B5" s="3" t="s">
        <v>8</v>
      </c>
      <c r="C5" s="3">
        <v>0.71619999999999995</v>
      </c>
      <c r="D5" s="3">
        <v>0.78439999999999999</v>
      </c>
      <c r="E5" s="3">
        <v>0.68989999999999996</v>
      </c>
      <c r="F5" s="3">
        <v>0.79</v>
      </c>
      <c r="G5" s="3">
        <v>0.71040000000000003</v>
      </c>
      <c r="H5" s="3">
        <v>0.73850000000000005</v>
      </c>
      <c r="M5" t="str">
        <f t="shared" si="0"/>
        <v xml:space="preserve"> &amp; 0.7162 &amp; 0.7844 &amp; 0.6899 &amp; 0.79 &amp; 0.7104 &amp; 0.7385 \\</v>
      </c>
    </row>
    <row r="6" spans="1:13" x14ac:dyDescent="0.3">
      <c r="A6" s="9"/>
      <c r="B6" s="3" t="s">
        <v>9</v>
      </c>
      <c r="C6" s="7">
        <v>0.71950000000000003</v>
      </c>
      <c r="D6" s="7">
        <v>0.80100000000000005</v>
      </c>
      <c r="E6" s="7">
        <v>0.71289999999999998</v>
      </c>
      <c r="F6" s="7">
        <v>0.73660000000000003</v>
      </c>
      <c r="G6" s="7">
        <v>0.71630000000000005</v>
      </c>
      <c r="H6" s="7">
        <v>0.73850000000000005</v>
      </c>
      <c r="M6" t="str">
        <f t="shared" si="0"/>
        <v xml:space="preserve"> &amp; 0.7195 &amp; 0.801 &amp; 0.7129 &amp; 0.7366 &amp; 0.7163 &amp; 0.7385 \\</v>
      </c>
    </row>
    <row r="7" spans="1:13" ht="15" thickBot="1" x14ac:dyDescent="0.35">
      <c r="A7" s="10"/>
      <c r="B7" s="5" t="s">
        <v>11</v>
      </c>
      <c r="C7" s="5">
        <v>0.55930000000000002</v>
      </c>
      <c r="D7" s="5">
        <v>0.56540000000000001</v>
      </c>
      <c r="E7" s="5">
        <v>0.53900000000000003</v>
      </c>
      <c r="F7" s="5">
        <v>0.81299999999999994</v>
      </c>
      <c r="G7" s="5">
        <v>0.51</v>
      </c>
      <c r="H7" s="5">
        <v>0.6</v>
      </c>
      <c r="M7" t="str">
        <f t="shared" si="0"/>
        <v xml:space="preserve"> &amp; 0.5593 &amp; 0.5654 &amp; 0.539 &amp; 0.813 &amp; 0.51 &amp; 0.6 \\</v>
      </c>
    </row>
    <row r="8" spans="1:13" x14ac:dyDescent="0.3">
      <c r="A8" s="9" t="s">
        <v>14</v>
      </c>
      <c r="B8" s="3" t="s">
        <v>8</v>
      </c>
      <c r="C8" s="7">
        <v>0.68700000000000006</v>
      </c>
      <c r="D8" s="7">
        <v>0.75080000000000002</v>
      </c>
      <c r="E8" s="7">
        <v>0.72370000000000001</v>
      </c>
      <c r="F8" s="7">
        <v>0.60470000000000002</v>
      </c>
      <c r="G8" s="7">
        <v>0.69550000000000001</v>
      </c>
      <c r="H8" s="7"/>
      <c r="M8" t="str">
        <f t="shared" si="0"/>
        <v xml:space="preserve"> &amp; 0.687 &amp; 0.7508 &amp; 0.7237 &amp; 0.6047 &amp; 0.6955 &amp;  \\</v>
      </c>
    </row>
    <row r="9" spans="1:13" x14ac:dyDescent="0.3">
      <c r="A9" s="9"/>
      <c r="B9" s="3" t="s">
        <v>9</v>
      </c>
      <c r="C9" s="3">
        <v>0.65280000000000005</v>
      </c>
      <c r="D9" s="3">
        <v>0.70099999999999996</v>
      </c>
      <c r="E9" s="3">
        <v>0.69499999999999995</v>
      </c>
      <c r="F9" s="3">
        <v>0.54269999999999996</v>
      </c>
      <c r="G9" s="3">
        <v>0.62819999999999998</v>
      </c>
      <c r="H9" s="3">
        <v>0.70620000000000005</v>
      </c>
      <c r="M9" t="str">
        <f t="shared" si="0"/>
        <v xml:space="preserve"> &amp; 0.6528 &amp; 0.701 &amp; 0.695 &amp; 0.5427 &amp; 0.6282 &amp; 0.7062 \\</v>
      </c>
    </row>
    <row r="10" spans="1:13" ht="15" thickBot="1" x14ac:dyDescent="0.35">
      <c r="A10" s="10"/>
      <c r="B10" s="5" t="s">
        <v>11</v>
      </c>
      <c r="C10" s="5">
        <v>0.57010000000000005</v>
      </c>
      <c r="D10" s="5">
        <v>0.62660000000000005</v>
      </c>
      <c r="E10" s="6">
        <v>0.56299999999999994</v>
      </c>
      <c r="F10" s="5">
        <v>0.626</v>
      </c>
      <c r="G10" s="5">
        <v>0.59230000000000005</v>
      </c>
      <c r="H10" s="5">
        <v>0.54220000000000002</v>
      </c>
      <c r="K10" s="8" t="s">
        <v>30</v>
      </c>
      <c r="M10" t="str">
        <f t="shared" si="0"/>
        <v xml:space="preserve"> &amp; 0.5701 &amp; 0.6266 &amp; 0.563 &amp; 0.626 &amp; 0.5923 &amp; 0.5422 \\</v>
      </c>
    </row>
    <row r="11" spans="1:13" ht="14.4" customHeight="1" x14ac:dyDescent="0.3">
      <c r="A11" s="9" t="s">
        <v>15</v>
      </c>
      <c r="B11" s="3" t="s">
        <v>8</v>
      </c>
      <c r="C11" s="3">
        <v>0.55000000000000004</v>
      </c>
      <c r="D11" s="3"/>
      <c r="E11" s="3"/>
      <c r="F11" s="3"/>
      <c r="G11" s="3"/>
      <c r="H11" s="3"/>
      <c r="M11" t="str">
        <f t="shared" si="0"/>
        <v xml:space="preserve"> &amp; 0.55 &amp;  &amp;  &amp;  &amp;  &amp;  \\</v>
      </c>
    </row>
    <row r="12" spans="1:13" x14ac:dyDescent="0.3">
      <c r="A12" s="9"/>
      <c r="B12" s="3" t="s">
        <v>9</v>
      </c>
      <c r="C12" s="3">
        <v>0.53500000000000003</v>
      </c>
      <c r="D12" s="3">
        <v>0.55395000000000005</v>
      </c>
      <c r="E12" s="3">
        <v>0.52249999999999996</v>
      </c>
      <c r="F12" s="3">
        <v>0.81</v>
      </c>
      <c r="G12" s="3">
        <v>0.54090000000000005</v>
      </c>
      <c r="H12" s="3">
        <v>0.55000000000000004</v>
      </c>
      <c r="M12" t="str">
        <f t="shared" si="0"/>
        <v xml:space="preserve"> &amp; 0.535 &amp; 0.55395 &amp; 0.5225 &amp; 0.81 &amp; 0.5409 &amp; 0.55 \\</v>
      </c>
    </row>
    <row r="13" spans="1:13" ht="15" thickBot="1" x14ac:dyDescent="0.35">
      <c r="A13" s="10"/>
      <c r="B13" s="5" t="s">
        <v>11</v>
      </c>
      <c r="C13" s="5">
        <v>0.60229999999999995</v>
      </c>
      <c r="D13" s="5">
        <v>0.59230000000000005</v>
      </c>
      <c r="E13" s="5">
        <v>0.65500000000000003</v>
      </c>
      <c r="F13" s="5">
        <v>0.43180000000000002</v>
      </c>
      <c r="G13" s="5">
        <v>0.59699999999999998</v>
      </c>
      <c r="H13" s="5">
        <v>0.54</v>
      </c>
      <c r="M13" t="str">
        <f t="shared" si="0"/>
        <v xml:space="preserve"> &amp; 0.6023 &amp; 0.5923 &amp; 0.655 &amp; 0.4318 &amp; 0.597 &amp; 0.54 \\</v>
      </c>
    </row>
    <row r="15" spans="1:13" x14ac:dyDescent="0.3">
      <c r="M15" t="s">
        <v>18</v>
      </c>
    </row>
    <row r="16" spans="1:13" x14ac:dyDescent="0.3">
      <c r="A16" s="1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M16" t="s">
        <v>19</v>
      </c>
    </row>
    <row r="17" spans="1:13" x14ac:dyDescent="0.3">
      <c r="A17" s="9" t="s">
        <v>12</v>
      </c>
      <c r="B17" s="3" t="s">
        <v>8</v>
      </c>
      <c r="C17" s="3">
        <v>0.57999999999999996</v>
      </c>
      <c r="D17" s="3">
        <v>0.65759999999999996</v>
      </c>
      <c r="E17" s="3">
        <v>0.5454</v>
      </c>
      <c r="F17" s="3">
        <v>0.96</v>
      </c>
      <c r="G17" s="3">
        <v>0.54369999999999996</v>
      </c>
      <c r="H17" s="3">
        <v>0.625</v>
      </c>
      <c r="M17" t="s">
        <v>20</v>
      </c>
    </row>
    <row r="18" spans="1:13" x14ac:dyDescent="0.3">
      <c r="A18" s="9"/>
      <c r="B18" s="3" t="s">
        <v>9</v>
      </c>
      <c r="C18" s="3">
        <v>0.69230000000000003</v>
      </c>
      <c r="D18" s="3">
        <v>0.37544</v>
      </c>
      <c r="E18" s="3">
        <v>0.69699999999999995</v>
      </c>
      <c r="F18" s="3">
        <v>0.68</v>
      </c>
      <c r="G18" s="3">
        <v>0.72499999999999998</v>
      </c>
      <c r="H18" s="3">
        <v>0.67500000000000004</v>
      </c>
      <c r="M18" t="s">
        <v>21</v>
      </c>
    </row>
    <row r="19" spans="1:13" ht="15" thickBot="1" x14ac:dyDescent="0.35">
      <c r="A19" s="10"/>
      <c r="B19" s="5" t="s">
        <v>11</v>
      </c>
      <c r="C19" s="5"/>
      <c r="D19" s="5"/>
      <c r="E19" s="5"/>
      <c r="F19" s="5"/>
      <c r="G19" s="5"/>
      <c r="H19" s="5"/>
      <c r="M19" t="s">
        <v>22</v>
      </c>
    </row>
    <row r="20" spans="1:13" x14ac:dyDescent="0.3">
      <c r="A20" s="9" t="s">
        <v>13</v>
      </c>
      <c r="B20" s="3" t="s">
        <v>8</v>
      </c>
      <c r="C20" s="3">
        <v>0.71619999999999995</v>
      </c>
      <c r="D20" s="3">
        <v>0.78439999999999999</v>
      </c>
      <c r="E20" s="3">
        <v>0.68989999999999996</v>
      </c>
      <c r="F20" s="3">
        <v>0.79</v>
      </c>
      <c r="G20" s="3">
        <v>0.71040000000000003</v>
      </c>
      <c r="H20" s="3">
        <v>0.73850000000000005</v>
      </c>
      <c r="M20" t="s">
        <v>23</v>
      </c>
    </row>
    <row r="21" spans="1:13" x14ac:dyDescent="0.3">
      <c r="A21" s="9"/>
      <c r="B21" s="3" t="s">
        <v>9</v>
      </c>
      <c r="C21" s="3">
        <v>0.71950000000000003</v>
      </c>
      <c r="D21" s="3">
        <v>0.80100000000000005</v>
      </c>
      <c r="E21" s="3">
        <v>0.71289999999999998</v>
      </c>
      <c r="F21" s="3">
        <v>0.73660000000000003</v>
      </c>
      <c r="G21" s="3">
        <v>0.71630000000000005</v>
      </c>
      <c r="H21" s="3">
        <v>0.73850000000000005</v>
      </c>
      <c r="M21" t="s">
        <v>24</v>
      </c>
    </row>
    <row r="22" spans="1:13" ht="15" thickBot="1" x14ac:dyDescent="0.35">
      <c r="A22" s="10"/>
      <c r="B22" s="5" t="s">
        <v>11</v>
      </c>
      <c r="C22" s="5">
        <v>0.55930000000000002</v>
      </c>
      <c r="D22" s="5">
        <v>0.56540000000000001</v>
      </c>
      <c r="E22" s="5">
        <v>0.53900000000000003</v>
      </c>
      <c r="F22" s="5">
        <v>0.81299999999999994</v>
      </c>
      <c r="G22" s="5">
        <v>0.51</v>
      </c>
      <c r="H22" s="5">
        <v>0.6</v>
      </c>
      <c r="M22" t="s">
        <v>25</v>
      </c>
    </row>
    <row r="23" spans="1:13" x14ac:dyDescent="0.3">
      <c r="A23" s="9" t="s">
        <v>15</v>
      </c>
      <c r="B23" s="3" t="s">
        <v>8</v>
      </c>
      <c r="C23" s="3">
        <v>0.55000000000000004</v>
      </c>
      <c r="D23" s="3"/>
      <c r="E23" s="3"/>
      <c r="F23" s="3"/>
      <c r="G23" s="3"/>
      <c r="H23" s="3"/>
      <c r="M23" t="s">
        <v>26</v>
      </c>
    </row>
    <row r="24" spans="1:13" x14ac:dyDescent="0.3">
      <c r="A24" s="9"/>
      <c r="B24" s="3" t="s">
        <v>9</v>
      </c>
      <c r="C24" s="3">
        <v>0.53500000000000003</v>
      </c>
      <c r="D24" s="3">
        <v>0.55395000000000005</v>
      </c>
      <c r="E24" s="3">
        <v>0.52249999999999996</v>
      </c>
      <c r="F24" s="3">
        <v>0.81</v>
      </c>
      <c r="G24" s="3">
        <v>0.54090000000000005</v>
      </c>
      <c r="H24" s="3">
        <v>0.55000000000000004</v>
      </c>
      <c r="M24" t="s">
        <v>27</v>
      </c>
    </row>
    <row r="25" spans="1:13" ht="15" thickBot="1" x14ac:dyDescent="0.35">
      <c r="A25" s="10"/>
      <c r="B25" s="5" t="s">
        <v>11</v>
      </c>
      <c r="C25" s="5">
        <v>0.60229999999999995</v>
      </c>
      <c r="D25" s="5">
        <v>0.59230000000000005</v>
      </c>
      <c r="E25" s="5">
        <v>0.65500000000000003</v>
      </c>
      <c r="F25" s="5">
        <v>0.43180000000000002</v>
      </c>
      <c r="G25" s="5">
        <v>0.59699999999999998</v>
      </c>
      <c r="H25" s="5">
        <v>0.54</v>
      </c>
      <c r="M25" t="s">
        <v>28</v>
      </c>
    </row>
    <row r="26" spans="1:13" x14ac:dyDescent="0.3">
      <c r="A26" s="9" t="s">
        <v>14</v>
      </c>
      <c r="B26" s="3" t="s">
        <v>8</v>
      </c>
      <c r="C26" s="3">
        <v>0.68700000000000006</v>
      </c>
      <c r="D26" s="3">
        <v>0.75080000000000002</v>
      </c>
      <c r="E26" s="3">
        <v>0.72370000000000001</v>
      </c>
      <c r="F26" s="3">
        <v>0.60470000000000002</v>
      </c>
      <c r="G26" s="3">
        <v>0.69550000000000001</v>
      </c>
      <c r="H26" s="3"/>
      <c r="M26" t="s">
        <v>29</v>
      </c>
    </row>
    <row r="27" spans="1:13" x14ac:dyDescent="0.3">
      <c r="A27" s="9"/>
      <c r="B27" s="3" t="s">
        <v>9</v>
      </c>
      <c r="C27" s="3">
        <v>0.65280000000000005</v>
      </c>
      <c r="D27" s="3">
        <v>0.70099999999999996</v>
      </c>
      <c r="E27" s="3">
        <v>0.69499999999999995</v>
      </c>
      <c r="F27" s="3">
        <v>0.54269999999999996</v>
      </c>
      <c r="G27" s="3">
        <v>0.62819999999999998</v>
      </c>
      <c r="H27" s="3">
        <v>0.70620000000000005</v>
      </c>
    </row>
    <row r="28" spans="1:13" ht="15" thickBot="1" x14ac:dyDescent="0.35">
      <c r="A28" s="10"/>
      <c r="B28" s="5" t="s">
        <v>11</v>
      </c>
      <c r="C28" s="5">
        <v>0.57010000000000005</v>
      </c>
      <c r="D28" s="5">
        <v>0.62660000000000005</v>
      </c>
      <c r="E28" s="6">
        <v>0.56299999999999994</v>
      </c>
      <c r="F28" s="5">
        <v>0.626</v>
      </c>
      <c r="G28" s="5">
        <v>0.59230000000000005</v>
      </c>
      <c r="H28" s="5">
        <v>0.54220000000000002</v>
      </c>
    </row>
  </sheetData>
  <autoFilter ref="A1:I13" xr:uid="{857943E6-D462-4ABF-AD49-3D8B1424CB01}"/>
  <mergeCells count="8">
    <mergeCell ref="A23:A25"/>
    <mergeCell ref="A26:A28"/>
    <mergeCell ref="A2:A4"/>
    <mergeCell ref="A5:A7"/>
    <mergeCell ref="A8:A10"/>
    <mergeCell ref="A11:A13"/>
    <mergeCell ref="A17:A19"/>
    <mergeCell ref="A20:A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DD95-8BD0-482B-B7F0-114480957029}">
  <dimension ref="F9:Q23"/>
  <sheetViews>
    <sheetView workbookViewId="0">
      <selection activeCell="P10" sqref="P10"/>
    </sheetView>
  </sheetViews>
  <sheetFormatPr baseColWidth="10" defaultRowHeight="14.4" x14ac:dyDescent="0.3"/>
  <sheetData>
    <row r="9" spans="13:17" x14ac:dyDescent="0.3">
      <c r="M9">
        <v>604</v>
      </c>
      <c r="N9">
        <v>268</v>
      </c>
      <c r="O9">
        <v>176</v>
      </c>
      <c r="P9">
        <v>512</v>
      </c>
      <c r="Q9">
        <f>(P9+M9)/(P9+M9+O9+N9)</f>
        <v>0.7153846153846154</v>
      </c>
    </row>
    <row r="13" spans="13:17" x14ac:dyDescent="0.3">
      <c r="M13">
        <f>+(204+257)/((204+257)+196+143)</f>
        <v>0.57625000000000004</v>
      </c>
    </row>
    <row r="20" spans="6:12" x14ac:dyDescent="0.3">
      <c r="F20">
        <v>102</v>
      </c>
      <c r="J20">
        <v>102</v>
      </c>
    </row>
    <row r="21" spans="6:12" x14ac:dyDescent="0.3">
      <c r="F21">
        <v>75</v>
      </c>
      <c r="G21">
        <f>F20/(F21+F20)</f>
        <v>0.57627118644067798</v>
      </c>
      <c r="J21">
        <v>30</v>
      </c>
      <c r="K21">
        <f>J20/(J21+J20)</f>
        <v>0.77272727272727271</v>
      </c>
    </row>
    <row r="22" spans="6:12" x14ac:dyDescent="0.3">
      <c r="F22">
        <v>57</v>
      </c>
      <c r="J22">
        <v>57</v>
      </c>
    </row>
    <row r="23" spans="6:12" x14ac:dyDescent="0.3">
      <c r="F23">
        <v>30</v>
      </c>
      <c r="G23">
        <f>F22/(F23+F22)</f>
        <v>0.65517241379310343</v>
      </c>
      <c r="H23">
        <f>AVERAGE(G23,G21)</f>
        <v>0.61572180011689071</v>
      </c>
      <c r="J23">
        <v>75</v>
      </c>
      <c r="K23">
        <f>J22/(J23+J22)</f>
        <v>0.43181818181818182</v>
      </c>
      <c r="L23">
        <f>AVERAGE(K23,K21)</f>
        <v>0.60227272727272729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Short Dataset</vt:lpstr>
      <vt:lpstr>Long Dataset</vt:lpstr>
      <vt:lpstr>Long Format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2020-08-10T13:00:38Z</dcterms:created>
  <dcterms:modified xsi:type="dcterms:W3CDTF">2020-08-30T14:06:23Z</dcterms:modified>
</cp:coreProperties>
</file>