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pune\Desktop\Data Science_05_07_22\Excel by Neha\"/>
    </mc:Choice>
  </mc:AlternateContent>
  <xr:revisionPtr revIDLastSave="0" documentId="8_{9A849D04-5280-43DD-AB15-55EB3CAE483C}" xr6:coauthVersionLast="47" xr6:coauthVersionMax="47" xr10:uidLastSave="{00000000-0000-0000-0000-000000000000}"/>
  <bookViews>
    <workbookView xWindow="-120" yWindow="-120" windowWidth="20730" windowHeight="11160" activeTab="2" xr2:uid="{15370235-672E-4E29-BC48-EE0F5DE2663C}"/>
  </bookViews>
  <sheets>
    <sheet name="Avg" sheetId="1" r:id="rId1"/>
    <sheet name="AvgIF.IFS" sheetId="2" r:id="rId2"/>
    <sheet name="AvgIFS Report" sheetId="3" r:id="rId3"/>
  </sheets>
  <externalReferences>
    <externalReference r:id="rId4"/>
    <externalReference r:id="rId5"/>
  </externalReferences>
  <definedNames>
    <definedName name="_xlnm._FilterDatabase" localSheetId="1" hidden="1">AvgIF.IFS!$A$1:$J$21</definedName>
    <definedName name="Key">'[1]Quiz - Right Answers'!$C$3:$Q$3</definedName>
    <definedName name="Receipts">[2]Quarter2!$C$2:$C$12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0" i="3" l="1"/>
  <c r="I20" i="3"/>
  <c r="H20" i="3"/>
  <c r="J19" i="3"/>
  <c r="I19" i="3"/>
  <c r="H19" i="3"/>
  <c r="J16" i="3"/>
  <c r="I16" i="3"/>
  <c r="H16" i="3"/>
  <c r="J15" i="3"/>
  <c r="I15" i="3"/>
  <c r="H15" i="3"/>
  <c r="J9" i="3"/>
  <c r="I9" i="3"/>
  <c r="H9" i="3"/>
  <c r="J8" i="3"/>
  <c r="I8" i="3"/>
  <c r="H8" i="3"/>
  <c r="H2" i="3"/>
  <c r="K13" i="1"/>
  <c r="K12" i="1"/>
  <c r="K9" i="1"/>
  <c r="K8" i="1"/>
  <c r="K5" i="1"/>
  <c r="K4" i="1"/>
</calcChain>
</file>

<file path=xl/sharedStrings.xml><?xml version="1.0" encoding="utf-8"?>
<sst xmlns="http://schemas.openxmlformats.org/spreadsheetml/2006/main" count="188" uniqueCount="70">
  <si>
    <t>Mon</t>
  </si>
  <si>
    <t>Tue</t>
  </si>
  <si>
    <t>Wed</t>
  </si>
  <si>
    <t>Thu</t>
  </si>
  <si>
    <t>Fri</t>
  </si>
  <si>
    <t>Sat</t>
  </si>
  <si>
    <t>Sun</t>
  </si>
  <si>
    <t>Temp</t>
  </si>
  <si>
    <t>Rain</t>
  </si>
  <si>
    <t>Reading</t>
  </si>
  <si>
    <t>Incident ID</t>
  </si>
  <si>
    <t>Company</t>
  </si>
  <si>
    <t>Priority</t>
  </si>
  <si>
    <t>Open Time</t>
  </si>
  <si>
    <t>Resolved by</t>
  </si>
  <si>
    <t>Resolved By H/A</t>
  </si>
  <si>
    <t>Status</t>
  </si>
  <si>
    <t>Resolved Time</t>
  </si>
  <si>
    <t>Time Spent</t>
  </si>
  <si>
    <t>TTR</t>
  </si>
  <si>
    <t>N-IM032663567</t>
  </si>
  <si>
    <t>AIM</t>
  </si>
  <si>
    <t>4 - Low</t>
  </si>
  <si>
    <t>ASIAPACIFIC_RAMANKAL</t>
  </si>
  <si>
    <t>Human Agent</t>
  </si>
  <si>
    <t>Closed</t>
  </si>
  <si>
    <t>N-IM032686983</t>
  </si>
  <si>
    <t>3 - Average</t>
  </si>
  <si>
    <t>Average of TTR</t>
  </si>
  <si>
    <t>Avg</t>
  </si>
  <si>
    <t>N-IM032749875</t>
  </si>
  <si>
    <t>ASIAPACIFIC_RAJPRAVE</t>
  </si>
  <si>
    <t>Average of TTR company Wise</t>
  </si>
  <si>
    <t>Avgif/AvgIfs</t>
  </si>
  <si>
    <t>N-IM032788281</t>
  </si>
  <si>
    <t>ASIAPACIFIC_BHARASUN</t>
  </si>
  <si>
    <t>AvgIFS</t>
  </si>
  <si>
    <t>N-IM032798013</t>
  </si>
  <si>
    <t>2 - High</t>
  </si>
  <si>
    <t>RBA-AGENT</t>
  </si>
  <si>
    <t>Automation</t>
  </si>
  <si>
    <t>a) Company Wise</t>
  </si>
  <si>
    <t>N-IM032798205</t>
  </si>
  <si>
    <t>b) Resolved By H/A</t>
  </si>
  <si>
    <t>N-IM032798942</t>
  </si>
  <si>
    <t>N-IM032815628</t>
  </si>
  <si>
    <t>BNTP</t>
  </si>
  <si>
    <t>ASIAPACIFIC_RAMAIALA</t>
  </si>
  <si>
    <t>N-IM032817706</t>
  </si>
  <si>
    <t>N-IM032817801</t>
  </si>
  <si>
    <t>N-IM032817905</t>
  </si>
  <si>
    <t>N-IM032818039</t>
  </si>
  <si>
    <t>N-IM032818229</t>
  </si>
  <si>
    <t>N-IM032826318</t>
  </si>
  <si>
    <t>E-IM030393124</t>
  </si>
  <si>
    <t>AONUK</t>
  </si>
  <si>
    <t>ASIAPACIFIC_KVINE</t>
  </si>
  <si>
    <t>E-IM030393384</t>
  </si>
  <si>
    <t>E-IM030393490</t>
  </si>
  <si>
    <t>E-IM030396198</t>
  </si>
  <si>
    <t>E-IM030419329</t>
  </si>
  <si>
    <t>ASIAPACIFIC_KVIVEKA</t>
  </si>
  <si>
    <t>E-IM030426009</t>
  </si>
  <si>
    <t>ABOPERATOR</t>
  </si>
  <si>
    <t>Condition 1</t>
  </si>
  <si>
    <t>Average</t>
  </si>
  <si>
    <t>Condition 2</t>
  </si>
  <si>
    <t xml:space="preserve">with using company name </t>
  </si>
  <si>
    <t>with using H7</t>
  </si>
  <si>
    <t>Condition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</si>
</sst>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0"/>
      <color theme="1"/>
      <name val="Arial"/>
      <family val="2"/>
    </font>
    <font>
      <b/>
      <sz val="14"/>
      <color theme="1"/>
      <name val="Calibri"/>
      <family val="2"/>
      <scheme val="minor"/>
    </font>
    <font>
      <b/>
      <sz val="12"/>
      <color theme="0"/>
      <name val="Calibri"/>
      <family val="2"/>
      <scheme val="minor"/>
    </font>
    <font>
      <sz val="14"/>
      <color theme="1"/>
      <name val="Calibri"/>
      <family val="2"/>
      <scheme val="minor"/>
    </font>
    <font>
      <sz val="12"/>
      <color theme="1"/>
      <name val="Calibri"/>
      <family val="2"/>
      <scheme val="minor"/>
    </font>
  </fonts>
  <fills count="10">
    <fill>
      <patternFill patternType="none"/>
    </fill>
    <fill>
      <patternFill patternType="gray125"/>
    </fill>
    <fill>
      <patternFill patternType="solid">
        <fgColor indexed="22"/>
      </patternFill>
    </fill>
    <fill>
      <patternFill patternType="solid">
        <fgColor theme="1"/>
        <bgColor indexed="64"/>
      </patternFill>
    </fill>
    <fill>
      <patternFill patternType="solid">
        <fgColor indexed="26"/>
      </patternFill>
    </fill>
    <fill>
      <patternFill patternType="solid">
        <fgColor theme="0" tint="-0.14999847407452621"/>
        <bgColor indexed="64"/>
      </patternFill>
    </fill>
    <fill>
      <patternFill patternType="solid">
        <fgColor rgb="FFFFC000"/>
        <bgColor indexed="64"/>
      </patternFill>
    </fill>
    <fill>
      <patternFill patternType="solid">
        <fgColor rgb="FF002060"/>
        <bgColor indexed="64"/>
      </patternFill>
    </fill>
    <fill>
      <patternFill patternType="solid">
        <fgColor theme="7" tint="-0.249977111117893"/>
        <bgColor indexed="64"/>
      </patternFill>
    </fill>
    <fill>
      <patternFill patternType="solid">
        <fgColor theme="9"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2" borderId="0" applyNumberFormat="0" applyFont="0" applyBorder="0" applyAlignment="0" applyProtection="0"/>
    <xf numFmtId="0" fontId="3" fillId="4" borderId="0" applyNumberFormat="0" applyFont="0" applyBorder="0" applyAlignment="0" applyProtection="0"/>
  </cellStyleXfs>
  <cellXfs count="18">
    <xf numFmtId="0" fontId="0" fillId="0" borderId="0" xfId="0"/>
    <xf numFmtId="0" fontId="2" fillId="3" borderId="1" xfId="1" applyFont="1" applyFill="1" applyBorder="1" applyAlignment="1">
      <alignment horizontal="center"/>
    </xf>
    <xf numFmtId="0" fontId="2" fillId="3" borderId="1" xfId="1" applyFont="1" applyFill="1" applyBorder="1"/>
    <xf numFmtId="0" fontId="4" fillId="5" borderId="1" xfId="2" applyFont="1" applyFill="1" applyBorder="1" applyAlignment="1">
      <alignment horizontal="center"/>
    </xf>
    <xf numFmtId="0" fontId="1" fillId="3" borderId="1" xfId="0" applyFont="1" applyFill="1" applyBorder="1"/>
    <xf numFmtId="0" fontId="0" fillId="0" borderId="1" xfId="0" applyBorder="1"/>
    <xf numFmtId="22" fontId="0" fillId="0" borderId="1" xfId="0" applyNumberFormat="1" applyBorder="1"/>
    <xf numFmtId="0" fontId="0" fillId="0" borderId="1" xfId="0" applyBorder="1" applyAlignment="1">
      <alignment horizontal="left"/>
    </xf>
    <xf numFmtId="0" fontId="5" fillId="6" borderId="0" xfId="0" applyFont="1" applyFill="1"/>
    <xf numFmtId="0" fontId="6" fillId="7" borderId="2" xfId="0" applyFont="1" applyFill="1" applyBorder="1" applyAlignment="1">
      <alignment horizontal="center"/>
    </xf>
    <xf numFmtId="0" fontId="6" fillId="7" borderId="3" xfId="0" applyFont="1" applyFill="1" applyBorder="1" applyAlignment="1">
      <alignment horizontal="center"/>
    </xf>
    <xf numFmtId="0" fontId="7" fillId="0" borderId="0" xfId="0" applyFont="1"/>
    <xf numFmtId="0" fontId="6" fillId="8" borderId="1" xfId="0" applyFont="1" applyFill="1" applyBorder="1" applyAlignment="1">
      <alignment horizontal="center" vertical="center"/>
    </xf>
    <xf numFmtId="2" fontId="8" fillId="0" borderId="1" xfId="0" applyNumberFormat="1" applyFont="1" applyBorder="1" applyAlignment="1">
      <alignment horizontal="center" vertical="center"/>
    </xf>
    <xf numFmtId="0" fontId="6" fillId="9" borderId="1" xfId="0" applyFont="1" applyFill="1" applyBorder="1"/>
    <xf numFmtId="0" fontId="1" fillId="9" borderId="1" xfId="0" applyFont="1" applyFill="1" applyBorder="1"/>
    <xf numFmtId="0" fontId="6" fillId="8" borderId="1" xfId="0" applyFont="1" applyFill="1" applyBorder="1"/>
    <xf numFmtId="2" fontId="8" fillId="0" borderId="1" xfId="0" applyNumberFormat="1" applyFont="1" applyBorder="1"/>
  </cellXfs>
  <cellStyles count="3">
    <cellStyle name="GreyOrWhite" xfId="1" xr:uid="{B8D8E764-9F27-48FA-8FC2-9F57C3748AC1}"/>
    <cellStyle name="Normal" xfId="0" builtinId="0"/>
    <cellStyle name="Yellow" xfId="2" xr:uid="{0057AA7D-F4C9-4FF7-B2DA-94128D3709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14</xdr:col>
      <xdr:colOff>247650</xdr:colOff>
      <xdr:row>1</xdr:row>
      <xdr:rowOff>76200</xdr:rowOff>
    </xdr:from>
    <xdr:to>
      <xdr:col>20</xdr:col>
      <xdr:colOff>76200</xdr:colOff>
      <xdr:row>13</xdr:row>
      <xdr:rowOff>171450</xdr:rowOff>
    </xdr:to>
    <xdr:sp macro="" textlink="">
      <xdr:nvSpPr>
        <xdr:cNvPr id="2" name="TextBox 1">
          <a:extLst>
            <a:ext uri="{FF2B5EF4-FFF2-40B4-BE49-F238E27FC236}">
              <a16:creationId xmlns:a16="http://schemas.microsoft.com/office/drawing/2014/main" id="{DC86E778-6722-439D-8B3C-7C5E2CCFFC28}"/>
            </a:ext>
          </a:extLst>
        </xdr:cNvPr>
        <xdr:cNvSpPr txBox="1"/>
      </xdr:nvSpPr>
      <xdr:spPr>
        <a:xfrm>
          <a:off x="8782050" y="266700"/>
          <a:ext cx="3486150" cy="238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 Average :</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1" i="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This function determines the average of the values included in the argument. It calculates the sum of the cells and then divides that value by the number of cells in the argument.</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 </a:t>
          </a:r>
          <a:r>
            <a:rPr lang="en-IN" sz="1100" b="0" i="0" u="none" strike="noStrike">
              <a:solidFill>
                <a:srgbClr val="FF0000"/>
              </a:solidFill>
              <a:effectLst/>
              <a:latin typeface="+mn-lt"/>
              <a:ea typeface="+mn-ea"/>
              <a:cs typeface="+mn-cs"/>
            </a:rPr>
            <a:t>If the cell is blank or contains text, the cell will not be used in the average calculation.</a:t>
          </a:r>
        </a:p>
        <a:p>
          <a:pPr marL="0" marR="0" indent="0" defTabSz="914400" rtl="0" eaLnBrk="1" fontAlgn="auto" latinLnBrk="0" hangingPunct="1">
            <a:lnSpc>
              <a:spcPct val="100000"/>
            </a:lnSpc>
            <a:spcBef>
              <a:spcPts val="0"/>
            </a:spcBef>
            <a:spcAft>
              <a:spcPts val="0"/>
            </a:spcAft>
            <a:buClrTx/>
            <a:buSzTx/>
            <a:buFontTx/>
            <a:buNone/>
            <a:tabLst/>
            <a:defRPr/>
          </a:pPr>
          <a:r>
            <a:rPr lang="en-IN">
              <a:solidFill>
                <a:srgbClr val="FF0000"/>
              </a:solidFill>
            </a:rPr>
            <a:t> </a:t>
          </a:r>
          <a:r>
            <a:rPr lang="en-IN" sz="1100" b="0" i="0" u="none" strike="noStrike">
              <a:solidFill>
                <a:srgbClr val="FF0000"/>
              </a:solidFill>
              <a:effectLst/>
              <a:latin typeface="+mn-lt"/>
              <a:ea typeface="+mn-ea"/>
              <a:cs typeface="+mn-cs"/>
            </a:rPr>
            <a:t>If the cell contains zero 0, the cell will be included in the average calculation.</a:t>
          </a:r>
          <a:r>
            <a:rPr lang="en-IN">
              <a:solidFill>
                <a:srgbClr val="FF0000"/>
              </a:solidFill>
            </a:rPr>
            <a:t> </a:t>
          </a:r>
          <a:endParaRPr lang="en-IN">
            <a:solidFill>
              <a:srgbClr val="FF0000"/>
            </a:solidFill>
            <a:effectLst/>
          </a:endParaRPr>
        </a:p>
        <a:p>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xcelR%20Training%20Documents/EXCEL/Excel/Advance%20Brainstorming%20Microsoft%20Excel-101-macr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xcel_Trainer_Neha%20Jh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s"/>
      <sheetName val="Get Operator Details"/>
      <sheetName val="Top 3 Paid Employees"/>
      <sheetName val="Name Extraction"/>
      <sheetName val="Get Employee Details"/>
      <sheetName val="Score Description"/>
      <sheetName val="Day wise Total Calls"/>
      <sheetName val="Name Split Alphabetically"/>
      <sheetName val="Short Name"/>
      <sheetName val="Word Count"/>
      <sheetName val="Get Department"/>
      <sheetName val="Current Month's Birthday"/>
      <sheetName val="Top 2 Salary - Each Employee"/>
      <sheetName val="Quiz - Right Answers"/>
      <sheetName val="Random Departments"/>
      <sheetName val="Employee Count"/>
      <sheetName val="Mark Sheet"/>
      <sheetName val="Date Information"/>
      <sheetName val="Alphanumeric Calculation"/>
      <sheetName val="Conditional Formatting-Pattern"/>
      <sheetName val="Transit Information"/>
      <sheetName val="Date Add"/>
      <sheetName val="Students Rank"/>
      <sheetName val="Highlight Repitions"/>
      <sheetName val="Bonus Calculation"/>
      <sheetName val="Headcount and Salary"/>
      <sheetName val="Telephone Number"/>
      <sheetName val="Students Report Sheet"/>
      <sheetName val="Floor Hours"/>
      <sheetName val="Count CAPITAL Letters"/>
      <sheetName val="Movie Rating"/>
      <sheetName val="Yearly Sales"/>
      <sheetName val="Extract DATE"/>
      <sheetName val="SALES Summary"/>
      <sheetName val="GRADE Calculation"/>
      <sheetName val="Filter CAPITAL Names"/>
      <sheetName val="Highlight Actual Duplicates"/>
      <sheetName val="Attendance Summary"/>
      <sheetName val="Highlight Employee Names"/>
      <sheetName val="Weekly Call Details"/>
      <sheetName val="First Day"/>
      <sheetName val="Case Sensitive Lookup"/>
      <sheetName val="SUM Individual Numbers"/>
      <sheetName val="Score Status"/>
      <sheetName val="Filter on Intervals"/>
      <sheetName val="Count Alphabet"/>
      <sheetName val="Selected Department Information"/>
      <sheetName val="Extract Points"/>
      <sheetName val="Periodic Sales Calculation"/>
      <sheetName val="Book Printing Cost"/>
      <sheetName val="Employee of the Month"/>
      <sheetName val="Automate Serial Number"/>
      <sheetName val="Order Summary"/>
      <sheetName val="Data Validation - Mixed"/>
      <sheetName val="Call Quality Scores"/>
      <sheetName val="Omissions on Master List"/>
      <sheetName val="Bill Description"/>
      <sheetName val="Multiple Source Data"/>
      <sheetName val="Quarterly Expense Summary"/>
      <sheetName val="Project Duration"/>
      <sheetName val="Regional Sales Consolidation"/>
      <sheetName val="Delhi"/>
      <sheetName val="Mumbai"/>
      <sheetName val="Pune"/>
      <sheetName val="Kolkata"/>
      <sheetName val="Bokaro"/>
      <sheetName val="Chennai"/>
      <sheetName val="Credit Card Spent Analysis"/>
      <sheetName val="Check Decimal"/>
      <sheetName val="Course Fee Calculation"/>
      <sheetName val="Alphanumeric Magic"/>
      <sheetName val="Restricted Formulas"/>
      <sheetName val="Auto Rank Calculation"/>
      <sheetName val="Irritating Round"/>
      <sheetName val="Total Working Hours"/>
      <sheetName val="Excluding Items Calculation"/>
      <sheetName val="Project Timeline"/>
      <sheetName val="Decimal Conversion"/>
      <sheetName val="Filter"/>
      <sheetName val="Simple Sum"/>
      <sheetName val="Unique count"/>
      <sheetName val="Autocorrection"/>
      <sheetName val="Vlookup with row"/>
      <sheetName val="Unique name"/>
      <sheetName val="Salefetch"/>
      <sheetName val="Count"/>
      <sheetName val="Min&amp;max"/>
      <sheetName val="text"/>
      <sheetName val="Round function"/>
      <sheetName val="Date"/>
      <sheetName val="Time"/>
      <sheetName val="Misc"/>
      <sheetName val="Pivot"/>
      <sheetName val="Count Rows"/>
      <sheetName val="Count-Hours"/>
      <sheetName val="Special Character"/>
      <sheetName val="Sum Things"/>
      <sheetName val="Sum in cell"/>
      <sheetName val="Reversal"/>
      <sheetName val="Streak"/>
      <sheetName val="Can't Solve Challenge"/>
      <sheetName val="Get Names Unindentifi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C3" t="str">
            <v>A</v>
          </cell>
          <cell r="D3" t="str">
            <v>B</v>
          </cell>
          <cell r="E3" t="str">
            <v>B</v>
          </cell>
          <cell r="F3" t="str">
            <v>C</v>
          </cell>
          <cell r="G3" t="str">
            <v>A</v>
          </cell>
          <cell r="H3" t="str">
            <v>D</v>
          </cell>
          <cell r="I3" t="str">
            <v>D</v>
          </cell>
          <cell r="J3" t="str">
            <v>A</v>
          </cell>
          <cell r="K3" t="str">
            <v>B</v>
          </cell>
          <cell r="L3" t="str">
            <v>D</v>
          </cell>
          <cell r="M3" t="str">
            <v>C</v>
          </cell>
          <cell r="N3" t="str">
            <v>B</v>
          </cell>
          <cell r="O3" t="str">
            <v>A</v>
          </cell>
          <cell r="P3" t="str">
            <v>B</v>
          </cell>
          <cell r="Q3" t="str">
            <v>D</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 (2)"/>
      <sheetName val="Excel"/>
      <sheetName val="Sum"/>
      <sheetName val="SumIF"/>
      <sheetName val="SumIFS"/>
      <sheetName val="DSUM"/>
      <sheetName val="Avg"/>
      <sheetName val="AvgIF.IFS"/>
      <sheetName val="AvgIFS Report"/>
      <sheetName val="Product"/>
      <sheetName val="Count.CountA"/>
      <sheetName val="Count Blank"/>
      <sheetName val="Vlook up Data"/>
      <sheetName val="Vlook up Function"/>
      <sheetName val="Vlook up with Tricks"/>
      <sheetName val="Nested Vlook up"/>
      <sheetName val="Concat"/>
      <sheetName val="Lookup"/>
      <sheetName val="H - Lookup"/>
      <sheetName val="Left Right Len Find "/>
      <sheetName val="Substitue AND OR"/>
      <sheetName val="Max, Min, Large, Small, IF"/>
      <sheetName val=" Extract DATE, MID, LEFT,Right"/>
      <sheetName val="Conditional Formatting"/>
      <sheetName val="SumIFS vs CountIFS"/>
      <sheetName val="Upper &amp; Lower &amp; Exact"/>
      <sheetName val="Extract Data- Text to Col.FF"/>
      <sheetName val="Vlookup -Multiple Source Data"/>
      <sheetName val="Trim, Clean,Len"/>
      <sheetName val="Data Validation"/>
      <sheetName val="Index Match"/>
      <sheetName val="RANK RAND RANDBETWEEN INDIRECT"/>
      <sheetName val="Text, Today, Now, Hour, Year"/>
      <sheetName val="WorkDay"/>
      <sheetName val="Text"/>
      <sheetName val="Charts"/>
      <sheetName val="Gantt Charts"/>
      <sheetName val="Line vs Area"/>
      <sheetName val="Radar Chart"/>
      <sheetName val="Quarter1"/>
      <sheetName val="Quarter2"/>
      <sheetName val="Quarter3"/>
      <sheetName val="Consilidation"/>
      <sheetName val="Max IF &amp; Large If"/>
      <sheetName val="Tricks1"/>
    </sheetNames>
    <sheetDataSet>
      <sheetData sheetId="0"/>
      <sheetData sheetId="1"/>
      <sheetData sheetId="2"/>
      <sheetData sheetId="3"/>
      <sheetData sheetId="4"/>
      <sheetData sheetId="5"/>
      <sheetData sheetId="6"/>
      <sheetData sheetId="7">
        <row r="2">
          <cell r="B2" t="str">
            <v>AIM</v>
          </cell>
          <cell r="F2" t="str">
            <v>Human Agent</v>
          </cell>
          <cell r="J2">
            <v>12208.383333339589</v>
          </cell>
        </row>
        <row r="3">
          <cell r="B3" t="str">
            <v>AIM</v>
          </cell>
          <cell r="F3" t="str">
            <v>Human Agent</v>
          </cell>
          <cell r="J3">
            <v>8649.4499999983236</v>
          </cell>
        </row>
        <row r="4">
          <cell r="B4" t="str">
            <v>AIM</v>
          </cell>
          <cell r="F4" t="str">
            <v>Human Agent</v>
          </cell>
          <cell r="J4">
            <v>2665.883333341917</v>
          </cell>
        </row>
        <row r="5">
          <cell r="B5" t="str">
            <v>AIM</v>
          </cell>
          <cell r="F5" t="str">
            <v>Human Agent</v>
          </cell>
          <cell r="J5">
            <v>310.55000000749715</v>
          </cell>
        </row>
        <row r="6">
          <cell r="B6" t="str">
            <v>AIM</v>
          </cell>
          <cell r="F6" t="str">
            <v>Automation</v>
          </cell>
          <cell r="J6">
            <v>2.8166666650213301</v>
          </cell>
        </row>
        <row r="7">
          <cell r="B7" t="str">
            <v>AIM</v>
          </cell>
          <cell r="F7" t="str">
            <v>Automation</v>
          </cell>
          <cell r="J7">
            <v>5.033333325991407</v>
          </cell>
        </row>
        <row r="8">
          <cell r="B8" t="str">
            <v>AIM</v>
          </cell>
          <cell r="F8" t="str">
            <v>Automation</v>
          </cell>
          <cell r="J8">
            <v>2.0499999972525984</v>
          </cell>
        </row>
        <row r="9">
          <cell r="B9" t="str">
            <v>BNTP</v>
          </cell>
          <cell r="F9" t="str">
            <v>Human Agent</v>
          </cell>
          <cell r="J9">
            <v>14.749999990453944</v>
          </cell>
        </row>
        <row r="10">
          <cell r="B10" t="str">
            <v>BNTP</v>
          </cell>
          <cell r="F10" t="str">
            <v>Human Agent</v>
          </cell>
          <cell r="J10">
            <v>10.083333333022892</v>
          </cell>
        </row>
        <row r="11">
          <cell r="B11" t="str">
            <v>BNTP</v>
          </cell>
          <cell r="F11" t="str">
            <v>Human Agent</v>
          </cell>
          <cell r="J11">
            <v>10.33333332859911</v>
          </cell>
        </row>
        <row r="12">
          <cell r="B12" t="str">
            <v>BNTP</v>
          </cell>
          <cell r="F12" t="str">
            <v>Human Agent</v>
          </cell>
          <cell r="J12">
            <v>10.36666665924713</v>
          </cell>
        </row>
        <row r="13">
          <cell r="B13" t="str">
            <v>BNTP</v>
          </cell>
          <cell r="F13" t="str">
            <v>Automation</v>
          </cell>
          <cell r="J13">
            <v>3.2833333360031247</v>
          </cell>
        </row>
        <row r="14">
          <cell r="B14" t="str">
            <v>BNTP</v>
          </cell>
          <cell r="F14" t="str">
            <v>Human Agent</v>
          </cell>
          <cell r="J14">
            <v>9.6666666632518172</v>
          </cell>
        </row>
        <row r="15">
          <cell r="B15" t="str">
            <v>BNTP</v>
          </cell>
          <cell r="F15" t="str">
            <v>Automation</v>
          </cell>
          <cell r="J15">
            <v>19.350000007543713</v>
          </cell>
        </row>
        <row r="16">
          <cell r="B16" t="str">
            <v>AONUK</v>
          </cell>
          <cell r="F16" t="str">
            <v>Human Agent</v>
          </cell>
          <cell r="J16">
            <v>256.60000000032596</v>
          </cell>
        </row>
        <row r="17">
          <cell r="B17" t="str">
            <v>AONUK</v>
          </cell>
          <cell r="F17" t="str">
            <v>Human Agent</v>
          </cell>
          <cell r="J17">
            <v>2572.6833333272953</v>
          </cell>
        </row>
        <row r="18">
          <cell r="B18" t="str">
            <v>AONUK</v>
          </cell>
          <cell r="F18" t="str">
            <v>Human Agent</v>
          </cell>
          <cell r="J18">
            <v>263.28333333483897</v>
          </cell>
        </row>
        <row r="19">
          <cell r="B19" t="str">
            <v>AONUK</v>
          </cell>
          <cell r="F19" t="str">
            <v>Human Agent</v>
          </cell>
          <cell r="J19">
            <v>433.21666667237878</v>
          </cell>
        </row>
        <row r="20">
          <cell r="B20" t="str">
            <v>AONUK</v>
          </cell>
          <cell r="F20" t="str">
            <v>Human Agent</v>
          </cell>
          <cell r="J20">
            <v>35.100000001257285</v>
          </cell>
        </row>
        <row r="21">
          <cell r="B21" t="str">
            <v>AONUK</v>
          </cell>
          <cell r="F21" t="str">
            <v>Automation</v>
          </cell>
          <cell r="J21">
            <v>735.79999999492429</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2">
          <cell r="C2">
            <v>214</v>
          </cell>
        </row>
        <row r="3">
          <cell r="C3">
            <v>354</v>
          </cell>
        </row>
        <row r="4">
          <cell r="C4">
            <v>356</v>
          </cell>
        </row>
        <row r="5">
          <cell r="C5">
            <v>104</v>
          </cell>
        </row>
        <row r="6">
          <cell r="C6">
            <v>834</v>
          </cell>
        </row>
        <row r="7">
          <cell r="C7">
            <v>282</v>
          </cell>
        </row>
        <row r="8">
          <cell r="C8">
            <v>930</v>
          </cell>
        </row>
        <row r="9">
          <cell r="C9">
            <v>803</v>
          </cell>
        </row>
        <row r="10">
          <cell r="C10">
            <v>470</v>
          </cell>
        </row>
        <row r="11">
          <cell r="C11">
            <v>373</v>
          </cell>
        </row>
        <row r="12">
          <cell r="C12">
            <v>130</v>
          </cell>
        </row>
      </sheetData>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D046F-2B60-4AFC-934E-CF965FBA581B}">
  <dimension ref="C3:K13"/>
  <sheetViews>
    <sheetView showGridLines="0" workbookViewId="0">
      <selection activeCell="J19" sqref="J19"/>
    </sheetView>
  </sheetViews>
  <sheetFormatPr defaultRowHeight="15" x14ac:dyDescent="0.25"/>
  <sheetData>
    <row r="3" spans="3:11" x14ac:dyDescent="0.25">
      <c r="D3" s="1" t="s">
        <v>0</v>
      </c>
      <c r="E3" s="1" t="s">
        <v>1</v>
      </c>
      <c r="F3" s="1" t="s">
        <v>2</v>
      </c>
      <c r="G3" s="1" t="s">
        <v>3</v>
      </c>
      <c r="H3" s="1" t="s">
        <v>4</v>
      </c>
      <c r="I3" s="1" t="s">
        <v>5</v>
      </c>
      <c r="J3" s="1" t="s">
        <v>6</v>
      </c>
    </row>
    <row r="4" spans="3:11" x14ac:dyDescent="0.25">
      <c r="C4" s="2" t="s">
        <v>7</v>
      </c>
      <c r="D4" s="3">
        <v>30</v>
      </c>
      <c r="E4" s="3">
        <v>31</v>
      </c>
      <c r="F4" s="3">
        <v>32</v>
      </c>
      <c r="G4" s="3">
        <v>29</v>
      </c>
      <c r="H4" s="3">
        <v>26</v>
      </c>
      <c r="I4" s="3">
        <v>28</v>
      </c>
      <c r="J4" s="3">
        <v>27</v>
      </c>
      <c r="K4">
        <f>AVERAGE(D4:J4)</f>
        <v>29</v>
      </c>
    </row>
    <row r="5" spans="3:11" x14ac:dyDescent="0.25">
      <c r="C5" s="2" t="s">
        <v>8</v>
      </c>
      <c r="D5" s="3">
        <v>0</v>
      </c>
      <c r="E5" s="3">
        <v>0</v>
      </c>
      <c r="F5" s="3">
        <v>0</v>
      </c>
      <c r="G5" s="3">
        <v>4</v>
      </c>
      <c r="H5" s="3">
        <v>6</v>
      </c>
      <c r="I5" s="3">
        <v>3</v>
      </c>
      <c r="J5" s="3">
        <v>1</v>
      </c>
      <c r="K5">
        <f>AVERAGE(D5:J5)</f>
        <v>2</v>
      </c>
    </row>
    <row r="7" spans="3:11" x14ac:dyDescent="0.25">
      <c r="D7" s="1" t="s">
        <v>0</v>
      </c>
      <c r="E7" s="1" t="s">
        <v>1</v>
      </c>
      <c r="F7" s="1" t="s">
        <v>2</v>
      </c>
      <c r="G7" s="1" t="s">
        <v>3</v>
      </c>
      <c r="H7" s="1" t="s">
        <v>4</v>
      </c>
      <c r="I7" s="1" t="s">
        <v>5</v>
      </c>
      <c r="J7" s="1" t="s">
        <v>6</v>
      </c>
    </row>
    <row r="8" spans="3:11" x14ac:dyDescent="0.25">
      <c r="C8" s="2" t="s">
        <v>7</v>
      </c>
      <c r="D8" s="3">
        <v>30</v>
      </c>
      <c r="E8" s="3">
        <v>2</v>
      </c>
      <c r="F8" s="3">
        <v>32</v>
      </c>
      <c r="G8" s="3">
        <v>29</v>
      </c>
      <c r="H8" s="3">
        <v>26</v>
      </c>
      <c r="I8" s="3">
        <v>28</v>
      </c>
      <c r="J8" s="3">
        <v>27</v>
      </c>
      <c r="K8">
        <f>AVERAGE(D8:J8)</f>
        <v>24.857142857142858</v>
      </c>
    </row>
    <row r="9" spans="3:11" x14ac:dyDescent="0.25">
      <c r="C9" s="2" t="s">
        <v>8</v>
      </c>
      <c r="D9" s="3">
        <v>0</v>
      </c>
      <c r="E9" s="3"/>
      <c r="F9" s="3">
        <v>0</v>
      </c>
      <c r="G9" s="3">
        <v>4</v>
      </c>
      <c r="H9" s="3">
        <v>6</v>
      </c>
      <c r="I9" s="3">
        <v>3</v>
      </c>
      <c r="J9" s="3">
        <v>1</v>
      </c>
      <c r="K9">
        <f>AVERAGE(D9:J9)</f>
        <v>2.3333333333333335</v>
      </c>
    </row>
    <row r="11" spans="3:11" x14ac:dyDescent="0.25">
      <c r="D11" s="1" t="s">
        <v>0</v>
      </c>
      <c r="E11" s="1" t="s">
        <v>1</v>
      </c>
      <c r="F11" s="1" t="s">
        <v>2</v>
      </c>
      <c r="G11" s="1" t="s">
        <v>3</v>
      </c>
      <c r="H11" s="1" t="s">
        <v>4</v>
      </c>
      <c r="I11" s="1" t="s">
        <v>5</v>
      </c>
      <c r="J11" s="1" t="s">
        <v>6</v>
      </c>
    </row>
    <row r="12" spans="3:11" x14ac:dyDescent="0.25">
      <c r="C12" s="2" t="s">
        <v>7</v>
      </c>
      <c r="D12" s="3">
        <v>30</v>
      </c>
      <c r="E12" s="3"/>
      <c r="F12" s="3">
        <v>32</v>
      </c>
      <c r="G12" s="3">
        <v>29</v>
      </c>
      <c r="H12" s="3">
        <v>26</v>
      </c>
      <c r="I12" s="3">
        <v>28</v>
      </c>
      <c r="J12" s="3">
        <v>27</v>
      </c>
      <c r="K12">
        <f>AVERAGE(D12:J12)</f>
        <v>28.666666666666668</v>
      </c>
    </row>
    <row r="13" spans="3:11" x14ac:dyDescent="0.25">
      <c r="C13" s="2" t="s">
        <v>8</v>
      </c>
      <c r="D13" s="3">
        <v>0</v>
      </c>
      <c r="E13" s="3" t="s">
        <v>9</v>
      </c>
      <c r="F13" s="3">
        <v>0</v>
      </c>
      <c r="G13" s="3">
        <v>4</v>
      </c>
      <c r="H13" s="3">
        <v>6</v>
      </c>
      <c r="I13" s="3">
        <v>3</v>
      </c>
      <c r="J13" s="3">
        <v>1</v>
      </c>
      <c r="K13">
        <f>AVERAGE(D13:J13)</f>
        <v>2.3333333333333335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F097E-B761-4F26-9030-091E7DDD99B2}">
  <dimension ref="A1:O21"/>
  <sheetViews>
    <sheetView showGridLines="0" workbookViewId="0">
      <pane ySplit="1" topLeftCell="A2" activePane="bottomLeft" state="frozen"/>
      <selection pane="bottomLeft" activeCell="J21" sqref="J21"/>
    </sheetView>
  </sheetViews>
  <sheetFormatPr defaultRowHeight="15" x14ac:dyDescent="0.25"/>
  <cols>
    <col min="1" max="1" width="14.5703125" bestFit="1" customWidth="1"/>
    <col min="2" max="2" width="9.28515625" bestFit="1" customWidth="1"/>
    <col min="3" max="3" width="10.85546875" bestFit="1" customWidth="1"/>
    <col min="4" max="4" width="15.5703125" bestFit="1" customWidth="1"/>
    <col min="5" max="5" width="23.5703125" bestFit="1" customWidth="1"/>
    <col min="6" max="6" width="15.7109375" bestFit="1" customWidth="1"/>
    <col min="7" max="7" width="7" bestFit="1" customWidth="1"/>
    <col min="8" max="8" width="15.5703125" bestFit="1" customWidth="1"/>
    <col min="9" max="10" width="12" bestFit="1" customWidth="1"/>
    <col min="13" max="13" width="28" bestFit="1" customWidth="1"/>
  </cols>
  <sheetData>
    <row r="1" spans="1:15" x14ac:dyDescent="0.25">
      <c r="A1" s="4" t="s">
        <v>10</v>
      </c>
      <c r="B1" s="4" t="s">
        <v>11</v>
      </c>
      <c r="C1" s="4" t="s">
        <v>12</v>
      </c>
      <c r="D1" s="4" t="s">
        <v>13</v>
      </c>
      <c r="E1" s="4" t="s">
        <v>14</v>
      </c>
      <c r="F1" s="4" t="s">
        <v>15</v>
      </c>
      <c r="G1" s="4" t="s">
        <v>16</v>
      </c>
      <c r="H1" s="4" t="s">
        <v>17</v>
      </c>
      <c r="I1" s="4" t="s">
        <v>18</v>
      </c>
      <c r="J1" s="4" t="s">
        <v>19</v>
      </c>
    </row>
    <row r="2" spans="1:15" x14ac:dyDescent="0.25">
      <c r="A2" s="5" t="s">
        <v>20</v>
      </c>
      <c r="B2" s="5" t="s">
        <v>21</v>
      </c>
      <c r="C2" s="5" t="s">
        <v>22</v>
      </c>
      <c r="D2" s="6">
        <v>43951.022118055553</v>
      </c>
      <c r="E2" s="5" t="s">
        <v>23</v>
      </c>
      <c r="F2" s="5" t="s">
        <v>24</v>
      </c>
      <c r="G2" s="5" t="s">
        <v>25</v>
      </c>
      <c r="H2" s="6">
        <v>43959.500162037039</v>
      </c>
      <c r="I2" s="5">
        <v>8.4780439814858255</v>
      </c>
      <c r="J2" s="5">
        <v>12208.383333339589</v>
      </c>
    </row>
    <row r="3" spans="1:15" x14ac:dyDescent="0.25">
      <c r="A3" s="5" t="s">
        <v>26</v>
      </c>
      <c r="B3" s="5" t="s">
        <v>21</v>
      </c>
      <c r="C3" s="5" t="s">
        <v>27</v>
      </c>
      <c r="D3" s="6">
        <v>43953.567245370374</v>
      </c>
      <c r="E3" s="5" t="s">
        <v>23</v>
      </c>
      <c r="F3" s="5" t="s">
        <v>24</v>
      </c>
      <c r="G3" s="5" t="s">
        <v>25</v>
      </c>
      <c r="H3" s="6">
        <v>43959.573807870373</v>
      </c>
      <c r="I3" s="5">
        <v>6.0065624999988358</v>
      </c>
      <c r="J3" s="5">
        <v>8649.4499999983236</v>
      </c>
      <c r="L3" s="5">
        <v>1</v>
      </c>
      <c r="M3" s="7" t="s">
        <v>28</v>
      </c>
      <c r="O3" t="s">
        <v>29</v>
      </c>
    </row>
    <row r="4" spans="1:15" x14ac:dyDescent="0.25">
      <c r="A4" s="5" t="s">
        <v>30</v>
      </c>
      <c r="B4" s="5" t="s">
        <v>21</v>
      </c>
      <c r="C4" s="5" t="s">
        <v>27</v>
      </c>
      <c r="D4" s="6">
        <v>43960.07472222222</v>
      </c>
      <c r="E4" s="5" t="s">
        <v>31</v>
      </c>
      <c r="F4" s="5" t="s">
        <v>24</v>
      </c>
      <c r="G4" s="5" t="s">
        <v>25</v>
      </c>
      <c r="H4" s="6">
        <v>43961.926030092596</v>
      </c>
      <c r="I4" s="5">
        <v>1.8513078703763313</v>
      </c>
      <c r="J4" s="5">
        <v>2665.883333341917</v>
      </c>
      <c r="L4" s="5">
        <v>2</v>
      </c>
      <c r="M4" s="7" t="s">
        <v>32</v>
      </c>
      <c r="O4" t="s">
        <v>33</v>
      </c>
    </row>
    <row r="5" spans="1:15" x14ac:dyDescent="0.25">
      <c r="A5" s="5" t="s">
        <v>34</v>
      </c>
      <c r="B5" s="5" t="s">
        <v>21</v>
      </c>
      <c r="C5" s="5" t="s">
        <v>27</v>
      </c>
      <c r="D5" s="6">
        <v>43964.088449074072</v>
      </c>
      <c r="E5" s="5" t="s">
        <v>35</v>
      </c>
      <c r="F5" s="5" t="s">
        <v>24</v>
      </c>
      <c r="G5" s="5" t="s">
        <v>25</v>
      </c>
      <c r="H5" s="6">
        <v>43964.304108796299</v>
      </c>
      <c r="I5" s="5">
        <v>0.21565972222742857</v>
      </c>
      <c r="J5" s="5">
        <v>310.55000000749715</v>
      </c>
      <c r="L5" s="5">
        <v>3</v>
      </c>
      <c r="M5" s="7" t="s">
        <v>28</v>
      </c>
      <c r="O5" t="s">
        <v>36</v>
      </c>
    </row>
    <row r="6" spans="1:15" x14ac:dyDescent="0.25">
      <c r="A6" s="5" t="s">
        <v>37</v>
      </c>
      <c r="B6" s="5" t="s">
        <v>21</v>
      </c>
      <c r="C6" s="5" t="s">
        <v>38</v>
      </c>
      <c r="D6" s="6">
        <v>43965.217881944445</v>
      </c>
      <c r="E6" s="5" t="s">
        <v>39</v>
      </c>
      <c r="F6" s="5" t="s">
        <v>40</v>
      </c>
      <c r="G6" s="5" t="s">
        <v>25</v>
      </c>
      <c r="H6" s="6">
        <v>43965.219837962963</v>
      </c>
      <c r="I6" s="5">
        <v>1.9560185173759237E-3</v>
      </c>
      <c r="J6" s="5">
        <v>2.8166666650213301</v>
      </c>
      <c r="L6" s="5"/>
      <c r="M6" s="7" t="s">
        <v>41</v>
      </c>
    </row>
    <row r="7" spans="1:15" x14ac:dyDescent="0.25">
      <c r="A7" s="5" t="s">
        <v>42</v>
      </c>
      <c r="B7" s="5" t="s">
        <v>21</v>
      </c>
      <c r="C7" s="5" t="s">
        <v>38</v>
      </c>
      <c r="D7" s="6">
        <v>43965.221932870372</v>
      </c>
      <c r="E7" s="5" t="s">
        <v>39</v>
      </c>
      <c r="F7" s="5" t="s">
        <v>40</v>
      </c>
      <c r="G7" s="5" t="s">
        <v>25</v>
      </c>
      <c r="H7" s="6">
        <v>43965.225428240738</v>
      </c>
      <c r="I7" s="5">
        <v>3.4953703652718104E-3</v>
      </c>
      <c r="J7" s="5">
        <v>5.033333325991407</v>
      </c>
      <c r="L7" s="5"/>
      <c r="M7" s="7" t="s">
        <v>43</v>
      </c>
    </row>
    <row r="8" spans="1:15" x14ac:dyDescent="0.25">
      <c r="A8" s="5" t="s">
        <v>44</v>
      </c>
      <c r="B8" s="5" t="s">
        <v>21</v>
      </c>
      <c r="C8" s="5" t="s">
        <v>27</v>
      </c>
      <c r="D8" s="6">
        <v>43965.266041666669</v>
      </c>
      <c r="E8" s="5" t="s">
        <v>39</v>
      </c>
      <c r="F8" s="5" t="s">
        <v>40</v>
      </c>
      <c r="G8" s="5" t="s">
        <v>25</v>
      </c>
      <c r="H8" s="6">
        <v>43965.267465277779</v>
      </c>
      <c r="I8" s="5">
        <v>1.4236111092031933E-3</v>
      </c>
      <c r="J8" s="5">
        <v>2.0499999972525984</v>
      </c>
      <c r="L8" s="5"/>
      <c r="M8" s="7"/>
    </row>
    <row r="9" spans="1:15" x14ac:dyDescent="0.25">
      <c r="A9" s="5" t="s">
        <v>45</v>
      </c>
      <c r="B9" s="5" t="s">
        <v>46</v>
      </c>
      <c r="C9" s="5" t="s">
        <v>38</v>
      </c>
      <c r="D9" s="6">
        <v>43966.998645833337</v>
      </c>
      <c r="E9" s="5" t="s">
        <v>47</v>
      </c>
      <c r="F9" s="5" t="s">
        <v>24</v>
      </c>
      <c r="G9" s="5" t="s">
        <v>25</v>
      </c>
      <c r="H9" s="6">
        <v>43967.008888888886</v>
      </c>
      <c r="I9" s="5">
        <v>1.024305554892635E-2</v>
      </c>
      <c r="J9" s="5">
        <v>14.749999990453944</v>
      </c>
    </row>
    <row r="10" spans="1:15" x14ac:dyDescent="0.25">
      <c r="A10" s="5" t="s">
        <v>48</v>
      </c>
      <c r="B10" s="5" t="s">
        <v>46</v>
      </c>
      <c r="C10" s="5" t="s">
        <v>38</v>
      </c>
      <c r="D10" s="6">
        <v>43967.245115740741</v>
      </c>
      <c r="E10" s="5" t="s">
        <v>47</v>
      </c>
      <c r="F10" s="5" t="s">
        <v>24</v>
      </c>
      <c r="G10" s="5" t="s">
        <v>25</v>
      </c>
      <c r="H10" s="6">
        <v>43967.252118055556</v>
      </c>
      <c r="I10" s="5">
        <v>7.0023148145992309E-3</v>
      </c>
      <c r="J10" s="5">
        <v>10.083333333022892</v>
      </c>
    </row>
    <row r="11" spans="1:15" x14ac:dyDescent="0.25">
      <c r="A11" s="5" t="s">
        <v>49</v>
      </c>
      <c r="B11" s="5" t="s">
        <v>46</v>
      </c>
      <c r="C11" s="5" t="s">
        <v>38</v>
      </c>
      <c r="D11" s="6">
        <v>43967.245115740741</v>
      </c>
      <c r="E11" s="5" t="s">
        <v>47</v>
      </c>
      <c r="F11" s="5" t="s">
        <v>24</v>
      </c>
      <c r="G11" s="5" t="s">
        <v>25</v>
      </c>
      <c r="H11" s="6">
        <v>43967.252291666664</v>
      </c>
      <c r="I11" s="5">
        <v>7.175925922638271E-3</v>
      </c>
      <c r="J11" s="5">
        <v>10.33333332859911</v>
      </c>
    </row>
    <row r="12" spans="1:15" x14ac:dyDescent="0.25">
      <c r="A12" s="5" t="s">
        <v>50</v>
      </c>
      <c r="B12" s="5" t="s">
        <v>46</v>
      </c>
      <c r="C12" s="5" t="s">
        <v>38</v>
      </c>
      <c r="D12" s="6">
        <v>43967.244780092595</v>
      </c>
      <c r="E12" s="5" t="s">
        <v>47</v>
      </c>
      <c r="F12" s="5" t="s">
        <v>24</v>
      </c>
      <c r="G12" s="5" t="s">
        <v>25</v>
      </c>
      <c r="H12" s="6">
        <v>43967.251979166664</v>
      </c>
      <c r="I12" s="5">
        <v>7.1990740689216182E-3</v>
      </c>
      <c r="J12" s="5">
        <v>10.36666665924713</v>
      </c>
    </row>
    <row r="13" spans="1:15" x14ac:dyDescent="0.25">
      <c r="A13" s="5" t="s">
        <v>51</v>
      </c>
      <c r="B13" s="5" t="s">
        <v>46</v>
      </c>
      <c r="C13" s="5" t="s">
        <v>38</v>
      </c>
      <c r="D13" s="6">
        <v>43967.245243055557</v>
      </c>
      <c r="E13" s="5" t="s">
        <v>39</v>
      </c>
      <c r="F13" s="5" t="s">
        <v>40</v>
      </c>
      <c r="G13" s="5" t="s">
        <v>25</v>
      </c>
      <c r="H13" s="6">
        <v>43967.247523148151</v>
      </c>
      <c r="I13" s="5">
        <v>2.2800925944466144E-3</v>
      </c>
      <c r="J13" s="5">
        <v>3.2833333360031247</v>
      </c>
    </row>
    <row r="14" spans="1:15" x14ac:dyDescent="0.25">
      <c r="A14" s="5" t="s">
        <v>52</v>
      </c>
      <c r="B14" s="5" t="s">
        <v>46</v>
      </c>
      <c r="C14" s="5" t="s">
        <v>38</v>
      </c>
      <c r="D14" s="6">
        <v>43967.245057870372</v>
      </c>
      <c r="E14" s="5" t="s">
        <v>47</v>
      </c>
      <c r="F14" s="5" t="s">
        <v>24</v>
      </c>
      <c r="G14" s="5" t="s">
        <v>25</v>
      </c>
      <c r="H14" s="6">
        <v>43967.251770833333</v>
      </c>
      <c r="I14" s="5">
        <v>6.7129629605915397E-3</v>
      </c>
      <c r="J14" s="5">
        <v>9.6666666632518172</v>
      </c>
    </row>
    <row r="15" spans="1:15" x14ac:dyDescent="0.25">
      <c r="A15" s="5" t="s">
        <v>53</v>
      </c>
      <c r="B15" s="5" t="s">
        <v>46</v>
      </c>
      <c r="C15" s="5" t="s">
        <v>27</v>
      </c>
      <c r="D15" s="6">
        <v>43968.336770833332</v>
      </c>
      <c r="E15" s="5" t="s">
        <v>39</v>
      </c>
      <c r="F15" s="5" t="s">
        <v>40</v>
      </c>
      <c r="G15" s="5" t="s">
        <v>25</v>
      </c>
      <c r="H15" s="6">
        <v>43968.350208333337</v>
      </c>
      <c r="I15" s="5">
        <v>1.3437500005238689E-2</v>
      </c>
      <c r="J15" s="5">
        <v>19.350000007543713</v>
      </c>
    </row>
    <row r="16" spans="1:15" x14ac:dyDescent="0.25">
      <c r="A16" s="5" t="s">
        <v>54</v>
      </c>
      <c r="B16" s="5" t="s">
        <v>55</v>
      </c>
      <c r="C16" s="5" t="s">
        <v>22</v>
      </c>
      <c r="D16" s="6">
        <v>43962.572129629632</v>
      </c>
      <c r="E16" s="5" t="s">
        <v>56</v>
      </c>
      <c r="F16" s="5" t="s">
        <v>24</v>
      </c>
      <c r="G16" s="5" t="s">
        <v>25</v>
      </c>
      <c r="H16" s="6">
        <v>43962.750324074077</v>
      </c>
      <c r="I16" s="5">
        <v>0.17819444444467081</v>
      </c>
      <c r="J16" s="5">
        <v>256.60000000032596</v>
      </c>
    </row>
    <row r="17" spans="1:10" x14ac:dyDescent="0.25">
      <c r="A17" s="5" t="s">
        <v>57</v>
      </c>
      <c r="B17" s="5" t="s">
        <v>55</v>
      </c>
      <c r="C17" s="5" t="s">
        <v>22</v>
      </c>
      <c r="D17" s="6">
        <v>43962.562442129631</v>
      </c>
      <c r="E17" s="5" t="s">
        <v>35</v>
      </c>
      <c r="F17" s="5" t="s">
        <v>24</v>
      </c>
      <c r="G17" s="5" t="s">
        <v>25</v>
      </c>
      <c r="H17" s="6">
        <v>43964.349027777775</v>
      </c>
      <c r="I17" s="5">
        <v>1.786585648143955</v>
      </c>
      <c r="J17" s="5">
        <v>2572.6833333272953</v>
      </c>
    </row>
    <row r="18" spans="1:10" x14ac:dyDescent="0.25">
      <c r="A18" s="5" t="s">
        <v>58</v>
      </c>
      <c r="B18" s="5" t="s">
        <v>55</v>
      </c>
      <c r="C18" s="5" t="s">
        <v>22</v>
      </c>
      <c r="D18" s="6">
        <v>43962.572094907409</v>
      </c>
      <c r="E18" s="5" t="s">
        <v>56</v>
      </c>
      <c r="F18" s="5" t="s">
        <v>24</v>
      </c>
      <c r="G18" s="5" t="s">
        <v>25</v>
      </c>
      <c r="H18" s="6">
        <v>43962.754930555559</v>
      </c>
      <c r="I18" s="5">
        <v>0.18283564814919373</v>
      </c>
      <c r="J18" s="5">
        <v>263.28333333483897</v>
      </c>
    </row>
    <row r="19" spans="1:10" x14ac:dyDescent="0.25">
      <c r="A19" s="5" t="s">
        <v>59</v>
      </c>
      <c r="B19" s="5" t="s">
        <v>55</v>
      </c>
      <c r="C19" s="5" t="s">
        <v>22</v>
      </c>
      <c r="D19" s="6">
        <v>43963.014490740738</v>
      </c>
      <c r="E19" s="5" t="s">
        <v>35</v>
      </c>
      <c r="F19" s="5" t="s">
        <v>24</v>
      </c>
      <c r="G19" s="5" t="s">
        <v>25</v>
      </c>
      <c r="H19" s="6">
        <v>43963.315335648149</v>
      </c>
      <c r="I19" s="5">
        <v>0.30084490741137415</v>
      </c>
      <c r="J19" s="5">
        <v>433.21666667237878</v>
      </c>
    </row>
    <row r="20" spans="1:10" x14ac:dyDescent="0.25">
      <c r="A20" s="5" t="s">
        <v>60</v>
      </c>
      <c r="B20" s="5" t="s">
        <v>55</v>
      </c>
      <c r="C20" s="5" t="s">
        <v>22</v>
      </c>
      <c r="D20" s="6">
        <v>43966.547800925924</v>
      </c>
      <c r="E20" s="5" t="s">
        <v>61</v>
      </c>
      <c r="F20" s="5" t="s">
        <v>24</v>
      </c>
      <c r="G20" s="5" t="s">
        <v>25</v>
      </c>
      <c r="H20" s="6">
        <v>43966.572175925925</v>
      </c>
      <c r="I20" s="5">
        <v>2.4375000000873115E-2</v>
      </c>
      <c r="J20" s="5">
        <v>35.100000001257285</v>
      </c>
    </row>
    <row r="21" spans="1:10" x14ac:dyDescent="0.25">
      <c r="A21" s="5" t="s">
        <v>62</v>
      </c>
      <c r="B21" s="5" t="s">
        <v>55</v>
      </c>
      <c r="C21" s="5" t="s">
        <v>22</v>
      </c>
      <c r="D21" s="6">
        <v>43968.045011574075</v>
      </c>
      <c r="E21" s="5" t="s">
        <v>63</v>
      </c>
      <c r="F21" s="5" t="s">
        <v>40</v>
      </c>
      <c r="G21" s="5" t="s">
        <v>25</v>
      </c>
      <c r="H21" s="6">
        <v>43968.555983796294</v>
      </c>
      <c r="I21" s="5">
        <v>0.51097222221869742</v>
      </c>
      <c r="J21" s="5">
        <v>735.79999999492429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9806-5A61-4567-96FB-A5ECCD2B9B62}">
  <dimension ref="B1:K20"/>
  <sheetViews>
    <sheetView showGridLines="0" tabSelected="1" workbookViewId="0">
      <selection activeCell="H8" sqref="H8"/>
    </sheetView>
  </sheetViews>
  <sheetFormatPr defaultColWidth="10.5703125" defaultRowHeight="18.75" x14ac:dyDescent="0.3"/>
  <cols>
    <col min="2" max="2" width="14.42578125" style="11" bestFit="1" customWidth="1"/>
    <col min="7" max="7" width="16" customWidth="1"/>
    <col min="8" max="8" width="8.42578125" bestFit="1" customWidth="1"/>
    <col min="9" max="9" width="8.140625" bestFit="1" customWidth="1"/>
    <col min="10" max="10" width="15.42578125" bestFit="1" customWidth="1"/>
    <col min="13" max="13" width="15.5703125" customWidth="1"/>
    <col min="14" max="14" width="14.7109375" customWidth="1"/>
  </cols>
  <sheetData>
    <row r="1" spans="2:11" x14ac:dyDescent="0.3">
      <c r="B1" s="8" t="s">
        <v>64</v>
      </c>
      <c r="G1" s="9" t="s">
        <v>65</v>
      </c>
      <c r="H1" s="10"/>
    </row>
    <row r="2" spans="2:11" x14ac:dyDescent="0.3">
      <c r="G2" s="12" t="s">
        <v>19</v>
      </c>
      <c r="H2" s="13">
        <f>AVERAGE([2]AvgIF.IFS!J2:J21)</f>
        <v>1410.9341666662367</v>
      </c>
    </row>
    <row r="7" spans="2:11" x14ac:dyDescent="0.3">
      <c r="B7" s="8" t="s">
        <v>66</v>
      </c>
      <c r="G7" s="14"/>
      <c r="H7" s="14" t="s">
        <v>21</v>
      </c>
      <c r="I7" s="15" t="s">
        <v>46</v>
      </c>
      <c r="J7" s="15" t="s">
        <v>55</v>
      </c>
    </row>
    <row r="8" spans="2:11" x14ac:dyDescent="0.3">
      <c r="G8" s="16" t="s">
        <v>19</v>
      </c>
      <c r="H8" s="17">
        <f>AVERAGEIFS([2]AvgIF.IFS!$J$2:$J$21,[2]AvgIF.IFS!$B$2:$B$21,"AIM")</f>
        <v>3406.309523810799</v>
      </c>
      <c r="I8" s="17">
        <f>AVERAGEIFS([2]AvgIF.IFS!$J$2:$J$21,[2]AvgIF.IFS!$B$2:$B$21,"BNTP")</f>
        <v>11.119047616874534</v>
      </c>
      <c r="J8" s="17">
        <f>AVERAGEIFS([2]AvgIF.IFS!$J$2:$J$21,[2]AvgIF.IFS!$B$2:$B$21,"AONUK")</f>
        <v>716.11388888850342</v>
      </c>
      <c r="K8" t="s">
        <v>67</v>
      </c>
    </row>
    <row r="9" spans="2:11" x14ac:dyDescent="0.3">
      <c r="G9" s="16" t="s">
        <v>19</v>
      </c>
      <c r="H9" s="17">
        <f>AVERAGEIFS([2]AvgIF.IFS!$J$2:$J$21,[2]AvgIF.IFS!$B$2:$B$21,H7)</f>
        <v>3406.309523810799</v>
      </c>
      <c r="I9" s="17">
        <f>AVERAGEIFS([2]AvgIF.IFS!$J$2:$J$21,[2]AvgIF.IFS!$B$2:$B$21,I7)</f>
        <v>11.119047616874534</v>
      </c>
      <c r="J9" s="17">
        <f>AVERAGEIFS([2]AvgIF.IFS!$J$2:$J$21,[2]AvgIF.IFS!$B$2:$B$21,J7)</f>
        <v>716.11388888850342</v>
      </c>
      <c r="K9" t="s">
        <v>68</v>
      </c>
    </row>
    <row r="14" spans="2:11" x14ac:dyDescent="0.3">
      <c r="B14" s="8" t="s">
        <v>69</v>
      </c>
      <c r="G14" s="14"/>
      <c r="H14" s="14" t="s">
        <v>21</v>
      </c>
      <c r="I14" s="15" t="s">
        <v>46</v>
      </c>
      <c r="J14" s="15" t="s">
        <v>55</v>
      </c>
    </row>
    <row r="15" spans="2:11" x14ac:dyDescent="0.3">
      <c r="G15" s="16" t="s">
        <v>40</v>
      </c>
      <c r="H15" s="17">
        <f>AVERAGEIFS([2]AvgIF.IFS!$J$2:$J$21,[2]AvgIF.IFS!$B$2:$B$21,"AIM",[2]AvgIF.IFS!$F$2:$F$21,"Automation")</f>
        <v>3.2999999960884452</v>
      </c>
      <c r="I15" s="17">
        <f>AVERAGEIFS([2]AvgIF.IFS!$J$2:$J$21,[2]AvgIF.IFS!$B$2:$B$21,"BNTP",[2]AvgIF.IFS!$F$2:$F$21,"Automation")</f>
        <v>11.316666671773419</v>
      </c>
      <c r="J15" s="17">
        <f>AVERAGEIFS([2]AvgIF.IFS!$J$2:$J$21,[2]AvgIF.IFS!$B$2:$B$21,"AONUK",[2]AvgIF.IFS!$F$2:$F$21,"Automation")</f>
        <v>735.79999999492429</v>
      </c>
    </row>
    <row r="16" spans="2:11" x14ac:dyDescent="0.3">
      <c r="G16" s="16" t="s">
        <v>24</v>
      </c>
      <c r="H16" s="17">
        <f>AVERAGEIFS([2]AvgIF.IFS!$J$2:$J$21,[2]AvgIF.IFS!$B$2:$B$21,"AIM",[2]AvgIF.IFS!$F$2:$F$21,"Human Agent")</f>
        <v>5958.5666666718316</v>
      </c>
      <c r="I16" s="17">
        <f>AVERAGEIFS([2]AvgIF.IFS!$J$2:$J$21,[2]AvgIF.IFS!$B$2:$B$21,"BNTP",[2]AvgIF.IFS!$F$2:$F$21,"Human Agent")</f>
        <v>11.039999994914979</v>
      </c>
      <c r="J16" s="17">
        <f>AVERAGEIFS([2]AvgIF.IFS!$J$2:$J$21,[2]AvgIF.IFS!$B$2:$B$21,"AONUK",[2]AvgIF.IFS!$F$2:$F$21,"Human Agent")</f>
        <v>712.17666666721925</v>
      </c>
    </row>
    <row r="18" spans="7:10" x14ac:dyDescent="0.3">
      <c r="G18" s="14"/>
      <c r="H18" s="14" t="s">
        <v>21</v>
      </c>
      <c r="I18" s="15" t="s">
        <v>46</v>
      </c>
      <c r="J18" s="15" t="s">
        <v>55</v>
      </c>
    </row>
    <row r="19" spans="7:10" x14ac:dyDescent="0.3">
      <c r="G19" s="16" t="s">
        <v>40</v>
      </c>
      <c r="H19" s="17">
        <f>AVERAGEIFS([2]AvgIF.IFS!$J$2:$J$21,[2]AvgIF.IFS!$B$2:$B$21,H18,[2]AvgIF.IFS!$F$2:$F$21,"Automation")</f>
        <v>3.2999999960884452</v>
      </c>
      <c r="I19" s="17">
        <f>AVERAGEIFS([2]AvgIF.IFS!$J$2:$J$21,[2]AvgIF.IFS!$B$2:$B$21,I18,[2]AvgIF.IFS!$F$2:$F$21,"Automation")</f>
        <v>11.316666671773419</v>
      </c>
      <c r="J19" s="17">
        <f>AVERAGEIFS([2]AvgIF.IFS!$J$2:$J$21,[2]AvgIF.IFS!$B$2:$B$21,J18,[2]AvgIF.IFS!$F$2:$F$21,"Automation")</f>
        <v>735.79999999492429</v>
      </c>
    </row>
    <row r="20" spans="7:10" x14ac:dyDescent="0.3">
      <c r="G20" s="16" t="s">
        <v>24</v>
      </c>
      <c r="H20" s="17">
        <f>AVERAGEIFS([2]AvgIF.IFS!$J$2:$J$21,[2]AvgIF.IFS!$B$2:$B$21,H18,[2]AvgIF.IFS!$F$2:$F$21,"Human Agent")</f>
        <v>5958.5666666718316</v>
      </c>
      <c r="I20" s="17">
        <f>AVERAGEIFS([2]AvgIF.IFS!$J$2:$J$21,[2]AvgIF.IFS!$B$2:$B$21,I18,[2]AvgIF.IFS!$F$2:$F$21,"Human Agent")</f>
        <v>11.039999994914979</v>
      </c>
      <c r="J20" s="17">
        <f>AVERAGEIFS([2]AvgIF.IFS!$J$2:$J$21,[2]AvgIF.IFS!$B$2:$B$21,J18,[2]AvgIF.IFS!$F$2:$F$21,"Human Agent")</f>
        <v>712.17666666721925</v>
      </c>
    </row>
  </sheetData>
  <mergeCells count="1">
    <mergeCell ref="G1:H1"/>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Avg</vt:lpstr>
      <vt:lpstr>AvgIF.IFS</vt:lpstr>
      <vt:lpstr>AvgIFS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pune</dc:creator>
  <cp:lastModifiedBy>pune</cp:lastModifiedBy>
  <dcterms:created xsi:type="dcterms:W3CDTF">2022-08-14T16:26:52Z</dcterms:created>
  <dcterms:modified xsi:type="dcterms:W3CDTF">2022-08-14T16:28:00Z</dcterms:modified>
</cp:coreProperties>
</file>