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tcher99/Downloads/"/>
    </mc:Choice>
  </mc:AlternateContent>
  <xr:revisionPtr revIDLastSave="0" documentId="8_{E178CF4D-FF61-4343-ABD2-3BF0AEC26C6B}" xr6:coauthVersionLast="47" xr6:coauthVersionMax="47" xr10:uidLastSave="{00000000-0000-0000-0000-000000000000}"/>
  <bookViews>
    <workbookView xWindow="0" yWindow="500" windowWidth="23260" windowHeight="12580" xr2:uid="{62580BC7-1196-4F43-945E-7CF89CB18B44}"/>
  </bookViews>
  <sheets>
    <sheet name="Sheet1" sheetId="1" r:id="rId1"/>
  </sheets>
  <definedNames>
    <definedName name="_xlnm._FilterDatabase" localSheetId="0" hidden="1">Sheet1!$H$6:$M$17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" i="1" l="1"/>
  <c r="I41" i="1"/>
  <c r="I37" i="1"/>
  <c r="I33" i="1"/>
  <c r="I29" i="1"/>
  <c r="I25" i="1"/>
  <c r="G56" i="1"/>
  <c r="D56" i="1"/>
  <c r="D55" i="1"/>
  <c r="D54" i="1"/>
  <c r="D53" i="1"/>
  <c r="G52" i="1"/>
  <c r="I53" i="1"/>
  <c r="H45" i="1"/>
  <c r="I49" i="1"/>
  <c r="H37" i="1"/>
  <c r="D45" i="1"/>
  <c r="D21" i="1"/>
  <c r="C21" i="1"/>
  <c r="G26" i="1"/>
  <c r="C38" i="1"/>
  <c r="D38" i="1" s="1"/>
  <c r="C39" i="1"/>
  <c r="D39" i="1" s="1"/>
  <c r="C40" i="1"/>
  <c r="D40" i="1" s="1"/>
  <c r="C37" i="1"/>
  <c r="G35" i="1"/>
  <c r="F34" i="1"/>
  <c r="F33" i="1"/>
  <c r="D34" i="1"/>
  <c r="D41" i="1"/>
  <c r="D42" i="1"/>
  <c r="D43" i="1"/>
  <c r="D44" i="1"/>
  <c r="D46" i="1"/>
  <c r="D47" i="1"/>
  <c r="D48" i="1"/>
  <c r="D49" i="1"/>
  <c r="H49" i="1" s="1"/>
  <c r="D50" i="1"/>
  <c r="D51" i="1"/>
  <c r="D52" i="1"/>
  <c r="H53" i="1"/>
  <c r="C34" i="1"/>
  <c r="C35" i="1"/>
  <c r="D35" i="1" s="1"/>
  <c r="C36" i="1"/>
  <c r="D36" i="1" s="1"/>
  <c r="C33" i="1"/>
  <c r="D33" i="1" s="1"/>
  <c r="H33" i="1" s="1"/>
  <c r="J33" i="1" s="1"/>
  <c r="G32" i="1"/>
  <c r="G31" i="1"/>
  <c r="G30" i="1"/>
  <c r="G29" i="1"/>
  <c r="F31" i="1"/>
  <c r="F30" i="1"/>
  <c r="C30" i="1"/>
  <c r="D30" i="1" s="1"/>
  <c r="H29" i="1" s="1"/>
  <c r="C31" i="1"/>
  <c r="D31" i="1" s="1"/>
  <c r="C32" i="1"/>
  <c r="D32" i="1" s="1"/>
  <c r="C29" i="1"/>
  <c r="D29" i="1" s="1"/>
  <c r="G27" i="1"/>
  <c r="G25" i="1"/>
  <c r="C27" i="1"/>
  <c r="D27" i="1" s="1"/>
  <c r="C28" i="1"/>
  <c r="D28" i="1" s="1"/>
  <c r="C26" i="1"/>
  <c r="D26" i="1" s="1"/>
  <c r="C25" i="1"/>
  <c r="D25" i="1" s="1"/>
  <c r="I21" i="1"/>
  <c r="G24" i="1"/>
  <c r="G23" i="1"/>
  <c r="G21" i="1"/>
  <c r="C22" i="1"/>
  <c r="D22" i="1" s="1"/>
  <c r="C23" i="1"/>
  <c r="D23" i="1" s="1"/>
  <c r="C24" i="1"/>
  <c r="D24" i="1"/>
  <c r="H41" i="1"/>
  <c r="J41" i="1" l="1"/>
  <c r="J49" i="1"/>
  <c r="J53" i="1"/>
  <c r="J45" i="1"/>
  <c r="D37" i="1"/>
  <c r="J37" i="1" s="1"/>
  <c r="J29" i="1"/>
  <c r="H25" i="1"/>
  <c r="J25" i="1" s="1"/>
  <c r="H21" i="1"/>
  <c r="J21" i="1" s="1"/>
</calcChain>
</file>

<file path=xl/sharedStrings.xml><?xml version="1.0" encoding="utf-8"?>
<sst xmlns="http://schemas.openxmlformats.org/spreadsheetml/2006/main" count="135" uniqueCount="43">
  <si>
    <t>Occupation</t>
  </si>
  <si>
    <t>Gender</t>
  </si>
  <si>
    <t>Age</t>
  </si>
  <si>
    <t>Salary</t>
  </si>
  <si>
    <t>Service</t>
  </si>
  <si>
    <t>Female</t>
  </si>
  <si>
    <t>Male</t>
  </si>
  <si>
    <t>Management</t>
  </si>
  <si>
    <t>Sales</t>
  </si>
  <si>
    <t>Staff</t>
  </si>
  <si>
    <t>Discretizing the data as per the conditions given in the assignment</t>
  </si>
  <si>
    <t>Salary level</t>
  </si>
  <si>
    <t>Split</t>
  </si>
  <si>
    <t>PL</t>
  </si>
  <si>
    <t>PR</t>
  </si>
  <si>
    <t>Level</t>
  </si>
  <si>
    <t>P( j |tL )</t>
  </si>
  <si>
    <t>P( j |tR)</t>
  </si>
  <si>
    <t>2PL PR</t>
  </si>
  <si>
    <t>Φ(s|t)</t>
  </si>
  <si>
    <t>L1</t>
  </si>
  <si>
    <t>L2</t>
  </si>
  <si>
    <t>L3</t>
  </si>
  <si>
    <t>L4</t>
  </si>
  <si>
    <t>Type</t>
  </si>
  <si>
    <t>Occupation=Management</t>
  </si>
  <si>
    <t>Occupation=Sales</t>
  </si>
  <si>
    <t>Occupation=Staff</t>
  </si>
  <si>
    <t>Gender=Male</t>
  </si>
  <si>
    <t>Age&lt;=30</t>
  </si>
  <si>
    <t>Age&gt;30 and Age&lt;=40</t>
  </si>
  <si>
    <t>Age&gt;40 and Age&lt;=50</t>
  </si>
  <si>
    <t>Summation( |P( j |tR) - P( j |tR) |)</t>
  </si>
  <si>
    <t>Gender=Female</t>
  </si>
  <si>
    <t>Occupation= Service (total 3)</t>
  </si>
  <si>
    <t>Level 3</t>
  </si>
  <si>
    <t>Level 1</t>
  </si>
  <si>
    <t>Level 2</t>
  </si>
  <si>
    <t>Level 4</t>
  </si>
  <si>
    <t>Age level</t>
  </si>
  <si>
    <t xml:space="preserve">SARTHAK AHIR </t>
  </si>
  <si>
    <t>KDD</t>
  </si>
  <si>
    <t>HW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</si>
</sst>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2" fontId="0" fillId="0" borderId="0" xfId="0" applyNumberFormat="1"/>
    <xf numFmtId="2" fontId="0" fillId="0" borderId="2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7" xfId="0" applyNumberForma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64" fontId="0" fillId="0" borderId="23" xfId="0" applyNumberForma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30" xfId="0" applyFont="1" applyBorder="1" applyAlignment="1">
      <alignment vertical="center"/>
    </xf>
    <xf numFmtId="2" fontId="1" fillId="0" borderId="30" xfId="0" applyNumberFormat="1" applyFont="1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31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_);[Red]\(&quot;$&quot;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$&quot;#,##0_);[Red]\(&quot;$&quot;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17E0E0-E0AF-4A35-8A0E-5D07BC97D5A0}" name="Table2" displayName="Table2" ref="A6:D17" totalsRowShown="0" headerRowDxfId="30" headerRowBorderDxfId="29" tableBorderDxfId="28" totalsRowBorderDxfId="27">
  <autoFilter ref="A6:D17" xr:uid="{E317E0E0-E0AF-4A35-8A0E-5D07BC97D5A0}"/>
  <tableColumns count="4">
    <tableColumn id="1" xr3:uid="{91EDAABD-5705-4FC4-B72F-5190B4B7AF41}" name="Occupation" dataDxfId="26"/>
    <tableColumn id="2" xr3:uid="{1F096738-652F-4AD3-B480-F5056B89F73C}" name="Gender" dataDxfId="25"/>
    <tableColumn id="3" xr3:uid="{966D95B7-F206-4013-BBE8-734880305EC7}" name="Age" dataDxfId="24"/>
    <tableColumn id="4" xr3:uid="{3071A137-33DE-46EF-A450-134E06600360}" name="Salary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968B39-8FB3-4233-89F8-BBE07630723B}" name="Table3" displayName="Table3" ref="H6:M17" totalsRowShown="0" headerRowDxfId="22" dataDxfId="20" headerRowBorderDxfId="21" tableBorderDxfId="19" totalsRowBorderDxfId="18">
  <autoFilter ref="H6:M17" xr:uid="{1A65983D-F2BF-4757-BF49-F70F79DDC9A5}"/>
  <tableColumns count="6">
    <tableColumn id="1" xr3:uid="{DFCEFD83-7F54-49F7-803F-4BA532BF50B0}" name="Occupation" dataDxfId="17"/>
    <tableColumn id="2" xr3:uid="{20122CED-1926-4201-90BF-16F45EA87B29}" name="Gender" dataDxfId="16"/>
    <tableColumn id="3" xr3:uid="{2A284E01-48DD-4E30-919C-1DCD4A07DD96}" name="Age" dataDxfId="15"/>
    <tableColumn id="4" xr3:uid="{DB8DC13C-DE64-48EA-AD21-1E549E352D14}" name="Age level" dataDxfId="14"/>
    <tableColumn id="5" xr3:uid="{D0AE1F29-3777-4C30-9220-6E7ED63C522A}" name="Salary" dataDxfId="13"/>
    <tableColumn id="6" xr3:uid="{8AFFFA08-CE89-4F26-BFD5-A5B0393D422C}" name="Salary level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33D2D4-EF52-4DF0-A7FA-A70B85DA93FD}" name="Table4" displayName="Table4" ref="A20:J56" totalsRowShown="0" headerRowDxfId="11" tableBorderDxfId="10">
  <tableColumns count="10">
    <tableColumn id="1" xr3:uid="{D8F2E262-14D5-4155-8105-B31E02FFA52F}" name="Split" dataDxfId="9"/>
    <tableColumn id="2" xr3:uid="{CD896DBF-FE08-46FE-A028-2409A4981E81}" name="Type" dataDxfId="8"/>
    <tableColumn id="3" xr3:uid="{2E1A9794-4911-4E0D-B20C-345A627A9022}" name="PL" dataDxfId="7"/>
    <tableColumn id="4" xr3:uid="{0A3D991A-60F6-4491-B3EB-67D3B7649A98}" name="PR" dataDxfId="6">
      <calculatedColumnFormula>1-C21</calculatedColumnFormula>
    </tableColumn>
    <tableColumn id="5" xr3:uid="{51FA902C-928E-490C-B40F-D867551BBEF9}" name="Level" dataDxfId="5"/>
    <tableColumn id="6" xr3:uid="{54D4AA26-C5B6-4652-85DB-8BF9EA511CE0}" name="P( j |tL )" dataDxfId="4"/>
    <tableColumn id="7" xr3:uid="{E5806ADF-C262-420F-8009-76382DE88789}" name="P( j |tR)" dataDxfId="3"/>
    <tableColumn id="8" xr3:uid="{059F01D1-9F2F-4653-BCCB-9B42248CBDA5}" name="2PL PR" dataDxfId="2"/>
    <tableColumn id="9" xr3:uid="{60F7844B-9CA7-4EF8-95CB-E5F2B5D049E7}" name="Summation( |P( j |tR) - P( j |tR) |)" dataDxfId="1"/>
    <tableColumn id="10" xr3:uid="{65285C1D-8BFE-465C-B4BD-2B0C4D1581F5}" name="Φ(s|t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CE72-F912-41BB-BD01-C2679720673C}">
  <dimension ref="A2:M56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1" max="1" width="17.33203125" customWidth="1"/>
    <col min="2" max="2" width="24.1640625" customWidth="1"/>
    <col min="4" max="4" width="16.6640625" customWidth="1"/>
    <col min="5" max="5" width="12.1640625" customWidth="1"/>
    <col min="6" max="6" width="12.1640625" style="1" customWidth="1"/>
    <col min="7" max="7" width="9.5" style="1" customWidth="1"/>
    <col min="8" max="8" width="12.6640625" customWidth="1"/>
    <col min="9" max="9" width="34.83203125" customWidth="1"/>
    <col min="10" max="11" width="13.5" customWidth="1"/>
    <col min="12" max="12" width="14.83203125" customWidth="1"/>
    <col min="13" max="13" width="14" customWidth="1"/>
    <col min="15" max="15" width="12" customWidth="1"/>
  </cols>
  <sheetData>
    <row r="2" spans="1:13" x14ac:dyDescent="0.2">
      <c r="F2" s="49"/>
    </row>
    <row r="3" spans="1:13" x14ac:dyDescent="0.2">
      <c r="A3" t="s">
        <v>40</v>
      </c>
      <c r="B3" t="s">
        <v>41</v>
      </c>
      <c r="C3" t="s">
        <v>42</v>
      </c>
      <c r="D3">
        <v>10479028</v>
      </c>
    </row>
    <row r="5" spans="1:13" x14ac:dyDescent="0.2">
      <c r="H5" t="s">
        <v>10</v>
      </c>
    </row>
    <row r="6" spans="1:13" x14ac:dyDescent="0.2">
      <c r="A6" s="30" t="s">
        <v>0</v>
      </c>
      <c r="B6" s="31" t="s">
        <v>1</v>
      </c>
      <c r="C6" s="31" t="s">
        <v>2</v>
      </c>
      <c r="D6" s="32" t="s">
        <v>3</v>
      </c>
      <c r="E6" s="22"/>
      <c r="F6" s="23"/>
      <c r="G6" s="23"/>
      <c r="H6" s="37" t="s">
        <v>0</v>
      </c>
      <c r="I6" s="38" t="s">
        <v>1</v>
      </c>
      <c r="J6" s="38" t="s">
        <v>2</v>
      </c>
      <c r="K6" s="38" t="s">
        <v>39</v>
      </c>
      <c r="L6" s="38" t="s">
        <v>3</v>
      </c>
      <c r="M6" s="39" t="s">
        <v>11</v>
      </c>
    </row>
    <row r="7" spans="1:13" x14ac:dyDescent="0.2">
      <c r="A7" s="27" t="s">
        <v>4</v>
      </c>
      <c r="B7" s="24" t="s">
        <v>5</v>
      </c>
      <c r="C7" s="24">
        <v>45</v>
      </c>
      <c r="D7" s="29">
        <v>48000</v>
      </c>
      <c r="E7" s="22"/>
      <c r="F7" s="23"/>
      <c r="G7" s="22"/>
      <c r="H7" s="36" t="s">
        <v>4</v>
      </c>
      <c r="I7" s="25" t="s">
        <v>5</v>
      </c>
      <c r="J7" s="25">
        <v>45</v>
      </c>
      <c r="K7" s="25" t="s">
        <v>35</v>
      </c>
      <c r="L7" s="26">
        <v>48000</v>
      </c>
      <c r="M7" s="28" t="s">
        <v>35</v>
      </c>
    </row>
    <row r="8" spans="1:13" x14ac:dyDescent="0.2">
      <c r="A8" s="27" t="s">
        <v>4</v>
      </c>
      <c r="B8" s="24" t="s">
        <v>6</v>
      </c>
      <c r="C8" s="24">
        <v>25</v>
      </c>
      <c r="D8" s="29">
        <v>25000</v>
      </c>
      <c r="E8" s="22"/>
      <c r="F8" s="23"/>
      <c r="G8" s="22"/>
      <c r="H8" s="36" t="s">
        <v>4</v>
      </c>
      <c r="I8" s="25" t="s">
        <v>6</v>
      </c>
      <c r="J8" s="25">
        <v>25</v>
      </c>
      <c r="K8" s="25" t="s">
        <v>36</v>
      </c>
      <c r="L8" s="26">
        <v>25000</v>
      </c>
      <c r="M8" s="28" t="s">
        <v>36</v>
      </c>
    </row>
    <row r="9" spans="1:13" x14ac:dyDescent="0.2">
      <c r="A9" s="27" t="s">
        <v>4</v>
      </c>
      <c r="B9" s="24" t="s">
        <v>6</v>
      </c>
      <c r="C9" s="24">
        <v>33</v>
      </c>
      <c r="D9" s="29">
        <v>35000</v>
      </c>
      <c r="E9" s="22"/>
      <c r="F9" s="23"/>
      <c r="G9" s="22"/>
      <c r="H9" s="36" t="s">
        <v>4</v>
      </c>
      <c r="I9" s="25" t="s">
        <v>6</v>
      </c>
      <c r="J9" s="25">
        <v>33</v>
      </c>
      <c r="K9" s="25" t="s">
        <v>37</v>
      </c>
      <c r="L9" s="26">
        <v>35000</v>
      </c>
      <c r="M9" s="28" t="s">
        <v>37</v>
      </c>
    </row>
    <row r="10" spans="1:13" x14ac:dyDescent="0.2">
      <c r="A10" s="27" t="s">
        <v>7</v>
      </c>
      <c r="B10" s="24" t="s">
        <v>6</v>
      </c>
      <c r="C10" s="24">
        <v>25</v>
      </c>
      <c r="D10" s="29">
        <v>45000</v>
      </c>
      <c r="E10" s="22"/>
      <c r="F10" s="22"/>
      <c r="G10" s="23"/>
      <c r="H10" s="36" t="s">
        <v>7</v>
      </c>
      <c r="I10" s="25" t="s">
        <v>6</v>
      </c>
      <c r="J10" s="25">
        <v>25</v>
      </c>
      <c r="K10" s="25" t="s">
        <v>36</v>
      </c>
      <c r="L10" s="26">
        <v>45000</v>
      </c>
      <c r="M10" s="28" t="s">
        <v>35</v>
      </c>
    </row>
    <row r="11" spans="1:13" x14ac:dyDescent="0.2">
      <c r="A11" s="27" t="s">
        <v>7</v>
      </c>
      <c r="B11" s="24" t="s">
        <v>5</v>
      </c>
      <c r="C11" s="24">
        <v>35</v>
      </c>
      <c r="D11" s="29">
        <v>65000</v>
      </c>
      <c r="E11" s="22"/>
      <c r="F11" s="22"/>
      <c r="G11" s="23"/>
      <c r="H11" s="36" t="s">
        <v>7</v>
      </c>
      <c r="I11" s="25" t="s">
        <v>5</v>
      </c>
      <c r="J11" s="25">
        <v>35</v>
      </c>
      <c r="K11" s="25" t="s">
        <v>37</v>
      </c>
      <c r="L11" s="26">
        <v>65000</v>
      </c>
      <c r="M11" s="28" t="s">
        <v>38</v>
      </c>
    </row>
    <row r="12" spans="1:13" x14ac:dyDescent="0.2">
      <c r="A12" s="27" t="s">
        <v>7</v>
      </c>
      <c r="B12" s="24" t="s">
        <v>6</v>
      </c>
      <c r="C12" s="24">
        <v>26</v>
      </c>
      <c r="D12" s="29">
        <v>45000</v>
      </c>
      <c r="E12" s="22"/>
      <c r="F12" s="22"/>
      <c r="G12" s="23"/>
      <c r="H12" s="36" t="s">
        <v>7</v>
      </c>
      <c r="I12" s="25" t="s">
        <v>6</v>
      </c>
      <c r="J12" s="25">
        <v>26</v>
      </c>
      <c r="K12" s="25" t="s">
        <v>36</v>
      </c>
      <c r="L12" s="26">
        <v>45000</v>
      </c>
      <c r="M12" s="28" t="s">
        <v>35</v>
      </c>
    </row>
    <row r="13" spans="1:13" x14ac:dyDescent="0.2">
      <c r="A13" s="27" t="s">
        <v>7</v>
      </c>
      <c r="B13" s="24" t="s">
        <v>5</v>
      </c>
      <c r="C13" s="24">
        <v>45</v>
      </c>
      <c r="D13" s="29">
        <v>70000</v>
      </c>
      <c r="E13" s="22"/>
      <c r="F13" s="22"/>
      <c r="G13" s="23"/>
      <c r="H13" s="36" t="s">
        <v>7</v>
      </c>
      <c r="I13" s="25" t="s">
        <v>5</v>
      </c>
      <c r="J13" s="25">
        <v>45</v>
      </c>
      <c r="K13" s="25" t="s">
        <v>35</v>
      </c>
      <c r="L13" s="26">
        <v>70000</v>
      </c>
      <c r="M13" s="28" t="s">
        <v>38</v>
      </c>
    </row>
    <row r="14" spans="1:13" x14ac:dyDescent="0.2">
      <c r="A14" s="27" t="s">
        <v>8</v>
      </c>
      <c r="B14" s="24" t="s">
        <v>5</v>
      </c>
      <c r="C14" s="24">
        <v>40</v>
      </c>
      <c r="D14" s="29">
        <v>50000</v>
      </c>
      <c r="E14" s="22"/>
      <c r="F14" s="22"/>
      <c r="G14" s="23"/>
      <c r="H14" s="36" t="s">
        <v>8</v>
      </c>
      <c r="I14" s="25" t="s">
        <v>5</v>
      </c>
      <c r="J14" s="25">
        <v>40</v>
      </c>
      <c r="K14" s="25" t="s">
        <v>37</v>
      </c>
      <c r="L14" s="26">
        <v>50000</v>
      </c>
      <c r="M14" s="28" t="s">
        <v>35</v>
      </c>
    </row>
    <row r="15" spans="1:13" x14ac:dyDescent="0.2">
      <c r="A15" s="27" t="s">
        <v>8</v>
      </c>
      <c r="B15" s="24" t="s">
        <v>6</v>
      </c>
      <c r="C15" s="24">
        <v>30</v>
      </c>
      <c r="D15" s="29">
        <v>40000</v>
      </c>
      <c r="E15" s="22"/>
      <c r="F15" s="22"/>
      <c r="G15" s="23"/>
      <c r="H15" s="36" t="s">
        <v>8</v>
      </c>
      <c r="I15" s="25" t="s">
        <v>6</v>
      </c>
      <c r="J15" s="25">
        <v>30</v>
      </c>
      <c r="K15" s="25" t="s">
        <v>36</v>
      </c>
      <c r="L15" s="26">
        <v>40000</v>
      </c>
      <c r="M15" s="28" t="s">
        <v>37</v>
      </c>
    </row>
    <row r="16" spans="1:13" x14ac:dyDescent="0.2">
      <c r="A16" s="27" t="s">
        <v>9</v>
      </c>
      <c r="B16" s="24" t="s">
        <v>5</v>
      </c>
      <c r="C16" s="24">
        <v>50</v>
      </c>
      <c r="D16" s="29">
        <v>40000</v>
      </c>
      <c r="E16" s="22"/>
      <c r="F16" s="22"/>
      <c r="G16" s="23"/>
      <c r="H16" s="36" t="s">
        <v>9</v>
      </c>
      <c r="I16" s="25" t="s">
        <v>5</v>
      </c>
      <c r="J16" s="25">
        <v>50</v>
      </c>
      <c r="K16" s="25" t="s">
        <v>35</v>
      </c>
      <c r="L16" s="26">
        <v>40000</v>
      </c>
      <c r="M16" s="28" t="s">
        <v>37</v>
      </c>
    </row>
    <row r="17" spans="1:13" x14ac:dyDescent="0.2">
      <c r="A17" s="33" t="s">
        <v>9</v>
      </c>
      <c r="B17" s="34" t="s">
        <v>6</v>
      </c>
      <c r="C17" s="34">
        <v>25</v>
      </c>
      <c r="D17" s="35">
        <v>25000</v>
      </c>
      <c r="E17" s="22"/>
      <c r="F17" s="22"/>
      <c r="G17" s="23"/>
      <c r="H17" s="40" t="s">
        <v>9</v>
      </c>
      <c r="I17" s="41" t="s">
        <v>6</v>
      </c>
      <c r="J17" s="41">
        <v>25</v>
      </c>
      <c r="K17" s="41" t="s">
        <v>36</v>
      </c>
      <c r="L17" s="42">
        <v>25000</v>
      </c>
      <c r="M17" s="43" t="s">
        <v>36</v>
      </c>
    </row>
    <row r="20" spans="1:13" ht="16" thickBot="1" x14ac:dyDescent="0.25">
      <c r="A20" s="44" t="s">
        <v>12</v>
      </c>
      <c r="B20" s="44" t="s">
        <v>24</v>
      </c>
      <c r="C20" s="44" t="s">
        <v>13</v>
      </c>
      <c r="D20" s="44" t="s">
        <v>14</v>
      </c>
      <c r="E20" s="44" t="s">
        <v>15</v>
      </c>
      <c r="F20" s="45" t="s">
        <v>16</v>
      </c>
      <c r="G20" s="45" t="s">
        <v>17</v>
      </c>
      <c r="H20" s="44" t="s">
        <v>18</v>
      </c>
      <c r="I20" s="44" t="s">
        <v>32</v>
      </c>
      <c r="J20" s="44" t="s">
        <v>19</v>
      </c>
      <c r="K20" s="20"/>
    </row>
    <row r="21" spans="1:13" x14ac:dyDescent="0.2">
      <c r="A21" s="11">
        <v>1</v>
      </c>
      <c r="B21" s="14" t="s">
        <v>34</v>
      </c>
      <c r="C21" s="14">
        <f>3/11</f>
        <v>0.27272727272727271</v>
      </c>
      <c r="D21" s="14">
        <f>1-C21</f>
        <v>0.72727272727272729</v>
      </c>
      <c r="E21" s="14" t="s">
        <v>20</v>
      </c>
      <c r="F21" s="4">
        <v>0.33333333333333331</v>
      </c>
      <c r="G21" s="4">
        <f>1/8</f>
        <v>0.125</v>
      </c>
      <c r="H21" s="14">
        <f>2*C21*D21</f>
        <v>0.39669421487603301</v>
      </c>
      <c r="I21" s="14">
        <f>0.2+0.08+0.05+0.25</f>
        <v>0.58000000000000007</v>
      </c>
      <c r="J21" s="5">
        <f>H21*I21</f>
        <v>0.23008264462809919</v>
      </c>
      <c r="K21" s="21"/>
    </row>
    <row r="22" spans="1:13" x14ac:dyDescent="0.2">
      <c r="A22" s="12"/>
      <c r="B22" s="15"/>
      <c r="C22" s="15">
        <f t="shared" ref="C22:C24" si="0">3/11</f>
        <v>0.27272727272727271</v>
      </c>
      <c r="D22" s="15">
        <f t="shared" ref="D22:D24" si="1">1-C22</f>
        <v>0.72727272727272729</v>
      </c>
      <c r="E22" s="15" t="s">
        <v>21</v>
      </c>
      <c r="F22" s="2">
        <v>0.33333333333333331</v>
      </c>
      <c r="G22" s="2">
        <v>0.25</v>
      </c>
      <c r="H22" s="15"/>
      <c r="I22" s="15"/>
      <c r="J22" s="6"/>
      <c r="K22" s="21"/>
    </row>
    <row r="23" spans="1:13" x14ac:dyDescent="0.2">
      <c r="A23" s="12"/>
      <c r="B23" s="15"/>
      <c r="C23" s="15">
        <f t="shared" si="0"/>
        <v>0.27272727272727271</v>
      </c>
      <c r="D23" s="15">
        <f t="shared" si="1"/>
        <v>0.72727272727272729</v>
      </c>
      <c r="E23" s="15" t="s">
        <v>22</v>
      </c>
      <c r="F23" s="2">
        <v>0.33333333333333331</v>
      </c>
      <c r="G23" s="2">
        <f>3/8</f>
        <v>0.375</v>
      </c>
      <c r="H23" s="15"/>
      <c r="I23" s="15"/>
      <c r="J23" s="6"/>
      <c r="K23" s="21"/>
    </row>
    <row r="24" spans="1:13" ht="16" thickBot="1" x14ac:dyDescent="0.25">
      <c r="A24" s="13"/>
      <c r="B24" s="16"/>
      <c r="C24" s="16">
        <f t="shared" si="0"/>
        <v>0.27272727272727271</v>
      </c>
      <c r="D24" s="16">
        <f t="shared" si="1"/>
        <v>0.72727272727272729</v>
      </c>
      <c r="E24" s="16" t="s">
        <v>23</v>
      </c>
      <c r="F24" s="7">
        <v>0</v>
      </c>
      <c r="G24" s="7">
        <f>2/8</f>
        <v>0.25</v>
      </c>
      <c r="H24" s="16"/>
      <c r="I24" s="16"/>
      <c r="J24" s="8"/>
      <c r="K24" s="21"/>
    </row>
    <row r="25" spans="1:13" x14ac:dyDescent="0.2">
      <c r="A25" s="11">
        <v>2</v>
      </c>
      <c r="B25" s="14" t="s">
        <v>25</v>
      </c>
      <c r="C25" s="14">
        <f>4/11</f>
        <v>0.36363636363636365</v>
      </c>
      <c r="D25" s="14">
        <f>1-C25</f>
        <v>0.63636363636363635</v>
      </c>
      <c r="E25" s="14" t="s">
        <v>20</v>
      </c>
      <c r="F25" s="9">
        <v>0</v>
      </c>
      <c r="G25" s="9">
        <f>2/7</f>
        <v>0.2857142857142857</v>
      </c>
      <c r="H25" s="14">
        <f>C25*D25*2</f>
        <v>0.46280991735537191</v>
      </c>
      <c r="I25" s="9">
        <f>ABS(G25-F25)+ABS(G26-F26)+ABS(G27-F27)+ABS(G28-F28)</f>
        <v>1.4285714285714284</v>
      </c>
      <c r="J25" s="5">
        <f>H25*I25</f>
        <v>0.66115702479338834</v>
      </c>
      <c r="K25" s="21"/>
    </row>
    <row r="26" spans="1:13" x14ac:dyDescent="0.2">
      <c r="A26" s="12"/>
      <c r="B26" s="15"/>
      <c r="C26" s="15">
        <f>4/11</f>
        <v>0.36363636363636365</v>
      </c>
      <c r="D26" s="15">
        <f t="shared" ref="D26:D28" si="2">1-C26</f>
        <v>0.63636363636363635</v>
      </c>
      <c r="E26" s="15" t="s">
        <v>21</v>
      </c>
      <c r="F26" s="3">
        <v>0</v>
      </c>
      <c r="G26" s="3">
        <f>3/7</f>
        <v>0.42857142857142855</v>
      </c>
      <c r="H26" s="15"/>
      <c r="I26" s="15"/>
      <c r="J26" s="6"/>
      <c r="K26" s="21"/>
    </row>
    <row r="27" spans="1:13" x14ac:dyDescent="0.2">
      <c r="A27" s="12"/>
      <c r="B27" s="15"/>
      <c r="C27" s="15">
        <f>4/11</f>
        <v>0.36363636363636365</v>
      </c>
      <c r="D27" s="15">
        <f t="shared" si="2"/>
        <v>0.63636363636363635</v>
      </c>
      <c r="E27" s="15" t="s">
        <v>22</v>
      </c>
      <c r="F27" s="3">
        <v>0.5</v>
      </c>
      <c r="G27" s="3">
        <f>2/7</f>
        <v>0.2857142857142857</v>
      </c>
      <c r="H27" s="15"/>
      <c r="I27" s="15"/>
      <c r="J27" s="6"/>
      <c r="K27" s="21"/>
    </row>
    <row r="28" spans="1:13" ht="16" thickBot="1" x14ac:dyDescent="0.25">
      <c r="A28" s="13"/>
      <c r="B28" s="16"/>
      <c r="C28" s="16">
        <f>4/11</f>
        <v>0.36363636363636365</v>
      </c>
      <c r="D28" s="16">
        <f t="shared" si="2"/>
        <v>0.63636363636363635</v>
      </c>
      <c r="E28" s="16" t="s">
        <v>23</v>
      </c>
      <c r="F28" s="10">
        <v>0.5</v>
      </c>
      <c r="G28" s="10">
        <v>0</v>
      </c>
      <c r="H28" s="16"/>
      <c r="I28" s="16"/>
      <c r="J28" s="8"/>
      <c r="K28" s="21"/>
    </row>
    <row r="29" spans="1:13" x14ac:dyDescent="0.2">
      <c r="A29" s="11">
        <v>3</v>
      </c>
      <c r="B29" s="14" t="s">
        <v>26</v>
      </c>
      <c r="C29" s="14">
        <f>2/11</f>
        <v>0.18181818181818182</v>
      </c>
      <c r="D29" s="14">
        <f>1-C29</f>
        <v>0.81818181818181812</v>
      </c>
      <c r="E29" s="14" t="s">
        <v>20</v>
      </c>
      <c r="F29" s="9">
        <v>0</v>
      </c>
      <c r="G29" s="9">
        <f>2/9</f>
        <v>0.22222222222222221</v>
      </c>
      <c r="H29" s="14">
        <f>C30*D30*2</f>
        <v>0.2975206611570248</v>
      </c>
      <c r="I29" s="9">
        <f>ABS(G29-F29)+ABS(G30-F30)+ABS(G31-F31)+ABS(G32-F32)</f>
        <v>0.88888888888888895</v>
      </c>
      <c r="J29" s="5">
        <f>H29*I29</f>
        <v>0.26446280991735538</v>
      </c>
      <c r="K29" s="21"/>
    </row>
    <row r="30" spans="1:13" x14ac:dyDescent="0.2">
      <c r="A30" s="12"/>
      <c r="B30" s="15"/>
      <c r="C30" s="15">
        <f t="shared" ref="C30:C32" si="3">2/11</f>
        <v>0.18181818181818182</v>
      </c>
      <c r="D30" s="15">
        <f t="shared" ref="D30:D56" si="4">1-C30</f>
        <v>0.81818181818181812</v>
      </c>
      <c r="E30" s="15" t="s">
        <v>21</v>
      </c>
      <c r="F30" s="3">
        <f>1/2</f>
        <v>0.5</v>
      </c>
      <c r="G30" s="3">
        <f>2/9</f>
        <v>0.22222222222222221</v>
      </c>
      <c r="H30" s="15"/>
      <c r="I30" s="15"/>
      <c r="J30" s="6"/>
      <c r="K30" s="21"/>
    </row>
    <row r="31" spans="1:13" x14ac:dyDescent="0.2">
      <c r="A31" s="12"/>
      <c r="B31" s="15"/>
      <c r="C31" s="15">
        <f t="shared" si="3"/>
        <v>0.18181818181818182</v>
      </c>
      <c r="D31" s="15">
        <f t="shared" si="4"/>
        <v>0.81818181818181812</v>
      </c>
      <c r="E31" s="15" t="s">
        <v>22</v>
      </c>
      <c r="F31" s="3">
        <f>1/2</f>
        <v>0.5</v>
      </c>
      <c r="G31" s="3">
        <f>3/9</f>
        <v>0.33333333333333331</v>
      </c>
      <c r="H31" s="15"/>
      <c r="I31" s="15"/>
      <c r="J31" s="6"/>
      <c r="K31" s="21"/>
    </row>
    <row r="32" spans="1:13" ht="16" thickBot="1" x14ac:dyDescent="0.25">
      <c r="A32" s="13"/>
      <c r="B32" s="16"/>
      <c r="C32" s="16">
        <f t="shared" si="3"/>
        <v>0.18181818181818182</v>
      </c>
      <c r="D32" s="16">
        <f t="shared" si="4"/>
        <v>0.81818181818181812</v>
      </c>
      <c r="E32" s="16" t="s">
        <v>23</v>
      </c>
      <c r="F32" s="10">
        <v>0</v>
      </c>
      <c r="G32" s="10">
        <f>2/9</f>
        <v>0.22222222222222221</v>
      </c>
      <c r="H32" s="16"/>
      <c r="I32" s="16"/>
      <c r="J32" s="8"/>
      <c r="K32" s="21"/>
    </row>
    <row r="33" spans="1:11" x14ac:dyDescent="0.2">
      <c r="A33" s="11">
        <v>4</v>
      </c>
      <c r="B33" s="14" t="s">
        <v>27</v>
      </c>
      <c r="C33" s="14">
        <f>2/11</f>
        <v>0.18181818181818182</v>
      </c>
      <c r="D33" s="14">
        <f t="shared" si="4"/>
        <v>0.81818181818181812</v>
      </c>
      <c r="E33" s="14" t="s">
        <v>20</v>
      </c>
      <c r="F33" s="9">
        <f>1/2</f>
        <v>0.5</v>
      </c>
      <c r="G33" s="9">
        <v>0.1111111111111111</v>
      </c>
      <c r="H33" s="14">
        <f>2*C33*D33</f>
        <v>0.2975206611570248</v>
      </c>
      <c r="I33" s="9">
        <f>ABS(G33-F33)+ABS(G34-F34)+ABS(G35-F35)+ABS(G36-F36)</f>
        <v>1.3311111111111111</v>
      </c>
      <c r="J33" s="5">
        <f>H33*I33</f>
        <v>0.39603305785123971</v>
      </c>
      <c r="K33" s="21"/>
    </row>
    <row r="34" spans="1:11" x14ac:dyDescent="0.2">
      <c r="A34" s="12"/>
      <c r="B34" s="15"/>
      <c r="C34" s="15">
        <f t="shared" ref="C34:C36" si="5">2/11</f>
        <v>0.18181818181818182</v>
      </c>
      <c r="D34" s="15">
        <f t="shared" si="4"/>
        <v>0.81818181818181812</v>
      </c>
      <c r="E34" s="15" t="s">
        <v>21</v>
      </c>
      <c r="F34" s="3">
        <f>1/2</f>
        <v>0.5</v>
      </c>
      <c r="G34" s="3">
        <v>0.22222222222222221</v>
      </c>
      <c r="H34" s="15"/>
      <c r="I34" s="15"/>
      <c r="J34" s="6"/>
      <c r="K34" s="21"/>
    </row>
    <row r="35" spans="1:11" x14ac:dyDescent="0.2">
      <c r="A35" s="12"/>
      <c r="B35" s="15"/>
      <c r="C35" s="15">
        <f t="shared" si="5"/>
        <v>0.18181818181818182</v>
      </c>
      <c r="D35" s="15">
        <f t="shared" si="4"/>
        <v>0.81818181818181812</v>
      </c>
      <c r="E35" s="15" t="s">
        <v>22</v>
      </c>
      <c r="F35" s="3">
        <v>0</v>
      </c>
      <c r="G35" s="3">
        <f>4/9</f>
        <v>0.44444444444444442</v>
      </c>
      <c r="H35" s="15"/>
      <c r="I35" s="15"/>
      <c r="J35" s="6"/>
      <c r="K35" s="21"/>
    </row>
    <row r="36" spans="1:11" ht="16" thickBot="1" x14ac:dyDescent="0.25">
      <c r="A36" s="13"/>
      <c r="B36" s="16"/>
      <c r="C36" s="16">
        <f t="shared" si="5"/>
        <v>0.18181818181818182</v>
      </c>
      <c r="D36" s="16">
        <f t="shared" si="4"/>
        <v>0.81818181818181812</v>
      </c>
      <c r="E36" s="16" t="s">
        <v>23</v>
      </c>
      <c r="F36" s="10">
        <v>0</v>
      </c>
      <c r="G36" s="10">
        <v>0.22</v>
      </c>
      <c r="H36" s="16"/>
      <c r="I36" s="16"/>
      <c r="J36" s="8"/>
      <c r="K36" s="21"/>
    </row>
    <row r="37" spans="1:11" ht="16" thickBot="1" x14ac:dyDescent="0.25">
      <c r="A37" s="11">
        <v>5</v>
      </c>
      <c r="B37" s="14" t="s">
        <v>28</v>
      </c>
      <c r="C37" s="14">
        <f>6/11</f>
        <v>0.54545454545454541</v>
      </c>
      <c r="D37" s="14">
        <f t="shared" si="4"/>
        <v>0.45454545454545459</v>
      </c>
      <c r="E37" s="14" t="s">
        <v>20</v>
      </c>
      <c r="F37" s="9">
        <v>0.33</v>
      </c>
      <c r="G37" s="9">
        <v>0</v>
      </c>
      <c r="H37" s="14">
        <f>C37*D37*2</f>
        <v>0.49586776859504134</v>
      </c>
      <c r="I37" s="9">
        <f>ABS(G37-F37)+ABS(G38-F38)+ABS(G39-F39)+ABS(G40-F40)</f>
        <v>0.93</v>
      </c>
      <c r="J37" s="5">
        <f>H37*I37</f>
        <v>0.46115702479338849</v>
      </c>
      <c r="K37" s="21"/>
    </row>
    <row r="38" spans="1:11" ht="16" thickBot="1" x14ac:dyDescent="0.25">
      <c r="A38" s="12"/>
      <c r="B38" s="15"/>
      <c r="C38" s="14">
        <f t="shared" ref="C38:C40" si="6">6/11</f>
        <v>0.54545454545454541</v>
      </c>
      <c r="D38" s="15">
        <f t="shared" si="4"/>
        <v>0.45454545454545459</v>
      </c>
      <c r="E38" s="15" t="s">
        <v>21</v>
      </c>
      <c r="F38" s="3">
        <v>0.33</v>
      </c>
      <c r="G38" s="3">
        <v>0.2</v>
      </c>
      <c r="H38" s="15"/>
      <c r="I38" s="15"/>
      <c r="J38" s="6"/>
      <c r="K38" s="21"/>
    </row>
    <row r="39" spans="1:11" ht="16" thickBot="1" x14ac:dyDescent="0.25">
      <c r="A39" s="12"/>
      <c r="B39" s="15"/>
      <c r="C39" s="14">
        <f t="shared" si="6"/>
        <v>0.54545454545454541</v>
      </c>
      <c r="D39" s="15">
        <f t="shared" si="4"/>
        <v>0.45454545454545459</v>
      </c>
      <c r="E39" s="15" t="s">
        <v>22</v>
      </c>
      <c r="F39" s="3">
        <v>0.33</v>
      </c>
      <c r="G39" s="3">
        <v>0.4</v>
      </c>
      <c r="H39" s="15"/>
      <c r="I39" s="15"/>
      <c r="J39" s="6"/>
      <c r="K39" s="21"/>
    </row>
    <row r="40" spans="1:11" ht="16" thickBot="1" x14ac:dyDescent="0.25">
      <c r="A40" s="13"/>
      <c r="B40" s="16"/>
      <c r="C40" s="14">
        <f t="shared" si="6"/>
        <v>0.54545454545454541</v>
      </c>
      <c r="D40" s="16">
        <f t="shared" si="4"/>
        <v>0.45454545454545459</v>
      </c>
      <c r="E40" s="16" t="s">
        <v>23</v>
      </c>
      <c r="F40" s="10">
        <v>0</v>
      </c>
      <c r="G40" s="10">
        <v>0.4</v>
      </c>
      <c r="H40" s="16"/>
      <c r="I40" s="16"/>
      <c r="J40" s="8"/>
      <c r="K40" s="21"/>
    </row>
    <row r="41" spans="1:11" x14ac:dyDescent="0.2">
      <c r="A41" s="17">
        <v>6</v>
      </c>
      <c r="B41" s="14" t="s">
        <v>33</v>
      </c>
      <c r="C41" s="14">
        <v>0.45</v>
      </c>
      <c r="D41" s="14">
        <f t="shared" si="4"/>
        <v>0.55000000000000004</v>
      </c>
      <c r="E41" s="14" t="s">
        <v>20</v>
      </c>
      <c r="F41" s="9">
        <v>0</v>
      </c>
      <c r="G41" s="9">
        <v>0.33</v>
      </c>
      <c r="H41" s="14">
        <f>C41*D41*2</f>
        <v>0.49500000000000005</v>
      </c>
      <c r="I41" s="9">
        <f>ABS(G41-F41)+ABS(G42-F42)+ABS(G43-F43)+ABS(G44-F44)</f>
        <v>0.93</v>
      </c>
      <c r="J41" s="5">
        <f>I41*H41</f>
        <v>0.46035000000000009</v>
      </c>
      <c r="K41" s="21"/>
    </row>
    <row r="42" spans="1:11" x14ac:dyDescent="0.2">
      <c r="A42" s="18"/>
      <c r="B42" s="15"/>
      <c r="C42" s="15">
        <v>0.45</v>
      </c>
      <c r="D42" s="15">
        <f t="shared" si="4"/>
        <v>0.55000000000000004</v>
      </c>
      <c r="E42" s="15" t="s">
        <v>21</v>
      </c>
      <c r="F42" s="3">
        <v>0.2</v>
      </c>
      <c r="G42" s="3">
        <v>0.33</v>
      </c>
      <c r="H42" s="15"/>
      <c r="I42" s="15"/>
      <c r="J42" s="6"/>
      <c r="K42" s="21"/>
    </row>
    <row r="43" spans="1:11" x14ac:dyDescent="0.2">
      <c r="A43" s="18"/>
      <c r="B43" s="15"/>
      <c r="C43" s="15">
        <v>0.45</v>
      </c>
      <c r="D43" s="15">
        <f t="shared" si="4"/>
        <v>0.55000000000000004</v>
      </c>
      <c r="E43" s="15" t="s">
        <v>22</v>
      </c>
      <c r="F43" s="3">
        <v>0.4</v>
      </c>
      <c r="G43" s="3">
        <v>0.33</v>
      </c>
      <c r="H43" s="15"/>
      <c r="I43" s="15"/>
      <c r="J43" s="6"/>
      <c r="K43" s="21"/>
    </row>
    <row r="44" spans="1:11" ht="16" thickBot="1" x14ac:dyDescent="0.25">
      <c r="A44" s="19"/>
      <c r="B44" s="16"/>
      <c r="C44" s="16">
        <v>0.45</v>
      </c>
      <c r="D44" s="16">
        <f t="shared" si="4"/>
        <v>0.55000000000000004</v>
      </c>
      <c r="E44" s="16" t="s">
        <v>23</v>
      </c>
      <c r="F44" s="10">
        <v>0.4</v>
      </c>
      <c r="G44" s="10">
        <v>0</v>
      </c>
      <c r="H44" s="16"/>
      <c r="I44" s="16"/>
      <c r="J44" s="8"/>
      <c r="K44" s="21"/>
    </row>
    <row r="45" spans="1:11" ht="16" thickBot="1" x14ac:dyDescent="0.25">
      <c r="A45" s="11">
        <v>7</v>
      </c>
      <c r="B45" s="14" t="s">
        <v>29</v>
      </c>
      <c r="C45" s="14">
        <v>0.45</v>
      </c>
      <c r="D45" s="14">
        <f>1-C45</f>
        <v>0.55000000000000004</v>
      </c>
      <c r="E45" s="14" t="s">
        <v>20</v>
      </c>
      <c r="F45" s="9">
        <v>0.4</v>
      </c>
      <c r="G45" s="9">
        <v>0</v>
      </c>
      <c r="H45" s="14">
        <f>C45*D45*2</f>
        <v>0.49500000000000005</v>
      </c>
      <c r="I45" s="9">
        <f>ABS(G45-F45)+ABS(G46-F46)+ABS(G47-F47)+ABS(G48-F48)</f>
        <v>0.93000000000000016</v>
      </c>
      <c r="J45" s="5">
        <f>H45*I45</f>
        <v>0.46035000000000015</v>
      </c>
      <c r="K45" s="21"/>
    </row>
    <row r="46" spans="1:11" ht="16" thickBot="1" x14ac:dyDescent="0.25">
      <c r="A46" s="12"/>
      <c r="B46" s="15"/>
      <c r="C46" s="14">
        <v>0.45</v>
      </c>
      <c r="D46" s="15">
        <f t="shared" si="4"/>
        <v>0.55000000000000004</v>
      </c>
      <c r="E46" s="15" t="s">
        <v>21</v>
      </c>
      <c r="F46" s="3">
        <v>0.2</v>
      </c>
      <c r="G46" s="3">
        <v>0.33</v>
      </c>
      <c r="H46" s="15"/>
      <c r="I46" s="15"/>
      <c r="J46" s="6"/>
      <c r="K46" s="21"/>
    </row>
    <row r="47" spans="1:11" ht="16" thickBot="1" x14ac:dyDescent="0.25">
      <c r="A47" s="12"/>
      <c r="B47" s="15"/>
      <c r="C47" s="14">
        <v>0.45</v>
      </c>
      <c r="D47" s="15">
        <f t="shared" si="4"/>
        <v>0.55000000000000004</v>
      </c>
      <c r="E47" s="15" t="s">
        <v>22</v>
      </c>
      <c r="F47" s="3">
        <v>0.4</v>
      </c>
      <c r="G47" s="3">
        <v>0.33</v>
      </c>
      <c r="H47" s="15"/>
      <c r="I47" s="15"/>
      <c r="J47" s="6"/>
      <c r="K47" s="21"/>
    </row>
    <row r="48" spans="1:11" ht="16" thickBot="1" x14ac:dyDescent="0.25">
      <c r="A48" s="13"/>
      <c r="B48" s="16"/>
      <c r="C48" s="14">
        <v>0.45</v>
      </c>
      <c r="D48" s="16">
        <f t="shared" si="4"/>
        <v>0.55000000000000004</v>
      </c>
      <c r="E48" s="16" t="s">
        <v>23</v>
      </c>
      <c r="F48" s="10">
        <v>0</v>
      </c>
      <c r="G48" s="10">
        <v>0.33</v>
      </c>
      <c r="H48" s="16"/>
      <c r="I48" s="16"/>
      <c r="J48" s="8"/>
      <c r="K48" s="21"/>
    </row>
    <row r="49" spans="1:11" ht="16" thickBot="1" x14ac:dyDescent="0.25">
      <c r="A49" s="11">
        <v>8</v>
      </c>
      <c r="B49" s="14" t="s">
        <v>30</v>
      </c>
      <c r="C49" s="14">
        <v>0.27</v>
      </c>
      <c r="D49" s="14">
        <f t="shared" si="4"/>
        <v>0.73</v>
      </c>
      <c r="E49" s="14" t="s">
        <v>20</v>
      </c>
      <c r="F49" s="9">
        <v>0</v>
      </c>
      <c r="G49" s="9">
        <v>0.25</v>
      </c>
      <c r="H49" s="14">
        <f>C49*D49*2</f>
        <v>0.39419999999999999</v>
      </c>
      <c r="I49" s="9">
        <f>ABS(G49-F49)+ABS(G50-F50)+ABS(G51-F51)+ABS(G52-F52)</f>
        <v>0.58499999999999996</v>
      </c>
      <c r="J49" s="5">
        <f>H49*I49</f>
        <v>0.23060699999999998</v>
      </c>
      <c r="K49" s="21"/>
    </row>
    <row r="50" spans="1:11" ht="16" thickBot="1" x14ac:dyDescent="0.25">
      <c r="A50" s="12"/>
      <c r="B50" s="15"/>
      <c r="C50" s="14">
        <v>0.27</v>
      </c>
      <c r="D50" s="15">
        <f t="shared" si="4"/>
        <v>0.73</v>
      </c>
      <c r="E50" s="15" t="s">
        <v>21</v>
      </c>
      <c r="F50" s="3">
        <v>0.33</v>
      </c>
      <c r="G50" s="3">
        <v>0.25</v>
      </c>
      <c r="H50" s="15"/>
      <c r="I50" s="15"/>
      <c r="J50" s="6"/>
      <c r="K50" s="21"/>
    </row>
    <row r="51" spans="1:11" ht="16" thickBot="1" x14ac:dyDescent="0.25">
      <c r="A51" s="12"/>
      <c r="B51" s="15"/>
      <c r="C51" s="14">
        <v>0.27</v>
      </c>
      <c r="D51" s="15">
        <f t="shared" si="4"/>
        <v>0.73</v>
      </c>
      <c r="E51" s="15" t="s">
        <v>22</v>
      </c>
      <c r="F51" s="3">
        <v>0.33</v>
      </c>
      <c r="G51" s="3">
        <v>0.38</v>
      </c>
      <c r="H51" s="15"/>
      <c r="I51" s="15"/>
      <c r="J51" s="6"/>
      <c r="K51" s="21"/>
    </row>
    <row r="52" spans="1:11" ht="16" thickBot="1" x14ac:dyDescent="0.25">
      <c r="A52" s="13"/>
      <c r="B52" s="16"/>
      <c r="C52" s="14">
        <v>0.27</v>
      </c>
      <c r="D52" s="16">
        <f t="shared" si="4"/>
        <v>0.73</v>
      </c>
      <c r="E52" s="16" t="s">
        <v>23</v>
      </c>
      <c r="F52" s="10">
        <v>0.33</v>
      </c>
      <c r="G52" s="10">
        <f>1/8</f>
        <v>0.125</v>
      </c>
      <c r="H52" s="16"/>
      <c r="I52" s="16"/>
      <c r="J52" s="8"/>
      <c r="K52" s="21"/>
    </row>
    <row r="53" spans="1:11" ht="16" thickBot="1" x14ac:dyDescent="0.25">
      <c r="A53" s="11">
        <v>9</v>
      </c>
      <c r="B53" s="14" t="s">
        <v>31</v>
      </c>
      <c r="C53" s="14">
        <v>0.27</v>
      </c>
      <c r="D53" s="14">
        <f t="shared" si="4"/>
        <v>0.73</v>
      </c>
      <c r="E53" s="14" t="s">
        <v>20</v>
      </c>
      <c r="F53" s="9">
        <v>0</v>
      </c>
      <c r="G53" s="9">
        <v>0.25</v>
      </c>
      <c r="H53" s="14">
        <f>C53*D53*2</f>
        <v>0.39419999999999999</v>
      </c>
      <c r="I53" s="9">
        <f>ABS(G53-F53)+ABS(G54-F54)+ABS(G55-F55)+ABS(G56-F56)</f>
        <v>0.58499999999999996</v>
      </c>
      <c r="J53" s="5">
        <f>H53*I53</f>
        <v>0.23060699999999998</v>
      </c>
      <c r="K53" s="21"/>
    </row>
    <row r="54" spans="1:11" ht="16" thickBot="1" x14ac:dyDescent="0.25">
      <c r="A54" s="12"/>
      <c r="B54" s="15"/>
      <c r="C54" s="14">
        <v>0.27</v>
      </c>
      <c r="D54" s="15">
        <f t="shared" si="4"/>
        <v>0.73</v>
      </c>
      <c r="E54" s="15" t="s">
        <v>21</v>
      </c>
      <c r="F54" s="3">
        <v>0.33</v>
      </c>
      <c r="G54" s="3">
        <v>0.25</v>
      </c>
      <c r="H54" s="15"/>
      <c r="I54" s="15"/>
      <c r="J54" s="6"/>
      <c r="K54" s="21"/>
    </row>
    <row r="55" spans="1:11" ht="16" thickBot="1" x14ac:dyDescent="0.25">
      <c r="A55" s="12"/>
      <c r="B55" s="15"/>
      <c r="C55" s="14">
        <v>0.27</v>
      </c>
      <c r="D55" s="15">
        <f t="shared" si="4"/>
        <v>0.73</v>
      </c>
      <c r="E55" s="15" t="s">
        <v>22</v>
      </c>
      <c r="F55" s="3">
        <v>0.33</v>
      </c>
      <c r="G55" s="3">
        <v>0.38</v>
      </c>
      <c r="H55" s="15"/>
      <c r="I55" s="15"/>
      <c r="J55" s="6"/>
      <c r="K55" s="21"/>
    </row>
    <row r="56" spans="1:11" ht="16" thickBot="1" x14ac:dyDescent="0.25">
      <c r="A56" s="46"/>
      <c r="B56" s="47"/>
      <c r="C56" s="14">
        <v>0.27</v>
      </c>
      <c r="D56" s="16">
        <f t="shared" si="4"/>
        <v>0.73</v>
      </c>
      <c r="E56" s="47" t="s">
        <v>23</v>
      </c>
      <c r="F56" s="10">
        <v>0.33</v>
      </c>
      <c r="G56" s="10">
        <f>1/8</f>
        <v>0.125</v>
      </c>
      <c r="H56" s="47"/>
      <c r="I56" s="47"/>
      <c r="J56" s="48"/>
      <c r="K56" s="21"/>
    </row>
  </sheetData>
  <pageMargins left="0.7" right="0.7" top="0.75" bottom="0.75" header="0.3" footer="0.3"/>
  <pageSetup orientation="portrait" r:id="rId1"/>
  <ignoredErrors>
    <ignoredError sqref="G26 G31" formula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Sacheth Shetty</dc:creator>
  <cp:lastModifiedBy>Microsoft Office User</cp:lastModifiedBy>
  <dcterms:created xsi:type="dcterms:W3CDTF">2021-04-05T00:00:13Z</dcterms:created>
  <dcterms:modified xsi:type="dcterms:W3CDTF">2021-10-26T02:54:54Z</dcterms:modified>
</cp:coreProperties>
</file>