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alilyalaz/Desktop/CAB_135/"/>
    </mc:Choice>
  </mc:AlternateContent>
  <xr:revisionPtr revIDLastSave="0" documentId="13_ncr:1_{1D40C069-D320-D44C-9A27-2D0F37E23ADD}" xr6:coauthVersionLast="36" xr6:coauthVersionMax="36" xr10:uidLastSave="{00000000-0000-0000-0000-000000000000}"/>
  <bookViews>
    <workbookView xWindow="1740" yWindow="6700" windowWidth="37560" windowHeight="16580" activeTab="1" xr2:uid="{00000000-000D-0000-FFFF-FFFF00000000}"/>
  </bookViews>
  <sheets>
    <sheet name="Documentation" sheetId="1" r:id="rId1"/>
    <sheet name="Income 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B17" i="2" l="1"/>
  <c r="B16" i="2"/>
  <c r="B15" i="2"/>
  <c r="B14" i="2"/>
  <c r="B13" i="2"/>
  <c r="B12" i="2"/>
  <c r="B10" i="2"/>
  <c r="B5" i="2"/>
  <c r="B6" i="2" s="1"/>
  <c r="B11" i="2" l="1"/>
  <c r="C18" i="2"/>
  <c r="C20" i="2" s="1"/>
  <c r="C21" i="2" l="1"/>
  <c r="C22" i="2" s="1"/>
</calcChain>
</file>

<file path=xl/sharedStrings.xml><?xml version="1.0" encoding="utf-8"?>
<sst xmlns="http://schemas.openxmlformats.org/spreadsheetml/2006/main" count="58" uniqueCount="54">
  <si>
    <t>Author</t>
  </si>
  <si>
    <t>Date</t>
  </si>
  <si>
    <t>Purpose</t>
  </si>
  <si>
    <t>Projected Income</t>
  </si>
  <si>
    <t>Income</t>
  </si>
  <si>
    <t>Gross Sales</t>
  </si>
  <si>
    <t>Cost of Sales</t>
  </si>
  <si>
    <t>Gross Profit</t>
  </si>
  <si>
    <t>Operating Expenses</t>
  </si>
  <si>
    <t>Salaries</t>
  </si>
  <si>
    <t>Taxes and Benefits</t>
  </si>
  <si>
    <t>Advertising</t>
  </si>
  <si>
    <t>Supplies</t>
  </si>
  <si>
    <t>Lease</t>
  </si>
  <si>
    <t>Interest</t>
  </si>
  <si>
    <t>Total Operating Expenses</t>
  </si>
  <si>
    <t>Total Operating Profit/Loss</t>
  </si>
  <si>
    <t>Income Taxes</t>
  </si>
  <si>
    <t>Net Profit/Loss</t>
  </si>
  <si>
    <t>Financial Assumptions</t>
  </si>
  <si>
    <t>Projects per Day</t>
  </si>
  <si>
    <t>Hours per Project</t>
  </si>
  <si>
    <t>Percent of Gross Sales</t>
  </si>
  <si>
    <t>Payroll</t>
  </si>
  <si>
    <t>Hired Cleaners</t>
  </si>
  <si>
    <t>Hourly Rate</t>
  </si>
  <si>
    <t>Hours per Week</t>
  </si>
  <si>
    <t>Weeks per Year</t>
  </si>
  <si>
    <t>Owners' Liability</t>
  </si>
  <si>
    <t>Workman's Comp</t>
  </si>
  <si>
    <t>Overhead</t>
  </si>
  <si>
    <t>Monthly Lease</t>
  </si>
  <si>
    <t>Taxes</t>
  </si>
  <si>
    <t>FICA Tax Rate</t>
  </si>
  <si>
    <t>Corporate Tax Rate</t>
  </si>
  <si>
    <t>Hourly Charge</t>
  </si>
  <si>
    <t>Monthly Overhead</t>
  </si>
  <si>
    <t>Employee Insurance</t>
  </si>
  <si>
    <t>Monthly Employee Insurance</t>
  </si>
  <si>
    <t>Monthly Advertising</t>
  </si>
  <si>
    <t>Commercials and Notices</t>
  </si>
  <si>
    <t>Monthly Supplies</t>
  </si>
  <si>
    <t>Cleaning Solutions</t>
  </si>
  <si>
    <t>Rags and Brushes</t>
  </si>
  <si>
    <t>Miscelleanous</t>
  </si>
  <si>
    <t>Telephone</t>
  </si>
  <si>
    <t>Internet</t>
  </si>
  <si>
    <t>Loan Interest</t>
  </si>
  <si>
    <t>Annual Working Days</t>
  </si>
  <si>
    <t>To develop a projected income statement for Green Clean Homes</t>
  </si>
  <si>
    <t>Utilities</t>
  </si>
  <si>
    <t>Halil Yalaz</t>
  </si>
  <si>
    <r>
      <rPr>
        <b/>
        <i/>
        <sz val="22"/>
        <color theme="1"/>
        <rFont val="Trebuchet MS"/>
        <family val="2"/>
        <scheme val="minor"/>
      </rPr>
      <t>Green</t>
    </r>
    <r>
      <rPr>
        <b/>
        <sz val="22"/>
        <color theme="1"/>
        <rFont val="Trebuchet MS"/>
        <family val="2"/>
        <scheme val="minor"/>
      </rPr>
      <t xml:space="preserve"> Clean Homes</t>
    </r>
  </si>
  <si>
    <r>
      <rPr>
        <b/>
        <i/>
        <sz val="24"/>
        <color theme="1"/>
        <rFont val="Trebuchet MS (Body)_x0000_"/>
      </rPr>
      <t>Green</t>
    </r>
    <r>
      <rPr>
        <b/>
        <sz val="24"/>
        <color theme="1"/>
        <rFont val="Trebuchet MS (Body)_x0000_"/>
      </rPr>
      <t xml:space="preserve"> Clean Homes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</si>
</sst>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F800]dddd\,\ mmmm\ dd\,\ yyyy"/>
    <numFmt numFmtId="167" formatCode="_(&quot;$&quot;* #,##0_);_(&quot;$&quot;* \(#,##0\);_(&quot;$&quot;* &quot;-&quot;??_);_(@_)"/>
  </numFmts>
  <fonts count="9">
    <font>
      <sz val="11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5"/>
      <color theme="3"/>
      <name val="Trebuchet MS"/>
      <family val="2"/>
      <scheme val="minor"/>
    </font>
    <font>
      <b/>
      <sz val="22"/>
      <color theme="1"/>
      <name val="Trebuchet MS"/>
      <family val="2"/>
      <scheme val="minor"/>
    </font>
    <font>
      <b/>
      <i/>
      <sz val="22"/>
      <color theme="1"/>
      <name val="Trebuchet MS"/>
      <family val="2"/>
      <scheme val="minor"/>
    </font>
    <font>
      <sz val="11"/>
      <color theme="5" tint="-0.499984740745262"/>
      <name val="Trebuchet MS"/>
      <family val="2"/>
      <scheme val="minor"/>
    </font>
    <font>
      <b/>
      <i/>
      <sz val="24"/>
      <color theme="1"/>
      <name val="Trebuchet MS (Body)_x0000_"/>
    </font>
    <font>
      <b/>
      <sz val="24"/>
      <color theme="1"/>
      <name val="Trebuchet MS (Body)_x0000_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6">
    <xf numFmtId="0" fontId="0" fillId="0" borderId="0" xfId="0"/>
    <xf numFmtId="164" fontId="0" fillId="0" borderId="0" xfId="1" applyNumberFormat="1" applyFont="1"/>
    <xf numFmtId="0" fontId="0" fillId="0" borderId="0" xfId="0" applyNumberFormat="1"/>
    <xf numFmtId="0" fontId="1" fillId="3" borderId="2" xfId="6" applyBorder="1" applyAlignment="1">
      <alignment vertical="top"/>
    </xf>
    <xf numFmtId="0" fontId="6" fillId="0" borderId="2" xfId="0" applyNumberFormat="1" applyFont="1" applyBorder="1" applyAlignment="1">
      <alignment vertical="top"/>
    </xf>
    <xf numFmtId="0" fontId="1" fillId="3" borderId="3" xfId="6" applyBorder="1" applyAlignment="1">
      <alignment vertical="top"/>
    </xf>
    <xf numFmtId="0" fontId="6" fillId="0" borderId="3" xfId="0" applyNumberFormat="1" applyFont="1" applyBorder="1" applyAlignment="1">
      <alignment vertical="top"/>
    </xf>
    <xf numFmtId="0" fontId="0" fillId="0" borderId="0" xfId="0" applyBorder="1"/>
    <xf numFmtId="0" fontId="0" fillId="0" borderId="0" xfId="0" applyNumberFormat="1" applyBorder="1"/>
    <xf numFmtId="166" fontId="6" fillId="0" borderId="2" xfId="0" applyNumberFormat="1" applyFont="1" applyBorder="1" applyAlignment="1">
      <alignment horizontal="left" vertical="top"/>
    </xf>
    <xf numFmtId="0" fontId="3" fillId="3" borderId="1" xfId="4" applyFill="1" applyAlignment="1">
      <alignment vertical="top"/>
    </xf>
    <xf numFmtId="0" fontId="3" fillId="0" borderId="1" xfId="4" applyNumberFormat="1" applyAlignment="1">
      <alignment vertical="top"/>
    </xf>
    <xf numFmtId="0" fontId="3" fillId="0" borderId="1" xfId="4" applyNumberFormat="1"/>
    <xf numFmtId="0" fontId="1" fillId="2" borderId="2" xfId="5" applyBorder="1" applyAlignment="1">
      <alignment vertical="top"/>
    </xf>
    <xf numFmtId="0" fontId="1" fillId="2" borderId="2" xfId="5" applyNumberFormat="1" applyBorder="1" applyAlignment="1">
      <alignment vertical="top"/>
    </xf>
    <xf numFmtId="0" fontId="1" fillId="2" borderId="0" xfId="5" applyNumberFormat="1"/>
    <xf numFmtId="0" fontId="1" fillId="2" borderId="0" xfId="5"/>
    <xf numFmtId="42" fontId="6" fillId="0" borderId="2" xfId="0" applyNumberFormat="1" applyFont="1" applyBorder="1" applyAlignment="1">
      <alignment vertical="top"/>
    </xf>
    <xf numFmtId="42" fontId="0" fillId="0" borderId="0" xfId="0" applyNumberFormat="1"/>
    <xf numFmtId="164" fontId="0" fillId="0" borderId="0" xfId="0" applyNumberFormat="1"/>
    <xf numFmtId="167" fontId="0" fillId="0" borderId="0" xfId="3" applyNumberFormat="1" applyFont="1"/>
    <xf numFmtId="0" fontId="0" fillId="0" borderId="4" xfId="0" applyBorder="1"/>
    <xf numFmtId="164" fontId="0" fillId="0" borderId="4" xfId="1" applyNumberFormat="1" applyFont="1" applyBorder="1"/>
    <xf numFmtId="0" fontId="0" fillId="0" borderId="4" xfId="0" applyNumberFormat="1" applyBorder="1"/>
    <xf numFmtId="164" fontId="0" fillId="0" borderId="4" xfId="0" applyNumberFormat="1" applyBorder="1"/>
    <xf numFmtId="0" fontId="0" fillId="0" borderId="5" xfId="0" applyBorder="1"/>
    <xf numFmtId="0" fontId="0" fillId="0" borderId="5" xfId="0" applyNumberFormat="1" applyBorder="1"/>
    <xf numFmtId="164" fontId="0" fillId="0" borderId="5" xfId="0" applyNumberFormat="1" applyBorder="1"/>
    <xf numFmtId="0" fontId="0" fillId="0" borderId="0" xfId="0" applyAlignment="1">
      <alignment horizontal="left" indent="2"/>
    </xf>
    <xf numFmtId="0" fontId="0" fillId="0" borderId="4" xfId="0" applyBorder="1" applyAlignment="1">
      <alignment horizontal="left" indent="2"/>
    </xf>
    <xf numFmtId="164" fontId="0" fillId="0" borderId="7" xfId="1" applyNumberFormat="1" applyFont="1" applyBorder="1"/>
    <xf numFmtId="164" fontId="0" fillId="0" borderId="9" xfId="1" applyNumberFormat="1" applyFont="1" applyBorder="1"/>
    <xf numFmtId="9" fontId="0" fillId="0" borderId="9" xfId="2" applyFont="1" applyBorder="1"/>
    <xf numFmtId="165" fontId="0" fillId="0" borderId="9" xfId="2" applyNumberFormat="1" applyFont="1" applyBorder="1"/>
    <xf numFmtId="165" fontId="0" fillId="0" borderId="11" xfId="2" applyNumberFormat="1" applyFont="1" applyBorder="1"/>
    <xf numFmtId="0" fontId="3" fillId="0" borderId="1" xfId="4"/>
    <xf numFmtId="0" fontId="0" fillId="4" borderId="6" xfId="0" applyFill="1" applyBorder="1"/>
    <xf numFmtId="0" fontId="0" fillId="4" borderId="0" xfId="0" applyFill="1" applyBorder="1"/>
    <xf numFmtId="0" fontId="0" fillId="4" borderId="8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4" xfId="0" applyFill="1" applyBorder="1"/>
    <xf numFmtId="0" fontId="4" fillId="3" borderId="0" xfId="6" applyFont="1" applyBorder="1"/>
    <xf numFmtId="0" fontId="0" fillId="4" borderId="8" xfId="0" applyFill="1" applyBorder="1" applyAlignment="1">
      <alignment horizontal="left" vertical="top"/>
    </xf>
    <xf numFmtId="0" fontId="8" fillId="3" borderId="0" xfId="6" applyFont="1" applyAlignment="1">
      <alignment horizontal="center"/>
    </xf>
    <xf numFmtId="0" fontId="4" fillId="3" borderId="0" xfId="6" applyFont="1" applyAlignment="1">
      <alignment horizontal="center"/>
    </xf>
    <xf numFmtId="0" fontId="0" fillId="4" borderId="12" xfId="0" applyFill="1" applyBorder="1" applyAlignment="1">
      <alignment horizontal="left" vertical="top"/>
    </xf>
  </cellXfs>
  <cellStyles count="7">
    <cellStyle name="20% - Accent2" xfId="6" builtinId="34"/>
    <cellStyle name="40% - Accent1" xfId="5" builtinId="31"/>
    <cellStyle name="Comma" xfId="1" builtinId="3"/>
    <cellStyle name="Currency" xfId="3" builtinId="4"/>
    <cellStyle name="Heading 1" xfId="4" builtinId="16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view="pageLayout" zoomScaleNormal="140" workbookViewId="0">
      <selection sqref="A1:B1"/>
    </sheetView>
  </sheetViews>
  <sheetFormatPr baseColWidth="10" defaultColWidth="8.83203125" defaultRowHeight="14"/>
  <cols>
    <col min="1" max="1" width="14.5" customWidth="1"/>
    <col min="2" max="2" width="30.5" customWidth="1"/>
  </cols>
  <sheetData>
    <row r="1" spans="1:3" ht="28">
      <c r="A1" s="41" t="s">
        <v>52</v>
      </c>
      <c r="B1" s="41"/>
      <c r="C1" s="7"/>
    </row>
    <row r="2" spans="1:3">
      <c r="A2" s="7"/>
      <c r="B2" s="8"/>
      <c r="C2" s="7"/>
    </row>
    <row r="3" spans="1:3" ht="16">
      <c r="A3" s="5" t="s">
        <v>0</v>
      </c>
      <c r="B3" s="6" t="s">
        <v>51</v>
      </c>
    </row>
    <row r="4" spans="1:3" ht="16">
      <c r="A4" s="3" t="s">
        <v>1</v>
      </c>
      <c r="B4" s="9">
        <v>43498</v>
      </c>
    </row>
    <row r="5" spans="1:3" ht="16">
      <c r="A5" s="3" t="s">
        <v>2</v>
      </c>
      <c r="B5" s="4" t="s">
        <v>49</v>
      </c>
    </row>
  </sheetData>
  <mergeCells count="1">
    <mergeCell ref="A1:B1"/>
  </mergeCells>
  <pageMargins left="1" right="1" top="1" bottom="1" header="0.3" footer="0.3"/>
  <pageSetup orientation="landscape" horizontalDpi="0" verticalDpi="0"/>
  <headerFooter>
    <oddFooter>&amp;C&amp;P&amp;R&amp;"System Font,Regular"&amp;10&amp;K000000&amp;F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zoomScale="125" zoomScaleNormal="125" zoomScaleSheetLayoutView="127" zoomScalePageLayoutView="102" workbookViewId="0">
      <selection activeCell="F27" sqref="F27"/>
    </sheetView>
  </sheetViews>
  <sheetFormatPr baseColWidth="10" defaultColWidth="8.83203125" defaultRowHeight="14"/>
  <cols>
    <col min="1" max="1" width="27" customWidth="1"/>
    <col min="2" max="2" width="12.6640625" customWidth="1"/>
    <col min="3" max="3" width="14.5" customWidth="1"/>
    <col min="4" max="4" width="4.1640625" customWidth="1"/>
    <col min="5" max="5" width="27.33203125" customWidth="1"/>
    <col min="6" max="6" width="27.5" customWidth="1"/>
  </cols>
  <sheetData>
    <row r="1" spans="1:7" ht="30">
      <c r="A1" s="43" t="s">
        <v>53</v>
      </c>
      <c r="B1" s="44"/>
      <c r="C1" s="44"/>
    </row>
    <row r="2" spans="1:7">
      <c r="B2" s="2"/>
      <c r="C2" s="2"/>
    </row>
    <row r="3" spans="1:7" ht="20" thickBot="1">
      <c r="A3" s="10" t="s">
        <v>3</v>
      </c>
      <c r="B3" s="11"/>
      <c r="C3" s="12"/>
      <c r="E3" s="35" t="s">
        <v>19</v>
      </c>
      <c r="F3" s="35"/>
      <c r="G3" s="35"/>
    </row>
    <row r="4" spans="1:7" ht="17" thickTop="1">
      <c r="A4" s="13" t="s">
        <v>4</v>
      </c>
      <c r="B4" s="14"/>
      <c r="C4" s="15"/>
      <c r="E4" s="45" t="s">
        <v>5</v>
      </c>
      <c r="F4" s="36" t="s">
        <v>20</v>
      </c>
      <c r="G4" s="30">
        <v>12</v>
      </c>
    </row>
    <row r="5" spans="1:7" ht="16">
      <c r="A5" s="3" t="s">
        <v>5</v>
      </c>
      <c r="B5" s="17">
        <f>G4*G5*G6*G7</f>
        <v>305718</v>
      </c>
      <c r="C5" s="2"/>
      <c r="E5" s="42"/>
      <c r="F5" s="37" t="s">
        <v>21</v>
      </c>
      <c r="G5" s="31">
        <v>3.5</v>
      </c>
    </row>
    <row r="6" spans="1:7">
      <c r="A6" s="21" t="s">
        <v>6</v>
      </c>
      <c r="B6" s="22">
        <f>B5*G8</f>
        <v>61143.600000000006</v>
      </c>
      <c r="C6" s="23"/>
      <c r="E6" s="42"/>
      <c r="F6" s="37" t="s">
        <v>35</v>
      </c>
      <c r="G6" s="31">
        <v>29</v>
      </c>
    </row>
    <row r="7" spans="1:7">
      <c r="A7" t="s">
        <v>7</v>
      </c>
      <c r="B7" s="2"/>
      <c r="C7" s="18">
        <f>B5-B6</f>
        <v>244574.4</v>
      </c>
      <c r="E7" s="42"/>
      <c r="F7" s="37" t="s">
        <v>48</v>
      </c>
      <c r="G7" s="31">
        <v>251</v>
      </c>
    </row>
    <row r="8" spans="1:7">
      <c r="B8" s="2"/>
      <c r="C8" s="2"/>
      <c r="E8" s="38" t="s">
        <v>6</v>
      </c>
      <c r="F8" s="37" t="s">
        <v>22</v>
      </c>
      <c r="G8" s="32">
        <v>0.2</v>
      </c>
    </row>
    <row r="9" spans="1:7" ht="16">
      <c r="A9" s="16" t="s">
        <v>8</v>
      </c>
      <c r="B9" s="15"/>
      <c r="C9" s="15"/>
      <c r="E9" s="42" t="s">
        <v>23</v>
      </c>
      <c r="F9" s="37" t="s">
        <v>24</v>
      </c>
      <c r="G9" s="31">
        <v>5</v>
      </c>
    </row>
    <row r="10" spans="1:7">
      <c r="A10" s="28" t="s">
        <v>9</v>
      </c>
      <c r="B10" s="1">
        <f>G9*G10*G11*G12</f>
        <v>140000</v>
      </c>
      <c r="C10" s="2"/>
      <c r="E10" s="42"/>
      <c r="F10" s="37" t="s">
        <v>25</v>
      </c>
      <c r="G10" s="31">
        <v>16</v>
      </c>
    </row>
    <row r="11" spans="1:7">
      <c r="A11" s="28" t="s">
        <v>10</v>
      </c>
      <c r="B11" s="1">
        <f>B10*G13</f>
        <v>9100</v>
      </c>
      <c r="C11" s="2"/>
      <c r="E11" s="42"/>
      <c r="F11" s="37" t="s">
        <v>26</v>
      </c>
      <c r="G11" s="31">
        <v>35</v>
      </c>
    </row>
    <row r="12" spans="1:7">
      <c r="A12" s="28" t="s">
        <v>37</v>
      </c>
      <c r="B12" s="1">
        <f>12*(G14+G15)</f>
        <v>4440</v>
      </c>
      <c r="C12" s="2"/>
      <c r="E12" s="42"/>
      <c r="F12" s="37" t="s">
        <v>27</v>
      </c>
      <c r="G12" s="31">
        <v>50</v>
      </c>
    </row>
    <row r="13" spans="1:7">
      <c r="A13" s="28" t="s">
        <v>30</v>
      </c>
      <c r="B13" s="1">
        <f>12*(G16+G17+G18)</f>
        <v>5280</v>
      </c>
      <c r="C13" s="2"/>
      <c r="E13" s="42"/>
      <c r="F13" s="37" t="s">
        <v>33</v>
      </c>
      <c r="G13" s="33">
        <v>6.5000000000000002E-2</v>
      </c>
    </row>
    <row r="14" spans="1:7">
      <c r="A14" s="28" t="s">
        <v>11</v>
      </c>
      <c r="B14" s="1">
        <f>12*G19</f>
        <v>2700</v>
      </c>
      <c r="C14" s="2"/>
      <c r="E14" s="42" t="s">
        <v>38</v>
      </c>
      <c r="F14" s="37" t="s">
        <v>28</v>
      </c>
      <c r="G14" s="31">
        <v>210</v>
      </c>
    </row>
    <row r="15" spans="1:7">
      <c r="A15" s="28" t="s">
        <v>12</v>
      </c>
      <c r="B15" s="1">
        <f>12*(G20+G21+G22)</f>
        <v>9600</v>
      </c>
      <c r="C15" s="2"/>
      <c r="E15" s="42"/>
      <c r="F15" s="37" t="s">
        <v>29</v>
      </c>
      <c r="G15" s="31">
        <v>160</v>
      </c>
    </row>
    <row r="16" spans="1:7">
      <c r="A16" s="28" t="s">
        <v>13</v>
      </c>
      <c r="B16" s="1">
        <f>12*G23</f>
        <v>3240</v>
      </c>
      <c r="C16" s="2"/>
      <c r="E16" s="42" t="s">
        <v>36</v>
      </c>
      <c r="F16" s="37" t="s">
        <v>45</v>
      </c>
      <c r="G16" s="31">
        <v>45</v>
      </c>
    </row>
    <row r="17" spans="1:7">
      <c r="A17" s="29" t="s">
        <v>14</v>
      </c>
      <c r="B17" s="22">
        <f>12*G24</f>
        <v>2640</v>
      </c>
      <c r="C17" s="23"/>
      <c r="E17" s="42"/>
      <c r="F17" s="37" t="s">
        <v>50</v>
      </c>
      <c r="G17" s="31">
        <v>320</v>
      </c>
    </row>
    <row r="18" spans="1:7">
      <c r="A18" t="s">
        <v>15</v>
      </c>
      <c r="B18" s="2"/>
      <c r="C18" s="19">
        <f>SUM(B10:B17)</f>
        <v>177000</v>
      </c>
      <c r="E18" s="42"/>
      <c r="F18" s="37" t="s">
        <v>46</v>
      </c>
      <c r="G18" s="31">
        <v>75</v>
      </c>
    </row>
    <row r="19" spans="1:7">
      <c r="B19" s="2"/>
      <c r="C19" s="2"/>
      <c r="E19" s="38" t="s">
        <v>39</v>
      </c>
      <c r="F19" s="37" t="s">
        <v>40</v>
      </c>
      <c r="G19" s="31">
        <v>225</v>
      </c>
    </row>
    <row r="20" spans="1:7">
      <c r="A20" s="21" t="s">
        <v>16</v>
      </c>
      <c r="B20" s="23"/>
      <c r="C20" s="24">
        <f>C7-C18</f>
        <v>67574.399999999994</v>
      </c>
      <c r="E20" s="42" t="s">
        <v>41</v>
      </c>
      <c r="F20" s="37" t="s">
        <v>42</v>
      </c>
      <c r="G20" s="31">
        <v>350</v>
      </c>
    </row>
    <row r="21" spans="1:7">
      <c r="A21" t="s">
        <v>17</v>
      </c>
      <c r="B21" s="2"/>
      <c r="C21" s="20">
        <f>C20*G25</f>
        <v>20948.063999999998</v>
      </c>
      <c r="E21" s="42"/>
      <c r="F21" s="37" t="s">
        <v>43</v>
      </c>
      <c r="G21" s="31">
        <v>250</v>
      </c>
    </row>
    <row r="22" spans="1:7" ht="15" thickBot="1">
      <c r="A22" s="25" t="s">
        <v>18</v>
      </c>
      <c r="B22" s="26"/>
      <c r="C22" s="27">
        <f>C20-C21</f>
        <v>46626.335999999996</v>
      </c>
      <c r="E22" s="42"/>
      <c r="F22" s="37" t="s">
        <v>44</v>
      </c>
      <c r="G22" s="31">
        <v>200</v>
      </c>
    </row>
    <row r="23" spans="1:7" ht="15" thickTop="1">
      <c r="B23" s="2"/>
      <c r="C23" s="2"/>
      <c r="E23" s="38" t="s">
        <v>13</v>
      </c>
      <c r="F23" s="37" t="s">
        <v>31</v>
      </c>
      <c r="G23" s="31">
        <v>270</v>
      </c>
    </row>
    <row r="24" spans="1:7">
      <c r="B24" s="2"/>
      <c r="C24" s="2"/>
      <c r="E24" s="38" t="s">
        <v>14</v>
      </c>
      <c r="F24" s="37" t="s">
        <v>47</v>
      </c>
      <c r="G24" s="31">
        <v>220</v>
      </c>
    </row>
    <row r="25" spans="1:7">
      <c r="B25" s="2"/>
      <c r="C25" s="2"/>
      <c r="E25" s="39" t="s">
        <v>32</v>
      </c>
      <c r="F25" s="40" t="s">
        <v>34</v>
      </c>
      <c r="G25" s="34">
        <v>0.31</v>
      </c>
    </row>
    <row r="26" spans="1:7">
      <c r="B26" s="2"/>
      <c r="C26" s="2"/>
    </row>
    <row r="27" spans="1:7">
      <c r="B27" s="2"/>
      <c r="C27" s="2"/>
    </row>
    <row r="28" spans="1:7">
      <c r="B28" s="2"/>
      <c r="C28" s="2"/>
    </row>
    <row r="29" spans="1:7">
      <c r="B29" s="2"/>
      <c r="C29" s="2"/>
    </row>
    <row r="30" spans="1:7">
      <c r="B30" s="2"/>
      <c r="C30" s="2"/>
    </row>
  </sheetData>
  <mergeCells count="6">
    <mergeCell ref="E20:E22"/>
    <mergeCell ref="A1:C1"/>
    <mergeCell ref="E4:E7"/>
    <mergeCell ref="E9:E13"/>
    <mergeCell ref="E14:E15"/>
    <mergeCell ref="E16:E18"/>
  </mergeCells>
  <conditionalFormatting sqref="C22">
    <cfRule type="cellIs" dxfId="0" priority="1" operator="lessThan">
      <formula>50000</formula>
    </cfRule>
  </conditionalFormatting>
  <printOptions horizontalCentered="1"/>
  <pageMargins left="1" right="1" top="1" bottom="1" header="0.3" footer="0.3"/>
  <pageSetup orientation="portrait" r:id="rId1"/>
  <headerFooter differentFirst="1">
    <oddFooter>&amp;L&amp;"Helvetica,Regular"&amp;12&amp;K000000&amp;F&amp;C&amp;"Trebuchet MS,Regular"&amp;K000000&amp;P</oddFooter>
    <firstHeader>&amp;LPrepared by: Halil Yalaz&amp;R&amp;D</firstHeader>
    <firstFooter>&amp;L&amp;F&amp;C&amp;"System Font,Regular"&amp;10&amp;K000000&amp;P</firstFooter>
  </headerFooter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Income Statement</vt:lpstr>
    </vt:vector>
  </TitlesOfParts>
  <Company>Carey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2015-08-05T18:16:13Z</dcterms:created>
  <dcterms:modified xsi:type="dcterms:W3CDTF">2019-03-05T02:47:54Z</dcterms:modified>
</cp:coreProperties>
</file>