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oogle drive\back up tugas\semester 6\GIT scm\SCM\dokumentasi\"/>
    </mc:Choice>
  </mc:AlternateContent>
  <bookViews>
    <workbookView xWindow="0" yWindow="0" windowWidth="20490" windowHeight="7620"/>
  </bookViews>
  <sheets>
    <sheet name="Peramalan" sheetId="1" r:id="rId1"/>
    <sheet name="Harg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2" l="1"/>
  <c r="G17" i="2" s="1"/>
  <c r="E16" i="2"/>
  <c r="G16" i="2" s="1"/>
  <c r="E15" i="2"/>
  <c r="G15" i="2" s="1"/>
  <c r="C7" i="1" l="1"/>
  <c r="C30" i="1" s="1"/>
  <c r="D7" i="1"/>
  <c r="D30" i="1" s="1"/>
  <c r="E7" i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F7" i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H7" i="1"/>
  <c r="H30" i="1" s="1"/>
  <c r="Z30" i="1" s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J7" i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K7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K8" i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V29" i="1"/>
  <c r="U29" i="1"/>
  <c r="I30" i="1"/>
  <c r="F30" i="1"/>
  <c r="O30" i="1" s="1"/>
  <c r="H8" i="1" l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E30" i="1"/>
  <c r="W30" i="1" s="1"/>
  <c r="J30" i="1"/>
  <c r="S30" i="1" s="1"/>
  <c r="AB30" i="1"/>
  <c r="AK30" i="1" s="1"/>
  <c r="J53" i="1" s="1"/>
  <c r="F31" i="1"/>
  <c r="O31" i="1" s="1"/>
  <c r="N30" i="1"/>
  <c r="U30" i="1"/>
  <c r="X30" i="1"/>
  <c r="AG30" i="1" s="1"/>
  <c r="F53" i="1" s="1"/>
  <c r="G30" i="1"/>
  <c r="Y30" i="1" s="1"/>
  <c r="K30" i="1"/>
  <c r="K31" i="1" s="1"/>
  <c r="M30" i="1"/>
  <c r="V30" i="1"/>
  <c r="Q30" i="1"/>
  <c r="AI30" i="1" s="1"/>
  <c r="H53" i="1" s="1"/>
  <c r="T30" i="1"/>
  <c r="AA30" i="1"/>
  <c r="R30" i="1"/>
  <c r="AF30" i="1" l="1"/>
  <c r="E53" i="1" s="1"/>
  <c r="J31" i="1"/>
  <c r="S31" i="1" s="1"/>
  <c r="AB31" i="1"/>
  <c r="F32" i="1"/>
  <c r="O32" i="1" s="1"/>
  <c r="X31" i="1"/>
  <c r="AG31" i="1" s="1"/>
  <c r="F54" i="1" s="1"/>
  <c r="T31" i="1"/>
  <c r="AC31" i="1"/>
  <c r="C31" i="1"/>
  <c r="I31" i="1"/>
  <c r="R31" i="1" s="1"/>
  <c r="L30" i="1"/>
  <c r="AD30" i="1" s="1"/>
  <c r="C53" i="1" s="1"/>
  <c r="AC30" i="1"/>
  <c r="AL30" i="1" s="1"/>
  <c r="K53" i="1" s="1"/>
  <c r="P30" i="1"/>
  <c r="AH30" i="1" s="1"/>
  <c r="G53" i="1" s="1"/>
  <c r="E31" i="1"/>
  <c r="AJ30" i="1"/>
  <c r="I53" i="1" s="1"/>
  <c r="H31" i="1"/>
  <c r="Z31" i="1" s="1"/>
  <c r="AE30" i="1"/>
  <c r="D53" i="1" s="1"/>
  <c r="G31" i="1"/>
  <c r="P31" i="1" s="1"/>
  <c r="D31" i="1"/>
  <c r="M31" i="1" s="1"/>
  <c r="K32" i="1"/>
  <c r="AC32" i="1" s="1"/>
  <c r="AK31" i="1" l="1"/>
  <c r="J54" i="1" s="1"/>
  <c r="J32" i="1"/>
  <c r="AB32" i="1" s="1"/>
  <c r="AL31" i="1"/>
  <c r="K54" i="1" s="1"/>
  <c r="X32" i="1"/>
  <c r="AG32" i="1" s="1"/>
  <c r="F55" i="1" s="1"/>
  <c r="V31" i="1"/>
  <c r="AE31" i="1" s="1"/>
  <c r="D54" i="1" s="1"/>
  <c r="E32" i="1"/>
  <c r="W32" i="1" s="1"/>
  <c r="I32" i="1"/>
  <c r="R32" i="1" s="1"/>
  <c r="W31" i="1"/>
  <c r="N31" i="1"/>
  <c r="U31" i="1"/>
  <c r="L31" i="1"/>
  <c r="Y31" i="1"/>
  <c r="AH31" i="1" s="1"/>
  <c r="G54" i="1" s="1"/>
  <c r="C32" i="1"/>
  <c r="C33" i="1" s="1"/>
  <c r="L33" i="1" s="1"/>
  <c r="AA31" i="1"/>
  <c r="AJ31" i="1" s="1"/>
  <c r="I54" i="1" s="1"/>
  <c r="K33" i="1"/>
  <c r="T33" i="1" s="1"/>
  <c r="G32" i="1"/>
  <c r="P32" i="1" s="1"/>
  <c r="Q31" i="1"/>
  <c r="AI31" i="1" s="1"/>
  <c r="H54" i="1" s="1"/>
  <c r="T32" i="1"/>
  <c r="AL32" i="1" s="1"/>
  <c r="K55" i="1" s="1"/>
  <c r="D32" i="1"/>
  <c r="M32" i="1" s="1"/>
  <c r="F33" i="1"/>
  <c r="X33" i="1" s="1"/>
  <c r="H32" i="1"/>
  <c r="Q32" i="1" s="1"/>
  <c r="J33" i="1" l="1"/>
  <c r="S33" i="1" s="1"/>
  <c r="S32" i="1"/>
  <c r="AK32" i="1" s="1"/>
  <c r="J55" i="1" s="1"/>
  <c r="AB33" i="1"/>
  <c r="AK33" i="1" s="1"/>
  <c r="J56" i="1" s="1"/>
  <c r="O33" i="1"/>
  <c r="AG33" i="1" s="1"/>
  <c r="F56" i="1" s="1"/>
  <c r="AC33" i="1"/>
  <c r="AL33" i="1" s="1"/>
  <c r="K56" i="1" s="1"/>
  <c r="V32" i="1"/>
  <c r="AE32" i="1" s="1"/>
  <c r="D55" i="1" s="1"/>
  <c r="N32" i="1"/>
  <c r="AF32" i="1" s="1"/>
  <c r="E55" i="1" s="1"/>
  <c r="AF31" i="1"/>
  <c r="E54" i="1" s="1"/>
  <c r="AA32" i="1"/>
  <c r="AJ32" i="1" s="1"/>
  <c r="I55" i="1" s="1"/>
  <c r="E33" i="1"/>
  <c r="U32" i="1"/>
  <c r="L32" i="1"/>
  <c r="AD31" i="1"/>
  <c r="C54" i="1" s="1"/>
  <c r="I33" i="1"/>
  <c r="G33" i="1"/>
  <c r="Y33" i="1" s="1"/>
  <c r="K34" i="1"/>
  <c r="AC34" i="1" s="1"/>
  <c r="F34" i="1"/>
  <c r="O34" i="1" s="1"/>
  <c r="Z32" i="1"/>
  <c r="AI32" i="1" s="1"/>
  <c r="H55" i="1" s="1"/>
  <c r="J34" i="1"/>
  <c r="S34" i="1" s="1"/>
  <c r="D33" i="1"/>
  <c r="V33" i="1" s="1"/>
  <c r="Y32" i="1"/>
  <c r="AH32" i="1" s="1"/>
  <c r="G55" i="1" s="1"/>
  <c r="U33" i="1"/>
  <c r="AD33" i="1" s="1"/>
  <c r="C56" i="1" s="1"/>
  <c r="C34" i="1"/>
  <c r="L34" i="1" s="1"/>
  <c r="H33" i="1"/>
  <c r="Q33" i="1" s="1"/>
  <c r="Z33" i="1" l="1"/>
  <c r="AI33" i="1" s="1"/>
  <c r="H56" i="1" s="1"/>
  <c r="U34" i="1"/>
  <c r="AD34" i="1" s="1"/>
  <c r="C57" i="1" s="1"/>
  <c r="AD32" i="1"/>
  <c r="C55" i="1" s="1"/>
  <c r="N33" i="1"/>
  <c r="W33" i="1"/>
  <c r="X34" i="1"/>
  <c r="AG34" i="1" s="1"/>
  <c r="F57" i="1" s="1"/>
  <c r="P33" i="1"/>
  <c r="AH33" i="1" s="1"/>
  <c r="G56" i="1" s="1"/>
  <c r="AA33" i="1"/>
  <c r="R33" i="1"/>
  <c r="E34" i="1"/>
  <c r="AB34" i="1"/>
  <c r="AK34" i="1" s="1"/>
  <c r="J57" i="1" s="1"/>
  <c r="I34" i="1"/>
  <c r="AA34" i="1" s="1"/>
  <c r="D34" i="1"/>
  <c r="V34" i="1" s="1"/>
  <c r="T34" i="1"/>
  <c r="AL34" i="1" s="1"/>
  <c r="K57" i="1" s="1"/>
  <c r="F35" i="1"/>
  <c r="X35" i="1" s="1"/>
  <c r="H34" i="1"/>
  <c r="Z34" i="1" s="1"/>
  <c r="C35" i="1"/>
  <c r="L35" i="1" s="1"/>
  <c r="M33" i="1"/>
  <c r="AE33" i="1" s="1"/>
  <c r="D56" i="1" s="1"/>
  <c r="J35" i="1"/>
  <c r="S35" i="1" s="1"/>
  <c r="G34" i="1"/>
  <c r="Y34" i="1" s="1"/>
  <c r="K35" i="1"/>
  <c r="AC35" i="1" s="1"/>
  <c r="AJ33" i="1" l="1"/>
  <c r="I56" i="1" s="1"/>
  <c r="Q34" i="1"/>
  <c r="AI34" i="1" s="1"/>
  <c r="H57" i="1" s="1"/>
  <c r="U35" i="1"/>
  <c r="T35" i="1"/>
  <c r="AL35" i="1" s="1"/>
  <c r="K58" i="1" s="1"/>
  <c r="P34" i="1"/>
  <c r="AH34" i="1" s="1"/>
  <c r="G57" i="1" s="1"/>
  <c r="R34" i="1"/>
  <c r="AJ34" i="1" s="1"/>
  <c r="I57" i="1" s="1"/>
  <c r="AD35" i="1"/>
  <c r="C58" i="1" s="1"/>
  <c r="N34" i="1"/>
  <c r="W34" i="1"/>
  <c r="AF33" i="1"/>
  <c r="E56" i="1" s="1"/>
  <c r="AB35" i="1"/>
  <c r="AK35" i="1" s="1"/>
  <c r="J58" i="1" s="1"/>
  <c r="I35" i="1"/>
  <c r="R35" i="1" s="1"/>
  <c r="E35" i="1"/>
  <c r="F36" i="1"/>
  <c r="X36" i="1" s="1"/>
  <c r="K36" i="1"/>
  <c r="T36" i="1" s="1"/>
  <c r="O35" i="1"/>
  <c r="AG35" i="1" s="1"/>
  <c r="F58" i="1" s="1"/>
  <c r="M34" i="1"/>
  <c r="AE34" i="1" s="1"/>
  <c r="D57" i="1" s="1"/>
  <c r="H35" i="1"/>
  <c r="Q35" i="1" s="1"/>
  <c r="D35" i="1"/>
  <c r="M35" i="1" s="1"/>
  <c r="C36" i="1"/>
  <c r="L36" i="1" s="1"/>
  <c r="G35" i="1"/>
  <c r="P35" i="1" s="1"/>
  <c r="J36" i="1"/>
  <c r="AB36" i="1" s="1"/>
  <c r="AA35" i="1" l="1"/>
  <c r="AJ35" i="1" s="1"/>
  <c r="I58" i="1" s="1"/>
  <c r="U36" i="1"/>
  <c r="AD36" i="1" s="1"/>
  <c r="C59" i="1" s="1"/>
  <c r="Z35" i="1"/>
  <c r="AI35" i="1" s="1"/>
  <c r="H58" i="1" s="1"/>
  <c r="N35" i="1"/>
  <c r="W35" i="1"/>
  <c r="I36" i="1"/>
  <c r="R36" i="1" s="1"/>
  <c r="AF34" i="1"/>
  <c r="E57" i="1" s="1"/>
  <c r="Y35" i="1"/>
  <c r="AH35" i="1" s="1"/>
  <c r="G58" i="1" s="1"/>
  <c r="V35" i="1"/>
  <c r="AE35" i="1" s="1"/>
  <c r="D58" i="1" s="1"/>
  <c r="AC36" i="1"/>
  <c r="AL36" i="1" s="1"/>
  <c r="K59" i="1" s="1"/>
  <c r="E36" i="1"/>
  <c r="W36" i="1" s="1"/>
  <c r="H36" i="1"/>
  <c r="Z36" i="1" s="1"/>
  <c r="J37" i="1"/>
  <c r="AB37" i="1" s="1"/>
  <c r="C37" i="1"/>
  <c r="L37" i="1" s="1"/>
  <c r="D36" i="1"/>
  <c r="V36" i="1" s="1"/>
  <c r="O36" i="1"/>
  <c r="AG36" i="1" s="1"/>
  <c r="F59" i="1" s="1"/>
  <c r="F37" i="1"/>
  <c r="O37" i="1" s="1"/>
  <c r="G36" i="1"/>
  <c r="P36" i="1" s="1"/>
  <c r="S36" i="1"/>
  <c r="AK36" i="1" s="1"/>
  <c r="J59" i="1" s="1"/>
  <c r="K37" i="1"/>
  <c r="AC37" i="1" s="1"/>
  <c r="U37" i="1" l="1"/>
  <c r="T37" i="1"/>
  <c r="AL37" i="1" s="1"/>
  <c r="K60" i="1" s="1"/>
  <c r="N36" i="1"/>
  <c r="AF36" i="1" s="1"/>
  <c r="E59" i="1" s="1"/>
  <c r="AA36" i="1"/>
  <c r="AJ36" i="1" s="1"/>
  <c r="I59" i="1" s="1"/>
  <c r="M36" i="1"/>
  <c r="AE36" i="1" s="1"/>
  <c r="D59" i="1" s="1"/>
  <c r="I37" i="1"/>
  <c r="R37" i="1" s="1"/>
  <c r="AF35" i="1"/>
  <c r="E58" i="1" s="1"/>
  <c r="X37" i="1"/>
  <c r="AG37" i="1" s="1"/>
  <c r="F60" i="1" s="1"/>
  <c r="AD37" i="1"/>
  <c r="C60" i="1" s="1"/>
  <c r="E37" i="1"/>
  <c r="N37" i="1" s="1"/>
  <c r="G37" i="1"/>
  <c r="Y37" i="1" s="1"/>
  <c r="S37" i="1"/>
  <c r="AK37" i="1" s="1"/>
  <c r="J60" i="1" s="1"/>
  <c r="Q36" i="1"/>
  <c r="AI36" i="1" s="1"/>
  <c r="H59" i="1" s="1"/>
  <c r="F38" i="1"/>
  <c r="X38" i="1" s="1"/>
  <c r="Y36" i="1"/>
  <c r="AH36" i="1" s="1"/>
  <c r="G59" i="1" s="1"/>
  <c r="D37" i="1"/>
  <c r="M37" i="1" s="1"/>
  <c r="K38" i="1"/>
  <c r="T38" i="1" s="1"/>
  <c r="C38" i="1"/>
  <c r="L38" i="1" s="1"/>
  <c r="J38" i="1"/>
  <c r="AB38" i="1" s="1"/>
  <c r="H37" i="1"/>
  <c r="Q37" i="1" s="1"/>
  <c r="O38" i="1" l="1"/>
  <c r="AG38" i="1" s="1"/>
  <c r="F61" i="1" s="1"/>
  <c r="V37" i="1"/>
  <c r="AE37" i="1" s="1"/>
  <c r="D60" i="1" s="1"/>
  <c r="U38" i="1"/>
  <c r="AD38" i="1" s="1"/>
  <c r="C61" i="1" s="1"/>
  <c r="E38" i="1"/>
  <c r="W38" i="1" s="1"/>
  <c r="AA37" i="1"/>
  <c r="AJ37" i="1" s="1"/>
  <c r="I60" i="1" s="1"/>
  <c r="Z37" i="1"/>
  <c r="AI37" i="1" s="1"/>
  <c r="H60" i="1" s="1"/>
  <c r="AC38" i="1"/>
  <c r="AL38" i="1" s="1"/>
  <c r="K61" i="1" s="1"/>
  <c r="W37" i="1"/>
  <c r="AF37" i="1" s="1"/>
  <c r="E60" i="1" s="1"/>
  <c r="I38" i="1"/>
  <c r="F39" i="1"/>
  <c r="O39" i="1" s="1"/>
  <c r="S38" i="1"/>
  <c r="AK38" i="1" s="1"/>
  <c r="J61" i="1" s="1"/>
  <c r="D38" i="1"/>
  <c r="V38" i="1" s="1"/>
  <c r="G38" i="1"/>
  <c r="Y38" i="1" s="1"/>
  <c r="C39" i="1"/>
  <c r="U39" i="1" s="1"/>
  <c r="K39" i="1"/>
  <c r="AC39" i="1" s="1"/>
  <c r="P37" i="1"/>
  <c r="AH37" i="1" s="1"/>
  <c r="G60" i="1" s="1"/>
  <c r="H38" i="1"/>
  <c r="Q38" i="1" s="1"/>
  <c r="J39" i="1"/>
  <c r="AB39" i="1" s="1"/>
  <c r="X39" i="1" l="1"/>
  <c r="N38" i="1"/>
  <c r="AF38" i="1" s="1"/>
  <c r="E61" i="1" s="1"/>
  <c r="M38" i="1"/>
  <c r="AE38" i="1" s="1"/>
  <c r="D61" i="1" s="1"/>
  <c r="AA38" i="1"/>
  <c r="R38" i="1"/>
  <c r="I39" i="1"/>
  <c r="AA39" i="1" s="1"/>
  <c r="E39" i="1"/>
  <c r="W39" i="1" s="1"/>
  <c r="Z38" i="1"/>
  <c r="AI38" i="1" s="1"/>
  <c r="H61" i="1" s="1"/>
  <c r="AG39" i="1"/>
  <c r="F62" i="1" s="1"/>
  <c r="T39" i="1"/>
  <c r="AL39" i="1" s="1"/>
  <c r="K62" i="1" s="1"/>
  <c r="G39" i="1"/>
  <c r="Y39" i="1" s="1"/>
  <c r="F40" i="1"/>
  <c r="X40" i="1" s="1"/>
  <c r="S39" i="1"/>
  <c r="AK39" i="1" s="1"/>
  <c r="J62" i="1" s="1"/>
  <c r="C40" i="1"/>
  <c r="L40" i="1" s="1"/>
  <c r="H39" i="1"/>
  <c r="Q39" i="1" s="1"/>
  <c r="K40" i="1"/>
  <c r="AC40" i="1" s="1"/>
  <c r="L39" i="1"/>
  <c r="AD39" i="1" s="1"/>
  <c r="C62" i="1" s="1"/>
  <c r="P38" i="1"/>
  <c r="AH38" i="1" s="1"/>
  <c r="G61" i="1" s="1"/>
  <c r="D39" i="1"/>
  <c r="V39" i="1" s="1"/>
  <c r="J40" i="1"/>
  <c r="S40" i="1" s="1"/>
  <c r="AJ38" i="1" l="1"/>
  <c r="I61" i="1" s="1"/>
  <c r="AB40" i="1"/>
  <c r="AK40" i="1" s="1"/>
  <c r="J63" i="1" s="1"/>
  <c r="N39" i="1"/>
  <c r="AF39" i="1" s="1"/>
  <c r="E62" i="1" s="1"/>
  <c r="U40" i="1"/>
  <c r="AD40" i="1" s="1"/>
  <c r="C63" i="1" s="1"/>
  <c r="R39" i="1"/>
  <c r="AJ39" i="1" s="1"/>
  <c r="I62" i="1" s="1"/>
  <c r="M39" i="1"/>
  <c r="AE39" i="1" s="1"/>
  <c r="D62" i="1" s="1"/>
  <c r="T40" i="1"/>
  <c r="AL40" i="1" s="1"/>
  <c r="K63" i="1" s="1"/>
  <c r="Z39" i="1"/>
  <c r="AI39" i="1" s="1"/>
  <c r="H62" i="1" s="1"/>
  <c r="O40" i="1"/>
  <c r="AG40" i="1" s="1"/>
  <c r="F63" i="1" s="1"/>
  <c r="E40" i="1"/>
  <c r="N40" i="1" s="1"/>
  <c r="I40" i="1"/>
  <c r="R40" i="1" s="1"/>
  <c r="P39" i="1"/>
  <c r="AH39" i="1" s="1"/>
  <c r="G62" i="1" s="1"/>
  <c r="H40" i="1"/>
  <c r="Q40" i="1" s="1"/>
  <c r="F41" i="1"/>
  <c r="O41" i="1" s="1"/>
  <c r="J41" i="1"/>
  <c r="AB41" i="1" s="1"/>
  <c r="K41" i="1"/>
  <c r="AC41" i="1" s="1"/>
  <c r="D40" i="1"/>
  <c r="V40" i="1" s="1"/>
  <c r="C41" i="1"/>
  <c r="L41" i="1" s="1"/>
  <c r="G40" i="1"/>
  <c r="P40" i="1" s="1"/>
  <c r="S41" i="1" l="1"/>
  <c r="W40" i="1"/>
  <c r="AF40" i="1" s="1"/>
  <c r="E63" i="1" s="1"/>
  <c r="Y40" i="1"/>
  <c r="T41" i="1"/>
  <c r="AL41" i="1" s="1"/>
  <c r="K64" i="1" s="1"/>
  <c r="M40" i="1"/>
  <c r="AE40" i="1" s="1"/>
  <c r="D63" i="1" s="1"/>
  <c r="U41" i="1"/>
  <c r="AD41" i="1" s="1"/>
  <c r="C64" i="1" s="1"/>
  <c r="I41" i="1"/>
  <c r="AA41" i="1" s="1"/>
  <c r="Z40" i="1"/>
  <c r="AI40" i="1" s="1"/>
  <c r="H63" i="1" s="1"/>
  <c r="AA40" i="1"/>
  <c r="AJ40" i="1" s="1"/>
  <c r="I63" i="1" s="1"/>
  <c r="E41" i="1"/>
  <c r="W41" i="1" s="1"/>
  <c r="AH40" i="1"/>
  <c r="G63" i="1" s="1"/>
  <c r="K42" i="1"/>
  <c r="AC42" i="1" s="1"/>
  <c r="AK41" i="1"/>
  <c r="J64" i="1" s="1"/>
  <c r="H41" i="1"/>
  <c r="Q41" i="1" s="1"/>
  <c r="D41" i="1"/>
  <c r="M41" i="1" s="1"/>
  <c r="X41" i="1"/>
  <c r="AG41" i="1" s="1"/>
  <c r="F64" i="1" s="1"/>
  <c r="G41" i="1"/>
  <c r="Y41" i="1" s="1"/>
  <c r="C42" i="1"/>
  <c r="U42" i="1" s="1"/>
  <c r="J42" i="1"/>
  <c r="AB42" i="1" s="1"/>
  <c r="F42" i="1"/>
  <c r="O42" i="1" s="1"/>
  <c r="T42" i="1" l="1"/>
  <c r="AL42" i="1" s="1"/>
  <c r="K65" i="1" s="1"/>
  <c r="L42" i="1"/>
  <c r="AD42" i="1" s="1"/>
  <c r="C65" i="1" s="1"/>
  <c r="Z41" i="1"/>
  <c r="AI41" i="1" s="1"/>
  <c r="H64" i="1" s="1"/>
  <c r="R41" i="1"/>
  <c r="AJ41" i="1" s="1"/>
  <c r="I64" i="1" s="1"/>
  <c r="P41" i="1"/>
  <c r="AH41" i="1" s="1"/>
  <c r="G64" i="1" s="1"/>
  <c r="N41" i="1"/>
  <c r="AF41" i="1" s="1"/>
  <c r="E64" i="1" s="1"/>
  <c r="S42" i="1"/>
  <c r="AK42" i="1" s="1"/>
  <c r="J65" i="1" s="1"/>
  <c r="E42" i="1"/>
  <c r="N42" i="1" s="1"/>
  <c r="I42" i="1"/>
  <c r="H42" i="1"/>
  <c r="Q42" i="1" s="1"/>
  <c r="G42" i="1"/>
  <c r="P42" i="1" s="1"/>
  <c r="D42" i="1"/>
  <c r="V42" i="1" s="1"/>
  <c r="X42" i="1"/>
  <c r="AG42" i="1" s="1"/>
  <c r="F65" i="1" s="1"/>
  <c r="J43" i="1"/>
  <c r="AB43" i="1" s="1"/>
  <c r="V41" i="1"/>
  <c r="AE41" i="1" s="1"/>
  <c r="D64" i="1" s="1"/>
  <c r="F43" i="1"/>
  <c r="X43" i="1" s="1"/>
  <c r="C43" i="1"/>
  <c r="U43" i="1" s="1"/>
  <c r="K43" i="1"/>
  <c r="AC43" i="1" s="1"/>
  <c r="S43" i="1" l="1"/>
  <c r="Z42" i="1"/>
  <c r="W42" i="1"/>
  <c r="AF42" i="1" s="1"/>
  <c r="E65" i="1" s="1"/>
  <c r="L43" i="1"/>
  <c r="AD43" i="1" s="1"/>
  <c r="C66" i="1" s="1"/>
  <c r="R42" i="1"/>
  <c r="AA42" i="1"/>
  <c r="I43" i="1"/>
  <c r="R43" i="1" s="1"/>
  <c r="E43" i="1"/>
  <c r="W43" i="1" s="1"/>
  <c r="O43" i="1"/>
  <c r="AG43" i="1" s="1"/>
  <c r="F66" i="1" s="1"/>
  <c r="AI42" i="1"/>
  <c r="H65" i="1" s="1"/>
  <c r="J44" i="1"/>
  <c r="AB44" i="1" s="1"/>
  <c r="M42" i="1"/>
  <c r="AE42" i="1" s="1"/>
  <c r="D65" i="1" s="1"/>
  <c r="Y42" i="1"/>
  <c r="AH42" i="1" s="1"/>
  <c r="G65" i="1" s="1"/>
  <c r="H43" i="1"/>
  <c r="Q43" i="1" s="1"/>
  <c r="T43" i="1"/>
  <c r="AL43" i="1" s="1"/>
  <c r="K66" i="1" s="1"/>
  <c r="F44" i="1"/>
  <c r="O44" i="1" s="1"/>
  <c r="AK43" i="1"/>
  <c r="J66" i="1" s="1"/>
  <c r="G43" i="1"/>
  <c r="P43" i="1" s="1"/>
  <c r="C44" i="1"/>
  <c r="L44" i="1" s="1"/>
  <c r="K44" i="1"/>
  <c r="T44" i="1" s="1"/>
  <c r="D43" i="1"/>
  <c r="V43" i="1" s="1"/>
  <c r="S44" i="1" l="1"/>
  <c r="AK44" i="1" s="1"/>
  <c r="J67" i="1" s="1"/>
  <c r="N43" i="1"/>
  <c r="AF43" i="1" s="1"/>
  <c r="E66" i="1" s="1"/>
  <c r="E44" i="1"/>
  <c r="W44" i="1" s="1"/>
  <c r="U44" i="1"/>
  <c r="AD44" i="1" s="1"/>
  <c r="C67" i="1" s="1"/>
  <c r="Y43" i="1"/>
  <c r="AH43" i="1" s="1"/>
  <c r="G66" i="1" s="1"/>
  <c r="AA43" i="1"/>
  <c r="AJ43" i="1" s="1"/>
  <c r="I66" i="1" s="1"/>
  <c r="I44" i="1"/>
  <c r="AJ42" i="1"/>
  <c r="I65" i="1" s="1"/>
  <c r="X44" i="1"/>
  <c r="AG44" i="1" s="1"/>
  <c r="F67" i="1" s="1"/>
  <c r="Z43" i="1"/>
  <c r="AI43" i="1" s="1"/>
  <c r="H66" i="1" s="1"/>
  <c r="M43" i="1"/>
  <c r="AE43" i="1" s="1"/>
  <c r="D66" i="1" s="1"/>
  <c r="AC44" i="1"/>
  <c r="AL44" i="1" s="1"/>
  <c r="K67" i="1" s="1"/>
  <c r="F45" i="1"/>
  <c r="X45" i="1" s="1"/>
  <c r="D44" i="1"/>
  <c r="M44" i="1" s="1"/>
  <c r="K45" i="1"/>
  <c r="AC45" i="1" s="1"/>
  <c r="C45" i="1"/>
  <c r="U45" i="1" s="1"/>
  <c r="G44" i="1"/>
  <c r="Y44" i="1" s="1"/>
  <c r="H44" i="1"/>
  <c r="Q44" i="1" s="1"/>
  <c r="J45" i="1"/>
  <c r="S45" i="1" s="1"/>
  <c r="N44" i="1" l="1"/>
  <c r="AF44" i="1" s="1"/>
  <c r="E67" i="1" s="1"/>
  <c r="AB45" i="1"/>
  <c r="AK45" i="1" s="1"/>
  <c r="J68" i="1" s="1"/>
  <c r="L45" i="1"/>
  <c r="AD45" i="1" s="1"/>
  <c r="C68" i="1" s="1"/>
  <c r="E45" i="1"/>
  <c r="N45" i="1" s="1"/>
  <c r="AA44" i="1"/>
  <c r="R44" i="1"/>
  <c r="Z44" i="1"/>
  <c r="AI44" i="1" s="1"/>
  <c r="H67" i="1" s="1"/>
  <c r="T45" i="1"/>
  <c r="AL45" i="1" s="1"/>
  <c r="K68" i="1" s="1"/>
  <c r="I45" i="1"/>
  <c r="R45" i="1" s="1"/>
  <c r="C46" i="1"/>
  <c r="L46" i="1" s="1"/>
  <c r="D45" i="1"/>
  <c r="V45" i="1" s="1"/>
  <c r="H45" i="1"/>
  <c r="Q45" i="1" s="1"/>
  <c r="G45" i="1"/>
  <c r="P45" i="1" s="1"/>
  <c r="V44" i="1"/>
  <c r="AE44" i="1" s="1"/>
  <c r="D67" i="1" s="1"/>
  <c r="O45" i="1"/>
  <c r="AG45" i="1" s="1"/>
  <c r="F68" i="1" s="1"/>
  <c r="J46" i="1"/>
  <c r="S46" i="1" s="1"/>
  <c r="F46" i="1"/>
  <c r="O46" i="1" s="1"/>
  <c r="P44" i="1"/>
  <c r="AH44" i="1" s="1"/>
  <c r="G67" i="1" s="1"/>
  <c r="K46" i="1"/>
  <c r="AC46" i="1" s="1"/>
  <c r="AJ44" i="1" l="1"/>
  <c r="I67" i="1" s="1"/>
  <c r="Z45" i="1"/>
  <c r="AI45" i="1" s="1"/>
  <c r="H68" i="1" s="1"/>
  <c r="Y45" i="1"/>
  <c r="AH45" i="1" s="1"/>
  <c r="G68" i="1" s="1"/>
  <c r="U46" i="1"/>
  <c r="AD46" i="1" s="1"/>
  <c r="C69" i="1" s="1"/>
  <c r="M45" i="1"/>
  <c r="AE45" i="1" s="1"/>
  <c r="D68" i="1" s="1"/>
  <c r="I46" i="1"/>
  <c r="R46" i="1" s="1"/>
  <c r="E46" i="1"/>
  <c r="N46" i="1" s="1"/>
  <c r="W45" i="1"/>
  <c r="AF45" i="1" s="1"/>
  <c r="E68" i="1" s="1"/>
  <c r="AA45" i="1"/>
  <c r="AJ45" i="1" s="1"/>
  <c r="I68" i="1" s="1"/>
  <c r="AB46" i="1"/>
  <c r="AK46" i="1" s="1"/>
  <c r="J69" i="1" s="1"/>
  <c r="G46" i="1"/>
  <c r="P46" i="1" s="1"/>
  <c r="C47" i="1"/>
  <c r="L47" i="1" s="1"/>
  <c r="K47" i="1"/>
  <c r="T47" i="1" s="1"/>
  <c r="X46" i="1"/>
  <c r="AG46" i="1" s="1"/>
  <c r="F69" i="1" s="1"/>
  <c r="H46" i="1"/>
  <c r="Z46" i="1" s="1"/>
  <c r="T46" i="1"/>
  <c r="AL46" i="1" s="1"/>
  <c r="K69" i="1" s="1"/>
  <c r="F47" i="1"/>
  <c r="O47" i="1" s="1"/>
  <c r="J47" i="1"/>
  <c r="S47" i="1" s="1"/>
  <c r="D46" i="1"/>
  <c r="V46" i="1" s="1"/>
  <c r="X47" i="1" l="1"/>
  <c r="AG47" i="1" s="1"/>
  <c r="F70" i="1" s="1"/>
  <c r="M46" i="1"/>
  <c r="AE46" i="1" s="1"/>
  <c r="D69" i="1" s="1"/>
  <c r="AB47" i="1"/>
  <c r="AK47" i="1" s="1"/>
  <c r="J70" i="1" s="1"/>
  <c r="AA46" i="1"/>
  <c r="AJ46" i="1" s="1"/>
  <c r="I69" i="1" s="1"/>
  <c r="AC47" i="1"/>
  <c r="AL47" i="1" s="1"/>
  <c r="K70" i="1" s="1"/>
  <c r="U47" i="1"/>
  <c r="AD47" i="1" s="1"/>
  <c r="C70" i="1" s="1"/>
  <c r="Y46" i="1"/>
  <c r="AH46" i="1" s="1"/>
  <c r="G69" i="1" s="1"/>
  <c r="W46" i="1"/>
  <c r="AF46" i="1" s="1"/>
  <c r="E69" i="1" s="1"/>
  <c r="E47" i="1"/>
  <c r="W47" i="1" s="1"/>
  <c r="I47" i="1"/>
  <c r="R47" i="1" s="1"/>
  <c r="F48" i="1"/>
  <c r="O48" i="1" s="1"/>
  <c r="Q46" i="1"/>
  <c r="AI46" i="1" s="1"/>
  <c r="H69" i="1" s="1"/>
  <c r="K48" i="1"/>
  <c r="AC48" i="1" s="1"/>
  <c r="C48" i="1"/>
  <c r="U48" i="1" s="1"/>
  <c r="G47" i="1"/>
  <c r="Y47" i="1" s="1"/>
  <c r="D47" i="1"/>
  <c r="V47" i="1" s="1"/>
  <c r="J48" i="1"/>
  <c r="S48" i="1" s="1"/>
  <c r="H47" i="1"/>
  <c r="Z47" i="1" s="1"/>
  <c r="AA47" i="1" l="1"/>
  <c r="I48" i="1"/>
  <c r="AA48" i="1" s="1"/>
  <c r="T48" i="1"/>
  <c r="AL48" i="1" s="1"/>
  <c r="K71" i="1" s="1"/>
  <c r="K72" i="1" s="1"/>
  <c r="E48" i="1"/>
  <c r="W48" i="1" s="1"/>
  <c r="X48" i="1"/>
  <c r="AG48" i="1" s="1"/>
  <c r="F71" i="1" s="1"/>
  <c r="F72" i="1" s="1"/>
  <c r="AJ47" i="1"/>
  <c r="I70" i="1" s="1"/>
  <c r="N47" i="1"/>
  <c r="AF47" i="1" s="1"/>
  <c r="E70" i="1" s="1"/>
  <c r="D48" i="1"/>
  <c r="M48" i="1" s="1"/>
  <c r="Q47" i="1"/>
  <c r="AI47" i="1" s="1"/>
  <c r="H70" i="1" s="1"/>
  <c r="AB48" i="1"/>
  <c r="AK48" i="1" s="1"/>
  <c r="J71" i="1" s="1"/>
  <c r="J72" i="1" s="1"/>
  <c r="L48" i="1"/>
  <c r="AD48" i="1" s="1"/>
  <c r="C71" i="1" s="1"/>
  <c r="C72" i="1" s="1"/>
  <c r="G48" i="1"/>
  <c r="P48" i="1" s="1"/>
  <c r="H48" i="1"/>
  <c r="Z48" i="1" s="1"/>
  <c r="M47" i="1"/>
  <c r="AE47" i="1" s="1"/>
  <c r="D70" i="1" s="1"/>
  <c r="P47" i="1"/>
  <c r="AH47" i="1" s="1"/>
  <c r="G70" i="1" s="1"/>
  <c r="R48" i="1" l="1"/>
  <c r="AJ48" i="1" s="1"/>
  <c r="I71" i="1" s="1"/>
  <c r="I72" i="1" s="1"/>
  <c r="V48" i="1"/>
  <c r="AE48" i="1" s="1"/>
  <c r="D71" i="1" s="1"/>
  <c r="D72" i="1" s="1"/>
  <c r="Y48" i="1"/>
  <c r="AH48" i="1" s="1"/>
  <c r="G71" i="1" s="1"/>
  <c r="G72" i="1" s="1"/>
  <c r="Q48" i="1"/>
  <c r="AI48" i="1" s="1"/>
  <c r="H71" i="1" s="1"/>
  <c r="H72" i="1" s="1"/>
  <c r="N48" i="1"/>
  <c r="AF48" i="1" s="1"/>
  <c r="E71" i="1" s="1"/>
  <c r="E72" i="1" s="1"/>
</calcChain>
</file>

<file path=xl/sharedStrings.xml><?xml version="1.0" encoding="utf-8"?>
<sst xmlns="http://schemas.openxmlformats.org/spreadsheetml/2006/main" count="100" uniqueCount="45">
  <si>
    <t>Data Penjualan Aktual (Yt)</t>
  </si>
  <si>
    <t>Double Exponential Smooth (S'' t)</t>
  </si>
  <si>
    <t>Minggu ke</t>
  </si>
  <si>
    <t>Penjualan</t>
  </si>
  <si>
    <t>a=0,1</t>
  </si>
  <si>
    <t>a=0,2</t>
  </si>
  <si>
    <t>a=0,3</t>
  </si>
  <si>
    <t>a=0,4</t>
  </si>
  <si>
    <t>a=0,5</t>
  </si>
  <si>
    <t>a=0,6</t>
  </si>
  <si>
    <t>a=0,7</t>
  </si>
  <si>
    <t>a=0,8</t>
  </si>
  <si>
    <t>a=0,9</t>
  </si>
  <si>
    <t>at(2S't-S''t)</t>
  </si>
  <si>
    <t>bt</t>
  </si>
  <si>
    <t>Hasil Peramalan</t>
  </si>
  <si>
    <t>Single Exponential Smooth (S' t)</t>
  </si>
  <si>
    <t>a= 0,1</t>
  </si>
  <si>
    <t xml:space="preserve"> </t>
  </si>
  <si>
    <t>item</t>
  </si>
  <si>
    <t>satuan</t>
  </si>
  <si>
    <t>UNIT</t>
  </si>
  <si>
    <t>harga(KOIN)</t>
  </si>
  <si>
    <t>Gandum</t>
  </si>
  <si>
    <t>10 kg</t>
  </si>
  <si>
    <t>Jagung</t>
  </si>
  <si>
    <t>Keju</t>
  </si>
  <si>
    <t>5 kg</t>
  </si>
  <si>
    <t>Gula</t>
  </si>
  <si>
    <t>Plastik/kemasan</t>
  </si>
  <si>
    <t>500 box</t>
  </si>
  <si>
    <t>Susu</t>
  </si>
  <si>
    <t>5 liter</t>
  </si>
  <si>
    <t>Coklat</t>
  </si>
  <si>
    <t>Turbo</t>
  </si>
  <si>
    <t>800 box</t>
  </si>
  <si>
    <t>Rainbow hoops</t>
  </si>
  <si>
    <t>Sereal Coklat</t>
  </si>
  <si>
    <t>RESEP(KOIN)</t>
  </si>
  <si>
    <t>KOIN HASIL(400 BOX)</t>
  </si>
  <si>
    <t>KEUNTUNGAN</t>
  </si>
  <si>
    <t>CHOCO CHIP</t>
  </si>
  <si>
    <t>HOOPS</t>
  </si>
  <si>
    <t>TURBO</t>
  </si>
  <si>
    <t>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</si>
</sst>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1" fillId="0" borderId="15" xfId="0" applyFont="1" applyBorder="1"/>
    <xf numFmtId="0" fontId="0" fillId="0" borderId="15" xfId="0" applyBorder="1"/>
    <xf numFmtId="0" fontId="0" fillId="0" borderId="0" xfId="0" applyBorder="1"/>
    <xf numFmtId="0" fontId="0" fillId="0" borderId="0" xfId="0" applyFill="1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L75"/>
  <sheetViews>
    <sheetView tabSelected="1" topLeftCell="C51" workbookViewId="0">
      <selection activeCell="G72" sqref="G72"/>
    </sheetView>
  </sheetViews>
  <sheetFormatPr defaultRowHeight="15" x14ac:dyDescent="0.25"/>
  <cols>
    <col min="1" max="1" width="14" style="16" customWidth="1"/>
    <col min="2" max="2" width="19" style="16" customWidth="1"/>
    <col min="3" max="3" width="14.28515625" style="16" customWidth="1"/>
    <col min="4" max="12" width="13" style="16" bestFit="1" customWidth="1"/>
    <col min="13" max="14" width="13.7109375" style="16" bestFit="1" customWidth="1"/>
    <col min="15" max="17" width="13" style="16" bestFit="1" customWidth="1"/>
    <col min="18" max="16384" width="9.140625" style="16"/>
  </cols>
  <sheetData>
    <row r="3" spans="1:11" ht="15.75" thickBot="1" x14ac:dyDescent="0.3"/>
    <row r="4" spans="1:11" ht="15.75" thickBot="1" x14ac:dyDescent="0.3">
      <c r="A4" s="46" t="s">
        <v>0</v>
      </c>
      <c r="B4" s="42"/>
      <c r="C4" s="47" t="s">
        <v>16</v>
      </c>
      <c r="D4" s="48"/>
      <c r="E4" s="48"/>
      <c r="F4" s="48"/>
      <c r="G4" s="48"/>
      <c r="H4" s="48"/>
      <c r="I4" s="48"/>
      <c r="J4" s="48"/>
      <c r="K4" s="49"/>
    </row>
    <row r="5" spans="1:11" ht="15.75" thickBot="1" x14ac:dyDescent="0.3">
      <c r="A5" s="20" t="s">
        <v>2</v>
      </c>
      <c r="B5" s="2" t="s">
        <v>3</v>
      </c>
      <c r="C5" s="35" t="s">
        <v>17</v>
      </c>
      <c r="D5" s="35" t="s">
        <v>5</v>
      </c>
      <c r="E5" s="35" t="s">
        <v>6</v>
      </c>
      <c r="F5" s="35" t="s">
        <v>7</v>
      </c>
      <c r="G5" s="35" t="s">
        <v>8</v>
      </c>
      <c r="H5" s="35" t="s">
        <v>9</v>
      </c>
      <c r="I5" s="35" t="s">
        <v>10</v>
      </c>
      <c r="J5" s="36" t="s">
        <v>11</v>
      </c>
      <c r="K5" s="35" t="s">
        <v>12</v>
      </c>
    </row>
    <row r="6" spans="1:11" x14ac:dyDescent="0.25">
      <c r="A6" s="8">
        <v>1</v>
      </c>
      <c r="B6" s="7">
        <v>800</v>
      </c>
      <c r="C6" s="8">
        <v>110</v>
      </c>
      <c r="D6" s="9">
        <v>110</v>
      </c>
      <c r="E6" s="9">
        <v>110</v>
      </c>
      <c r="F6" s="10">
        <v>110</v>
      </c>
      <c r="G6" s="10">
        <v>110</v>
      </c>
      <c r="H6" s="10">
        <v>110</v>
      </c>
      <c r="I6" s="10">
        <v>110</v>
      </c>
      <c r="J6" s="10">
        <v>110</v>
      </c>
      <c r="K6" s="11">
        <v>110</v>
      </c>
    </row>
    <row r="7" spans="1:11" x14ac:dyDescent="0.25">
      <c r="A7" s="8">
        <v>2</v>
      </c>
      <c r="B7" s="7">
        <v>900</v>
      </c>
      <c r="C7" s="8">
        <f>0.1*B7 + 0.9*B6</f>
        <v>810</v>
      </c>
      <c r="D7" s="9">
        <f>0.2*B7 + 0.8*B6</f>
        <v>820</v>
      </c>
      <c r="E7" s="9">
        <f>0.3*B7 + 0.7*B6</f>
        <v>830</v>
      </c>
      <c r="F7" s="9">
        <f>0.4*B7+0.6*F6</f>
        <v>426</v>
      </c>
      <c r="G7" s="9">
        <f>0.5*B7+0.5*G6</f>
        <v>505</v>
      </c>
      <c r="H7" s="9">
        <f>0.6*B7+0.4*H6</f>
        <v>584</v>
      </c>
      <c r="I7" s="9">
        <f>0.7*B7+0.3*I6</f>
        <v>663</v>
      </c>
      <c r="J7" s="9">
        <f>0.8*B7+0.2*J6</f>
        <v>742</v>
      </c>
      <c r="K7" s="7">
        <f>0.9*B7+0.1*K6</f>
        <v>821</v>
      </c>
    </row>
    <row r="8" spans="1:11" x14ac:dyDescent="0.25">
      <c r="A8" s="8">
        <v>3</v>
      </c>
      <c r="B8" s="7">
        <v>1200</v>
      </c>
      <c r="C8" s="8">
        <f>0.1*B8 + 0.9*C7</f>
        <v>849</v>
      </c>
      <c r="D8" s="9">
        <f>0.2*B8 + 0.8*D7</f>
        <v>896</v>
      </c>
      <c r="E8" s="9">
        <f>0.3*B8 + 0.7*E7</f>
        <v>941</v>
      </c>
      <c r="F8" s="9">
        <f t="shared" ref="F8:F25" si="0">0.4*B8+0.6*F7</f>
        <v>735.6</v>
      </c>
      <c r="G8" s="9">
        <f t="shared" ref="G8:G25" si="1">0.5*B8+0.5*G7</f>
        <v>852.5</v>
      </c>
      <c r="H8" s="9">
        <f t="shared" ref="H8:H25" si="2">0.6*B8+0.4*H7</f>
        <v>953.6</v>
      </c>
      <c r="I8" s="9">
        <f t="shared" ref="I8:I25" si="3">0.7*B8+0.3*I7</f>
        <v>1038.9000000000001</v>
      </c>
      <c r="J8" s="9">
        <f t="shared" ref="J8:J24" si="4">0.8*B8+0.2*J7</f>
        <v>1108.4000000000001</v>
      </c>
      <c r="K8" s="7">
        <f t="shared" ref="K8:K25" si="5">0.9*B8+0.1*K7</f>
        <v>1162.0999999999999</v>
      </c>
    </row>
    <row r="9" spans="1:11" x14ac:dyDescent="0.25">
      <c r="A9" s="8">
        <v>4</v>
      </c>
      <c r="B9" s="7">
        <v>1800</v>
      </c>
      <c r="C9" s="8">
        <f t="shared" ref="C9:C25" si="6">0.1*B9 + 0.9*C8</f>
        <v>944.1</v>
      </c>
      <c r="D9" s="9">
        <f t="shared" ref="D9:D25" si="7">0.2*B9 + 0.8*D8</f>
        <v>1076.8000000000002</v>
      </c>
      <c r="E9" s="9">
        <f t="shared" ref="E9:E25" si="8">0.3*B9 + 0.7*E8</f>
        <v>1198.6999999999998</v>
      </c>
      <c r="F9" s="9">
        <f t="shared" si="0"/>
        <v>1161.3600000000001</v>
      </c>
      <c r="G9" s="9">
        <f t="shared" si="1"/>
        <v>1326.25</v>
      </c>
      <c r="H9" s="9">
        <f t="shared" si="2"/>
        <v>1461.44</v>
      </c>
      <c r="I9" s="9">
        <f t="shared" si="3"/>
        <v>1571.67</v>
      </c>
      <c r="J9" s="9">
        <f t="shared" si="4"/>
        <v>1661.68</v>
      </c>
      <c r="K9" s="7">
        <f t="shared" si="5"/>
        <v>1736.21</v>
      </c>
    </row>
    <row r="10" spans="1:11" x14ac:dyDescent="0.25">
      <c r="A10" s="8">
        <v>5</v>
      </c>
      <c r="B10" s="7">
        <v>800</v>
      </c>
      <c r="C10" s="8">
        <f t="shared" si="6"/>
        <v>929.69</v>
      </c>
      <c r="D10" s="9">
        <f t="shared" si="7"/>
        <v>1021.4400000000002</v>
      </c>
      <c r="E10" s="9">
        <f t="shared" si="8"/>
        <v>1079.0899999999997</v>
      </c>
      <c r="F10" s="9">
        <f t="shared" si="0"/>
        <v>1016.816</v>
      </c>
      <c r="G10" s="9">
        <f t="shared" si="1"/>
        <v>1063.125</v>
      </c>
      <c r="H10" s="9">
        <f t="shared" si="2"/>
        <v>1064.576</v>
      </c>
      <c r="I10" s="9">
        <f t="shared" si="3"/>
        <v>1031.501</v>
      </c>
      <c r="J10" s="9">
        <f t="shared" si="4"/>
        <v>972.33600000000001</v>
      </c>
      <c r="K10" s="7">
        <f t="shared" si="5"/>
        <v>893.62099999999998</v>
      </c>
    </row>
    <row r="11" spans="1:11" x14ac:dyDescent="0.25">
      <c r="A11" s="8">
        <v>6</v>
      </c>
      <c r="B11" s="7">
        <v>900</v>
      </c>
      <c r="C11" s="8">
        <f t="shared" si="6"/>
        <v>926.72100000000012</v>
      </c>
      <c r="D11" s="9">
        <f t="shared" si="7"/>
        <v>997.15200000000016</v>
      </c>
      <c r="E11" s="9">
        <f t="shared" si="8"/>
        <v>1025.3629999999998</v>
      </c>
      <c r="F11" s="9">
        <f t="shared" si="0"/>
        <v>970.08960000000002</v>
      </c>
      <c r="G11" s="9">
        <f t="shared" si="1"/>
        <v>981.5625</v>
      </c>
      <c r="H11" s="9">
        <f t="shared" si="2"/>
        <v>965.83040000000005</v>
      </c>
      <c r="I11" s="9">
        <f t="shared" si="3"/>
        <v>939.45029999999997</v>
      </c>
      <c r="J11" s="9">
        <f t="shared" si="4"/>
        <v>914.46720000000005</v>
      </c>
      <c r="K11" s="7">
        <f t="shared" si="5"/>
        <v>899.36210000000005</v>
      </c>
    </row>
    <row r="12" spans="1:11" x14ac:dyDescent="0.25">
      <c r="A12" s="8">
        <v>7</v>
      </c>
      <c r="B12" s="7">
        <v>1200</v>
      </c>
      <c r="C12" s="8">
        <f t="shared" si="6"/>
        <v>954.04890000000012</v>
      </c>
      <c r="D12" s="9">
        <f t="shared" si="7"/>
        <v>1037.7216000000003</v>
      </c>
      <c r="E12" s="9">
        <f t="shared" si="8"/>
        <v>1077.7540999999999</v>
      </c>
      <c r="F12" s="9">
        <f t="shared" si="0"/>
        <v>1062.05376</v>
      </c>
      <c r="G12" s="9">
        <f t="shared" si="1"/>
        <v>1090.78125</v>
      </c>
      <c r="H12" s="9">
        <f t="shared" si="2"/>
        <v>1106.3321599999999</v>
      </c>
      <c r="I12" s="9">
        <f t="shared" si="3"/>
        <v>1121.83509</v>
      </c>
      <c r="J12" s="9">
        <f t="shared" si="4"/>
        <v>1142.8934400000001</v>
      </c>
      <c r="K12" s="7">
        <f t="shared" si="5"/>
        <v>1169.9362100000001</v>
      </c>
    </row>
    <row r="13" spans="1:11" x14ac:dyDescent="0.25">
      <c r="A13" s="8">
        <v>8</v>
      </c>
      <c r="B13" s="7">
        <v>1800</v>
      </c>
      <c r="C13" s="8">
        <f t="shared" si="6"/>
        <v>1038.64401</v>
      </c>
      <c r="D13" s="9">
        <f t="shared" si="7"/>
        <v>1190.1772800000003</v>
      </c>
      <c r="E13" s="9">
        <f t="shared" si="8"/>
        <v>1294.42787</v>
      </c>
      <c r="F13" s="9">
        <f t="shared" si="0"/>
        <v>1357.232256</v>
      </c>
      <c r="G13" s="9">
        <f t="shared" si="1"/>
        <v>1445.390625</v>
      </c>
      <c r="H13" s="9">
        <f t="shared" si="2"/>
        <v>1522.532864</v>
      </c>
      <c r="I13" s="9">
        <f t="shared" si="3"/>
        <v>1596.5505269999999</v>
      </c>
      <c r="J13" s="9">
        <f t="shared" si="4"/>
        <v>1668.5786880000001</v>
      </c>
      <c r="K13" s="7">
        <f t="shared" si="5"/>
        <v>1736.9936210000001</v>
      </c>
    </row>
    <row r="14" spans="1:11" x14ac:dyDescent="0.25">
      <c r="A14" s="8">
        <v>9</v>
      </c>
      <c r="B14" s="7">
        <v>800</v>
      </c>
      <c r="C14" s="8">
        <f t="shared" si="6"/>
        <v>1014.7796090000001</v>
      </c>
      <c r="D14" s="9">
        <f t="shared" si="7"/>
        <v>1112.1418240000003</v>
      </c>
      <c r="E14" s="9">
        <f t="shared" si="8"/>
        <v>1146.0995089999999</v>
      </c>
      <c r="F14" s="9">
        <f t="shared" si="0"/>
        <v>1134.3393535999999</v>
      </c>
      <c r="G14" s="9">
        <f t="shared" si="1"/>
        <v>1122.6953125</v>
      </c>
      <c r="H14" s="9">
        <f t="shared" si="2"/>
        <v>1089.0131455999999</v>
      </c>
      <c r="I14" s="9">
        <f t="shared" si="3"/>
        <v>1038.9651580999998</v>
      </c>
      <c r="J14" s="9">
        <f t="shared" si="4"/>
        <v>973.71573760000001</v>
      </c>
      <c r="K14" s="7">
        <f t="shared" si="5"/>
        <v>893.69936210000003</v>
      </c>
    </row>
    <row r="15" spans="1:11" x14ac:dyDescent="0.25">
      <c r="A15" s="8">
        <v>10</v>
      </c>
      <c r="B15" s="7">
        <v>900</v>
      </c>
      <c r="C15" s="8">
        <f t="shared" si="6"/>
        <v>1003.3016481000001</v>
      </c>
      <c r="D15" s="9">
        <f t="shared" si="7"/>
        <v>1069.7134592000002</v>
      </c>
      <c r="E15" s="9">
        <f t="shared" si="8"/>
        <v>1072.2696563</v>
      </c>
      <c r="F15" s="9">
        <f t="shared" si="0"/>
        <v>1040.60361216</v>
      </c>
      <c r="G15" s="9">
        <f t="shared" si="1"/>
        <v>1011.34765625</v>
      </c>
      <c r="H15" s="9">
        <f t="shared" si="2"/>
        <v>975.60525824000001</v>
      </c>
      <c r="I15" s="9">
        <f t="shared" si="3"/>
        <v>941.68954742999995</v>
      </c>
      <c r="J15" s="9">
        <f t="shared" si="4"/>
        <v>914.74314751999998</v>
      </c>
      <c r="K15" s="7">
        <f t="shared" si="5"/>
        <v>899.36993620999999</v>
      </c>
    </row>
    <row r="16" spans="1:11" x14ac:dyDescent="0.25">
      <c r="A16" s="8">
        <v>11</v>
      </c>
      <c r="B16" s="7">
        <v>1200</v>
      </c>
      <c r="C16" s="8">
        <f t="shared" si="6"/>
        <v>1022.97148329</v>
      </c>
      <c r="D16" s="9">
        <f t="shared" si="7"/>
        <v>1095.7707673600003</v>
      </c>
      <c r="E16" s="9">
        <f t="shared" si="8"/>
        <v>1110.58875941</v>
      </c>
      <c r="F16" s="9">
        <f t="shared" si="0"/>
        <v>1104.3621672959998</v>
      </c>
      <c r="G16" s="9">
        <f t="shared" si="1"/>
        <v>1105.673828125</v>
      </c>
      <c r="H16" s="9">
        <f t="shared" si="2"/>
        <v>1110.2421032960001</v>
      </c>
      <c r="I16" s="9">
        <f t="shared" si="3"/>
        <v>1122.506864229</v>
      </c>
      <c r="J16" s="9">
        <f t="shared" si="4"/>
        <v>1142.9486295040001</v>
      </c>
      <c r="K16" s="7">
        <f t="shared" si="5"/>
        <v>1169.9369936210001</v>
      </c>
    </row>
    <row r="17" spans="1:38" x14ac:dyDescent="0.25">
      <c r="A17" s="8">
        <v>12</v>
      </c>
      <c r="B17" s="7">
        <v>1800</v>
      </c>
      <c r="C17" s="8">
        <f t="shared" si="6"/>
        <v>1100.6743349610001</v>
      </c>
      <c r="D17" s="9">
        <f t="shared" si="7"/>
        <v>1236.6166138880003</v>
      </c>
      <c r="E17" s="9">
        <f t="shared" si="8"/>
        <v>1317.412131587</v>
      </c>
      <c r="F17" s="9">
        <f t="shared" si="0"/>
        <v>1382.6173003775998</v>
      </c>
      <c r="G17" s="9">
        <f t="shared" si="1"/>
        <v>1452.8369140625</v>
      </c>
      <c r="H17" s="9">
        <f t="shared" si="2"/>
        <v>1524.0968413184</v>
      </c>
      <c r="I17" s="9">
        <f t="shared" si="3"/>
        <v>1596.7520592687001</v>
      </c>
      <c r="J17" s="9">
        <f t="shared" si="4"/>
        <v>1668.5897259008</v>
      </c>
      <c r="K17" s="7">
        <f t="shared" si="5"/>
        <v>1736.9936993621</v>
      </c>
    </row>
    <row r="18" spans="1:38" x14ac:dyDescent="0.25">
      <c r="A18" s="8">
        <v>13</v>
      </c>
      <c r="B18" s="7">
        <v>800</v>
      </c>
      <c r="C18" s="8">
        <f t="shared" si="6"/>
        <v>1070.6069014649001</v>
      </c>
      <c r="D18" s="9">
        <f t="shared" si="7"/>
        <v>1149.2932911104003</v>
      </c>
      <c r="E18" s="9">
        <f t="shared" si="8"/>
        <v>1162.1884921108999</v>
      </c>
      <c r="F18" s="9">
        <f t="shared" si="0"/>
        <v>1149.5703802265598</v>
      </c>
      <c r="G18" s="9">
        <f t="shared" si="1"/>
        <v>1126.41845703125</v>
      </c>
      <c r="H18" s="9">
        <f t="shared" si="2"/>
        <v>1089.6387365273599</v>
      </c>
      <c r="I18" s="9">
        <f t="shared" si="3"/>
        <v>1039.02561778061</v>
      </c>
      <c r="J18" s="9">
        <f t="shared" si="4"/>
        <v>973.71794518016009</v>
      </c>
      <c r="K18" s="7">
        <f t="shared" si="5"/>
        <v>893.69936993621002</v>
      </c>
    </row>
    <row r="19" spans="1:38" x14ac:dyDescent="0.25">
      <c r="A19" s="8">
        <v>14</v>
      </c>
      <c r="B19" s="7">
        <v>900</v>
      </c>
      <c r="C19" s="8">
        <f t="shared" si="6"/>
        <v>1053.5462113184103</v>
      </c>
      <c r="D19" s="9">
        <f t="shared" si="7"/>
        <v>1099.4346328883203</v>
      </c>
      <c r="E19" s="9">
        <f t="shared" si="8"/>
        <v>1083.5319444776298</v>
      </c>
      <c r="F19" s="9">
        <f t="shared" si="0"/>
        <v>1049.7422281359359</v>
      </c>
      <c r="G19" s="9">
        <f t="shared" si="1"/>
        <v>1013.209228515625</v>
      </c>
      <c r="H19" s="9">
        <f t="shared" si="2"/>
        <v>975.85549461094399</v>
      </c>
      <c r="I19" s="9">
        <f t="shared" si="3"/>
        <v>941.707685334183</v>
      </c>
      <c r="J19" s="9">
        <f t="shared" si="4"/>
        <v>914.74358903603206</v>
      </c>
      <c r="K19" s="7">
        <f t="shared" si="5"/>
        <v>899.36993699362097</v>
      </c>
    </row>
    <row r="20" spans="1:38" x14ac:dyDescent="0.25">
      <c r="A20" s="8">
        <v>15</v>
      </c>
      <c r="B20" s="7">
        <v>1200</v>
      </c>
      <c r="C20" s="8">
        <f t="shared" si="6"/>
        <v>1068.1915901865693</v>
      </c>
      <c r="D20" s="9">
        <f t="shared" si="7"/>
        <v>1119.5477063106564</v>
      </c>
      <c r="E20" s="9">
        <f t="shared" si="8"/>
        <v>1118.4723611343409</v>
      </c>
      <c r="F20" s="9">
        <f t="shared" si="0"/>
        <v>1109.8453368815615</v>
      </c>
      <c r="G20" s="9">
        <f t="shared" si="1"/>
        <v>1106.6046142578125</v>
      </c>
      <c r="H20" s="9">
        <f t="shared" si="2"/>
        <v>1110.3421978443776</v>
      </c>
      <c r="I20" s="9">
        <f t="shared" si="3"/>
        <v>1122.5123056002549</v>
      </c>
      <c r="J20" s="9">
        <f t="shared" si="4"/>
        <v>1142.9487178072063</v>
      </c>
      <c r="K20" s="7">
        <f t="shared" si="5"/>
        <v>1169.9369936993621</v>
      </c>
    </row>
    <row r="21" spans="1:38" x14ac:dyDescent="0.25">
      <c r="A21" s="8">
        <v>16</v>
      </c>
      <c r="B21" s="7">
        <v>1800</v>
      </c>
      <c r="C21" s="8">
        <f t="shared" si="6"/>
        <v>1141.3724311679125</v>
      </c>
      <c r="D21" s="9">
        <f t="shared" si="7"/>
        <v>1255.638165048525</v>
      </c>
      <c r="E21" s="9">
        <f t="shared" si="8"/>
        <v>1322.9306527940385</v>
      </c>
      <c r="F21" s="9">
        <f t="shared" si="0"/>
        <v>1385.9072021289369</v>
      </c>
      <c r="G21" s="9">
        <f t="shared" si="1"/>
        <v>1453.3023071289063</v>
      </c>
      <c r="H21" s="9">
        <f t="shared" si="2"/>
        <v>1524.1368791377511</v>
      </c>
      <c r="I21" s="9">
        <f t="shared" si="3"/>
        <v>1596.7536916800764</v>
      </c>
      <c r="J21" s="9">
        <f t="shared" si="4"/>
        <v>1668.5897435614413</v>
      </c>
      <c r="K21" s="7">
        <f t="shared" si="5"/>
        <v>1736.9936993699362</v>
      </c>
    </row>
    <row r="22" spans="1:38" x14ac:dyDescent="0.25">
      <c r="A22" s="8">
        <v>17</v>
      </c>
      <c r="B22" s="7">
        <v>800</v>
      </c>
      <c r="C22" s="8">
        <f t="shared" si="6"/>
        <v>1107.2351880511212</v>
      </c>
      <c r="D22" s="9">
        <f t="shared" si="7"/>
        <v>1164.5105320388202</v>
      </c>
      <c r="E22" s="9">
        <f t="shared" si="8"/>
        <v>1166.0514569558268</v>
      </c>
      <c r="F22" s="9">
        <f t="shared" si="0"/>
        <v>1151.5443212773621</v>
      </c>
      <c r="G22" s="9">
        <f t="shared" si="1"/>
        <v>1126.6511535644531</v>
      </c>
      <c r="H22" s="9">
        <f t="shared" si="2"/>
        <v>1089.6547516551004</v>
      </c>
      <c r="I22" s="9">
        <f t="shared" si="3"/>
        <v>1039.026107504023</v>
      </c>
      <c r="J22" s="9">
        <f t="shared" si="4"/>
        <v>973.71794871228826</v>
      </c>
      <c r="K22" s="7">
        <f t="shared" si="5"/>
        <v>893.69936993699366</v>
      </c>
    </row>
    <row r="23" spans="1:38" x14ac:dyDescent="0.25">
      <c r="A23" s="8">
        <v>18</v>
      </c>
      <c r="B23" s="7">
        <v>900</v>
      </c>
      <c r="C23" s="8">
        <f t="shared" si="6"/>
        <v>1086.5116692460092</v>
      </c>
      <c r="D23" s="9">
        <f t="shared" si="7"/>
        <v>1111.6084256310562</v>
      </c>
      <c r="E23" s="9">
        <f t="shared" si="8"/>
        <v>1086.2360198690787</v>
      </c>
      <c r="F23" s="9">
        <f t="shared" si="0"/>
        <v>1050.9265927664173</v>
      </c>
      <c r="G23" s="9">
        <f t="shared" si="1"/>
        <v>1013.3255767822266</v>
      </c>
      <c r="H23" s="9">
        <f t="shared" si="2"/>
        <v>975.86190066204017</v>
      </c>
      <c r="I23" s="9">
        <f t="shared" si="3"/>
        <v>941.70783225120681</v>
      </c>
      <c r="J23" s="9">
        <f t="shared" si="4"/>
        <v>914.74358974245763</v>
      </c>
      <c r="K23" s="7">
        <f t="shared" si="5"/>
        <v>899.36993699369941</v>
      </c>
    </row>
    <row r="24" spans="1:38" x14ac:dyDescent="0.25">
      <c r="A24" s="8">
        <v>19</v>
      </c>
      <c r="B24" s="7">
        <v>1200</v>
      </c>
      <c r="C24" s="8">
        <f t="shared" si="6"/>
        <v>1097.8605023214081</v>
      </c>
      <c r="D24" s="9">
        <f t="shared" si="7"/>
        <v>1129.2867405048451</v>
      </c>
      <c r="E24" s="9">
        <f t="shared" si="8"/>
        <v>1120.3652139083551</v>
      </c>
      <c r="F24" s="9">
        <f t="shared" si="0"/>
        <v>1110.5559556598505</v>
      </c>
      <c r="G24" s="9">
        <f t="shared" si="1"/>
        <v>1106.6627883911133</v>
      </c>
      <c r="H24" s="9">
        <f t="shared" si="2"/>
        <v>1110.3447602648162</v>
      </c>
      <c r="I24" s="9">
        <f t="shared" si="3"/>
        <v>1122.512349675362</v>
      </c>
      <c r="J24" s="9">
        <f t="shared" si="4"/>
        <v>1142.9487179484915</v>
      </c>
      <c r="K24" s="7">
        <f t="shared" si="5"/>
        <v>1169.9369936993699</v>
      </c>
    </row>
    <row r="25" spans="1:38" ht="15.75" thickBot="1" x14ac:dyDescent="0.3">
      <c r="A25" s="14">
        <v>20</v>
      </c>
      <c r="B25" s="7">
        <v>1800</v>
      </c>
      <c r="C25" s="14">
        <f t="shared" si="6"/>
        <v>1168.0744520892672</v>
      </c>
      <c r="D25" s="15">
        <f t="shared" si="7"/>
        <v>1263.4293924038761</v>
      </c>
      <c r="E25" s="15">
        <f t="shared" si="8"/>
        <v>1324.2556497358487</v>
      </c>
      <c r="F25" s="15">
        <f t="shared" si="0"/>
        <v>1386.3335733959102</v>
      </c>
      <c r="G25" s="15">
        <f t="shared" si="1"/>
        <v>1453.3313941955566</v>
      </c>
      <c r="H25" s="15">
        <f t="shared" si="2"/>
        <v>1524.1379041059265</v>
      </c>
      <c r="I25" s="15">
        <f t="shared" si="3"/>
        <v>1596.7537049026087</v>
      </c>
      <c r="J25" s="15">
        <f>0.8*B25+0.2*J24</f>
        <v>1668.5897435896984</v>
      </c>
      <c r="K25" s="13">
        <f t="shared" si="5"/>
        <v>1736.9936993699371</v>
      </c>
    </row>
    <row r="26" spans="1:38" ht="15.75" thickBot="1" x14ac:dyDescent="0.3"/>
    <row r="27" spans="1:38" ht="15.75" thickBot="1" x14ac:dyDescent="0.3">
      <c r="A27" s="43" t="s">
        <v>0</v>
      </c>
      <c r="B27" s="44"/>
      <c r="C27" s="46" t="s">
        <v>1</v>
      </c>
      <c r="D27" s="41"/>
      <c r="E27" s="41"/>
      <c r="F27" s="41"/>
      <c r="G27" s="41"/>
      <c r="H27" s="41"/>
      <c r="I27" s="41"/>
      <c r="J27" s="41"/>
      <c r="K27" s="42"/>
      <c r="L27" s="21" t="s">
        <v>13</v>
      </c>
      <c r="M27" s="21"/>
      <c r="N27" s="21"/>
      <c r="O27" s="21"/>
      <c r="P27" s="21"/>
      <c r="Q27" s="21"/>
      <c r="R27" s="21"/>
      <c r="S27" s="21"/>
      <c r="T27" s="21"/>
      <c r="U27" s="46" t="s">
        <v>14</v>
      </c>
      <c r="V27" s="41"/>
      <c r="W27" s="41"/>
      <c r="X27" s="41"/>
      <c r="Y27" s="41"/>
      <c r="Z27" s="41"/>
      <c r="AA27" s="41"/>
      <c r="AB27" s="41"/>
      <c r="AC27" s="42"/>
      <c r="AD27" s="41" t="s">
        <v>15</v>
      </c>
      <c r="AE27" s="41"/>
      <c r="AF27" s="41"/>
      <c r="AG27" s="41"/>
      <c r="AH27" s="41"/>
      <c r="AI27" s="41"/>
      <c r="AJ27" s="41"/>
      <c r="AK27" s="41"/>
      <c r="AL27" s="42"/>
    </row>
    <row r="28" spans="1:38" ht="15.75" thickBot="1" x14ac:dyDescent="0.3">
      <c r="A28" s="1" t="s">
        <v>2</v>
      </c>
      <c r="B28" s="2" t="s">
        <v>3</v>
      </c>
      <c r="C28" s="3" t="s">
        <v>4</v>
      </c>
      <c r="D28" s="3" t="s">
        <v>5</v>
      </c>
      <c r="E28" s="3" t="s">
        <v>6</v>
      </c>
      <c r="F28" s="4" t="s">
        <v>7</v>
      </c>
      <c r="G28" s="4" t="s">
        <v>8</v>
      </c>
      <c r="H28" s="4" t="s">
        <v>9</v>
      </c>
      <c r="I28" s="4" t="s">
        <v>10</v>
      </c>
      <c r="J28" s="4" t="s">
        <v>11</v>
      </c>
      <c r="K28" s="5" t="s">
        <v>12</v>
      </c>
      <c r="L28" s="22" t="s">
        <v>4</v>
      </c>
      <c r="M28" s="23" t="s">
        <v>5</v>
      </c>
      <c r="N28" s="23" t="s">
        <v>6</v>
      </c>
      <c r="O28" s="23" t="s">
        <v>7</v>
      </c>
      <c r="P28" s="17" t="s">
        <v>8</v>
      </c>
      <c r="Q28" s="17" t="s">
        <v>9</v>
      </c>
      <c r="R28" s="17" t="s">
        <v>10</v>
      </c>
      <c r="S28" s="17" t="s">
        <v>11</v>
      </c>
      <c r="T28" s="24" t="s">
        <v>12</v>
      </c>
      <c r="U28" s="25" t="s">
        <v>4</v>
      </c>
      <c r="V28" s="25" t="s">
        <v>5</v>
      </c>
      <c r="W28" s="25" t="s">
        <v>6</v>
      </c>
      <c r="X28" s="26" t="s">
        <v>7</v>
      </c>
      <c r="Y28" s="26" t="s">
        <v>8</v>
      </c>
      <c r="Z28" s="26" t="s">
        <v>9</v>
      </c>
      <c r="AA28" s="26" t="s">
        <v>10</v>
      </c>
      <c r="AB28" s="26" t="s">
        <v>11</v>
      </c>
      <c r="AC28" s="27" t="s">
        <v>12</v>
      </c>
      <c r="AD28" s="28" t="s">
        <v>4</v>
      </c>
      <c r="AE28" s="29" t="s">
        <v>5</v>
      </c>
      <c r="AF28" s="29" t="s">
        <v>6</v>
      </c>
      <c r="AG28" s="30" t="s">
        <v>7</v>
      </c>
      <c r="AH28" s="30" t="s">
        <v>8</v>
      </c>
      <c r="AI28" s="30" t="s">
        <v>9</v>
      </c>
      <c r="AJ28" s="30" t="s">
        <v>10</v>
      </c>
      <c r="AK28" s="30" t="s">
        <v>11</v>
      </c>
      <c r="AL28" s="31" t="s">
        <v>12</v>
      </c>
    </row>
    <row r="29" spans="1:38" x14ac:dyDescent="0.25">
      <c r="A29" s="6">
        <v>1</v>
      </c>
      <c r="B29" s="7">
        <v>800</v>
      </c>
      <c r="C29" s="8">
        <v>110</v>
      </c>
      <c r="D29" s="9">
        <v>110</v>
      </c>
      <c r="E29" s="9">
        <v>110</v>
      </c>
      <c r="F29" s="10">
        <v>110</v>
      </c>
      <c r="G29" s="10">
        <v>110</v>
      </c>
      <c r="H29" s="10">
        <v>110</v>
      </c>
      <c r="I29" s="10">
        <v>110</v>
      </c>
      <c r="J29" s="10">
        <v>110</v>
      </c>
      <c r="K29" s="11">
        <v>110</v>
      </c>
      <c r="L29" s="10">
        <v>110</v>
      </c>
      <c r="M29" s="10">
        <v>110</v>
      </c>
      <c r="N29" s="10">
        <v>110</v>
      </c>
      <c r="O29" s="10">
        <v>110</v>
      </c>
      <c r="P29" s="10">
        <v>110</v>
      </c>
      <c r="Q29" s="10">
        <v>110</v>
      </c>
      <c r="R29" s="10">
        <v>110</v>
      </c>
      <c r="S29" s="10">
        <v>110</v>
      </c>
      <c r="T29" s="10">
        <v>110</v>
      </c>
      <c r="U29" s="8">
        <f t="shared" ref="U29:U48" si="9">(C6-C29)/9</f>
        <v>0</v>
      </c>
      <c r="V29" s="9">
        <f t="shared" ref="V29:V48" si="10">(D6-D29)/4</f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1">
        <v>0</v>
      </c>
      <c r="AD29" s="32"/>
      <c r="AE29" s="32"/>
      <c r="AF29" s="32"/>
      <c r="AG29" s="32"/>
      <c r="AH29" s="32"/>
      <c r="AI29" s="32"/>
      <c r="AJ29" s="32"/>
      <c r="AK29" s="32"/>
      <c r="AL29" s="33"/>
    </row>
    <row r="30" spans="1:38" x14ac:dyDescent="0.25">
      <c r="A30" s="6">
        <v>2</v>
      </c>
      <c r="B30" s="7">
        <v>900</v>
      </c>
      <c r="C30" s="8">
        <f t="shared" ref="C30:C48" si="11">0.1*C7 + 0.9*C29</f>
        <v>180</v>
      </c>
      <c r="D30" s="9">
        <f t="shared" ref="D30:D48" si="12">0.2*D7 + 0.8*D29</f>
        <v>252</v>
      </c>
      <c r="E30" s="9">
        <f t="shared" ref="E30:E48" si="13">0.3*E7 + 0.7*E29</f>
        <v>326</v>
      </c>
      <c r="F30" s="9">
        <f t="shared" ref="F30:F48" si="14">0.4*F7+0.6*F29</f>
        <v>236.4</v>
      </c>
      <c r="G30" s="9">
        <f t="shared" ref="G30:G48" si="15">0.5*G7+0.5*G29</f>
        <v>307.5</v>
      </c>
      <c r="H30" s="9">
        <f t="shared" ref="H30:H48" si="16">0.6*H7+0.4*H29</f>
        <v>394.4</v>
      </c>
      <c r="I30" s="9">
        <f t="shared" ref="I30:I48" si="17">0.7*I7+0.3*I29</f>
        <v>497.09999999999997</v>
      </c>
      <c r="J30" s="9">
        <f t="shared" ref="J30:J48" si="18">0.8*J7+0.2*J29</f>
        <v>615.6</v>
      </c>
      <c r="K30" s="7">
        <f t="shared" ref="K30:K48" si="19">0.9*K7+0.1*K29</f>
        <v>749.9</v>
      </c>
      <c r="L30" s="9">
        <f t="shared" ref="L30:L48" si="20">2*C7-C30</f>
        <v>1440</v>
      </c>
      <c r="M30" s="9">
        <f t="shared" ref="M30:M48" si="21">2*D7-D30</f>
        <v>1388</v>
      </c>
      <c r="N30" s="9">
        <f t="shared" ref="N30:N48" si="22">2*E7-E30</f>
        <v>1334</v>
      </c>
      <c r="O30" s="9">
        <f t="shared" ref="O30:O48" si="23">2*F7-F30</f>
        <v>615.6</v>
      </c>
      <c r="P30" s="9">
        <f t="shared" ref="P30:P48" si="24">2*G7-G30</f>
        <v>702.5</v>
      </c>
      <c r="Q30" s="9">
        <f t="shared" ref="Q30:Q48" si="25">2*H7-H30</f>
        <v>773.6</v>
      </c>
      <c r="R30" s="9">
        <f t="shared" ref="R30:R48" si="26">2*I7-I30</f>
        <v>828.90000000000009</v>
      </c>
      <c r="S30" s="9">
        <f t="shared" ref="S30:S48" si="27">2*J7-J30</f>
        <v>868.4</v>
      </c>
      <c r="T30" s="9">
        <f t="shared" ref="T30:T48" si="28">2*K7-K30</f>
        <v>892.1</v>
      </c>
      <c r="U30" s="8">
        <f t="shared" si="9"/>
        <v>70</v>
      </c>
      <c r="V30" s="9">
        <f t="shared" si="10"/>
        <v>142</v>
      </c>
      <c r="W30" s="9">
        <f t="shared" ref="W30:W48" si="29">3*(E7-E30)/7</f>
        <v>216</v>
      </c>
      <c r="X30" s="9">
        <f t="shared" ref="X30:X48" si="30">2*(F7-F30)/3</f>
        <v>126.39999999999999</v>
      </c>
      <c r="Y30" s="9">
        <f t="shared" ref="Y30:Y48" si="31">G7-G30</f>
        <v>197.5</v>
      </c>
      <c r="Z30" s="9">
        <f t="shared" ref="Z30:Z48" si="32">3*(H7-H30)/2</f>
        <v>284.40000000000003</v>
      </c>
      <c r="AA30" s="9">
        <f t="shared" ref="AA30:AA48" si="33">7*(I7-I30)/3</f>
        <v>387.10000000000008</v>
      </c>
      <c r="AB30" s="9">
        <f t="shared" ref="AB30:AB48" si="34">4*(J7-J30)</f>
        <v>505.59999999999991</v>
      </c>
      <c r="AC30" s="7">
        <f t="shared" ref="AC30:AC48" si="35">9*(K7-K30)</f>
        <v>639.9000000000002</v>
      </c>
      <c r="AD30" s="32">
        <f t="shared" ref="AD30:AD48" si="36">L30+U30</f>
        <v>1510</v>
      </c>
      <c r="AE30" s="32">
        <f t="shared" ref="AE30:AE48" si="37">M30+V30</f>
        <v>1530</v>
      </c>
      <c r="AF30" s="32">
        <f t="shared" ref="AF30:AF48" si="38">N30+W30</f>
        <v>1550</v>
      </c>
      <c r="AG30" s="32">
        <f t="shared" ref="AG30:AG48" si="39">O30+X30</f>
        <v>742</v>
      </c>
      <c r="AH30" s="32">
        <f t="shared" ref="AH30:AH48" si="40">P30+Y30</f>
        <v>900</v>
      </c>
      <c r="AI30" s="32">
        <f t="shared" ref="AI30:AI48" si="41">Q30+Z30</f>
        <v>1058</v>
      </c>
      <c r="AJ30" s="32">
        <f t="shared" ref="AJ30:AL45" si="42">R30+AA30</f>
        <v>1216.0000000000002</v>
      </c>
      <c r="AK30" s="32">
        <f t="shared" si="42"/>
        <v>1374</v>
      </c>
      <c r="AL30" s="33">
        <f t="shared" si="42"/>
        <v>1532.0000000000002</v>
      </c>
    </row>
    <row r="31" spans="1:38" x14ac:dyDescent="0.25">
      <c r="A31" s="6">
        <v>3</v>
      </c>
      <c r="B31" s="7">
        <v>1200</v>
      </c>
      <c r="C31" s="8">
        <f t="shared" si="11"/>
        <v>246.9</v>
      </c>
      <c r="D31" s="9">
        <f t="shared" si="12"/>
        <v>380.80000000000007</v>
      </c>
      <c r="E31" s="9">
        <f t="shared" si="13"/>
        <v>510.5</v>
      </c>
      <c r="F31" s="9">
        <f t="shared" si="14"/>
        <v>436.08000000000004</v>
      </c>
      <c r="G31" s="9">
        <f t="shared" si="15"/>
        <v>580</v>
      </c>
      <c r="H31" s="9">
        <f t="shared" si="16"/>
        <v>729.92</v>
      </c>
      <c r="I31" s="9">
        <f t="shared" si="17"/>
        <v>876.36</v>
      </c>
      <c r="J31" s="9">
        <f t="shared" si="18"/>
        <v>1009.8400000000001</v>
      </c>
      <c r="K31" s="7">
        <f t="shared" si="19"/>
        <v>1120.8799999999999</v>
      </c>
      <c r="L31" s="9">
        <f t="shared" si="20"/>
        <v>1451.1</v>
      </c>
      <c r="M31" s="9">
        <f t="shared" si="21"/>
        <v>1411.1999999999998</v>
      </c>
      <c r="N31" s="9">
        <f t="shared" si="22"/>
        <v>1371.5</v>
      </c>
      <c r="O31" s="9">
        <f t="shared" si="23"/>
        <v>1035.1199999999999</v>
      </c>
      <c r="P31" s="9">
        <f t="shared" si="24"/>
        <v>1125</v>
      </c>
      <c r="Q31" s="9">
        <f t="shared" si="25"/>
        <v>1177.2800000000002</v>
      </c>
      <c r="R31" s="9">
        <f t="shared" si="26"/>
        <v>1201.44</v>
      </c>
      <c r="S31" s="9">
        <f t="shared" si="27"/>
        <v>1206.96</v>
      </c>
      <c r="T31" s="9">
        <f t="shared" si="28"/>
        <v>1203.32</v>
      </c>
      <c r="U31" s="8">
        <f t="shared" si="9"/>
        <v>66.900000000000006</v>
      </c>
      <c r="V31" s="9">
        <f t="shared" si="10"/>
        <v>128.79999999999998</v>
      </c>
      <c r="W31" s="9">
        <f t="shared" si="29"/>
        <v>184.5</v>
      </c>
      <c r="X31" s="9">
        <f t="shared" si="30"/>
        <v>199.67999999999998</v>
      </c>
      <c r="Y31" s="9">
        <f t="shared" si="31"/>
        <v>272.5</v>
      </c>
      <c r="Z31" s="9">
        <f t="shared" si="32"/>
        <v>335.5200000000001</v>
      </c>
      <c r="AA31" s="9">
        <f t="shared" si="33"/>
        <v>379.26000000000022</v>
      </c>
      <c r="AB31" s="9">
        <f t="shared" si="34"/>
        <v>394.23999999999978</v>
      </c>
      <c r="AC31" s="7">
        <f t="shared" si="35"/>
        <v>370.98000000000025</v>
      </c>
      <c r="AD31" s="32">
        <f t="shared" si="36"/>
        <v>1518</v>
      </c>
      <c r="AE31" s="32">
        <f t="shared" si="37"/>
        <v>1539.9999999999998</v>
      </c>
      <c r="AF31" s="32">
        <f t="shared" si="38"/>
        <v>1556</v>
      </c>
      <c r="AG31" s="32">
        <f t="shared" si="39"/>
        <v>1234.8</v>
      </c>
      <c r="AH31" s="32">
        <f t="shared" si="40"/>
        <v>1397.5</v>
      </c>
      <c r="AI31" s="32">
        <f t="shared" si="41"/>
        <v>1512.8000000000002</v>
      </c>
      <c r="AJ31" s="32">
        <f t="shared" si="42"/>
        <v>1580.7000000000003</v>
      </c>
      <c r="AK31" s="32">
        <f t="shared" si="42"/>
        <v>1601.1999999999998</v>
      </c>
      <c r="AL31" s="33">
        <f t="shared" si="42"/>
        <v>1574.3000000000002</v>
      </c>
    </row>
    <row r="32" spans="1:38" x14ac:dyDescent="0.25">
      <c r="A32" s="6">
        <v>4</v>
      </c>
      <c r="B32" s="7">
        <v>1800</v>
      </c>
      <c r="C32" s="8">
        <f t="shared" si="11"/>
        <v>316.62</v>
      </c>
      <c r="D32" s="9">
        <f t="shared" si="12"/>
        <v>520.00000000000011</v>
      </c>
      <c r="E32" s="9">
        <f t="shared" si="13"/>
        <v>716.95999999999992</v>
      </c>
      <c r="F32" s="9">
        <f t="shared" si="14"/>
        <v>726.19200000000012</v>
      </c>
      <c r="G32" s="9">
        <f t="shared" si="15"/>
        <v>953.125</v>
      </c>
      <c r="H32" s="9">
        <f t="shared" si="16"/>
        <v>1168.8320000000001</v>
      </c>
      <c r="I32" s="9">
        <f t="shared" si="17"/>
        <v>1363.0769999999998</v>
      </c>
      <c r="J32" s="9">
        <f t="shared" si="18"/>
        <v>1531.3120000000001</v>
      </c>
      <c r="K32" s="7">
        <f t="shared" si="19"/>
        <v>1674.6770000000001</v>
      </c>
      <c r="L32" s="9">
        <f t="shared" si="20"/>
        <v>1571.58</v>
      </c>
      <c r="M32" s="9">
        <f t="shared" si="21"/>
        <v>1633.6000000000004</v>
      </c>
      <c r="N32" s="9">
        <f t="shared" si="22"/>
        <v>1680.4399999999996</v>
      </c>
      <c r="O32" s="9">
        <f t="shared" si="23"/>
        <v>1596.5280000000002</v>
      </c>
      <c r="P32" s="9">
        <f t="shared" si="24"/>
        <v>1699.375</v>
      </c>
      <c r="Q32" s="9">
        <f t="shared" si="25"/>
        <v>1754.048</v>
      </c>
      <c r="R32" s="9">
        <f t="shared" si="26"/>
        <v>1780.2630000000004</v>
      </c>
      <c r="S32" s="9">
        <f t="shared" si="27"/>
        <v>1792.048</v>
      </c>
      <c r="T32" s="9">
        <f t="shared" si="28"/>
        <v>1797.7429999999999</v>
      </c>
      <c r="U32" s="8">
        <f t="shared" si="9"/>
        <v>69.72</v>
      </c>
      <c r="V32" s="9">
        <f t="shared" si="10"/>
        <v>139.20000000000002</v>
      </c>
      <c r="W32" s="9">
        <f t="shared" si="29"/>
        <v>206.45999999999998</v>
      </c>
      <c r="X32" s="9">
        <f t="shared" si="30"/>
        <v>290.11200000000002</v>
      </c>
      <c r="Y32" s="9">
        <f t="shared" si="31"/>
        <v>373.125</v>
      </c>
      <c r="Z32" s="9">
        <f t="shared" si="32"/>
        <v>438.91199999999992</v>
      </c>
      <c r="AA32" s="9">
        <f t="shared" si="33"/>
        <v>486.71700000000072</v>
      </c>
      <c r="AB32" s="9">
        <f t="shared" si="34"/>
        <v>521.47199999999975</v>
      </c>
      <c r="AC32" s="7">
        <f t="shared" si="35"/>
        <v>553.79699999999912</v>
      </c>
      <c r="AD32" s="32">
        <f t="shared" si="36"/>
        <v>1641.3</v>
      </c>
      <c r="AE32" s="32">
        <f t="shared" si="37"/>
        <v>1772.8000000000004</v>
      </c>
      <c r="AF32" s="32">
        <f t="shared" si="38"/>
        <v>1886.8999999999996</v>
      </c>
      <c r="AG32" s="32">
        <f t="shared" si="39"/>
        <v>1886.6400000000003</v>
      </c>
      <c r="AH32" s="32">
        <f t="shared" si="40"/>
        <v>2072.5</v>
      </c>
      <c r="AI32" s="32">
        <f t="shared" si="41"/>
        <v>2192.96</v>
      </c>
      <c r="AJ32" s="32">
        <f t="shared" si="42"/>
        <v>2266.9800000000009</v>
      </c>
      <c r="AK32" s="32">
        <f t="shared" si="42"/>
        <v>2313.5199999999995</v>
      </c>
      <c r="AL32" s="33">
        <f t="shared" si="42"/>
        <v>2351.5399999999991</v>
      </c>
    </row>
    <row r="33" spans="1:38" x14ac:dyDescent="0.25">
      <c r="A33" s="6">
        <v>5</v>
      </c>
      <c r="B33" s="7">
        <v>800</v>
      </c>
      <c r="C33" s="8">
        <f t="shared" si="11"/>
        <v>377.92700000000002</v>
      </c>
      <c r="D33" s="9">
        <f t="shared" si="12"/>
        <v>620.28800000000012</v>
      </c>
      <c r="E33" s="9">
        <f t="shared" si="13"/>
        <v>825.59899999999982</v>
      </c>
      <c r="F33" s="9">
        <f t="shared" si="14"/>
        <v>842.44160000000011</v>
      </c>
      <c r="G33" s="9">
        <f t="shared" si="15"/>
        <v>1008.125</v>
      </c>
      <c r="H33" s="9">
        <f t="shared" si="16"/>
        <v>1106.2784000000001</v>
      </c>
      <c r="I33" s="9">
        <f t="shared" si="17"/>
        <v>1130.9737999999998</v>
      </c>
      <c r="J33" s="9">
        <f t="shared" si="18"/>
        <v>1084.1312</v>
      </c>
      <c r="K33" s="7">
        <f t="shared" si="19"/>
        <v>971.72660000000008</v>
      </c>
      <c r="L33" s="9">
        <f t="shared" si="20"/>
        <v>1481.453</v>
      </c>
      <c r="M33" s="9">
        <f t="shared" si="21"/>
        <v>1422.5920000000001</v>
      </c>
      <c r="N33" s="9">
        <f t="shared" si="22"/>
        <v>1332.5809999999997</v>
      </c>
      <c r="O33" s="9">
        <f t="shared" si="23"/>
        <v>1191.1904</v>
      </c>
      <c r="P33" s="9">
        <f t="shared" si="24"/>
        <v>1118.125</v>
      </c>
      <c r="Q33" s="9">
        <f t="shared" si="25"/>
        <v>1022.8735999999999</v>
      </c>
      <c r="R33" s="9">
        <f t="shared" si="26"/>
        <v>932.0282000000002</v>
      </c>
      <c r="S33" s="9">
        <f t="shared" si="27"/>
        <v>860.54079999999999</v>
      </c>
      <c r="T33" s="9">
        <f t="shared" si="28"/>
        <v>815.51539999999989</v>
      </c>
      <c r="U33" s="8">
        <f t="shared" si="9"/>
        <v>61.307000000000002</v>
      </c>
      <c r="V33" s="9">
        <f t="shared" si="10"/>
        <v>100.28800000000001</v>
      </c>
      <c r="W33" s="9">
        <f t="shared" si="29"/>
        <v>108.63899999999994</v>
      </c>
      <c r="X33" s="9">
        <f t="shared" si="30"/>
        <v>116.24959999999994</v>
      </c>
      <c r="Y33" s="9">
        <f t="shared" si="31"/>
        <v>55</v>
      </c>
      <c r="Z33" s="9">
        <f t="shared" si="32"/>
        <v>-62.553600000000188</v>
      </c>
      <c r="AA33" s="9">
        <f t="shared" si="33"/>
        <v>-232.10319999999948</v>
      </c>
      <c r="AB33" s="9">
        <f t="shared" si="34"/>
        <v>-447.18080000000009</v>
      </c>
      <c r="AC33" s="7">
        <f t="shared" si="35"/>
        <v>-702.95040000000085</v>
      </c>
      <c r="AD33" s="32">
        <f t="shared" si="36"/>
        <v>1542.76</v>
      </c>
      <c r="AE33" s="32">
        <f t="shared" si="37"/>
        <v>1522.88</v>
      </c>
      <c r="AF33" s="32">
        <f t="shared" si="38"/>
        <v>1441.2199999999996</v>
      </c>
      <c r="AG33" s="32">
        <f t="shared" si="39"/>
        <v>1307.4399999999998</v>
      </c>
      <c r="AH33" s="32">
        <f t="shared" si="40"/>
        <v>1173.125</v>
      </c>
      <c r="AI33" s="32">
        <f t="shared" si="41"/>
        <v>960.31999999999971</v>
      </c>
      <c r="AJ33" s="32">
        <f t="shared" si="42"/>
        <v>699.92500000000075</v>
      </c>
      <c r="AK33" s="32">
        <f t="shared" si="42"/>
        <v>413.3599999999999</v>
      </c>
      <c r="AL33" s="33">
        <f t="shared" si="42"/>
        <v>112.56499999999903</v>
      </c>
    </row>
    <row r="34" spans="1:38" x14ac:dyDescent="0.25">
      <c r="A34" s="6">
        <v>6</v>
      </c>
      <c r="B34" s="7">
        <v>900</v>
      </c>
      <c r="C34" s="8">
        <f t="shared" si="11"/>
        <v>432.80640000000005</v>
      </c>
      <c r="D34" s="9">
        <f t="shared" si="12"/>
        <v>695.66080000000022</v>
      </c>
      <c r="E34" s="9">
        <f t="shared" si="13"/>
        <v>885.52819999999974</v>
      </c>
      <c r="F34" s="9">
        <f t="shared" si="14"/>
        <v>893.50080000000003</v>
      </c>
      <c r="G34" s="9">
        <f t="shared" si="15"/>
        <v>994.84375</v>
      </c>
      <c r="H34" s="9">
        <f t="shared" si="16"/>
        <v>1022.0096000000001</v>
      </c>
      <c r="I34" s="9">
        <f t="shared" si="17"/>
        <v>996.90734999999984</v>
      </c>
      <c r="J34" s="9">
        <f t="shared" si="18"/>
        <v>948.40000000000009</v>
      </c>
      <c r="K34" s="7">
        <f t="shared" si="19"/>
        <v>906.59855000000016</v>
      </c>
      <c r="L34" s="9">
        <f t="shared" si="20"/>
        <v>1420.6356000000001</v>
      </c>
      <c r="M34" s="9">
        <f t="shared" si="21"/>
        <v>1298.6432</v>
      </c>
      <c r="N34" s="9">
        <f t="shared" si="22"/>
        <v>1165.1977999999999</v>
      </c>
      <c r="O34" s="9">
        <f t="shared" si="23"/>
        <v>1046.6784</v>
      </c>
      <c r="P34" s="9">
        <f t="shared" si="24"/>
        <v>968.28125</v>
      </c>
      <c r="Q34" s="9">
        <f t="shared" si="25"/>
        <v>909.65120000000002</v>
      </c>
      <c r="R34" s="9">
        <f t="shared" si="26"/>
        <v>881.9932500000001</v>
      </c>
      <c r="S34" s="9">
        <f t="shared" si="27"/>
        <v>880.53440000000001</v>
      </c>
      <c r="T34" s="9">
        <f t="shared" si="28"/>
        <v>892.12564999999995</v>
      </c>
      <c r="U34" s="8">
        <f t="shared" si="9"/>
        <v>54.879400000000004</v>
      </c>
      <c r="V34" s="9">
        <f t="shared" si="10"/>
        <v>75.372799999999984</v>
      </c>
      <c r="W34" s="9">
        <f t="shared" si="29"/>
        <v>59.929200000000037</v>
      </c>
      <c r="X34" s="9">
        <f t="shared" si="30"/>
        <v>51.059199999999997</v>
      </c>
      <c r="Y34" s="9">
        <f t="shared" si="31"/>
        <v>-13.28125</v>
      </c>
      <c r="Z34" s="9">
        <f t="shared" si="32"/>
        <v>-84.268800000000056</v>
      </c>
      <c r="AA34" s="9">
        <f t="shared" si="33"/>
        <v>-134.06644999999969</v>
      </c>
      <c r="AB34" s="9">
        <f t="shared" si="34"/>
        <v>-135.73120000000017</v>
      </c>
      <c r="AC34" s="7">
        <f t="shared" si="35"/>
        <v>-65.12805000000094</v>
      </c>
      <c r="AD34" s="32">
        <f t="shared" si="36"/>
        <v>1475.5150000000001</v>
      </c>
      <c r="AE34" s="32">
        <f t="shared" si="37"/>
        <v>1374.0160000000001</v>
      </c>
      <c r="AF34" s="32">
        <f t="shared" si="38"/>
        <v>1225.127</v>
      </c>
      <c r="AG34" s="32">
        <f t="shared" si="39"/>
        <v>1097.7375999999999</v>
      </c>
      <c r="AH34" s="32">
        <f t="shared" si="40"/>
        <v>955</v>
      </c>
      <c r="AI34" s="32">
        <f t="shared" si="41"/>
        <v>825.38239999999996</v>
      </c>
      <c r="AJ34" s="32">
        <f t="shared" si="42"/>
        <v>747.92680000000041</v>
      </c>
      <c r="AK34" s="32">
        <f t="shared" si="42"/>
        <v>744.80319999999983</v>
      </c>
      <c r="AL34" s="33">
        <f t="shared" si="42"/>
        <v>826.99759999999901</v>
      </c>
    </row>
    <row r="35" spans="1:38" x14ac:dyDescent="0.25">
      <c r="A35" s="6">
        <v>7</v>
      </c>
      <c r="B35" s="7">
        <v>1200</v>
      </c>
      <c r="C35" s="8">
        <f t="shared" si="11"/>
        <v>484.93065000000007</v>
      </c>
      <c r="D35" s="9">
        <f t="shared" si="12"/>
        <v>764.07296000000031</v>
      </c>
      <c r="E35" s="9">
        <f t="shared" si="13"/>
        <v>943.19596999999976</v>
      </c>
      <c r="F35" s="9">
        <f t="shared" si="14"/>
        <v>960.92198399999995</v>
      </c>
      <c r="G35" s="9">
        <f t="shared" si="15"/>
        <v>1042.8125</v>
      </c>
      <c r="H35" s="9">
        <f t="shared" si="16"/>
        <v>1072.6031359999999</v>
      </c>
      <c r="I35" s="9">
        <f t="shared" si="17"/>
        <v>1084.3567679999999</v>
      </c>
      <c r="J35" s="9">
        <f t="shared" si="18"/>
        <v>1103.9947520000001</v>
      </c>
      <c r="K35" s="7">
        <f t="shared" si="19"/>
        <v>1143.6024440000001</v>
      </c>
      <c r="L35" s="9">
        <f t="shared" si="20"/>
        <v>1423.1671500000002</v>
      </c>
      <c r="M35" s="9">
        <f t="shared" si="21"/>
        <v>1311.3702400000002</v>
      </c>
      <c r="N35" s="9">
        <f t="shared" si="22"/>
        <v>1212.31223</v>
      </c>
      <c r="O35" s="9">
        <f t="shared" si="23"/>
        <v>1163.185536</v>
      </c>
      <c r="P35" s="9">
        <f t="shared" si="24"/>
        <v>1138.75</v>
      </c>
      <c r="Q35" s="9">
        <f t="shared" si="25"/>
        <v>1140.0611839999999</v>
      </c>
      <c r="R35" s="9">
        <f t="shared" si="26"/>
        <v>1159.3134120000002</v>
      </c>
      <c r="S35" s="9">
        <f t="shared" si="27"/>
        <v>1181.792128</v>
      </c>
      <c r="T35" s="9">
        <f t="shared" si="28"/>
        <v>1196.269976</v>
      </c>
      <c r="U35" s="8">
        <f t="shared" si="9"/>
        <v>52.124250000000004</v>
      </c>
      <c r="V35" s="9">
        <f t="shared" si="10"/>
        <v>68.41216</v>
      </c>
      <c r="W35" s="9">
        <f t="shared" si="29"/>
        <v>57.667770000000054</v>
      </c>
      <c r="X35" s="9">
        <f t="shared" si="30"/>
        <v>67.421184000000039</v>
      </c>
      <c r="Y35" s="9">
        <f t="shared" si="31"/>
        <v>47.96875</v>
      </c>
      <c r="Z35" s="9">
        <f t="shared" si="32"/>
        <v>50.593535999999972</v>
      </c>
      <c r="AA35" s="9">
        <f t="shared" si="33"/>
        <v>87.449418000000378</v>
      </c>
      <c r="AB35" s="9">
        <f t="shared" si="34"/>
        <v>155.59475199999997</v>
      </c>
      <c r="AC35" s="7">
        <f t="shared" si="35"/>
        <v>237.00389399999972</v>
      </c>
      <c r="AD35" s="32">
        <f t="shared" si="36"/>
        <v>1475.2914000000003</v>
      </c>
      <c r="AE35" s="32">
        <f t="shared" si="37"/>
        <v>1379.7824000000003</v>
      </c>
      <c r="AF35" s="32">
        <f t="shared" si="38"/>
        <v>1269.98</v>
      </c>
      <c r="AG35" s="32">
        <f t="shared" si="39"/>
        <v>1230.60672</v>
      </c>
      <c r="AH35" s="32">
        <f t="shared" si="40"/>
        <v>1186.71875</v>
      </c>
      <c r="AI35" s="32">
        <f t="shared" si="41"/>
        <v>1190.65472</v>
      </c>
      <c r="AJ35" s="32">
        <f t="shared" si="42"/>
        <v>1246.7628300000006</v>
      </c>
      <c r="AK35" s="32">
        <f t="shared" si="42"/>
        <v>1337.38688</v>
      </c>
      <c r="AL35" s="33">
        <f t="shared" si="42"/>
        <v>1433.2738699999998</v>
      </c>
    </row>
    <row r="36" spans="1:38" x14ac:dyDescent="0.25">
      <c r="A36" s="6">
        <v>8</v>
      </c>
      <c r="B36" s="7">
        <v>1800</v>
      </c>
      <c r="C36" s="8">
        <f t="shared" si="11"/>
        <v>540.30198600000006</v>
      </c>
      <c r="D36" s="9">
        <f t="shared" si="12"/>
        <v>849.29382400000031</v>
      </c>
      <c r="E36" s="9">
        <f t="shared" si="13"/>
        <v>1048.5655399999996</v>
      </c>
      <c r="F36" s="9">
        <f t="shared" si="14"/>
        <v>1119.4460927999999</v>
      </c>
      <c r="G36" s="9">
        <f t="shared" si="15"/>
        <v>1244.1015625</v>
      </c>
      <c r="H36" s="9">
        <f t="shared" si="16"/>
        <v>1342.5609727999999</v>
      </c>
      <c r="I36" s="9">
        <f t="shared" si="17"/>
        <v>1442.8923992999999</v>
      </c>
      <c r="J36" s="9">
        <f t="shared" si="18"/>
        <v>1555.6619008</v>
      </c>
      <c r="K36" s="7">
        <f t="shared" si="19"/>
        <v>1677.6545033000002</v>
      </c>
      <c r="L36" s="9">
        <f t="shared" si="20"/>
        <v>1536.986034</v>
      </c>
      <c r="M36" s="9">
        <f t="shared" si="21"/>
        <v>1531.0607360000004</v>
      </c>
      <c r="N36" s="9">
        <f t="shared" si="22"/>
        <v>1540.2902000000004</v>
      </c>
      <c r="O36" s="9">
        <f t="shared" si="23"/>
        <v>1595.0184192000002</v>
      </c>
      <c r="P36" s="9">
        <f t="shared" si="24"/>
        <v>1646.6796875</v>
      </c>
      <c r="Q36" s="9">
        <f t="shared" si="25"/>
        <v>1702.5047552000001</v>
      </c>
      <c r="R36" s="9">
        <f t="shared" si="26"/>
        <v>1750.2086546999999</v>
      </c>
      <c r="S36" s="9">
        <f t="shared" si="27"/>
        <v>1781.4954752000001</v>
      </c>
      <c r="T36" s="9">
        <f t="shared" si="28"/>
        <v>1796.3327386999999</v>
      </c>
      <c r="U36" s="8">
        <f t="shared" si="9"/>
        <v>55.371335999999992</v>
      </c>
      <c r="V36" s="9">
        <f t="shared" si="10"/>
        <v>85.220864000000006</v>
      </c>
      <c r="W36" s="9">
        <f t="shared" si="29"/>
        <v>105.36957000000017</v>
      </c>
      <c r="X36" s="9">
        <f t="shared" si="30"/>
        <v>158.52410880000011</v>
      </c>
      <c r="Y36" s="9">
        <f t="shared" si="31"/>
        <v>201.2890625</v>
      </c>
      <c r="Z36" s="9">
        <f t="shared" si="32"/>
        <v>269.95783680000011</v>
      </c>
      <c r="AA36" s="9">
        <f t="shared" si="33"/>
        <v>358.53563130000003</v>
      </c>
      <c r="AB36" s="9">
        <f t="shared" si="34"/>
        <v>451.66714880000018</v>
      </c>
      <c r="AC36" s="7">
        <f t="shared" si="35"/>
        <v>534.05205929999875</v>
      </c>
      <c r="AD36" s="32">
        <f t="shared" si="36"/>
        <v>1592.3573699999999</v>
      </c>
      <c r="AE36" s="32">
        <f t="shared" si="37"/>
        <v>1616.2816000000003</v>
      </c>
      <c r="AF36" s="32">
        <f t="shared" si="38"/>
        <v>1645.6597700000004</v>
      </c>
      <c r="AG36" s="32">
        <f t="shared" si="39"/>
        <v>1753.5425280000002</v>
      </c>
      <c r="AH36" s="32">
        <f t="shared" si="40"/>
        <v>1847.96875</v>
      </c>
      <c r="AI36" s="32">
        <f t="shared" si="41"/>
        <v>1972.4625920000003</v>
      </c>
      <c r="AJ36" s="32">
        <f t="shared" si="42"/>
        <v>2108.7442860000001</v>
      </c>
      <c r="AK36" s="32">
        <f t="shared" si="42"/>
        <v>2233.1626240000005</v>
      </c>
      <c r="AL36" s="33">
        <f t="shared" si="42"/>
        <v>2330.3847979999987</v>
      </c>
    </row>
    <row r="37" spans="1:38" x14ac:dyDescent="0.25">
      <c r="A37" s="6">
        <v>9</v>
      </c>
      <c r="B37" s="7">
        <v>800</v>
      </c>
      <c r="C37" s="8">
        <f t="shared" si="11"/>
        <v>587.74974830000008</v>
      </c>
      <c r="D37" s="9">
        <f t="shared" si="12"/>
        <v>901.86342400000035</v>
      </c>
      <c r="E37" s="9">
        <f t="shared" si="13"/>
        <v>1077.8257306999997</v>
      </c>
      <c r="F37" s="9">
        <f t="shared" si="14"/>
        <v>1125.4033971199999</v>
      </c>
      <c r="G37" s="9">
        <f t="shared" si="15"/>
        <v>1183.3984375</v>
      </c>
      <c r="H37" s="9">
        <f t="shared" si="16"/>
        <v>1190.4322764799999</v>
      </c>
      <c r="I37" s="9">
        <f t="shared" si="17"/>
        <v>1160.1433304599998</v>
      </c>
      <c r="J37" s="9">
        <f t="shared" si="18"/>
        <v>1090.1049702400001</v>
      </c>
      <c r="K37" s="7">
        <f t="shared" si="19"/>
        <v>972.09487622000006</v>
      </c>
      <c r="L37" s="9">
        <f t="shared" si="20"/>
        <v>1441.8094697000001</v>
      </c>
      <c r="M37" s="9">
        <f t="shared" si="21"/>
        <v>1322.4202240000002</v>
      </c>
      <c r="N37" s="9">
        <f t="shared" si="22"/>
        <v>1214.3732873000001</v>
      </c>
      <c r="O37" s="9">
        <f t="shared" si="23"/>
        <v>1143.2753100799998</v>
      </c>
      <c r="P37" s="9">
        <f t="shared" si="24"/>
        <v>1061.9921875</v>
      </c>
      <c r="Q37" s="9">
        <f t="shared" si="25"/>
        <v>987.5940147199999</v>
      </c>
      <c r="R37" s="9">
        <f t="shared" si="26"/>
        <v>917.78698573999986</v>
      </c>
      <c r="S37" s="9">
        <f t="shared" si="27"/>
        <v>857.32650495999997</v>
      </c>
      <c r="T37" s="9">
        <f t="shared" si="28"/>
        <v>815.30384798</v>
      </c>
      <c r="U37" s="8">
        <f t="shared" si="9"/>
        <v>47.447762299999994</v>
      </c>
      <c r="V37" s="9">
        <f t="shared" si="10"/>
        <v>52.56959999999998</v>
      </c>
      <c r="W37" s="9">
        <f t="shared" si="29"/>
        <v>29.260190700000098</v>
      </c>
      <c r="X37" s="9">
        <f t="shared" si="30"/>
        <v>5.9573043199999729</v>
      </c>
      <c r="Y37" s="9">
        <f t="shared" si="31"/>
        <v>-60.703125</v>
      </c>
      <c r="Z37" s="9">
        <f t="shared" si="32"/>
        <v>-152.12869632000002</v>
      </c>
      <c r="AA37" s="9">
        <f t="shared" si="33"/>
        <v>-282.74906883999989</v>
      </c>
      <c r="AB37" s="9">
        <f t="shared" si="34"/>
        <v>-465.55693056000018</v>
      </c>
      <c r="AC37" s="7">
        <f t="shared" si="35"/>
        <v>-705.55962708000027</v>
      </c>
      <c r="AD37" s="32">
        <f t="shared" si="36"/>
        <v>1489.2572320000002</v>
      </c>
      <c r="AE37" s="32">
        <f t="shared" si="37"/>
        <v>1374.9898240000002</v>
      </c>
      <c r="AF37" s="32">
        <f t="shared" si="38"/>
        <v>1243.6334780000002</v>
      </c>
      <c r="AG37" s="32">
        <f t="shared" si="39"/>
        <v>1149.2326143999999</v>
      </c>
      <c r="AH37" s="32">
        <f t="shared" si="40"/>
        <v>1001.2890625</v>
      </c>
      <c r="AI37" s="32">
        <f t="shared" si="41"/>
        <v>835.46531839999989</v>
      </c>
      <c r="AJ37" s="32">
        <f t="shared" si="42"/>
        <v>635.03791690000003</v>
      </c>
      <c r="AK37" s="32">
        <f t="shared" si="42"/>
        <v>391.76957439999978</v>
      </c>
      <c r="AL37" s="33">
        <f t="shared" si="42"/>
        <v>109.74422089999973</v>
      </c>
    </row>
    <row r="38" spans="1:38" x14ac:dyDescent="0.25">
      <c r="A38" s="6">
        <v>10</v>
      </c>
      <c r="B38" s="7">
        <v>900</v>
      </c>
      <c r="C38" s="8">
        <f t="shared" si="11"/>
        <v>629.3049382800001</v>
      </c>
      <c r="D38" s="9">
        <f t="shared" si="12"/>
        <v>935.43343104000041</v>
      </c>
      <c r="E38" s="9">
        <f t="shared" si="13"/>
        <v>1076.1589083799997</v>
      </c>
      <c r="F38" s="9">
        <f t="shared" si="14"/>
        <v>1091.4834831359999</v>
      </c>
      <c r="G38" s="9">
        <f t="shared" si="15"/>
        <v>1097.373046875</v>
      </c>
      <c r="H38" s="9">
        <f t="shared" si="16"/>
        <v>1061.536065536</v>
      </c>
      <c r="I38" s="9">
        <f t="shared" si="17"/>
        <v>1007.2256823389998</v>
      </c>
      <c r="J38" s="9">
        <f t="shared" si="18"/>
        <v>949.81551206400002</v>
      </c>
      <c r="K38" s="7">
        <f t="shared" si="19"/>
        <v>906.64243021100003</v>
      </c>
      <c r="L38" s="9">
        <f t="shared" si="20"/>
        <v>1377.2983579199999</v>
      </c>
      <c r="M38" s="9">
        <f t="shared" si="21"/>
        <v>1203.99348736</v>
      </c>
      <c r="N38" s="9">
        <f t="shared" si="22"/>
        <v>1068.3804042200002</v>
      </c>
      <c r="O38" s="9">
        <f t="shared" si="23"/>
        <v>989.72374118400012</v>
      </c>
      <c r="P38" s="9">
        <f t="shared" si="24"/>
        <v>925.322265625</v>
      </c>
      <c r="Q38" s="9">
        <f t="shared" si="25"/>
        <v>889.674450944</v>
      </c>
      <c r="R38" s="9">
        <f t="shared" si="26"/>
        <v>876.15341252100006</v>
      </c>
      <c r="S38" s="9">
        <f t="shared" si="27"/>
        <v>879.67078297599994</v>
      </c>
      <c r="T38" s="9">
        <f t="shared" si="28"/>
        <v>892.09744220899995</v>
      </c>
      <c r="U38" s="8">
        <f t="shared" si="9"/>
        <v>41.555189979999994</v>
      </c>
      <c r="V38" s="9">
        <f t="shared" si="10"/>
        <v>33.57000703999995</v>
      </c>
      <c r="W38" s="9">
        <f t="shared" si="29"/>
        <v>-1.666822319999905</v>
      </c>
      <c r="X38" s="9">
        <f t="shared" si="30"/>
        <v>-33.919913983999926</v>
      </c>
      <c r="Y38" s="9">
        <f t="shared" si="31"/>
        <v>-86.025390625</v>
      </c>
      <c r="Z38" s="9">
        <f t="shared" si="32"/>
        <v>-128.89621094400002</v>
      </c>
      <c r="AA38" s="9">
        <f t="shared" si="33"/>
        <v>-152.91764812099973</v>
      </c>
      <c r="AB38" s="9">
        <f t="shared" si="34"/>
        <v>-140.28945817600015</v>
      </c>
      <c r="AC38" s="7">
        <f t="shared" si="35"/>
        <v>-65.452446009000369</v>
      </c>
      <c r="AD38" s="32">
        <f t="shared" si="36"/>
        <v>1418.8535479</v>
      </c>
      <c r="AE38" s="32">
        <f t="shared" si="37"/>
        <v>1237.5634943999999</v>
      </c>
      <c r="AF38" s="32">
        <f t="shared" si="38"/>
        <v>1066.7135819000002</v>
      </c>
      <c r="AG38" s="32">
        <f t="shared" si="39"/>
        <v>955.80382720000023</v>
      </c>
      <c r="AH38" s="32">
        <f t="shared" si="40"/>
        <v>839.296875</v>
      </c>
      <c r="AI38" s="32">
        <f t="shared" si="41"/>
        <v>760.77823999999998</v>
      </c>
      <c r="AJ38" s="32">
        <f t="shared" si="42"/>
        <v>723.23576440000033</v>
      </c>
      <c r="AK38" s="32">
        <f t="shared" si="42"/>
        <v>739.38132479999979</v>
      </c>
      <c r="AL38" s="33">
        <f t="shared" si="42"/>
        <v>826.64499619999958</v>
      </c>
    </row>
    <row r="39" spans="1:38" x14ac:dyDescent="0.25">
      <c r="A39" s="6">
        <v>11</v>
      </c>
      <c r="B39" s="7">
        <v>1200</v>
      </c>
      <c r="C39" s="8">
        <f t="shared" si="11"/>
        <v>668.67159278100019</v>
      </c>
      <c r="D39" s="9">
        <f t="shared" si="12"/>
        <v>967.50089830400043</v>
      </c>
      <c r="E39" s="9">
        <f t="shared" si="13"/>
        <v>1086.4878636889998</v>
      </c>
      <c r="F39" s="9">
        <f t="shared" si="14"/>
        <v>1096.6349567999998</v>
      </c>
      <c r="G39" s="9">
        <f t="shared" si="15"/>
        <v>1101.5234375</v>
      </c>
      <c r="H39" s="9">
        <f t="shared" si="16"/>
        <v>1090.7596881920001</v>
      </c>
      <c r="I39" s="9">
        <f t="shared" si="17"/>
        <v>1087.922509662</v>
      </c>
      <c r="J39" s="9">
        <f t="shared" si="18"/>
        <v>1104.3220060160002</v>
      </c>
      <c r="K39" s="7">
        <f t="shared" si="19"/>
        <v>1143.6075372800001</v>
      </c>
      <c r="L39" s="9">
        <f t="shared" si="20"/>
        <v>1377.2713737989998</v>
      </c>
      <c r="M39" s="9">
        <f t="shared" si="21"/>
        <v>1224.0406364160001</v>
      </c>
      <c r="N39" s="9">
        <f t="shared" si="22"/>
        <v>1134.6896551310001</v>
      </c>
      <c r="O39" s="9">
        <f t="shared" si="23"/>
        <v>1112.0893777919998</v>
      </c>
      <c r="P39" s="9">
        <f t="shared" si="24"/>
        <v>1109.82421875</v>
      </c>
      <c r="Q39" s="9">
        <f t="shared" si="25"/>
        <v>1129.7245184000001</v>
      </c>
      <c r="R39" s="9">
        <f t="shared" si="26"/>
        <v>1157.091218796</v>
      </c>
      <c r="S39" s="9">
        <f t="shared" si="27"/>
        <v>1181.5752529920001</v>
      </c>
      <c r="T39" s="9">
        <f t="shared" si="28"/>
        <v>1196.266449962</v>
      </c>
      <c r="U39" s="8">
        <f t="shared" si="9"/>
        <v>39.366654500999985</v>
      </c>
      <c r="V39" s="9">
        <f t="shared" si="10"/>
        <v>32.067467263999959</v>
      </c>
      <c r="W39" s="9">
        <f t="shared" si="29"/>
        <v>10.328955309000062</v>
      </c>
      <c r="X39" s="9">
        <f t="shared" si="30"/>
        <v>5.1514736639999983</v>
      </c>
      <c r="Y39" s="9">
        <f t="shared" si="31"/>
        <v>4.150390625</v>
      </c>
      <c r="Z39" s="9">
        <f t="shared" si="32"/>
        <v>29.223622655999975</v>
      </c>
      <c r="AA39" s="9">
        <f t="shared" si="33"/>
        <v>80.69682732299998</v>
      </c>
      <c r="AB39" s="9">
        <f t="shared" si="34"/>
        <v>154.5064939519998</v>
      </c>
      <c r="AC39" s="7">
        <f t="shared" si="35"/>
        <v>236.96510706899971</v>
      </c>
      <c r="AD39" s="32">
        <f t="shared" si="36"/>
        <v>1416.6380282999999</v>
      </c>
      <c r="AE39" s="32">
        <f t="shared" si="37"/>
        <v>1256.1081036800001</v>
      </c>
      <c r="AF39" s="32">
        <f t="shared" si="38"/>
        <v>1145.0186104400002</v>
      </c>
      <c r="AG39" s="32">
        <f t="shared" si="39"/>
        <v>1117.2408514559997</v>
      </c>
      <c r="AH39" s="32">
        <f t="shared" si="40"/>
        <v>1113.974609375</v>
      </c>
      <c r="AI39" s="32">
        <f t="shared" si="41"/>
        <v>1158.9481410560002</v>
      </c>
      <c r="AJ39" s="32">
        <f t="shared" si="42"/>
        <v>1237.788046119</v>
      </c>
      <c r="AK39" s="32">
        <f t="shared" si="42"/>
        <v>1336.0817469439999</v>
      </c>
      <c r="AL39" s="33">
        <f t="shared" si="42"/>
        <v>1433.2315570309997</v>
      </c>
    </row>
    <row r="40" spans="1:38" x14ac:dyDescent="0.25">
      <c r="A40" s="6">
        <v>12</v>
      </c>
      <c r="B40" s="7">
        <v>1800</v>
      </c>
      <c r="C40" s="8">
        <f t="shared" si="11"/>
        <v>711.8718669990003</v>
      </c>
      <c r="D40" s="9">
        <f t="shared" si="12"/>
        <v>1021.3240414208004</v>
      </c>
      <c r="E40" s="9">
        <f t="shared" si="13"/>
        <v>1155.7651440583998</v>
      </c>
      <c r="F40" s="9">
        <f t="shared" si="14"/>
        <v>1211.0278942310397</v>
      </c>
      <c r="G40" s="9">
        <f t="shared" si="15"/>
        <v>1277.18017578125</v>
      </c>
      <c r="H40" s="9">
        <f t="shared" si="16"/>
        <v>1350.7619800678401</v>
      </c>
      <c r="I40" s="9">
        <f t="shared" si="17"/>
        <v>1444.1031943866899</v>
      </c>
      <c r="J40" s="9">
        <f t="shared" si="18"/>
        <v>1555.7361819238401</v>
      </c>
      <c r="K40" s="7">
        <f t="shared" si="19"/>
        <v>1677.65508315389</v>
      </c>
      <c r="L40" s="9">
        <f t="shared" si="20"/>
        <v>1489.4768029229999</v>
      </c>
      <c r="M40" s="9">
        <f t="shared" si="21"/>
        <v>1451.9091863552003</v>
      </c>
      <c r="N40" s="9">
        <f t="shared" si="22"/>
        <v>1479.0591191156002</v>
      </c>
      <c r="O40" s="9">
        <f t="shared" si="23"/>
        <v>1554.2067065241599</v>
      </c>
      <c r="P40" s="9">
        <f t="shared" si="24"/>
        <v>1628.49365234375</v>
      </c>
      <c r="Q40" s="9">
        <f t="shared" si="25"/>
        <v>1697.43170256896</v>
      </c>
      <c r="R40" s="9">
        <f t="shared" si="26"/>
        <v>1749.4009241507104</v>
      </c>
      <c r="S40" s="9">
        <f t="shared" si="27"/>
        <v>1781.4432698777598</v>
      </c>
      <c r="T40" s="9">
        <f t="shared" si="28"/>
        <v>1796.3323155703099</v>
      </c>
      <c r="U40" s="8">
        <f t="shared" si="9"/>
        <v>43.200274217999976</v>
      </c>
      <c r="V40" s="9">
        <f t="shared" si="10"/>
        <v>53.823143116799969</v>
      </c>
      <c r="W40" s="9">
        <f t="shared" si="29"/>
        <v>69.277280369400088</v>
      </c>
      <c r="X40" s="9">
        <f t="shared" si="30"/>
        <v>114.39293743104008</v>
      </c>
      <c r="Y40" s="9">
        <f t="shared" si="31"/>
        <v>175.65673828125</v>
      </c>
      <c r="Z40" s="9">
        <f t="shared" si="32"/>
        <v>260.00229187583989</v>
      </c>
      <c r="AA40" s="9">
        <f t="shared" si="33"/>
        <v>356.18068472469054</v>
      </c>
      <c r="AB40" s="9">
        <f t="shared" si="34"/>
        <v>451.41417590783931</v>
      </c>
      <c r="AC40" s="7">
        <f t="shared" si="35"/>
        <v>534.04754587388948</v>
      </c>
      <c r="AD40" s="32">
        <f t="shared" si="36"/>
        <v>1532.6770771409999</v>
      </c>
      <c r="AE40" s="32">
        <f t="shared" si="37"/>
        <v>1505.7323294720002</v>
      </c>
      <c r="AF40" s="32">
        <f t="shared" si="38"/>
        <v>1548.3363994850004</v>
      </c>
      <c r="AG40" s="32">
        <f t="shared" si="39"/>
        <v>1668.5996439552</v>
      </c>
      <c r="AH40" s="32">
        <f t="shared" si="40"/>
        <v>1804.150390625</v>
      </c>
      <c r="AI40" s="32">
        <f t="shared" si="41"/>
        <v>1957.4339944447997</v>
      </c>
      <c r="AJ40" s="32">
        <f t="shared" si="42"/>
        <v>2105.5816088754009</v>
      </c>
      <c r="AK40" s="32">
        <f t="shared" si="42"/>
        <v>2232.8574457855993</v>
      </c>
      <c r="AL40" s="33">
        <f t="shared" si="42"/>
        <v>2330.3798614441994</v>
      </c>
    </row>
    <row r="41" spans="1:38" x14ac:dyDescent="0.25">
      <c r="A41" s="6">
        <v>13</v>
      </c>
      <c r="B41" s="7">
        <v>800</v>
      </c>
      <c r="C41" s="8">
        <f t="shared" si="11"/>
        <v>747.74537044559031</v>
      </c>
      <c r="D41" s="9">
        <f t="shared" si="12"/>
        <v>1046.9178913587205</v>
      </c>
      <c r="E41" s="9">
        <f t="shared" si="13"/>
        <v>1157.6921484741497</v>
      </c>
      <c r="F41" s="9">
        <f t="shared" si="14"/>
        <v>1186.4448886292475</v>
      </c>
      <c r="G41" s="9">
        <f t="shared" si="15"/>
        <v>1201.79931640625</v>
      </c>
      <c r="H41" s="9">
        <f t="shared" si="16"/>
        <v>1194.0880339435521</v>
      </c>
      <c r="I41" s="9">
        <f t="shared" si="17"/>
        <v>1160.548890762434</v>
      </c>
      <c r="J41" s="9">
        <f t="shared" si="18"/>
        <v>1090.1215925288961</v>
      </c>
      <c r="K41" s="7">
        <f t="shared" si="19"/>
        <v>972.09494125797801</v>
      </c>
      <c r="L41" s="9">
        <f t="shared" si="20"/>
        <v>1393.4684324842101</v>
      </c>
      <c r="M41" s="9">
        <f t="shared" si="21"/>
        <v>1251.6686908620802</v>
      </c>
      <c r="N41" s="9">
        <f t="shared" si="22"/>
        <v>1166.6848357476501</v>
      </c>
      <c r="O41" s="9">
        <f t="shared" si="23"/>
        <v>1112.695871823872</v>
      </c>
      <c r="P41" s="9">
        <f t="shared" si="24"/>
        <v>1051.03759765625</v>
      </c>
      <c r="Q41" s="9">
        <f t="shared" si="25"/>
        <v>985.18943911116776</v>
      </c>
      <c r="R41" s="9">
        <f t="shared" si="26"/>
        <v>917.502344798786</v>
      </c>
      <c r="S41" s="9">
        <f t="shared" si="27"/>
        <v>857.31429783142403</v>
      </c>
      <c r="T41" s="9">
        <f t="shared" si="28"/>
        <v>815.30379861444203</v>
      </c>
      <c r="U41" s="8">
        <f t="shared" si="9"/>
        <v>35.873503446589979</v>
      </c>
      <c r="V41" s="9">
        <f t="shared" si="10"/>
        <v>25.59384993791997</v>
      </c>
      <c r="W41" s="9">
        <f t="shared" si="29"/>
        <v>1.9270044157500965</v>
      </c>
      <c r="X41" s="9">
        <f t="shared" si="30"/>
        <v>-24.583005601791836</v>
      </c>
      <c r="Y41" s="9">
        <f t="shared" si="31"/>
        <v>-75.380859375</v>
      </c>
      <c r="Z41" s="9">
        <f t="shared" si="32"/>
        <v>-156.67394612428825</v>
      </c>
      <c r="AA41" s="9">
        <f t="shared" si="33"/>
        <v>-283.55430362425597</v>
      </c>
      <c r="AB41" s="9">
        <f t="shared" si="34"/>
        <v>-465.61458939494423</v>
      </c>
      <c r="AC41" s="7">
        <f t="shared" si="35"/>
        <v>-705.5601418959119</v>
      </c>
      <c r="AD41" s="32">
        <f t="shared" si="36"/>
        <v>1429.3419359308</v>
      </c>
      <c r="AE41" s="32">
        <f t="shared" si="37"/>
        <v>1277.2625408000001</v>
      </c>
      <c r="AF41" s="32">
        <f t="shared" si="38"/>
        <v>1168.6118401634003</v>
      </c>
      <c r="AG41" s="32">
        <f t="shared" si="39"/>
        <v>1088.1128662220801</v>
      </c>
      <c r="AH41" s="32">
        <f t="shared" si="40"/>
        <v>975.65673828125</v>
      </c>
      <c r="AI41" s="32">
        <f t="shared" si="41"/>
        <v>828.51549298687951</v>
      </c>
      <c r="AJ41" s="32">
        <f t="shared" si="42"/>
        <v>633.94804117453009</v>
      </c>
      <c r="AK41" s="32">
        <f t="shared" si="42"/>
        <v>391.6997084364798</v>
      </c>
      <c r="AL41" s="33">
        <f t="shared" si="42"/>
        <v>109.74365671853013</v>
      </c>
    </row>
    <row r="42" spans="1:38" x14ac:dyDescent="0.25">
      <c r="A42" s="6">
        <v>14</v>
      </c>
      <c r="B42" s="7">
        <v>900</v>
      </c>
      <c r="C42" s="8">
        <f t="shared" si="11"/>
        <v>778.3254545328723</v>
      </c>
      <c r="D42" s="9">
        <f t="shared" si="12"/>
        <v>1057.4212396646406</v>
      </c>
      <c r="E42" s="9">
        <f t="shared" si="13"/>
        <v>1135.4440872751936</v>
      </c>
      <c r="F42" s="9">
        <f t="shared" si="14"/>
        <v>1131.7638244319228</v>
      </c>
      <c r="G42" s="9">
        <f t="shared" si="15"/>
        <v>1107.5042724609375</v>
      </c>
      <c r="H42" s="9">
        <f t="shared" si="16"/>
        <v>1063.1485103439873</v>
      </c>
      <c r="I42" s="9">
        <f t="shared" si="17"/>
        <v>1007.3600469626582</v>
      </c>
      <c r="J42" s="9">
        <f t="shared" si="18"/>
        <v>949.81918973460495</v>
      </c>
      <c r="K42" s="7">
        <f t="shared" si="19"/>
        <v>906.64243742005669</v>
      </c>
      <c r="L42" s="9">
        <f t="shared" si="20"/>
        <v>1328.7669681039483</v>
      </c>
      <c r="M42" s="9">
        <f t="shared" si="21"/>
        <v>1141.448026112</v>
      </c>
      <c r="N42" s="9">
        <f t="shared" si="22"/>
        <v>1031.6198016800661</v>
      </c>
      <c r="O42" s="9">
        <f t="shared" si="23"/>
        <v>967.72063183994896</v>
      </c>
      <c r="P42" s="9">
        <f t="shared" si="24"/>
        <v>918.9141845703125</v>
      </c>
      <c r="Q42" s="9">
        <f t="shared" si="25"/>
        <v>888.56247887790073</v>
      </c>
      <c r="R42" s="9">
        <f t="shared" si="26"/>
        <v>876.05532370570779</v>
      </c>
      <c r="S42" s="9">
        <f t="shared" si="27"/>
        <v>879.66798833745918</v>
      </c>
      <c r="T42" s="9">
        <f t="shared" si="28"/>
        <v>892.09743656718524</v>
      </c>
      <c r="U42" s="8">
        <f t="shared" si="9"/>
        <v>30.580084087282003</v>
      </c>
      <c r="V42" s="9">
        <f t="shared" si="10"/>
        <v>10.503348305919928</v>
      </c>
      <c r="W42" s="9">
        <f t="shared" si="29"/>
        <v>-22.248061198955902</v>
      </c>
      <c r="X42" s="9">
        <f t="shared" si="30"/>
        <v>-54.681064197324609</v>
      </c>
      <c r="Y42" s="9">
        <f t="shared" si="31"/>
        <v>-94.2950439453125</v>
      </c>
      <c r="Z42" s="9">
        <f t="shared" si="32"/>
        <v>-130.93952359956489</v>
      </c>
      <c r="AA42" s="9">
        <f t="shared" si="33"/>
        <v>-153.18884379977547</v>
      </c>
      <c r="AB42" s="9">
        <f t="shared" si="34"/>
        <v>-140.30240279429154</v>
      </c>
      <c r="AC42" s="7">
        <f t="shared" si="35"/>
        <v>-65.45250383792154</v>
      </c>
      <c r="AD42" s="32">
        <f t="shared" si="36"/>
        <v>1359.3470521912304</v>
      </c>
      <c r="AE42" s="32">
        <f t="shared" si="37"/>
        <v>1151.9513744179199</v>
      </c>
      <c r="AF42" s="32">
        <f t="shared" si="38"/>
        <v>1009.3717404811101</v>
      </c>
      <c r="AG42" s="32">
        <f t="shared" si="39"/>
        <v>913.03956764262432</v>
      </c>
      <c r="AH42" s="32">
        <f t="shared" si="40"/>
        <v>824.619140625</v>
      </c>
      <c r="AI42" s="32">
        <f t="shared" si="41"/>
        <v>757.62295527833589</v>
      </c>
      <c r="AJ42" s="32">
        <f t="shared" si="42"/>
        <v>722.86647990593235</v>
      </c>
      <c r="AK42" s="32">
        <f t="shared" si="42"/>
        <v>739.36558554316764</v>
      </c>
      <c r="AL42" s="33">
        <f t="shared" si="42"/>
        <v>826.6449327292637</v>
      </c>
    </row>
    <row r="43" spans="1:38" x14ac:dyDescent="0.25">
      <c r="A43" s="6">
        <v>15</v>
      </c>
      <c r="B43" s="7">
        <v>1200</v>
      </c>
      <c r="C43" s="8">
        <f t="shared" si="11"/>
        <v>807.31206809824198</v>
      </c>
      <c r="D43" s="9">
        <f t="shared" si="12"/>
        <v>1069.8465329938438</v>
      </c>
      <c r="E43" s="9">
        <f t="shared" si="13"/>
        <v>1130.3525694329378</v>
      </c>
      <c r="F43" s="9">
        <f t="shared" si="14"/>
        <v>1122.9964294117781</v>
      </c>
      <c r="G43" s="9">
        <f t="shared" si="15"/>
        <v>1107.054443359375</v>
      </c>
      <c r="H43" s="9">
        <f t="shared" si="16"/>
        <v>1091.4647228442213</v>
      </c>
      <c r="I43" s="9">
        <f t="shared" si="17"/>
        <v>1087.9666280089759</v>
      </c>
      <c r="J43" s="9">
        <f t="shared" si="18"/>
        <v>1104.3228121926861</v>
      </c>
      <c r="K43" s="7">
        <f t="shared" si="19"/>
        <v>1143.6075380714317</v>
      </c>
      <c r="L43" s="9">
        <f t="shared" si="20"/>
        <v>1329.0711122748967</v>
      </c>
      <c r="M43" s="9">
        <f t="shared" si="21"/>
        <v>1169.248879627469</v>
      </c>
      <c r="N43" s="9">
        <f t="shared" si="22"/>
        <v>1106.5921528357439</v>
      </c>
      <c r="O43" s="9">
        <f t="shared" si="23"/>
        <v>1096.6942443513449</v>
      </c>
      <c r="P43" s="9">
        <f t="shared" si="24"/>
        <v>1106.15478515625</v>
      </c>
      <c r="Q43" s="9">
        <f t="shared" si="25"/>
        <v>1129.2196728445338</v>
      </c>
      <c r="R43" s="9">
        <f t="shared" si="26"/>
        <v>1157.0579831915338</v>
      </c>
      <c r="S43" s="9">
        <f t="shared" si="27"/>
        <v>1181.5746234217265</v>
      </c>
      <c r="T43" s="9">
        <f t="shared" si="28"/>
        <v>1196.2664493272925</v>
      </c>
      <c r="U43" s="8">
        <f t="shared" si="9"/>
        <v>28.986613565369705</v>
      </c>
      <c r="V43" s="9">
        <f t="shared" si="10"/>
        <v>12.425293329203157</v>
      </c>
      <c r="W43" s="9">
        <f t="shared" si="29"/>
        <v>-5.0915178422558256</v>
      </c>
      <c r="X43" s="9">
        <f t="shared" si="30"/>
        <v>-8.7673950201444004</v>
      </c>
      <c r="Y43" s="9">
        <f t="shared" si="31"/>
        <v>-0.4498291015625</v>
      </c>
      <c r="Z43" s="9">
        <f t="shared" si="32"/>
        <v>28.316212500234315</v>
      </c>
      <c r="AA43" s="9">
        <f t="shared" si="33"/>
        <v>80.606581046317544</v>
      </c>
      <c r="AB43" s="9">
        <f t="shared" si="34"/>
        <v>154.50362245808083</v>
      </c>
      <c r="AC43" s="7">
        <f t="shared" si="35"/>
        <v>236.96510065137386</v>
      </c>
      <c r="AD43" s="32">
        <f t="shared" si="36"/>
        <v>1358.0577258402664</v>
      </c>
      <c r="AE43" s="32">
        <f t="shared" si="37"/>
        <v>1181.6741729566722</v>
      </c>
      <c r="AF43" s="32">
        <f t="shared" si="38"/>
        <v>1101.5006349934881</v>
      </c>
      <c r="AG43" s="32">
        <f t="shared" si="39"/>
        <v>1087.9268493312004</v>
      </c>
      <c r="AH43" s="32">
        <f t="shared" si="40"/>
        <v>1105.7049560546875</v>
      </c>
      <c r="AI43" s="32">
        <f t="shared" si="41"/>
        <v>1157.5358853447681</v>
      </c>
      <c r="AJ43" s="32">
        <f t="shared" si="42"/>
        <v>1237.6645642378514</v>
      </c>
      <c r="AK43" s="32">
        <f t="shared" si="42"/>
        <v>1336.0782458798074</v>
      </c>
      <c r="AL43" s="33">
        <f t="shared" si="42"/>
        <v>1433.2315499786664</v>
      </c>
    </row>
    <row r="44" spans="1:38" x14ac:dyDescent="0.25">
      <c r="A44" s="6">
        <v>16</v>
      </c>
      <c r="B44" s="7">
        <v>1800</v>
      </c>
      <c r="C44" s="8">
        <f t="shared" si="11"/>
        <v>840.71810440520915</v>
      </c>
      <c r="D44" s="9">
        <f t="shared" si="12"/>
        <v>1107.0048594047801</v>
      </c>
      <c r="E44" s="9">
        <f t="shared" si="13"/>
        <v>1188.1259944412679</v>
      </c>
      <c r="F44" s="9">
        <f t="shared" si="14"/>
        <v>1228.1607384986416</v>
      </c>
      <c r="G44" s="9">
        <f t="shared" si="15"/>
        <v>1280.1783752441406</v>
      </c>
      <c r="H44" s="9">
        <f t="shared" si="16"/>
        <v>1351.0680166203392</v>
      </c>
      <c r="I44" s="9">
        <f t="shared" si="17"/>
        <v>1444.1175725787461</v>
      </c>
      <c r="J44" s="9">
        <f t="shared" si="18"/>
        <v>1555.7363572876902</v>
      </c>
      <c r="K44" s="7">
        <f t="shared" si="19"/>
        <v>1677.6550832400858</v>
      </c>
      <c r="L44" s="9">
        <f t="shared" si="20"/>
        <v>1442.026757930616</v>
      </c>
      <c r="M44" s="9">
        <f t="shared" si="21"/>
        <v>1404.27147069227</v>
      </c>
      <c r="N44" s="9">
        <f t="shared" si="22"/>
        <v>1457.735311146809</v>
      </c>
      <c r="O44" s="9">
        <f t="shared" si="23"/>
        <v>1543.6536657592321</v>
      </c>
      <c r="P44" s="9">
        <f t="shared" si="24"/>
        <v>1626.4262390136719</v>
      </c>
      <c r="Q44" s="9">
        <f t="shared" si="25"/>
        <v>1697.2057416551629</v>
      </c>
      <c r="R44" s="9">
        <f t="shared" si="26"/>
        <v>1749.3898107814066</v>
      </c>
      <c r="S44" s="9">
        <f t="shared" si="27"/>
        <v>1781.4431298351924</v>
      </c>
      <c r="T44" s="9">
        <f t="shared" si="28"/>
        <v>1796.3323154997865</v>
      </c>
      <c r="U44" s="8">
        <f t="shared" si="9"/>
        <v>33.406036306967039</v>
      </c>
      <c r="V44" s="9">
        <f t="shared" si="10"/>
        <v>37.15832641093624</v>
      </c>
      <c r="W44" s="9">
        <f t="shared" si="29"/>
        <v>57.773425008330214</v>
      </c>
      <c r="X44" s="9">
        <f t="shared" si="30"/>
        <v>105.1643090868635</v>
      </c>
      <c r="Y44" s="9">
        <f t="shared" si="31"/>
        <v>173.12393188476563</v>
      </c>
      <c r="Z44" s="9">
        <f t="shared" si="32"/>
        <v>259.60329377611777</v>
      </c>
      <c r="AA44" s="9">
        <f t="shared" si="33"/>
        <v>356.1509445697705</v>
      </c>
      <c r="AB44" s="9">
        <f t="shared" si="34"/>
        <v>451.41354509500434</v>
      </c>
      <c r="AC44" s="7">
        <f t="shared" si="35"/>
        <v>534.04754516865341</v>
      </c>
      <c r="AD44" s="32">
        <f t="shared" si="36"/>
        <v>1475.432794237583</v>
      </c>
      <c r="AE44" s="32">
        <f t="shared" si="37"/>
        <v>1441.4297971032063</v>
      </c>
      <c r="AF44" s="32">
        <f t="shared" si="38"/>
        <v>1515.5087361551391</v>
      </c>
      <c r="AG44" s="32">
        <f t="shared" si="39"/>
        <v>1648.8179748460957</v>
      </c>
      <c r="AH44" s="32">
        <f t="shared" si="40"/>
        <v>1799.5501708984375</v>
      </c>
      <c r="AI44" s="32">
        <f t="shared" si="41"/>
        <v>1956.8090354312808</v>
      </c>
      <c r="AJ44" s="32">
        <f t="shared" si="42"/>
        <v>2105.5407553511773</v>
      </c>
      <c r="AK44" s="32">
        <f t="shared" si="42"/>
        <v>2232.8566749301967</v>
      </c>
      <c r="AL44" s="33">
        <f t="shared" si="42"/>
        <v>2330.37986066844</v>
      </c>
    </row>
    <row r="45" spans="1:38" x14ac:dyDescent="0.25">
      <c r="A45" s="6">
        <v>17</v>
      </c>
      <c r="B45" s="7">
        <v>800</v>
      </c>
      <c r="C45" s="8">
        <f t="shared" si="11"/>
        <v>867.36981276980032</v>
      </c>
      <c r="D45" s="9">
        <f t="shared" si="12"/>
        <v>1118.5059939315881</v>
      </c>
      <c r="E45" s="9">
        <f t="shared" si="13"/>
        <v>1181.5036331956355</v>
      </c>
      <c r="F45" s="9">
        <f t="shared" si="14"/>
        <v>1197.5141716101298</v>
      </c>
      <c r="G45" s="9">
        <f t="shared" si="15"/>
        <v>1203.4147644042969</v>
      </c>
      <c r="H45" s="9">
        <f t="shared" si="16"/>
        <v>1194.220057641196</v>
      </c>
      <c r="I45" s="9">
        <f t="shared" si="17"/>
        <v>1160.5535470264399</v>
      </c>
      <c r="J45" s="9">
        <f t="shared" si="18"/>
        <v>1090.1216304273687</v>
      </c>
      <c r="K45" s="7">
        <f t="shared" si="19"/>
        <v>972.09494126730294</v>
      </c>
      <c r="L45" s="9">
        <f t="shared" si="20"/>
        <v>1347.1005633324421</v>
      </c>
      <c r="M45" s="9">
        <f t="shared" si="21"/>
        <v>1210.5150701460523</v>
      </c>
      <c r="N45" s="9">
        <f t="shared" si="22"/>
        <v>1150.599280716018</v>
      </c>
      <c r="O45" s="9">
        <f t="shared" si="23"/>
        <v>1105.5744709445944</v>
      </c>
      <c r="P45" s="9">
        <f t="shared" si="24"/>
        <v>1049.8875427246094</v>
      </c>
      <c r="Q45" s="9">
        <f t="shared" si="25"/>
        <v>985.08944566900482</v>
      </c>
      <c r="R45" s="9">
        <f t="shared" si="26"/>
        <v>917.4986679816061</v>
      </c>
      <c r="S45" s="9">
        <f t="shared" si="27"/>
        <v>857.31426699720782</v>
      </c>
      <c r="T45" s="9">
        <f t="shared" si="28"/>
        <v>815.30379860668438</v>
      </c>
      <c r="U45" s="8">
        <f t="shared" si="9"/>
        <v>26.651708364591212</v>
      </c>
      <c r="V45" s="9">
        <f t="shared" si="10"/>
        <v>11.501134526808016</v>
      </c>
      <c r="W45" s="9">
        <f t="shared" si="29"/>
        <v>-6.6223612456323213</v>
      </c>
      <c r="X45" s="9">
        <f t="shared" si="30"/>
        <v>-30.646566888511796</v>
      </c>
      <c r="Y45" s="9">
        <f t="shared" si="31"/>
        <v>-76.76361083984375</v>
      </c>
      <c r="Z45" s="9">
        <f t="shared" si="32"/>
        <v>-156.84795897914341</v>
      </c>
      <c r="AA45" s="9">
        <f t="shared" si="33"/>
        <v>-283.56402555230608</v>
      </c>
      <c r="AB45" s="9">
        <f t="shared" si="34"/>
        <v>-465.61472686032175</v>
      </c>
      <c r="AC45" s="7">
        <f t="shared" si="35"/>
        <v>-705.56014197278353</v>
      </c>
      <c r="AD45" s="32">
        <f t="shared" si="36"/>
        <v>1373.7522716970334</v>
      </c>
      <c r="AE45" s="32">
        <f t="shared" si="37"/>
        <v>1222.0162046728603</v>
      </c>
      <c r="AF45" s="32">
        <f t="shared" si="38"/>
        <v>1143.9769194703856</v>
      </c>
      <c r="AG45" s="32">
        <f t="shared" si="39"/>
        <v>1074.9279040560825</v>
      </c>
      <c r="AH45" s="32">
        <f t="shared" si="40"/>
        <v>973.12393188476563</v>
      </c>
      <c r="AI45" s="32">
        <f t="shared" si="41"/>
        <v>828.2414866898614</v>
      </c>
      <c r="AJ45" s="32">
        <f t="shared" si="42"/>
        <v>633.93464242930008</v>
      </c>
      <c r="AK45" s="32">
        <f t="shared" si="42"/>
        <v>391.69954013688607</v>
      </c>
      <c r="AL45" s="33">
        <f t="shared" si="42"/>
        <v>109.74365663390086</v>
      </c>
    </row>
    <row r="46" spans="1:38" x14ac:dyDescent="0.25">
      <c r="A46" s="6">
        <v>18</v>
      </c>
      <c r="B46" s="7">
        <v>900</v>
      </c>
      <c r="C46" s="8">
        <f t="shared" si="11"/>
        <v>889.28399841742123</v>
      </c>
      <c r="D46" s="9">
        <f t="shared" si="12"/>
        <v>1117.1264802714818</v>
      </c>
      <c r="E46" s="9">
        <f t="shared" si="13"/>
        <v>1152.9233491976684</v>
      </c>
      <c r="F46" s="9">
        <f t="shared" si="14"/>
        <v>1138.8791400726448</v>
      </c>
      <c r="G46" s="9">
        <f t="shared" si="15"/>
        <v>1108.3701705932617</v>
      </c>
      <c r="H46" s="9">
        <f t="shared" si="16"/>
        <v>1063.2051634537024</v>
      </c>
      <c r="I46" s="9">
        <f t="shared" si="17"/>
        <v>1007.3615466837766</v>
      </c>
      <c r="J46" s="9">
        <f t="shared" si="18"/>
        <v>949.81919787943991</v>
      </c>
      <c r="K46" s="7">
        <f t="shared" si="19"/>
        <v>906.64243742105975</v>
      </c>
      <c r="L46" s="9">
        <f t="shared" si="20"/>
        <v>1283.7393400745973</v>
      </c>
      <c r="M46" s="9">
        <f t="shared" si="21"/>
        <v>1106.0903709906306</v>
      </c>
      <c r="N46" s="9">
        <f t="shared" si="22"/>
        <v>1019.5486905404891</v>
      </c>
      <c r="O46" s="9">
        <f t="shared" si="23"/>
        <v>962.97404546018993</v>
      </c>
      <c r="P46" s="9">
        <f t="shared" si="24"/>
        <v>918.28098297119141</v>
      </c>
      <c r="Q46" s="9">
        <f t="shared" si="25"/>
        <v>888.51863787037792</v>
      </c>
      <c r="R46" s="9">
        <f t="shared" si="26"/>
        <v>876.054117818637</v>
      </c>
      <c r="S46" s="9">
        <f t="shared" si="27"/>
        <v>879.66798160547535</v>
      </c>
      <c r="T46" s="9">
        <f t="shared" si="28"/>
        <v>892.09743656633907</v>
      </c>
      <c r="U46" s="8">
        <f t="shared" si="9"/>
        <v>21.914185647620886</v>
      </c>
      <c r="V46" s="9">
        <f t="shared" si="10"/>
        <v>-1.3795136601063973</v>
      </c>
      <c r="W46" s="9">
        <f t="shared" si="29"/>
        <v>-28.580283997966976</v>
      </c>
      <c r="X46" s="9">
        <f t="shared" si="30"/>
        <v>-58.635031537484942</v>
      </c>
      <c r="Y46" s="9">
        <f t="shared" si="31"/>
        <v>-95.044593811035156</v>
      </c>
      <c r="Z46" s="9">
        <f t="shared" si="32"/>
        <v>-131.01489418749338</v>
      </c>
      <c r="AA46" s="9">
        <f t="shared" si="33"/>
        <v>-153.19200034266291</v>
      </c>
      <c r="AB46" s="9">
        <f t="shared" si="34"/>
        <v>-140.30243254792913</v>
      </c>
      <c r="AC46" s="7">
        <f t="shared" si="35"/>
        <v>-65.452503846243076</v>
      </c>
      <c r="AD46" s="32">
        <f t="shared" si="36"/>
        <v>1305.6535257222181</v>
      </c>
      <c r="AE46" s="32">
        <f t="shared" si="37"/>
        <v>1104.7108573305243</v>
      </c>
      <c r="AF46" s="32">
        <f t="shared" si="38"/>
        <v>990.96840654252219</v>
      </c>
      <c r="AG46" s="32">
        <f t="shared" si="39"/>
        <v>904.33901392270502</v>
      </c>
      <c r="AH46" s="32">
        <f t="shared" si="40"/>
        <v>823.23638916015625</v>
      </c>
      <c r="AI46" s="32">
        <f t="shared" si="41"/>
        <v>757.50374368288453</v>
      </c>
      <c r="AJ46" s="32">
        <f t="shared" ref="AJ46:AL48" si="43">R46+AA46</f>
        <v>722.86211747597406</v>
      </c>
      <c r="AK46" s="32">
        <f t="shared" si="43"/>
        <v>739.36554905754622</v>
      </c>
      <c r="AL46" s="33">
        <f t="shared" si="43"/>
        <v>826.64493272009599</v>
      </c>
    </row>
    <row r="47" spans="1:38" x14ac:dyDescent="0.25">
      <c r="A47" s="6">
        <v>19</v>
      </c>
      <c r="B47" s="7">
        <v>1200</v>
      </c>
      <c r="C47" s="8">
        <f t="shared" si="11"/>
        <v>910.14164880781993</v>
      </c>
      <c r="D47" s="9">
        <f t="shared" si="12"/>
        <v>1119.5585323181544</v>
      </c>
      <c r="E47" s="9">
        <f t="shared" si="13"/>
        <v>1143.1559086108743</v>
      </c>
      <c r="F47" s="9">
        <f t="shared" si="14"/>
        <v>1127.5498663075271</v>
      </c>
      <c r="G47" s="9">
        <f t="shared" si="15"/>
        <v>1107.5164794921875</v>
      </c>
      <c r="H47" s="9">
        <f t="shared" si="16"/>
        <v>1091.4889215403707</v>
      </c>
      <c r="I47" s="9">
        <f t="shared" si="17"/>
        <v>1087.9671087778863</v>
      </c>
      <c r="J47" s="9">
        <f t="shared" si="18"/>
        <v>1104.3228139346813</v>
      </c>
      <c r="K47" s="7">
        <f t="shared" si="19"/>
        <v>1143.607538071539</v>
      </c>
      <c r="L47" s="9">
        <f t="shared" si="20"/>
        <v>1285.5793558349965</v>
      </c>
      <c r="M47" s="9">
        <f t="shared" si="21"/>
        <v>1139.0149486915357</v>
      </c>
      <c r="N47" s="9">
        <f t="shared" si="22"/>
        <v>1097.5745192058359</v>
      </c>
      <c r="O47" s="9">
        <f t="shared" si="23"/>
        <v>1093.5620450121739</v>
      </c>
      <c r="P47" s="9">
        <f t="shared" si="24"/>
        <v>1105.8090972900391</v>
      </c>
      <c r="Q47" s="9">
        <f t="shared" si="25"/>
        <v>1129.2005989892616</v>
      </c>
      <c r="R47" s="9">
        <f t="shared" si="26"/>
        <v>1157.0575905728376</v>
      </c>
      <c r="S47" s="9">
        <f t="shared" si="27"/>
        <v>1181.5746219623018</v>
      </c>
      <c r="T47" s="9">
        <f t="shared" si="28"/>
        <v>1196.2664493272007</v>
      </c>
      <c r="U47" s="8">
        <f t="shared" si="9"/>
        <v>20.857650390398689</v>
      </c>
      <c r="V47" s="9">
        <f t="shared" si="10"/>
        <v>2.4320520466726521</v>
      </c>
      <c r="W47" s="9">
        <f t="shared" si="29"/>
        <v>-9.7674405867939438</v>
      </c>
      <c r="X47" s="9">
        <f t="shared" si="30"/>
        <v>-11.329273765117705</v>
      </c>
      <c r="Y47" s="9">
        <f t="shared" si="31"/>
        <v>-0.85369110107421875</v>
      </c>
      <c r="Z47" s="9">
        <f t="shared" si="32"/>
        <v>28.283758086668172</v>
      </c>
      <c r="AA47" s="9">
        <f t="shared" si="33"/>
        <v>80.605562094109857</v>
      </c>
      <c r="AB47" s="9">
        <f t="shared" si="34"/>
        <v>154.50361605524085</v>
      </c>
      <c r="AC47" s="7">
        <f t="shared" si="35"/>
        <v>236.96510065047755</v>
      </c>
      <c r="AD47" s="32">
        <f t="shared" si="36"/>
        <v>1306.4370062253952</v>
      </c>
      <c r="AE47" s="32">
        <f t="shared" si="37"/>
        <v>1141.4470007382083</v>
      </c>
      <c r="AF47" s="32">
        <f t="shared" si="38"/>
        <v>1087.8070786190419</v>
      </c>
      <c r="AG47" s="32">
        <f t="shared" si="39"/>
        <v>1082.2327712470562</v>
      </c>
      <c r="AH47" s="32">
        <f t="shared" si="40"/>
        <v>1104.9554061889648</v>
      </c>
      <c r="AI47" s="32">
        <f t="shared" si="41"/>
        <v>1157.4843570759299</v>
      </c>
      <c r="AJ47" s="32">
        <f t="shared" si="43"/>
        <v>1237.6631526669476</v>
      </c>
      <c r="AK47" s="32">
        <f t="shared" si="43"/>
        <v>1336.0782380175426</v>
      </c>
      <c r="AL47" s="33">
        <f t="shared" si="43"/>
        <v>1433.2315499776782</v>
      </c>
    </row>
    <row r="48" spans="1:38" ht="15.75" thickBot="1" x14ac:dyDescent="0.3">
      <c r="A48" s="12">
        <v>20</v>
      </c>
      <c r="B48" s="7">
        <v>1800</v>
      </c>
      <c r="C48" s="14">
        <f t="shared" si="11"/>
        <v>935.93492913596469</v>
      </c>
      <c r="D48" s="15">
        <f t="shared" si="12"/>
        <v>1148.3327043352988</v>
      </c>
      <c r="E48" s="15">
        <f t="shared" si="13"/>
        <v>1197.4858309483666</v>
      </c>
      <c r="F48" s="15">
        <f t="shared" si="14"/>
        <v>1231.0633491428803</v>
      </c>
      <c r="G48" s="15">
        <f t="shared" si="15"/>
        <v>1280.4239368438721</v>
      </c>
      <c r="H48" s="15">
        <f t="shared" si="16"/>
        <v>1351.0783110797042</v>
      </c>
      <c r="I48" s="15">
        <f t="shared" si="17"/>
        <v>1444.1177260651918</v>
      </c>
      <c r="J48" s="15">
        <f t="shared" si="18"/>
        <v>1555.7363576586949</v>
      </c>
      <c r="K48" s="13">
        <f t="shared" si="19"/>
        <v>1677.6550832400974</v>
      </c>
      <c r="L48" s="15">
        <f t="shared" si="20"/>
        <v>1400.2139750425697</v>
      </c>
      <c r="M48" s="15">
        <f t="shared" si="21"/>
        <v>1378.5260804724535</v>
      </c>
      <c r="N48" s="15">
        <f t="shared" si="22"/>
        <v>1451.0254685233308</v>
      </c>
      <c r="O48" s="15">
        <f t="shared" si="23"/>
        <v>1541.6037976489401</v>
      </c>
      <c r="P48" s="15">
        <f t="shared" si="24"/>
        <v>1626.2388515472412</v>
      </c>
      <c r="Q48" s="15">
        <f t="shared" si="25"/>
        <v>1697.1974971321488</v>
      </c>
      <c r="R48" s="15">
        <f t="shared" si="26"/>
        <v>1749.3896837400255</v>
      </c>
      <c r="S48" s="15">
        <f t="shared" si="27"/>
        <v>1781.4431295207019</v>
      </c>
      <c r="T48" s="15">
        <f t="shared" si="28"/>
        <v>1796.3323154997768</v>
      </c>
      <c r="U48" s="14">
        <f t="shared" si="9"/>
        <v>25.793280328144721</v>
      </c>
      <c r="V48" s="15">
        <f t="shared" si="10"/>
        <v>28.774172017144338</v>
      </c>
      <c r="W48" s="15">
        <f t="shared" si="29"/>
        <v>54.329922337492334</v>
      </c>
      <c r="X48" s="15">
        <f t="shared" si="30"/>
        <v>103.51348283535329</v>
      </c>
      <c r="Y48" s="15">
        <f t="shared" si="31"/>
        <v>172.90745735168457</v>
      </c>
      <c r="Z48" s="15">
        <f t="shared" si="32"/>
        <v>259.58938953933341</v>
      </c>
      <c r="AA48" s="15">
        <f t="shared" si="33"/>
        <v>356.15061728730592</v>
      </c>
      <c r="AB48" s="15">
        <f t="shared" si="34"/>
        <v>451.41354372401383</v>
      </c>
      <c r="AC48" s="13">
        <f t="shared" si="35"/>
        <v>534.04754516855724</v>
      </c>
      <c r="AD48" s="34">
        <f t="shared" si="36"/>
        <v>1426.0072553707143</v>
      </c>
      <c r="AE48" s="34">
        <f t="shared" si="37"/>
        <v>1407.3002524895978</v>
      </c>
      <c r="AF48" s="34">
        <f t="shared" si="38"/>
        <v>1505.355390860823</v>
      </c>
      <c r="AG48" s="34">
        <f t="shared" si="39"/>
        <v>1645.1172804842934</v>
      </c>
      <c r="AH48" s="34">
        <f t="shared" si="40"/>
        <v>1799.1463088989258</v>
      </c>
      <c r="AI48" s="34">
        <f t="shared" si="41"/>
        <v>1956.7868866714821</v>
      </c>
      <c r="AJ48" s="34">
        <f>R48+AA48</f>
        <v>2105.5403010273312</v>
      </c>
      <c r="AK48" s="34">
        <f t="shared" si="43"/>
        <v>2232.8566732447157</v>
      </c>
      <c r="AL48" s="28">
        <f t="shared" si="43"/>
        <v>2330.379860668334</v>
      </c>
    </row>
    <row r="49" spans="1:11" ht="15.75" thickBot="1" x14ac:dyDescent="0.3"/>
    <row r="50" spans="1:11" ht="15.75" thickBot="1" x14ac:dyDescent="0.3">
      <c r="A50" s="43" t="s">
        <v>0</v>
      </c>
      <c r="B50" s="44"/>
      <c r="C50" s="45" t="s">
        <v>44</v>
      </c>
      <c r="D50" s="45"/>
      <c r="E50" s="45"/>
      <c r="F50" s="45"/>
      <c r="G50" s="45"/>
      <c r="H50" s="45"/>
      <c r="I50" s="45"/>
      <c r="J50" s="45"/>
      <c r="K50" s="44"/>
    </row>
    <row r="51" spans="1:11" ht="15.75" thickBot="1" x14ac:dyDescent="0.3">
      <c r="A51" s="1" t="s">
        <v>2</v>
      </c>
      <c r="B51" s="2" t="s">
        <v>3</v>
      </c>
      <c r="C51" s="4" t="s">
        <v>4</v>
      </c>
      <c r="D51" s="4" t="s">
        <v>5</v>
      </c>
      <c r="E51" s="4" t="s">
        <v>6</v>
      </c>
      <c r="F51" s="4" t="s">
        <v>7</v>
      </c>
      <c r="G51" s="17" t="s">
        <v>8</v>
      </c>
      <c r="H51" s="4" t="s">
        <v>9</v>
      </c>
      <c r="I51" s="4" t="s">
        <v>10</v>
      </c>
      <c r="J51" s="4" t="s">
        <v>11</v>
      </c>
      <c r="K51" s="5" t="s">
        <v>12</v>
      </c>
    </row>
    <row r="52" spans="1:11" x14ac:dyDescent="0.25">
      <c r="A52" s="8">
        <v>1</v>
      </c>
      <c r="B52" s="7">
        <v>800</v>
      </c>
      <c r="C52" s="9"/>
      <c r="D52" s="9"/>
      <c r="E52" s="9"/>
      <c r="F52" s="9"/>
      <c r="G52" s="18"/>
      <c r="H52" s="9"/>
      <c r="I52" s="9"/>
      <c r="J52" s="9"/>
      <c r="K52" s="7"/>
    </row>
    <row r="53" spans="1:11" x14ac:dyDescent="0.25">
      <c r="A53" s="8">
        <v>2</v>
      </c>
      <c r="B53" s="7">
        <v>900</v>
      </c>
      <c r="C53" s="9">
        <f t="shared" ref="C53:C71" si="44">B53-AD30</f>
        <v>-610</v>
      </c>
      <c r="D53" s="9">
        <f t="shared" ref="D53:D71" si="45">B53-AE30</f>
        <v>-630</v>
      </c>
      <c r="E53" s="9">
        <f t="shared" ref="E53:E71" si="46">B53-AF30</f>
        <v>-650</v>
      </c>
      <c r="F53" s="9">
        <f t="shared" ref="F53:F71" si="47">B53-AG30</f>
        <v>158</v>
      </c>
      <c r="G53" s="18">
        <f t="shared" ref="G53:G71" si="48">B53-AH30</f>
        <v>0</v>
      </c>
      <c r="H53" s="9">
        <f t="shared" ref="H53:H71" si="49">B53-AI30</f>
        <v>-158</v>
      </c>
      <c r="I53" s="9">
        <f t="shared" ref="I53:I71" si="50">B53-AJ30</f>
        <v>-316.00000000000023</v>
      </c>
      <c r="J53" s="9">
        <f t="shared" ref="J53:J71" si="51">B53-AK30</f>
        <v>-474</v>
      </c>
      <c r="K53" s="7">
        <f t="shared" ref="K53:K71" si="52">B53-AL30</f>
        <v>-632.00000000000023</v>
      </c>
    </row>
    <row r="54" spans="1:11" x14ac:dyDescent="0.25">
      <c r="A54" s="8">
        <v>3</v>
      </c>
      <c r="B54" s="7">
        <v>1200</v>
      </c>
      <c r="C54" s="9">
        <f t="shared" si="44"/>
        <v>-318</v>
      </c>
      <c r="D54" s="9">
        <f t="shared" si="45"/>
        <v>-339.99999999999977</v>
      </c>
      <c r="E54" s="9">
        <f t="shared" si="46"/>
        <v>-356</v>
      </c>
      <c r="F54" s="9">
        <f t="shared" si="47"/>
        <v>-34.799999999999955</v>
      </c>
      <c r="G54" s="18">
        <f t="shared" si="48"/>
        <v>-197.5</v>
      </c>
      <c r="H54" s="9">
        <f t="shared" si="49"/>
        <v>-312.80000000000018</v>
      </c>
      <c r="I54" s="9">
        <f t="shared" si="50"/>
        <v>-380.70000000000027</v>
      </c>
      <c r="J54" s="9">
        <f t="shared" si="51"/>
        <v>-401.19999999999982</v>
      </c>
      <c r="K54" s="7">
        <f t="shared" si="52"/>
        <v>-374.30000000000018</v>
      </c>
    </row>
    <row r="55" spans="1:11" x14ac:dyDescent="0.25">
      <c r="A55" s="8">
        <v>4</v>
      </c>
      <c r="B55" s="7">
        <v>1800</v>
      </c>
      <c r="C55" s="9">
        <f t="shared" si="44"/>
        <v>158.70000000000005</v>
      </c>
      <c r="D55" s="9">
        <f t="shared" si="45"/>
        <v>27.199999999999591</v>
      </c>
      <c r="E55" s="9">
        <f t="shared" si="46"/>
        <v>-86.899999999999636</v>
      </c>
      <c r="F55" s="9">
        <f t="shared" si="47"/>
        <v>-86.640000000000327</v>
      </c>
      <c r="G55" s="18">
        <f t="shared" si="48"/>
        <v>-272.5</v>
      </c>
      <c r="H55" s="9">
        <f t="shared" si="49"/>
        <v>-392.96000000000004</v>
      </c>
      <c r="I55" s="9">
        <f t="shared" si="50"/>
        <v>-466.98000000000093</v>
      </c>
      <c r="J55" s="9">
        <f t="shared" si="51"/>
        <v>-513.51999999999953</v>
      </c>
      <c r="K55" s="7">
        <f t="shared" si="52"/>
        <v>-551.53999999999905</v>
      </c>
    </row>
    <row r="56" spans="1:11" x14ac:dyDescent="0.25">
      <c r="A56" s="8">
        <v>5</v>
      </c>
      <c r="B56" s="7">
        <v>800</v>
      </c>
      <c r="C56" s="9">
        <f t="shared" si="44"/>
        <v>-742.76</v>
      </c>
      <c r="D56" s="9">
        <f t="shared" si="45"/>
        <v>-722.88000000000011</v>
      </c>
      <c r="E56" s="9">
        <f t="shared" si="46"/>
        <v>-641.21999999999957</v>
      </c>
      <c r="F56" s="9">
        <f t="shared" si="47"/>
        <v>-507.43999999999983</v>
      </c>
      <c r="G56" s="18">
        <f t="shared" si="48"/>
        <v>-373.125</v>
      </c>
      <c r="H56" s="9">
        <f t="shared" si="49"/>
        <v>-160.31999999999971</v>
      </c>
      <c r="I56" s="9">
        <f t="shared" si="50"/>
        <v>100.07499999999925</v>
      </c>
      <c r="J56" s="9">
        <f t="shared" si="51"/>
        <v>386.6400000000001</v>
      </c>
      <c r="K56" s="7">
        <f t="shared" si="52"/>
        <v>687.43500000000097</v>
      </c>
    </row>
    <row r="57" spans="1:11" x14ac:dyDescent="0.25">
      <c r="A57" s="8">
        <v>6</v>
      </c>
      <c r="B57" s="7">
        <v>900</v>
      </c>
      <c r="C57" s="9">
        <f t="shared" si="44"/>
        <v>-575.5150000000001</v>
      </c>
      <c r="D57" s="9">
        <f t="shared" si="45"/>
        <v>-474.01600000000008</v>
      </c>
      <c r="E57" s="9">
        <f t="shared" si="46"/>
        <v>-325.12699999999995</v>
      </c>
      <c r="F57" s="9">
        <f t="shared" si="47"/>
        <v>-197.73759999999993</v>
      </c>
      <c r="G57" s="18">
        <f t="shared" si="48"/>
        <v>-55</v>
      </c>
      <c r="H57" s="9">
        <f t="shared" si="49"/>
        <v>74.617600000000039</v>
      </c>
      <c r="I57" s="9">
        <f t="shared" si="50"/>
        <v>152.07319999999959</v>
      </c>
      <c r="J57" s="9">
        <f t="shared" si="51"/>
        <v>155.19680000000017</v>
      </c>
      <c r="K57" s="7">
        <f t="shared" si="52"/>
        <v>73.002400000000989</v>
      </c>
    </row>
    <row r="58" spans="1:11" x14ac:dyDescent="0.25">
      <c r="A58" s="8">
        <v>7</v>
      </c>
      <c r="B58" s="7">
        <v>1200</v>
      </c>
      <c r="C58" s="9">
        <f t="shared" si="44"/>
        <v>-275.29140000000029</v>
      </c>
      <c r="D58" s="9">
        <f t="shared" si="45"/>
        <v>-179.78240000000028</v>
      </c>
      <c r="E58" s="9">
        <f t="shared" si="46"/>
        <v>-69.980000000000018</v>
      </c>
      <c r="F58" s="9">
        <f t="shared" si="47"/>
        <v>-30.606719999999996</v>
      </c>
      <c r="G58" s="18">
        <f t="shared" si="48"/>
        <v>13.28125</v>
      </c>
      <c r="H58" s="9">
        <f t="shared" si="49"/>
        <v>9.3452800000000025</v>
      </c>
      <c r="I58" s="9">
        <f t="shared" si="50"/>
        <v>-46.762830000000577</v>
      </c>
      <c r="J58" s="9">
        <f t="shared" si="51"/>
        <v>-137.38688000000002</v>
      </c>
      <c r="K58" s="7">
        <f t="shared" si="52"/>
        <v>-233.27386999999976</v>
      </c>
    </row>
    <row r="59" spans="1:11" x14ac:dyDescent="0.25">
      <c r="A59" s="8">
        <v>8</v>
      </c>
      <c r="B59" s="7">
        <v>1800</v>
      </c>
      <c r="C59" s="9">
        <f t="shared" si="44"/>
        <v>207.64263000000005</v>
      </c>
      <c r="D59" s="9">
        <f t="shared" si="45"/>
        <v>183.71839999999975</v>
      </c>
      <c r="E59" s="9">
        <f t="shared" si="46"/>
        <v>154.34022999999956</v>
      </c>
      <c r="F59" s="9">
        <f t="shared" si="47"/>
        <v>46.457471999999825</v>
      </c>
      <c r="G59" s="18">
        <f t="shared" si="48"/>
        <v>-47.96875</v>
      </c>
      <c r="H59" s="9">
        <f t="shared" si="49"/>
        <v>-172.46259200000031</v>
      </c>
      <c r="I59" s="9">
        <f t="shared" si="50"/>
        <v>-308.7442860000001</v>
      </c>
      <c r="J59" s="9">
        <f t="shared" si="51"/>
        <v>-433.16262400000051</v>
      </c>
      <c r="K59" s="7">
        <f t="shared" si="52"/>
        <v>-530.38479799999868</v>
      </c>
    </row>
    <row r="60" spans="1:11" x14ac:dyDescent="0.25">
      <c r="A60" s="8">
        <v>9</v>
      </c>
      <c r="B60" s="7">
        <v>800</v>
      </c>
      <c r="C60" s="9">
        <f t="shared" si="44"/>
        <v>-689.25723200000016</v>
      </c>
      <c r="D60" s="9">
        <f t="shared" si="45"/>
        <v>-574.98982400000023</v>
      </c>
      <c r="E60" s="9">
        <f t="shared" si="46"/>
        <v>-443.6334780000002</v>
      </c>
      <c r="F60" s="9">
        <f t="shared" si="47"/>
        <v>-349.23261439999987</v>
      </c>
      <c r="G60" s="18">
        <f t="shared" si="48"/>
        <v>-201.2890625</v>
      </c>
      <c r="H60" s="9">
        <f t="shared" si="49"/>
        <v>-35.465318399999887</v>
      </c>
      <c r="I60" s="9">
        <f t="shared" si="50"/>
        <v>164.96208309999997</v>
      </c>
      <c r="J60" s="9">
        <f t="shared" si="51"/>
        <v>408.23042560000022</v>
      </c>
      <c r="K60" s="7">
        <f t="shared" si="52"/>
        <v>690.25577910000027</v>
      </c>
    </row>
    <row r="61" spans="1:11" x14ac:dyDescent="0.25">
      <c r="A61" s="8">
        <v>10</v>
      </c>
      <c r="B61" s="7">
        <v>900</v>
      </c>
      <c r="C61" s="9">
        <f t="shared" si="44"/>
        <v>-518.85354789999997</v>
      </c>
      <c r="D61" s="9">
        <f t="shared" si="45"/>
        <v>-337.56349439999985</v>
      </c>
      <c r="E61" s="9">
        <f t="shared" si="46"/>
        <v>-166.71358190000024</v>
      </c>
      <c r="F61" s="9">
        <f t="shared" si="47"/>
        <v>-55.803827200000228</v>
      </c>
      <c r="G61" s="18">
        <f t="shared" si="48"/>
        <v>60.703125</v>
      </c>
      <c r="H61" s="9">
        <f t="shared" si="49"/>
        <v>139.22176000000002</v>
      </c>
      <c r="I61" s="9">
        <f t="shared" si="50"/>
        <v>176.76423559999967</v>
      </c>
      <c r="J61" s="9">
        <f t="shared" si="51"/>
        <v>160.61867520000021</v>
      </c>
      <c r="K61" s="7">
        <f t="shared" si="52"/>
        <v>73.355003800000418</v>
      </c>
    </row>
    <row r="62" spans="1:11" x14ac:dyDescent="0.25">
      <c r="A62" s="8">
        <v>11</v>
      </c>
      <c r="B62" s="7">
        <v>1200</v>
      </c>
      <c r="C62" s="9">
        <f t="shared" si="44"/>
        <v>-216.63802829999986</v>
      </c>
      <c r="D62" s="9">
        <f t="shared" si="45"/>
        <v>-56.108103680000113</v>
      </c>
      <c r="E62" s="9">
        <f t="shared" si="46"/>
        <v>54.981389559999798</v>
      </c>
      <c r="F62" s="9">
        <f t="shared" si="47"/>
        <v>82.759148544000254</v>
      </c>
      <c r="G62" s="18">
        <f t="shared" si="48"/>
        <v>86.025390625</v>
      </c>
      <c r="H62" s="9">
        <f t="shared" si="49"/>
        <v>41.051858943999832</v>
      </c>
      <c r="I62" s="9">
        <f t="shared" si="50"/>
        <v>-37.788046119000001</v>
      </c>
      <c r="J62" s="9">
        <f t="shared" si="51"/>
        <v>-136.08174694399986</v>
      </c>
      <c r="K62" s="7">
        <f t="shared" si="52"/>
        <v>-233.23155703099974</v>
      </c>
    </row>
    <row r="63" spans="1:11" x14ac:dyDescent="0.25">
      <c r="A63" s="8">
        <v>12</v>
      </c>
      <c r="B63" s="7">
        <v>1800</v>
      </c>
      <c r="C63" s="9">
        <f t="shared" si="44"/>
        <v>267.32292285900007</v>
      </c>
      <c r="D63" s="9">
        <f t="shared" si="45"/>
        <v>294.26767052799983</v>
      </c>
      <c r="E63" s="9">
        <f t="shared" si="46"/>
        <v>251.66360051499964</v>
      </c>
      <c r="F63" s="9">
        <f t="shared" si="47"/>
        <v>131.40035604479999</v>
      </c>
      <c r="G63" s="18">
        <f t="shared" si="48"/>
        <v>-4.150390625</v>
      </c>
      <c r="H63" s="9">
        <f t="shared" si="49"/>
        <v>-157.43399444479974</v>
      </c>
      <c r="I63" s="9">
        <f t="shared" si="50"/>
        <v>-305.58160887540089</v>
      </c>
      <c r="J63" s="9">
        <f t="shared" si="51"/>
        <v>-432.85744578559934</v>
      </c>
      <c r="K63" s="7">
        <f t="shared" si="52"/>
        <v>-530.37986144419938</v>
      </c>
    </row>
    <row r="64" spans="1:11" x14ac:dyDescent="0.25">
      <c r="A64" s="8">
        <v>13</v>
      </c>
      <c r="B64" s="7">
        <v>800</v>
      </c>
      <c r="C64" s="9">
        <f t="shared" si="44"/>
        <v>-629.34193593079999</v>
      </c>
      <c r="D64" s="9">
        <f t="shared" si="45"/>
        <v>-477.26254080000012</v>
      </c>
      <c r="E64" s="9">
        <f t="shared" si="46"/>
        <v>-368.6118401634003</v>
      </c>
      <c r="F64" s="9">
        <f t="shared" si="47"/>
        <v>-288.11286622208013</v>
      </c>
      <c r="G64" s="18">
        <f t="shared" si="48"/>
        <v>-175.65673828125</v>
      </c>
      <c r="H64" s="9">
        <f t="shared" si="49"/>
        <v>-28.515492986879508</v>
      </c>
      <c r="I64" s="9">
        <f t="shared" si="50"/>
        <v>166.05195882546991</v>
      </c>
      <c r="J64" s="9">
        <f t="shared" si="51"/>
        <v>408.3002915635202</v>
      </c>
      <c r="K64" s="7">
        <f t="shared" si="52"/>
        <v>690.25634328146987</v>
      </c>
    </row>
    <row r="65" spans="1:15" x14ac:dyDescent="0.25">
      <c r="A65" s="8">
        <v>14</v>
      </c>
      <c r="B65" s="7">
        <v>900</v>
      </c>
      <c r="C65" s="9">
        <f t="shared" si="44"/>
        <v>-459.34705219123043</v>
      </c>
      <c r="D65" s="9">
        <f t="shared" si="45"/>
        <v>-251.95137441791985</v>
      </c>
      <c r="E65" s="9">
        <f t="shared" si="46"/>
        <v>-109.37174048111012</v>
      </c>
      <c r="F65" s="9">
        <f t="shared" si="47"/>
        <v>-13.03956764262432</v>
      </c>
      <c r="G65" s="18">
        <f t="shared" si="48"/>
        <v>75.380859375</v>
      </c>
      <c r="H65" s="9">
        <f t="shared" si="49"/>
        <v>142.37704472166411</v>
      </c>
      <c r="I65" s="9">
        <f t="shared" si="50"/>
        <v>177.13352009406765</v>
      </c>
      <c r="J65" s="9">
        <f t="shared" si="51"/>
        <v>160.63441445683236</v>
      </c>
      <c r="K65" s="7">
        <f t="shared" si="52"/>
        <v>73.355067270736299</v>
      </c>
    </row>
    <row r="66" spans="1:15" x14ac:dyDescent="0.25">
      <c r="A66" s="8">
        <v>15</v>
      </c>
      <c r="B66" s="7">
        <v>1200</v>
      </c>
      <c r="C66" s="9">
        <f t="shared" si="44"/>
        <v>-158.05772584026636</v>
      </c>
      <c r="D66" s="9">
        <f t="shared" si="45"/>
        <v>18.325827043327763</v>
      </c>
      <c r="E66" s="9">
        <f t="shared" si="46"/>
        <v>98.49936500651188</v>
      </c>
      <c r="F66" s="9">
        <f t="shared" si="47"/>
        <v>112.0731506687996</v>
      </c>
      <c r="G66" s="18">
        <f t="shared" si="48"/>
        <v>94.2950439453125</v>
      </c>
      <c r="H66" s="9">
        <f t="shared" si="49"/>
        <v>42.464114655231924</v>
      </c>
      <c r="I66" s="9">
        <f t="shared" si="50"/>
        <v>-37.664564237851437</v>
      </c>
      <c r="J66" s="9">
        <f t="shared" si="51"/>
        <v>-136.07824587980735</v>
      </c>
      <c r="K66" s="7">
        <f t="shared" si="52"/>
        <v>-233.23154997866641</v>
      </c>
    </row>
    <row r="67" spans="1:15" x14ac:dyDescent="0.25">
      <c r="A67" s="8">
        <v>16</v>
      </c>
      <c r="B67" s="7">
        <v>1800</v>
      </c>
      <c r="C67" s="9">
        <f t="shared" si="44"/>
        <v>324.56720576241696</v>
      </c>
      <c r="D67" s="9">
        <f t="shared" si="45"/>
        <v>358.57020289679372</v>
      </c>
      <c r="E67" s="9">
        <f t="shared" si="46"/>
        <v>284.4912638448609</v>
      </c>
      <c r="F67" s="9">
        <f t="shared" si="47"/>
        <v>151.18202515390431</v>
      </c>
      <c r="G67" s="18">
        <f t="shared" si="48"/>
        <v>0.4498291015625</v>
      </c>
      <c r="H67" s="9">
        <f t="shared" si="49"/>
        <v>-156.80903543128079</v>
      </c>
      <c r="I67" s="9">
        <f t="shared" si="50"/>
        <v>-305.54075535117727</v>
      </c>
      <c r="J67" s="9">
        <f t="shared" si="51"/>
        <v>-432.85667493019673</v>
      </c>
      <c r="K67" s="7">
        <f t="shared" si="52"/>
        <v>-530.37986066843996</v>
      </c>
    </row>
    <row r="68" spans="1:15" x14ac:dyDescent="0.25">
      <c r="A68" s="8">
        <v>17</v>
      </c>
      <c r="B68" s="7">
        <v>800</v>
      </c>
      <c r="C68" s="9">
        <f t="shared" si="44"/>
        <v>-573.75227169703339</v>
      </c>
      <c r="D68" s="9">
        <f t="shared" si="45"/>
        <v>-422.01620467286034</v>
      </c>
      <c r="E68" s="9">
        <f t="shared" si="46"/>
        <v>-343.97691947038561</v>
      </c>
      <c r="F68" s="9">
        <f t="shared" si="47"/>
        <v>-274.92790405608253</v>
      </c>
      <c r="G68" s="18">
        <f t="shared" si="48"/>
        <v>-173.12393188476563</v>
      </c>
      <c r="H68" s="9">
        <f t="shared" si="49"/>
        <v>-28.241486689861404</v>
      </c>
      <c r="I68" s="9">
        <f t="shared" si="50"/>
        <v>166.06535757069992</v>
      </c>
      <c r="J68" s="9">
        <f t="shared" si="51"/>
        <v>408.30045986311393</v>
      </c>
      <c r="K68" s="7">
        <f t="shared" si="52"/>
        <v>690.25634336609914</v>
      </c>
    </row>
    <row r="69" spans="1:15" x14ac:dyDescent="0.25">
      <c r="A69" s="8">
        <v>18</v>
      </c>
      <c r="B69" s="7">
        <v>900</v>
      </c>
      <c r="C69" s="9">
        <f t="shared" si="44"/>
        <v>-405.65352572221809</v>
      </c>
      <c r="D69" s="9">
        <f t="shared" si="45"/>
        <v>-204.71085733052428</v>
      </c>
      <c r="E69" s="9">
        <f t="shared" si="46"/>
        <v>-90.968406542522189</v>
      </c>
      <c r="F69" s="9">
        <f t="shared" si="47"/>
        <v>-4.3390139227050213</v>
      </c>
      <c r="G69" s="18">
        <f t="shared" si="48"/>
        <v>76.76361083984375</v>
      </c>
      <c r="H69" s="9">
        <f t="shared" si="49"/>
        <v>142.49625631711547</v>
      </c>
      <c r="I69" s="9">
        <f t="shared" si="50"/>
        <v>177.13788252402594</v>
      </c>
      <c r="J69" s="9">
        <f t="shared" si="51"/>
        <v>160.63445094245378</v>
      </c>
      <c r="K69" s="7">
        <f t="shared" si="52"/>
        <v>73.355067279904006</v>
      </c>
    </row>
    <row r="70" spans="1:15" x14ac:dyDescent="0.25">
      <c r="A70" s="8">
        <v>19</v>
      </c>
      <c r="B70" s="7">
        <v>1200</v>
      </c>
      <c r="C70" s="9">
        <f t="shared" si="44"/>
        <v>-106.43700622539518</v>
      </c>
      <c r="D70" s="9">
        <f t="shared" si="45"/>
        <v>58.552999261791683</v>
      </c>
      <c r="E70" s="9">
        <f t="shared" si="46"/>
        <v>112.19292138095807</v>
      </c>
      <c r="F70" s="9">
        <f t="shared" si="47"/>
        <v>117.76722875294377</v>
      </c>
      <c r="G70" s="18">
        <f t="shared" si="48"/>
        <v>95.044593811035156</v>
      </c>
      <c r="H70" s="9">
        <f t="shared" si="49"/>
        <v>42.515642924070107</v>
      </c>
      <c r="I70" s="9">
        <f t="shared" si="50"/>
        <v>-37.663152666947553</v>
      </c>
      <c r="J70" s="9">
        <f t="shared" si="51"/>
        <v>-136.07823801754262</v>
      </c>
      <c r="K70" s="7">
        <f t="shared" si="52"/>
        <v>-233.23154997767824</v>
      </c>
    </row>
    <row r="71" spans="1:15" ht="15.75" thickBot="1" x14ac:dyDescent="0.3">
      <c r="A71" s="14">
        <v>20</v>
      </c>
      <c r="B71" s="7">
        <v>1800</v>
      </c>
      <c r="C71" s="15">
        <f t="shared" si="44"/>
        <v>373.99274462928565</v>
      </c>
      <c r="D71" s="15">
        <f t="shared" si="45"/>
        <v>392.69974751040218</v>
      </c>
      <c r="E71" s="15">
        <f t="shared" si="46"/>
        <v>294.64460913917696</v>
      </c>
      <c r="F71" s="15">
        <f t="shared" si="47"/>
        <v>154.88271951570664</v>
      </c>
      <c r="G71" s="19">
        <f t="shared" si="48"/>
        <v>0.85369110107421875</v>
      </c>
      <c r="H71" s="15">
        <f t="shared" si="49"/>
        <v>-156.78688667148208</v>
      </c>
      <c r="I71" s="15">
        <f t="shared" si="50"/>
        <v>-305.54030102733122</v>
      </c>
      <c r="J71" s="15">
        <f t="shared" si="51"/>
        <v>-432.85667324471569</v>
      </c>
      <c r="K71" s="13">
        <f t="shared" si="52"/>
        <v>-530.379860668334</v>
      </c>
    </row>
    <row r="72" spans="1:15" x14ac:dyDescent="0.25">
      <c r="C72" s="16">
        <f>AVERAGE(C52:C71)</f>
        <v>-260.35153802927579</v>
      </c>
      <c r="D72" s="16">
        <f t="shared" ref="D72:K72" si="53">AVERAGE(D52:D71)</f>
        <v>-175.68136589794688</v>
      </c>
      <c r="E72" s="16">
        <f t="shared" si="53"/>
        <v>-126.40471511110057</v>
      </c>
      <c r="F72" s="16">
        <f t="shared" si="53"/>
        <v>-46.745158566491469</v>
      </c>
      <c r="G72" s="16">
        <f t="shared" si="53"/>
        <v>-52.500867341694082</v>
      </c>
      <c r="H72" s="16">
        <f t="shared" si="53"/>
        <v>-59.247644687485383</v>
      </c>
      <c r="I72" s="16">
        <f t="shared" si="53"/>
        <v>-66.773805608602558</v>
      </c>
      <c r="J72" s="16">
        <f t="shared" si="53"/>
        <v>-74.606474272417927</v>
      </c>
      <c r="K72" s="16">
        <f t="shared" si="53"/>
        <v>-82.161152824742302</v>
      </c>
    </row>
    <row r="75" spans="1:15" x14ac:dyDescent="0.25">
      <c r="O75" s="16" t="s">
        <v>18</v>
      </c>
    </row>
  </sheetData>
  <mergeCells count="8">
    <mergeCell ref="AD27:AL27"/>
    <mergeCell ref="A50:B50"/>
    <mergeCell ref="C50:K50"/>
    <mergeCell ref="A4:B4"/>
    <mergeCell ref="C4:K4"/>
    <mergeCell ref="A27:B27"/>
    <mergeCell ref="C27:K27"/>
    <mergeCell ref="U27:AC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G17"/>
  <sheetViews>
    <sheetView workbookViewId="0">
      <selection activeCell="H19" sqref="H19"/>
    </sheetView>
  </sheetViews>
  <sheetFormatPr defaultRowHeight="15" x14ac:dyDescent="0.25"/>
  <cols>
    <col min="4" max="4" width="15.7109375" bestFit="1" customWidth="1"/>
    <col min="5" max="5" width="14.5703125" customWidth="1"/>
    <col min="6" max="6" width="18.7109375" customWidth="1"/>
    <col min="7" max="7" width="13.140625" customWidth="1"/>
    <col min="9" max="9" width="13" customWidth="1"/>
    <col min="10" max="10" width="10.7109375" customWidth="1"/>
  </cols>
  <sheetData>
    <row r="2" spans="4:7" ht="15.75" x14ac:dyDescent="0.25">
      <c r="D2" s="37" t="s">
        <v>19</v>
      </c>
      <c r="E2" s="37" t="s">
        <v>20</v>
      </c>
      <c r="F2" s="37" t="s">
        <v>21</v>
      </c>
      <c r="G2" s="37" t="s">
        <v>22</v>
      </c>
    </row>
    <row r="3" spans="4:7" x14ac:dyDescent="0.25">
      <c r="D3" s="38" t="s">
        <v>23</v>
      </c>
      <c r="E3" s="38" t="s">
        <v>24</v>
      </c>
      <c r="F3" s="38">
        <v>10</v>
      </c>
      <c r="G3" s="38">
        <v>125</v>
      </c>
    </row>
    <row r="4" spans="4:7" x14ac:dyDescent="0.25">
      <c r="D4" s="38" t="s">
        <v>25</v>
      </c>
      <c r="E4" s="38" t="s">
        <v>24</v>
      </c>
      <c r="F4" s="38">
        <v>10</v>
      </c>
      <c r="G4" s="38">
        <v>100</v>
      </c>
    </row>
    <row r="5" spans="4:7" x14ac:dyDescent="0.25">
      <c r="D5" s="38" t="s">
        <v>26</v>
      </c>
      <c r="E5" s="38" t="s">
        <v>27</v>
      </c>
      <c r="F5" s="38">
        <v>5</v>
      </c>
      <c r="G5" s="38">
        <v>85</v>
      </c>
    </row>
    <row r="6" spans="4:7" x14ac:dyDescent="0.25">
      <c r="D6" s="38" t="s">
        <v>28</v>
      </c>
      <c r="E6" s="38" t="s">
        <v>27</v>
      </c>
      <c r="F6" s="38">
        <v>5</v>
      </c>
      <c r="G6" s="38">
        <v>50</v>
      </c>
    </row>
    <row r="7" spans="4:7" x14ac:dyDescent="0.25">
      <c r="D7" s="38" t="s">
        <v>29</v>
      </c>
      <c r="E7" s="38" t="s">
        <v>30</v>
      </c>
      <c r="F7" s="38">
        <v>500</v>
      </c>
      <c r="G7" s="38">
        <v>90</v>
      </c>
    </row>
    <row r="8" spans="4:7" x14ac:dyDescent="0.25">
      <c r="D8" s="38" t="s">
        <v>31</v>
      </c>
      <c r="E8" s="38" t="s">
        <v>32</v>
      </c>
      <c r="F8" s="38">
        <v>5</v>
      </c>
      <c r="G8" s="38">
        <v>75</v>
      </c>
    </row>
    <row r="9" spans="4:7" x14ac:dyDescent="0.25">
      <c r="D9" s="38" t="s">
        <v>33</v>
      </c>
      <c r="E9" s="38" t="s">
        <v>27</v>
      </c>
      <c r="F9" s="38">
        <v>5</v>
      </c>
      <c r="G9" s="38">
        <v>60</v>
      </c>
    </row>
    <row r="10" spans="4:7" x14ac:dyDescent="0.25">
      <c r="D10" s="38" t="s">
        <v>34</v>
      </c>
      <c r="E10" s="38" t="s">
        <v>35</v>
      </c>
      <c r="F10" s="38">
        <v>800</v>
      </c>
      <c r="G10" s="38">
        <v>5200</v>
      </c>
    </row>
    <row r="11" spans="4:7" x14ac:dyDescent="0.25">
      <c r="D11" s="38" t="s">
        <v>36</v>
      </c>
      <c r="E11" s="38" t="s">
        <v>35</v>
      </c>
      <c r="F11" s="38">
        <v>800</v>
      </c>
      <c r="G11" s="38">
        <v>7200</v>
      </c>
    </row>
    <row r="12" spans="4:7" x14ac:dyDescent="0.25">
      <c r="D12" s="38" t="s">
        <v>37</v>
      </c>
      <c r="E12" s="38" t="s">
        <v>35</v>
      </c>
      <c r="F12" s="38">
        <v>800</v>
      </c>
      <c r="G12" s="38">
        <v>6400</v>
      </c>
    </row>
    <row r="13" spans="4:7" x14ac:dyDescent="0.25">
      <c r="D13" s="39"/>
      <c r="E13" s="39"/>
      <c r="F13" s="39"/>
      <c r="G13" s="39"/>
    </row>
    <row r="14" spans="4:7" x14ac:dyDescent="0.25">
      <c r="E14" s="40" t="s">
        <v>38</v>
      </c>
      <c r="F14" t="s">
        <v>39</v>
      </c>
      <c r="G14" t="s">
        <v>40</v>
      </c>
    </row>
    <row r="15" spans="4:7" x14ac:dyDescent="0.25">
      <c r="D15" t="s">
        <v>41</v>
      </c>
      <c r="E15">
        <f>G3*6+G6*2+G8*4+G9*6</f>
        <v>1510</v>
      </c>
      <c r="F15">
        <v>3200</v>
      </c>
      <c r="G15">
        <f>F15-E15</f>
        <v>1690</v>
      </c>
    </row>
    <row r="16" spans="4:7" x14ac:dyDescent="0.25">
      <c r="D16" t="s">
        <v>42</v>
      </c>
      <c r="E16">
        <f>G3*6+G6*3+G8*5+G5*4+G4*1</f>
        <v>1715</v>
      </c>
      <c r="F16">
        <v>3600</v>
      </c>
      <c r="G16">
        <f t="shared" ref="G16:G17" si="0">F16-E16</f>
        <v>1885</v>
      </c>
    </row>
    <row r="17" spans="4:7" x14ac:dyDescent="0.25">
      <c r="D17" t="s">
        <v>43</v>
      </c>
      <c r="E17">
        <f>G4*9+G6*3+G8*2</f>
        <v>1200</v>
      </c>
      <c r="F17">
        <v>2700</v>
      </c>
      <c r="G17">
        <f t="shared" si="0"/>
        <v>1500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Peramalan</vt:lpstr>
      <vt:lpstr>Harga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Wildan Akbar</dc:creator>
  <cp:lastModifiedBy>Windows User</cp:lastModifiedBy>
  <dcterms:created xsi:type="dcterms:W3CDTF">2018-05-25T21:52:06Z</dcterms:created>
  <dcterms:modified xsi:type="dcterms:W3CDTF">2018-05-26T06:37:06Z</dcterms:modified>
</cp:coreProperties>
</file>