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75" windowWidth="15480" windowHeight="7935" tabRatio="815"/>
  </bookViews>
  <sheets>
    <sheet name="Rekap" sheetId="18" r:id="rId1"/>
    <sheet name="BTB 1, 2, 3" sheetId="30" r:id="rId2"/>
    <sheet name="BTB 4" sheetId="34" r:id="rId3"/>
    <sheet name="MDR" sheetId="41" r:id="rId4"/>
  </sheets>
  <definedNames>
    <definedName name="_xlnm.Print_Titles" localSheetId="1">'BTB 1, 2, 3'!$9:$10</definedName>
  </definedNames>
  <calcPr calcId="145621"/>
</workbook>
</file>

<file path=xl/calcChain.xml><?xml version="1.0" encoding="utf-8"?>
<calcChain xmlns="http://schemas.openxmlformats.org/spreadsheetml/2006/main">
  <c r="B13" i="18" l="1"/>
  <c r="B12" i="18"/>
  <c r="D12" i="18"/>
  <c r="E12" i="18"/>
  <c r="F12" i="18"/>
  <c r="L12" i="18" s="1"/>
  <c r="R12" i="18" s="1"/>
  <c r="G12" i="18"/>
  <c r="H12" i="18"/>
  <c r="I12" i="18"/>
  <c r="J12" i="18"/>
  <c r="P12" i="18" s="1"/>
  <c r="Y12" i="18" s="1"/>
  <c r="M12" i="18"/>
  <c r="N12" i="18"/>
  <c r="O12" i="18"/>
  <c r="T12" i="18"/>
  <c r="W12" i="18" s="1"/>
  <c r="U12" i="18"/>
  <c r="V12" i="18"/>
  <c r="X12" i="18"/>
  <c r="K12" i="18" l="1"/>
  <c r="Q12" i="18" s="1"/>
  <c r="I22" i="30"/>
  <c r="H22" i="30"/>
  <c r="H17" i="30"/>
  <c r="L17" i="30"/>
  <c r="M15" i="41"/>
  <c r="B13" i="34" l="1"/>
  <c r="B39" i="34" l="1"/>
  <c r="B40" i="34" s="1"/>
  <c r="B41" i="34" s="1"/>
  <c r="B42" i="34" s="1"/>
  <c r="B43" i="34" s="1"/>
  <c r="B44" i="34" s="1"/>
  <c r="B14" i="34"/>
  <c r="B15" i="34" s="1"/>
  <c r="B16" i="34" s="1"/>
  <c r="B17" i="34" s="1"/>
  <c r="B18" i="34" s="1"/>
  <c r="B19" i="34" s="1"/>
  <c r="B20" i="34" s="1"/>
  <c r="B21" i="34" s="1"/>
  <c r="B22" i="34" s="1"/>
  <c r="B13" i="30"/>
  <c r="B14" i="30" s="1"/>
  <c r="B15" i="30" s="1"/>
  <c r="B20" i="30" s="1"/>
  <c r="I12" i="30"/>
  <c r="I17" i="30" s="1"/>
  <c r="B13" i="41" l="1"/>
  <c r="H24" i="34"/>
  <c r="S37" i="41"/>
  <c r="S32" i="41"/>
  <c r="S20" i="41"/>
  <c r="S15" i="41"/>
  <c r="S51" i="34"/>
  <c r="S46" i="34"/>
  <c r="S29" i="34"/>
  <c r="S24" i="34"/>
  <c r="S39" i="30"/>
  <c r="S34" i="30"/>
  <c r="S22" i="30"/>
  <c r="S17" i="30"/>
  <c r="S24" i="30" l="1"/>
  <c r="X10" i="18" s="1"/>
  <c r="S39" i="41"/>
  <c r="S41" i="30"/>
  <c r="S22" i="41"/>
  <c r="S31" i="34"/>
  <c r="X11" i="18" s="1"/>
  <c r="S53" i="34"/>
  <c r="B11" i="18"/>
  <c r="X13" i="18" l="1"/>
  <c r="B39" i="30"/>
  <c r="B37" i="41"/>
  <c r="B32" i="41"/>
  <c r="B15" i="41"/>
  <c r="B51" i="34"/>
  <c r="B46" i="34"/>
  <c r="B29" i="34"/>
  <c r="B34" i="30"/>
  <c r="B22" i="30"/>
  <c r="B17" i="30"/>
  <c r="N37" i="41"/>
  <c r="M37" i="41"/>
  <c r="L37" i="41"/>
  <c r="N32" i="41"/>
  <c r="M32" i="41"/>
  <c r="L32" i="41"/>
  <c r="N20" i="41"/>
  <c r="M20" i="41"/>
  <c r="M22" i="41" s="1"/>
  <c r="L20" i="41"/>
  <c r="N15" i="41"/>
  <c r="L15" i="41"/>
  <c r="N24" i="34"/>
  <c r="M24" i="34"/>
  <c r="L24" i="34"/>
  <c r="N51" i="34"/>
  <c r="M51" i="34"/>
  <c r="L51" i="34"/>
  <c r="N46" i="34"/>
  <c r="M46" i="34"/>
  <c r="L46" i="34"/>
  <c r="N29" i="34"/>
  <c r="M29" i="34"/>
  <c r="L29" i="34"/>
  <c r="N39" i="30"/>
  <c r="M39" i="30"/>
  <c r="L39" i="30"/>
  <c r="N34" i="30"/>
  <c r="M34" i="30"/>
  <c r="L34" i="30"/>
  <c r="N22" i="30"/>
  <c r="M22" i="30"/>
  <c r="L22" i="30"/>
  <c r="N17" i="30"/>
  <c r="M17" i="30"/>
  <c r="N24" i="30" l="1"/>
  <c r="V10" i="18" s="1"/>
  <c r="L41" i="30"/>
  <c r="M41" i="30"/>
  <c r="M24" i="30"/>
  <c r="U10" i="18" s="1"/>
  <c r="L39" i="41"/>
  <c r="N41" i="30"/>
  <c r="M39" i="41"/>
  <c r="L22" i="41"/>
  <c r="N39" i="41"/>
  <c r="N22" i="41"/>
  <c r="L53" i="34"/>
  <c r="M31" i="34"/>
  <c r="U11" i="18" s="1"/>
  <c r="N31" i="34"/>
  <c r="V11" i="18" s="1"/>
  <c r="M53" i="34"/>
  <c r="N53" i="34"/>
  <c r="L31" i="34"/>
  <c r="T11" i="18" s="1"/>
  <c r="L24" i="30"/>
  <c r="T10" i="18" l="1"/>
  <c r="W10" i="18" s="1"/>
  <c r="W11" i="18"/>
  <c r="U13" i="18"/>
  <c r="T13" i="18" l="1"/>
  <c r="W13" i="18"/>
  <c r="V13" i="18"/>
  <c r="K37" i="41" l="1"/>
  <c r="I37" i="41"/>
  <c r="H37" i="41"/>
  <c r="K32" i="41"/>
  <c r="K39" i="41" s="1"/>
  <c r="I32" i="41"/>
  <c r="H32" i="41"/>
  <c r="B39" i="41"/>
  <c r="K20" i="41"/>
  <c r="I20" i="41"/>
  <c r="H20" i="41"/>
  <c r="K15" i="41"/>
  <c r="I15" i="41"/>
  <c r="H15" i="41"/>
  <c r="I39" i="41" l="1"/>
  <c r="I22" i="41"/>
  <c r="K22" i="41"/>
  <c r="H39" i="41"/>
  <c r="B20" i="41"/>
  <c r="B22" i="41" s="1"/>
  <c r="H22" i="41"/>
  <c r="I24" i="34" l="1"/>
  <c r="K24" i="34"/>
  <c r="H29" i="34"/>
  <c r="I29" i="34"/>
  <c r="K29" i="34"/>
  <c r="I39" i="30"/>
  <c r="H39" i="30"/>
  <c r="I34" i="30"/>
  <c r="H34" i="30"/>
  <c r="K31" i="34" l="1"/>
  <c r="B53" i="34"/>
  <c r="M11" i="18" s="1"/>
  <c r="K51" i="34" l="1"/>
  <c r="I51" i="34"/>
  <c r="H51" i="34"/>
  <c r="K46" i="34"/>
  <c r="I46" i="34"/>
  <c r="H46" i="34"/>
  <c r="H53" i="34" l="1"/>
  <c r="N11" i="18" s="1"/>
  <c r="I53" i="34"/>
  <c r="O11" i="18" s="1"/>
  <c r="K53" i="34"/>
  <c r="K39" i="30"/>
  <c r="K34" i="30"/>
  <c r="I41" i="30"/>
  <c r="H41" i="30"/>
  <c r="B41" i="30"/>
  <c r="K22" i="30"/>
  <c r="K17" i="30"/>
  <c r="I24" i="30"/>
  <c r="H24" i="30"/>
  <c r="B24" i="30"/>
  <c r="K41" i="30" l="1"/>
  <c r="K24" i="30"/>
  <c r="B24" i="34" l="1"/>
  <c r="I11" i="18"/>
  <c r="H11" i="18"/>
  <c r="G11" i="18"/>
  <c r="F11" i="18"/>
  <c r="E11" i="18"/>
  <c r="L11" i="18" l="1"/>
  <c r="R11" i="18" s="1"/>
  <c r="B31" i="34"/>
  <c r="D11" i="18"/>
  <c r="K11" i="18"/>
  <c r="Q11" i="18" s="1"/>
  <c r="H31" i="34"/>
  <c r="I31" i="34"/>
  <c r="J11" i="18" l="1"/>
  <c r="P11" i="18" l="1"/>
  <c r="Y11" i="18" s="1"/>
  <c r="B41" i="41" l="1"/>
  <c r="B55" i="34"/>
  <c r="B43" i="30" l="1"/>
  <c r="O10" i="18" l="1"/>
  <c r="N10" i="18"/>
  <c r="M10" i="18"/>
  <c r="N13" i="18" l="1"/>
  <c r="O13" i="18"/>
  <c r="G10" i="18"/>
  <c r="H10" i="18"/>
  <c r="I10" i="18"/>
  <c r="E10" i="18" l="1"/>
  <c r="K10" i="18" s="1"/>
  <c r="Q10" i="18" s="1"/>
  <c r="G13" i="18"/>
  <c r="F10" i="18"/>
  <c r="L10" i="18" s="1"/>
  <c r="R10" i="18" s="1"/>
  <c r="M13" i="18"/>
  <c r="D10" i="18" l="1"/>
  <c r="J10" i="18" s="1"/>
  <c r="H13" i="18"/>
  <c r="P10" i="18" l="1"/>
  <c r="Y10" i="18" s="1"/>
  <c r="I13" i="18"/>
  <c r="E13" i="18" l="1"/>
  <c r="Q13" i="18"/>
  <c r="K13" i="18" l="1"/>
  <c r="L13" i="18"/>
  <c r="F13" i="18"/>
  <c r="R13" i="18" l="1"/>
  <c r="D13" i="18"/>
  <c r="J13" i="18" l="1"/>
  <c r="P13" i="18" l="1"/>
  <c r="Y13" i="18"/>
</calcChain>
</file>

<file path=xl/sharedStrings.xml><?xml version="1.0" encoding="utf-8"?>
<sst xmlns="http://schemas.openxmlformats.org/spreadsheetml/2006/main" count="459" uniqueCount="200">
  <si>
    <t>EVALUASI DATA LUASAN TANAH</t>
  </si>
  <si>
    <t>KET</t>
  </si>
  <si>
    <t>PENJUAL</t>
  </si>
  <si>
    <t>DATA TANAH</t>
  </si>
  <si>
    <t>ATAS NAMA</t>
  </si>
  <si>
    <t>SURAT</t>
  </si>
  <si>
    <t>NO.</t>
  </si>
  <si>
    <t>NO. GBR</t>
  </si>
  <si>
    <t>LOKASI</t>
  </si>
  <si>
    <t>PT. GBU</t>
  </si>
  <si>
    <t>Pelepasan</t>
  </si>
  <si>
    <t>AJB</t>
  </si>
  <si>
    <t>BPN</t>
  </si>
  <si>
    <t>PENGALIHAN HAK</t>
  </si>
  <si>
    <t>THN</t>
  </si>
  <si>
    <t>L.SURAT</t>
  </si>
  <si>
    <t>L.UKUR</t>
  </si>
  <si>
    <t>Bumi Tegal Besar 4</t>
  </si>
  <si>
    <t>A.</t>
  </si>
  <si>
    <t>B.</t>
  </si>
  <si>
    <t>Jumlah - A</t>
  </si>
  <si>
    <t>Jumlah - B</t>
  </si>
  <si>
    <t>Jumlah A + B</t>
  </si>
  <si>
    <t xml:space="preserve">I. </t>
  </si>
  <si>
    <t xml:space="preserve">II. </t>
  </si>
  <si>
    <t>BID</t>
  </si>
  <si>
    <t>HARGA AKTA</t>
  </si>
  <si>
    <t>Yunita Widyaningtyas, SH.</t>
  </si>
  <si>
    <t>Andrew Nugroho A. S.Kom</t>
  </si>
  <si>
    <t>Manager</t>
  </si>
  <si>
    <t>Menyetujui,</t>
  </si>
  <si>
    <t>2018</t>
  </si>
  <si>
    <t>Penjual</t>
  </si>
  <si>
    <t>PT. GUNUNG BATU UTAMA</t>
  </si>
  <si>
    <t>Kadiv Administration</t>
  </si>
  <si>
    <t>JENIS</t>
  </si>
  <si>
    <t xml:space="preserve">BLM ORDER </t>
  </si>
  <si>
    <t>ORDER</t>
  </si>
  <si>
    <t>TERBIT</t>
  </si>
  <si>
    <t>Dept. Tanah</t>
  </si>
  <si>
    <t>2019</t>
  </si>
  <si>
    <t>Mandiri Regency</t>
  </si>
  <si>
    <t>LAND BANK sd. TAHUN 2019</t>
  </si>
  <si>
    <t>LAND BANK TAHUN 2020</t>
  </si>
  <si>
    <t>POSISI SURAT</t>
  </si>
  <si>
    <t>Departemen Land Acquisition</t>
  </si>
  <si>
    <t>sd. TAHUN 2019</t>
  </si>
  <si>
    <t>TAHUN 2020</t>
  </si>
  <si>
    <t>Bumi Tegal Besar 1, 2, 3</t>
  </si>
  <si>
    <t>NO. AKTA</t>
  </si>
  <si>
    <t>TGL. AKTA</t>
  </si>
  <si>
    <t>BELUM ORDER</t>
  </si>
  <si>
    <t>PROSES PERALIHAN HAK</t>
  </si>
  <si>
    <t>S. TERIMA FINANCE</t>
  </si>
  <si>
    <t>TOTAL</t>
  </si>
  <si>
    <t>SUDAH</t>
  </si>
  <si>
    <t>BELUM</t>
  </si>
  <si>
    <t>REKAP ASET TANAH PROYEK BELUM SHGB</t>
  </si>
  <si>
    <t>TOTAL TANAH PROYEK BELUM SHGB</t>
  </si>
  <si>
    <t>L. SURAT</t>
  </si>
  <si>
    <t>L. UKUR</t>
  </si>
  <si>
    <t>TANAH PROYEK BELUM SHGB sd. TAHUN 2019</t>
  </si>
  <si>
    <t>TANAH PROYEK BELUM SHGB TAHUN 2020</t>
  </si>
  <si>
    <t>PROSES SHGB TAHUN 2020</t>
  </si>
  <si>
    <t>SISA TANAH PROYEK BELUM SHGB sd. TAHUN 2020</t>
  </si>
  <si>
    <t>TANAH PROYEK BELUM SHGB</t>
  </si>
  <si>
    <t>PROYEK BUMI TEGAL BESAR 1, 2, 3</t>
  </si>
  <si>
    <t>PROYEK BUMI TEGAL BESAR 4</t>
  </si>
  <si>
    <t>PROYEK MANDIRI REGENCY</t>
  </si>
  <si>
    <t>19</t>
  </si>
  <si>
    <t>Fauzi</t>
  </si>
  <si>
    <t>M.1381</t>
  </si>
  <si>
    <t>Novi</t>
  </si>
  <si>
    <t>SK</t>
  </si>
  <si>
    <t>Atun</t>
  </si>
  <si>
    <t>Surat Hilang</t>
  </si>
  <si>
    <t>B. Rachma</t>
  </si>
  <si>
    <t>SK.33</t>
  </si>
  <si>
    <t>B. Imam</t>
  </si>
  <si>
    <t>M.7079</t>
  </si>
  <si>
    <t>Imam Syafii</t>
  </si>
  <si>
    <t>H. Hilman</t>
  </si>
  <si>
    <t>M.469</t>
  </si>
  <si>
    <t>Patwi</t>
  </si>
  <si>
    <t>No Koceng</t>
  </si>
  <si>
    <t>M.311</t>
  </si>
  <si>
    <t>Muri</t>
  </si>
  <si>
    <t>65a</t>
  </si>
  <si>
    <t>Yuliana</t>
  </si>
  <si>
    <t>47a</t>
  </si>
  <si>
    <t>Maksum</t>
  </si>
  <si>
    <t>47b</t>
  </si>
  <si>
    <t>M.3719</t>
  </si>
  <si>
    <t>48a</t>
  </si>
  <si>
    <t>Agus Urep Subangun</t>
  </si>
  <si>
    <t>Imam Miskari</t>
  </si>
  <si>
    <t>48b</t>
  </si>
  <si>
    <t xml:space="preserve">Umi Kulsum </t>
  </si>
  <si>
    <t xml:space="preserve">Muhammad Nurakhmad </t>
  </si>
  <si>
    <t>DJKN</t>
  </si>
  <si>
    <t>B.13408</t>
  </si>
  <si>
    <t>Andrew Nugroho A.</t>
  </si>
  <si>
    <t>49e</t>
  </si>
  <si>
    <t>60a</t>
  </si>
  <si>
    <t>Wira'i</t>
  </si>
  <si>
    <t>47c</t>
  </si>
  <si>
    <t xml:space="preserve">Misnan </t>
  </si>
  <si>
    <t>47d</t>
  </si>
  <si>
    <t>Sri Pamungkas Widodo</t>
  </si>
  <si>
    <t>Buk Herawati Hanisah</t>
  </si>
  <si>
    <t>41</t>
  </si>
  <si>
    <t xml:space="preserve">Siti Fatimah </t>
  </si>
  <si>
    <t>Fatima</t>
  </si>
  <si>
    <t>37</t>
  </si>
  <si>
    <t xml:space="preserve">Pratiwi Kusuma Dewi </t>
  </si>
  <si>
    <t>H. Abdurrachman</t>
  </si>
  <si>
    <t>48c</t>
  </si>
  <si>
    <t>C.67</t>
  </si>
  <si>
    <t>AJB 401/2003</t>
  </si>
  <si>
    <t>C.1748 (AJB 364)</t>
  </si>
  <si>
    <t>C.1771 (AJB 35)</t>
  </si>
  <si>
    <t>C.1960 (Akta Hibah)</t>
  </si>
  <si>
    <t>C.63 (AJB)</t>
  </si>
  <si>
    <t>M.3311</t>
  </si>
  <si>
    <t>M.821</t>
  </si>
  <si>
    <t>C.852 (AJB 11/2017)</t>
  </si>
  <si>
    <t>C.856 (AJB 221/2005)</t>
  </si>
  <si>
    <t>M.2567</t>
  </si>
  <si>
    <t>SK.112</t>
  </si>
  <si>
    <t>P. No</t>
  </si>
  <si>
    <t>07-05-19</t>
  </si>
  <si>
    <t>24-10-19</t>
  </si>
  <si>
    <t>385</t>
  </si>
  <si>
    <t>127</t>
  </si>
  <si>
    <t>107</t>
  </si>
  <si>
    <t>108</t>
  </si>
  <si>
    <t>48</t>
  </si>
  <si>
    <t>47</t>
  </si>
  <si>
    <t>106</t>
  </si>
  <si>
    <t>18</t>
  </si>
  <si>
    <t>49</t>
  </si>
  <si>
    <t>66</t>
  </si>
  <si>
    <t>07</t>
  </si>
  <si>
    <t>16-01-2019</t>
  </si>
  <si>
    <t>07-01-2019</t>
  </si>
  <si>
    <t>06-02-2019</t>
  </si>
  <si>
    <t>08-07-2019</t>
  </si>
  <si>
    <t>12-10-2019</t>
  </si>
  <si>
    <t>Muhamad Nurakhmad, SE</t>
  </si>
  <si>
    <t>Muhammad Nurakhmad, SE</t>
  </si>
  <si>
    <t>Hadi Kristanto</t>
  </si>
  <si>
    <t>C.1173</t>
  </si>
  <si>
    <t>Ade Dewanto</t>
  </si>
  <si>
    <t>M.773</t>
  </si>
  <si>
    <t>PT. MCP</t>
  </si>
  <si>
    <t>Amir Mahmud (Um)</t>
  </si>
  <si>
    <t>Surat Pernyataan Bersama Reg. No. 593/142/35.09.01.2007/2019</t>
  </si>
  <si>
    <t>Amir Mahmud</t>
  </si>
  <si>
    <t>07-01-2020</t>
  </si>
  <si>
    <t>07-01-19</t>
  </si>
  <si>
    <t>27-05-19</t>
  </si>
  <si>
    <t>16-01-19</t>
  </si>
  <si>
    <t>19-03-19</t>
  </si>
  <si>
    <t>06-02-19</t>
  </si>
  <si>
    <t>14-01-19</t>
  </si>
  <si>
    <t>15-10-19</t>
  </si>
  <si>
    <t>09-05-19</t>
  </si>
  <si>
    <t>28-02-2019</t>
  </si>
  <si>
    <t>18-03-19</t>
  </si>
  <si>
    <t>10-07-19</t>
  </si>
  <si>
    <t>30-09-19</t>
  </si>
  <si>
    <t>Endang setyo R</t>
  </si>
  <si>
    <t>Dept. Land</t>
  </si>
  <si>
    <t>PROSES SHGB</t>
  </si>
  <si>
    <t>28-11-19</t>
  </si>
  <si>
    <t>7</t>
  </si>
  <si>
    <t>29-11-14</t>
  </si>
  <si>
    <t>28-01-19</t>
  </si>
  <si>
    <t>128</t>
  </si>
  <si>
    <t>BULAN MARET 2020</t>
  </si>
  <si>
    <t>Jember, 31 Maret 2020</t>
  </si>
  <si>
    <t>B.6805</t>
  </si>
  <si>
    <t>PT. East West Seed Indonesia</t>
  </si>
  <si>
    <t>06</t>
  </si>
  <si>
    <t>Sumarsono</t>
  </si>
  <si>
    <t>M.711</t>
  </si>
  <si>
    <t xml:space="preserve">Dept. Tanah </t>
  </si>
  <si>
    <t>30-12-2019</t>
  </si>
  <si>
    <t>06A</t>
  </si>
  <si>
    <t>M.575</t>
  </si>
  <si>
    <t>S. Ardjono</t>
  </si>
  <si>
    <t>04-03-2020</t>
  </si>
  <si>
    <t>B1.20</t>
  </si>
  <si>
    <t>2020</t>
  </si>
  <si>
    <t>FX. Andoyo Nusa Putra / PT.MCP</t>
  </si>
  <si>
    <t>PT. Mandiri Cahaya Property</t>
  </si>
  <si>
    <t>B.776/Sempusari</t>
  </si>
  <si>
    <t>25-02-2020</t>
  </si>
  <si>
    <t>26-03-2020</t>
  </si>
  <si>
    <t>26-03-20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</si>
</sst>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name val="Cambria"/>
      <family val="1"/>
      <scheme val="major"/>
    </font>
    <font>
      <b/>
      <sz val="10.5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8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328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6" fillId="2" borderId="9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41" fontId="5" fillId="0" borderId="8" xfId="3" applyNumberFormat="1" applyFont="1" applyBorder="1" applyAlignment="1">
      <alignment vertical="center"/>
    </xf>
    <xf numFmtId="164" fontId="4" fillId="0" borderId="0" xfId="2" applyNumberFormat="1" applyFont="1" applyAlignment="1">
      <alignment horizontal="center" vertical="center"/>
    </xf>
    <xf numFmtId="164" fontId="5" fillId="0" borderId="8" xfId="3" applyNumberFormat="1" applyFont="1" applyBorder="1" applyAlignment="1">
      <alignment vertical="center"/>
    </xf>
    <xf numFmtId="164" fontId="5" fillId="0" borderId="0" xfId="3" applyNumberFormat="1" applyFont="1" applyAlignment="1">
      <alignment vertical="center"/>
    </xf>
    <xf numFmtId="0" fontId="2" fillId="0" borderId="0" xfId="2" applyAlignment="1">
      <alignment vertical="center"/>
    </xf>
    <xf numFmtId="0" fontId="7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/>
    <xf numFmtId="0" fontId="5" fillId="0" borderId="0" xfId="2" applyFont="1"/>
    <xf numFmtId="0" fontId="5" fillId="0" borderId="17" xfId="2" applyFont="1" applyBorder="1"/>
    <xf numFmtId="41" fontId="10" fillId="5" borderId="4" xfId="4" applyNumberFormat="1" applyFont="1" applyFill="1" applyBorder="1" applyAlignment="1">
      <alignment vertical="center"/>
    </xf>
    <xf numFmtId="41" fontId="11" fillId="0" borderId="0" xfId="2" applyNumberFormat="1" applyFont="1" applyAlignment="1">
      <alignment horizontal="right" vertical="center"/>
    </xf>
    <xf numFmtId="41" fontId="11" fillId="0" borderId="0" xfId="2" applyNumberFormat="1" applyFont="1" applyAlignment="1">
      <alignment vertical="center"/>
    </xf>
    <xf numFmtId="41" fontId="5" fillId="0" borderId="0" xfId="2" applyNumberFormat="1" applyFont="1" applyAlignment="1">
      <alignment vertical="center"/>
    </xf>
    <xf numFmtId="0" fontId="5" fillId="0" borderId="0" xfId="3" applyFont="1"/>
    <xf numFmtId="0" fontId="5" fillId="0" borderId="17" xfId="2" applyFont="1" applyBorder="1" applyAlignment="1">
      <alignment vertical="center"/>
    </xf>
    <xf numFmtId="0" fontId="7" fillId="0" borderId="17" xfId="3" applyFont="1" applyBorder="1" applyAlignment="1">
      <alignment vertical="center"/>
    </xf>
    <xf numFmtId="0" fontId="5" fillId="0" borderId="8" xfId="2" applyFont="1" applyBorder="1" applyAlignment="1">
      <alignment vertical="center"/>
    </xf>
    <xf numFmtId="0" fontId="2" fillId="0" borderId="0" xfId="2" applyFont="1"/>
    <xf numFmtId="41" fontId="6" fillId="5" borderId="7" xfId="4" applyNumberFormat="1" applyFont="1" applyFill="1" applyBorder="1" applyAlignment="1">
      <alignment horizontal="center" vertical="center"/>
    </xf>
    <xf numFmtId="41" fontId="6" fillId="5" borderId="4" xfId="4" applyNumberFormat="1" applyFont="1" applyFill="1" applyBorder="1" applyAlignment="1">
      <alignment horizontal="center" vertical="center"/>
    </xf>
    <xf numFmtId="41" fontId="6" fillId="5" borderId="5" xfId="4" applyNumberFormat="1" applyFont="1" applyFill="1" applyBorder="1" applyAlignment="1">
      <alignment horizontal="left" vertical="center"/>
    </xf>
    <xf numFmtId="41" fontId="6" fillId="5" borderId="6" xfId="4" applyNumberFormat="1" applyFont="1" applyFill="1" applyBorder="1" applyAlignment="1">
      <alignment horizontal="center" vertical="center"/>
    </xf>
    <xf numFmtId="41" fontId="8" fillId="0" borderId="16" xfId="2" applyNumberFormat="1" applyFont="1" applyBorder="1" applyAlignment="1">
      <alignment horizontal="left" vertical="center"/>
    </xf>
    <xf numFmtId="41" fontId="6" fillId="5" borderId="4" xfId="4" applyNumberFormat="1" applyFont="1" applyFill="1" applyBorder="1" applyAlignment="1">
      <alignment horizontal="left" vertical="center"/>
    </xf>
    <xf numFmtId="41" fontId="6" fillId="5" borderId="7" xfId="4" applyNumberFormat="1" applyFont="1" applyFill="1" applyBorder="1" applyAlignment="1">
      <alignment horizontal="left" vertical="center"/>
    </xf>
    <xf numFmtId="41" fontId="0" fillId="0" borderId="0" xfId="0" applyNumberFormat="1"/>
    <xf numFmtId="0" fontId="6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5" fillId="0" borderId="0" xfId="10" applyNumberFormat="1" applyFont="1" applyBorder="1" applyAlignment="1">
      <alignment vertical="center"/>
    </xf>
    <xf numFmtId="43" fontId="13" fillId="0" borderId="0" xfId="9" applyFont="1" applyBorder="1" applyAlignment="1">
      <alignment horizontal="right" vertical="center"/>
    </xf>
    <xf numFmtId="0" fontId="2" fillId="0" borderId="0" xfId="2" applyBorder="1"/>
    <xf numFmtId="0" fontId="3" fillId="0" borderId="0" xfId="2" applyFont="1" applyAlignment="1">
      <alignment vertical="center"/>
    </xf>
    <xf numFmtId="41" fontId="10" fillId="5" borderId="7" xfId="4" applyNumberFormat="1" applyFont="1" applyFill="1" applyBorder="1" applyAlignment="1">
      <alignment horizontal="left" vertical="center"/>
    </xf>
    <xf numFmtId="0" fontId="5" fillId="0" borderId="0" xfId="2" applyFont="1" applyBorder="1"/>
    <xf numFmtId="41" fontId="5" fillId="0" borderId="0" xfId="3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41" fontId="6" fillId="5" borderId="5" xfId="4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0" borderId="0" xfId="2" applyNumberFormat="1" applyFont="1" applyAlignment="1">
      <alignment horizontal="center" vertical="center"/>
    </xf>
    <xf numFmtId="49" fontId="6" fillId="5" borderId="5" xfId="4" applyNumberFormat="1" applyFont="1" applyFill="1" applyBorder="1" applyAlignment="1">
      <alignment horizontal="center" vertical="center"/>
    </xf>
    <xf numFmtId="49" fontId="5" fillId="0" borderId="0" xfId="3" applyNumberFormat="1" applyFont="1" applyBorder="1" applyAlignment="1">
      <alignment vertical="center"/>
    </xf>
    <xf numFmtId="49" fontId="5" fillId="0" borderId="8" xfId="3" applyNumberFormat="1" applyFont="1" applyBorder="1" applyAlignment="1">
      <alignment horizontal="center" vertical="center"/>
    </xf>
    <xf numFmtId="49" fontId="5" fillId="0" borderId="0" xfId="3" applyNumberFormat="1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164" fontId="5" fillId="0" borderId="0" xfId="3" applyNumberFormat="1" applyFont="1" applyBorder="1" applyAlignment="1">
      <alignment horizontal="left" vertical="center"/>
    </xf>
    <xf numFmtId="0" fontId="14" fillId="0" borderId="0" xfId="0" applyFont="1"/>
    <xf numFmtId="0" fontId="6" fillId="2" borderId="2" xfId="3" applyFont="1" applyFill="1" applyBorder="1" applyAlignment="1">
      <alignment horizontal="center" vertical="center" wrapText="1"/>
    </xf>
    <xf numFmtId="164" fontId="6" fillId="2" borderId="2" xfId="3" applyNumberFormat="1" applyFont="1" applyFill="1" applyBorder="1" applyAlignment="1">
      <alignment horizontal="center" vertical="center" wrapText="1"/>
    </xf>
    <xf numFmtId="0" fontId="15" fillId="0" borderId="0" xfId="3" applyFont="1" applyAlignment="1">
      <alignment vertical="center"/>
    </xf>
    <xf numFmtId="41" fontId="0" fillId="0" borderId="0" xfId="18" applyFont="1"/>
    <xf numFmtId="0" fontId="7" fillId="0" borderId="0" xfId="3" applyFont="1" applyBorder="1" applyAlignment="1">
      <alignment vertical="center"/>
    </xf>
    <xf numFmtId="41" fontId="5" fillId="4" borderId="16" xfId="10" applyNumberFormat="1" applyFont="1" applyFill="1" applyBorder="1" applyAlignment="1">
      <alignment vertical="center"/>
    </xf>
    <xf numFmtId="41" fontId="5" fillId="4" borderId="16" xfId="13" applyNumberFormat="1" applyFont="1" applyFill="1" applyBorder="1" applyAlignment="1">
      <alignment horizontal="right" vertical="center"/>
    </xf>
    <xf numFmtId="41" fontId="5" fillId="4" borderId="21" xfId="0" applyNumberFormat="1" applyFont="1" applyFill="1" applyBorder="1" applyAlignment="1">
      <alignment horizontal="right" vertical="center"/>
    </xf>
    <xf numFmtId="41" fontId="5" fillId="4" borderId="14" xfId="13" applyNumberFormat="1" applyFont="1" applyFill="1" applyBorder="1" applyAlignment="1">
      <alignment horizontal="right" vertical="center"/>
    </xf>
    <xf numFmtId="41" fontId="5" fillId="4" borderId="14" xfId="13" applyNumberFormat="1" applyFont="1" applyFill="1" applyBorder="1" applyAlignment="1">
      <alignment horizontal="left" vertical="center"/>
    </xf>
    <xf numFmtId="41" fontId="5" fillId="4" borderId="22" xfId="10" applyNumberFormat="1" applyFont="1" applyFill="1" applyBorder="1" applyAlignment="1">
      <alignment vertical="center"/>
    </xf>
    <xf numFmtId="41" fontId="5" fillId="4" borderId="22" xfId="13" applyNumberFormat="1" applyFont="1" applyFill="1" applyBorder="1" applyAlignment="1">
      <alignment horizontal="right" vertical="center"/>
    </xf>
    <xf numFmtId="41" fontId="5" fillId="4" borderId="31" xfId="0" applyNumberFormat="1" applyFont="1" applyFill="1" applyBorder="1" applyAlignment="1">
      <alignment horizontal="right" vertical="center"/>
    </xf>
    <xf numFmtId="41" fontId="5" fillId="4" borderId="22" xfId="13" applyNumberFormat="1" applyFont="1" applyFill="1" applyBorder="1" applyAlignment="1">
      <alignment horizontal="left" vertical="center"/>
    </xf>
    <xf numFmtId="41" fontId="6" fillId="4" borderId="27" xfId="3" applyNumberFormat="1" applyFont="1" applyFill="1" applyBorder="1" applyAlignment="1">
      <alignment horizontal="left" vertical="center"/>
    </xf>
    <xf numFmtId="41" fontId="6" fillId="0" borderId="0" xfId="4" applyNumberFormat="1" applyFont="1" applyFill="1" applyBorder="1" applyAlignment="1">
      <alignment horizontal="center" vertical="center"/>
    </xf>
    <xf numFmtId="41" fontId="6" fillId="0" borderId="0" xfId="4" applyNumberFormat="1" applyFont="1" applyFill="1" applyBorder="1" applyAlignment="1">
      <alignment horizontal="left" vertical="center"/>
    </xf>
    <xf numFmtId="0" fontId="6" fillId="4" borderId="27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4" borderId="18" xfId="3" applyNumberFormat="1" applyFont="1" applyFill="1" applyBorder="1" applyAlignment="1">
      <alignment horizontal="center" vertical="center"/>
    </xf>
    <xf numFmtId="0" fontId="6" fillId="4" borderId="32" xfId="3" applyFont="1" applyFill="1" applyBorder="1" applyAlignment="1">
      <alignment horizontal="center" vertical="center" wrapText="1"/>
    </xf>
    <xf numFmtId="0" fontId="6" fillId="4" borderId="33" xfId="3" applyFont="1" applyFill="1" applyBorder="1" applyAlignment="1">
      <alignment horizontal="center" vertical="center" wrapText="1"/>
    </xf>
    <xf numFmtId="0" fontId="6" fillId="4" borderId="20" xfId="3" applyFont="1" applyFill="1" applyBorder="1" applyAlignment="1">
      <alignment horizontal="center" vertical="center" wrapText="1"/>
    </xf>
    <xf numFmtId="164" fontId="6" fillId="4" borderId="20" xfId="3" applyNumberFormat="1" applyFont="1" applyFill="1" applyBorder="1" applyAlignment="1">
      <alignment horizontal="center" vertical="center" wrapText="1"/>
    </xf>
    <xf numFmtId="0" fontId="6" fillId="4" borderId="20" xfId="3" applyFont="1" applyFill="1" applyBorder="1" applyAlignment="1">
      <alignment horizontal="center" vertical="center"/>
    </xf>
    <xf numFmtId="0" fontId="6" fillId="4" borderId="20" xfId="3" applyNumberFormat="1" applyFont="1" applyFill="1" applyBorder="1" applyAlignment="1">
      <alignment horizontal="center" vertical="center"/>
    </xf>
    <xf numFmtId="41" fontId="6" fillId="4" borderId="20" xfId="3" applyNumberFormat="1" applyFont="1" applyFill="1" applyBorder="1" applyAlignment="1">
      <alignment horizontal="left" vertical="center"/>
    </xf>
    <xf numFmtId="49" fontId="6" fillId="4" borderId="20" xfId="3" applyNumberFormat="1" applyFont="1" applyFill="1" applyBorder="1" applyAlignment="1">
      <alignment horizontal="center" vertical="center" wrapText="1"/>
    </xf>
    <xf numFmtId="41" fontId="8" fillId="4" borderId="14" xfId="2" applyNumberFormat="1" applyFont="1" applyFill="1" applyBorder="1" applyAlignment="1">
      <alignment horizontal="left" vertical="center"/>
    </xf>
    <xf numFmtId="41" fontId="8" fillId="4" borderId="22" xfId="2" applyNumberFormat="1" applyFont="1" applyFill="1" applyBorder="1" applyAlignment="1">
      <alignment horizontal="left" vertical="center"/>
    </xf>
    <xf numFmtId="0" fontId="5" fillId="4" borderId="2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3" applyFont="1" applyAlignment="1">
      <alignment vertical="center"/>
    </xf>
    <xf numFmtId="0" fontId="7" fillId="0" borderId="0" xfId="2" applyFont="1" applyAlignment="1">
      <alignment vertical="center"/>
    </xf>
    <xf numFmtId="0" fontId="19" fillId="0" borderId="0" xfId="3" applyFont="1" applyAlignment="1">
      <alignment vertical="center"/>
    </xf>
    <xf numFmtId="0" fontId="7" fillId="0" borderId="0" xfId="0" applyFont="1"/>
    <xf numFmtId="49" fontId="16" fillId="0" borderId="0" xfId="0" applyNumberFormat="1" applyFont="1"/>
    <xf numFmtId="0" fontId="15" fillId="0" borderId="0" xfId="0" applyFont="1"/>
    <xf numFmtId="0" fontId="6" fillId="4" borderId="24" xfId="3" applyNumberFormat="1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0" fontId="4" fillId="0" borderId="0" xfId="2" applyFont="1" applyAlignment="1">
      <alignment vertical="center"/>
    </xf>
    <xf numFmtId="0" fontId="5" fillId="4" borderId="16" xfId="2" applyNumberFormat="1" applyFont="1" applyFill="1" applyBorder="1" applyAlignment="1">
      <alignment horizontal="center" vertical="center"/>
    </xf>
    <xf numFmtId="41" fontId="5" fillId="4" borderId="22" xfId="10" applyNumberFormat="1" applyFont="1" applyFill="1" applyBorder="1" applyAlignment="1">
      <alignment horizontal="right" vertical="center"/>
    </xf>
    <xf numFmtId="41" fontId="6" fillId="4" borderId="24" xfId="3" applyNumberFormat="1" applyFont="1" applyFill="1" applyBorder="1" applyAlignment="1">
      <alignment horizontal="left" vertical="center"/>
    </xf>
    <xf numFmtId="41" fontId="6" fillId="4" borderId="24" xfId="3" applyNumberFormat="1" applyFont="1" applyFill="1" applyBorder="1" applyAlignment="1">
      <alignment horizontal="center" vertical="center" wrapText="1"/>
    </xf>
    <xf numFmtId="41" fontId="6" fillId="4" borderId="37" xfId="3" applyNumberFormat="1" applyFont="1" applyFill="1" applyBorder="1" applyAlignment="1">
      <alignment horizontal="center" vertical="center" wrapText="1"/>
    </xf>
    <xf numFmtId="41" fontId="6" fillId="4" borderId="36" xfId="3" applyNumberFormat="1" applyFont="1" applyFill="1" applyBorder="1" applyAlignment="1">
      <alignment horizontal="center" vertical="center" wrapText="1"/>
    </xf>
    <xf numFmtId="41" fontId="6" fillId="4" borderId="26" xfId="3" applyNumberFormat="1" applyFont="1" applyFill="1" applyBorder="1" applyAlignment="1">
      <alignment horizontal="center" vertical="center" wrapText="1"/>
    </xf>
    <xf numFmtId="41" fontId="5" fillId="4" borderId="22" xfId="2" applyNumberFormat="1" applyFont="1" applyFill="1" applyBorder="1" applyAlignment="1">
      <alignment horizontal="center" vertical="center"/>
    </xf>
    <xf numFmtId="41" fontId="6" fillId="4" borderId="27" xfId="3" applyNumberFormat="1" applyFont="1" applyFill="1" applyBorder="1" applyAlignment="1">
      <alignment horizontal="center" vertical="center" wrapText="1"/>
    </xf>
    <xf numFmtId="41" fontId="6" fillId="4" borderId="18" xfId="3" applyNumberFormat="1" applyFont="1" applyFill="1" applyBorder="1" applyAlignment="1">
      <alignment horizontal="center" vertical="center" wrapText="1"/>
    </xf>
    <xf numFmtId="41" fontId="6" fillId="4" borderId="18" xfId="3" applyNumberFormat="1" applyFont="1" applyFill="1" applyBorder="1" applyAlignment="1">
      <alignment horizontal="center" vertical="center"/>
    </xf>
    <xf numFmtId="41" fontId="6" fillId="4" borderId="32" xfId="3" applyNumberFormat="1" applyFont="1" applyFill="1" applyBorder="1" applyAlignment="1">
      <alignment horizontal="center" vertical="center" wrapText="1"/>
    </xf>
    <xf numFmtId="41" fontId="6" fillId="4" borderId="33" xfId="3" applyNumberFormat="1" applyFont="1" applyFill="1" applyBorder="1" applyAlignment="1">
      <alignment horizontal="center" vertical="center" wrapText="1"/>
    </xf>
    <xf numFmtId="41" fontId="6" fillId="4" borderId="20" xfId="3" applyNumberFormat="1" applyFont="1" applyFill="1" applyBorder="1" applyAlignment="1">
      <alignment horizontal="center" vertical="center" wrapText="1"/>
    </xf>
    <xf numFmtId="41" fontId="6" fillId="4" borderId="20" xfId="3" applyNumberFormat="1" applyFont="1" applyFill="1" applyBorder="1" applyAlignment="1">
      <alignment horizontal="left" vertical="center" wrapText="1"/>
    </xf>
    <xf numFmtId="41" fontId="6" fillId="4" borderId="27" xfId="3" applyNumberFormat="1" applyFont="1" applyFill="1" applyBorder="1" applyAlignment="1">
      <alignment horizontal="left" vertical="center" wrapText="1"/>
    </xf>
    <xf numFmtId="41" fontId="16" fillId="0" borderId="0" xfId="0" applyNumberFormat="1" applyFont="1" applyAlignment="1">
      <alignment horizontal="left"/>
    </xf>
    <xf numFmtId="41" fontId="6" fillId="4" borderId="24" xfId="3" applyNumberFormat="1" applyFont="1" applyFill="1" applyBorder="1" applyAlignment="1">
      <alignment horizontal="left" vertical="center" wrapText="1"/>
    </xf>
    <xf numFmtId="41" fontId="6" fillId="4" borderId="27" xfId="3" applyNumberFormat="1" applyFont="1" applyFill="1" applyBorder="1" applyAlignment="1">
      <alignment horizontal="left" vertical="top" wrapText="1"/>
    </xf>
    <xf numFmtId="41" fontId="5" fillId="4" borderId="22" xfId="2" applyNumberFormat="1" applyFont="1" applyFill="1" applyBorder="1" applyAlignment="1">
      <alignment horizontal="left"/>
    </xf>
    <xf numFmtId="41" fontId="5" fillId="4" borderId="16" xfId="4" applyNumberFormat="1" applyFont="1" applyFill="1" applyBorder="1" applyAlignment="1">
      <alignment horizontal="left" vertical="center"/>
    </xf>
    <xf numFmtId="41" fontId="5" fillId="4" borderId="22" xfId="4" applyNumberFormat="1" applyFont="1" applyFill="1" applyBorder="1" applyAlignment="1">
      <alignment horizontal="left" vertical="center"/>
    </xf>
    <xf numFmtId="41" fontId="6" fillId="5" borderId="4" xfId="4" applyNumberFormat="1" applyFont="1" applyFill="1" applyBorder="1" applyAlignment="1">
      <alignment horizontal="right" vertical="center"/>
    </xf>
    <xf numFmtId="41" fontId="6" fillId="5" borderId="7" xfId="4" applyNumberFormat="1" applyFont="1" applyFill="1" applyBorder="1" applyAlignment="1">
      <alignment horizontal="right" vertical="center"/>
    </xf>
    <xf numFmtId="41" fontId="16" fillId="0" borderId="0" xfId="0" applyNumberFormat="1" applyFont="1" applyAlignment="1">
      <alignment horizontal="right"/>
    </xf>
    <xf numFmtId="41" fontId="5" fillId="4" borderId="16" xfId="2" applyNumberFormat="1" applyFont="1" applyFill="1" applyBorder="1" applyAlignment="1">
      <alignment horizontal="left" vertical="center"/>
    </xf>
    <xf numFmtId="41" fontId="5" fillId="4" borderId="22" xfId="2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41" fontId="5" fillId="4" borderId="16" xfId="2" applyNumberFormat="1" applyFont="1" applyFill="1" applyBorder="1" applyAlignment="1">
      <alignment horizontal="right" vertical="center"/>
    </xf>
    <xf numFmtId="41" fontId="5" fillId="4" borderId="22" xfId="2" applyNumberFormat="1" applyFont="1" applyFill="1" applyBorder="1" applyAlignment="1">
      <alignment horizontal="right" vertical="center"/>
    </xf>
    <xf numFmtId="41" fontId="6" fillId="5" borderId="6" xfId="4" applyNumberFormat="1" applyFont="1" applyFill="1" applyBorder="1" applyAlignment="1">
      <alignment horizontal="left" vertical="center"/>
    </xf>
    <xf numFmtId="41" fontId="6" fillId="4" borderId="28" xfId="3" applyNumberFormat="1" applyFont="1" applyFill="1" applyBorder="1" applyAlignment="1">
      <alignment horizontal="left" vertical="center" wrapText="1"/>
    </xf>
    <xf numFmtId="41" fontId="6" fillId="4" borderId="29" xfId="3" applyNumberFormat="1" applyFont="1" applyFill="1" applyBorder="1" applyAlignment="1">
      <alignment horizontal="left" vertical="center" wrapText="1"/>
    </xf>
    <xf numFmtId="41" fontId="6" fillId="4" borderId="27" xfId="3" applyNumberFormat="1" applyFont="1" applyFill="1" applyBorder="1" applyAlignment="1">
      <alignment horizontal="right" vertical="center" wrapText="1"/>
    </xf>
    <xf numFmtId="41" fontId="6" fillId="4" borderId="30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 vertical="center"/>
    </xf>
    <xf numFmtId="41" fontId="5" fillId="4" borderId="16" xfId="10" applyNumberFormat="1" applyFont="1" applyFill="1" applyBorder="1" applyAlignment="1">
      <alignment horizontal="right" vertical="center"/>
    </xf>
    <xf numFmtId="41" fontId="6" fillId="4" borderId="20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41" fontId="16" fillId="0" borderId="0" xfId="0" applyNumberFormat="1" applyFont="1" applyAlignment="1">
      <alignment horizontal="center"/>
    </xf>
    <xf numFmtId="41" fontId="6" fillId="4" borderId="34" xfId="3" applyNumberFormat="1" applyFont="1" applyFill="1" applyBorder="1" applyAlignment="1">
      <alignment horizontal="right" vertical="center" wrapText="1"/>
    </xf>
    <xf numFmtId="41" fontId="6" fillId="4" borderId="20" xfId="3" applyNumberFormat="1" applyFont="1" applyFill="1" applyBorder="1" applyAlignment="1">
      <alignment horizontal="left" vertical="top" wrapText="1"/>
    </xf>
    <xf numFmtId="41" fontId="6" fillId="4" borderId="20" xfId="3" applyNumberFormat="1" applyFont="1" applyFill="1" applyBorder="1" applyAlignment="1">
      <alignment horizontal="right" vertical="top" wrapText="1"/>
    </xf>
    <xf numFmtId="41" fontId="6" fillId="4" borderId="27" xfId="3" applyNumberFormat="1" applyFont="1" applyFill="1" applyBorder="1" applyAlignment="1">
      <alignment horizontal="right" vertical="top" wrapText="1"/>
    </xf>
    <xf numFmtId="41" fontId="5" fillId="4" borderId="14" xfId="1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left"/>
    </xf>
    <xf numFmtId="41" fontId="16" fillId="0" borderId="0" xfId="0" applyNumberFormat="1" applyFont="1"/>
    <xf numFmtId="41" fontId="8" fillId="0" borderId="39" xfId="0" applyNumberFormat="1" applyFont="1" applyBorder="1" applyAlignment="1">
      <alignment vertical="center"/>
    </xf>
    <xf numFmtId="41" fontId="5" fillId="4" borderId="38" xfId="13" applyNumberFormat="1" applyFont="1" applyFill="1" applyBorder="1" applyAlignment="1">
      <alignment horizontal="right" vertical="center"/>
    </xf>
    <xf numFmtId="41" fontId="5" fillId="4" borderId="41" xfId="10" applyNumberFormat="1" applyFont="1" applyFill="1" applyBorder="1" applyAlignment="1">
      <alignment horizontal="right" vertical="center"/>
    </xf>
    <xf numFmtId="41" fontId="5" fillId="4" borderId="41" xfId="13" applyNumberFormat="1" applyFont="1" applyFill="1" applyBorder="1" applyAlignment="1">
      <alignment horizontal="left" vertical="center"/>
    </xf>
    <xf numFmtId="41" fontId="8" fillId="4" borderId="41" xfId="2" applyNumberFormat="1" applyFont="1" applyFill="1" applyBorder="1" applyAlignment="1">
      <alignment horizontal="left" vertical="center"/>
    </xf>
    <xf numFmtId="41" fontId="8" fillId="0" borderId="41" xfId="0" applyNumberFormat="1" applyFont="1" applyBorder="1" applyAlignment="1">
      <alignment vertical="center"/>
    </xf>
    <xf numFmtId="41" fontId="5" fillId="4" borderId="16" xfId="2" quotePrefix="1" applyNumberFormat="1" applyFont="1" applyFill="1" applyBorder="1" applyAlignment="1">
      <alignment horizontal="center" vertical="center"/>
    </xf>
    <xf numFmtId="41" fontId="8" fillId="0" borderId="39" xfId="0" quotePrefix="1" applyNumberFormat="1" applyFont="1" applyBorder="1" applyAlignment="1">
      <alignment horizontal="right" vertical="center"/>
    </xf>
    <xf numFmtId="0" fontId="6" fillId="4" borderId="25" xfId="3" applyFont="1" applyFill="1" applyBorder="1" applyAlignment="1">
      <alignment horizontal="center" vertical="center" wrapText="1"/>
    </xf>
    <xf numFmtId="41" fontId="5" fillId="4" borderId="38" xfId="10" applyNumberFormat="1" applyFont="1" applyFill="1" applyBorder="1" applyAlignment="1">
      <alignment horizontal="right" vertical="center"/>
    </xf>
    <xf numFmtId="41" fontId="5" fillId="4" borderId="38" xfId="13" applyNumberFormat="1" applyFont="1" applyFill="1" applyBorder="1" applyAlignment="1">
      <alignment horizontal="left" vertical="center"/>
    </xf>
    <xf numFmtId="41" fontId="8" fillId="4" borderId="38" xfId="2" applyNumberFormat="1" applyFont="1" applyFill="1" applyBorder="1" applyAlignment="1">
      <alignment horizontal="left" vertical="center"/>
    </xf>
    <xf numFmtId="41" fontId="5" fillId="4" borderId="38" xfId="2" applyNumberFormat="1" applyFont="1" applyFill="1" applyBorder="1" applyAlignment="1">
      <alignment horizontal="left" vertical="center"/>
    </xf>
    <xf numFmtId="41" fontId="5" fillId="4" borderId="38" xfId="4" applyNumberFormat="1" applyFont="1" applyFill="1" applyBorder="1" applyAlignment="1">
      <alignment horizontal="left" vertical="center"/>
    </xf>
    <xf numFmtId="41" fontId="5" fillId="4" borderId="41" xfId="10" applyNumberFormat="1" applyFont="1" applyFill="1" applyBorder="1" applyAlignment="1">
      <alignment vertical="center"/>
    </xf>
    <xf numFmtId="41" fontId="5" fillId="4" borderId="41" xfId="2" applyNumberFormat="1" applyFont="1" applyFill="1" applyBorder="1" applyAlignment="1">
      <alignment horizontal="right" vertical="center"/>
    </xf>
    <xf numFmtId="0" fontId="5" fillId="4" borderId="41" xfId="2" applyNumberFormat="1" applyFont="1" applyFill="1" applyBorder="1" applyAlignment="1">
      <alignment horizontal="center" vertical="center"/>
    </xf>
    <xf numFmtId="41" fontId="5" fillId="4" borderId="41" xfId="2" applyNumberFormat="1" applyFont="1" applyFill="1" applyBorder="1" applyAlignment="1">
      <alignment horizontal="left" vertical="center"/>
    </xf>
    <xf numFmtId="41" fontId="5" fillId="4" borderId="41" xfId="4" applyNumberFormat="1" applyFont="1" applyFill="1" applyBorder="1" applyAlignment="1">
      <alignment horizontal="left" vertical="center"/>
    </xf>
    <xf numFmtId="41" fontId="5" fillId="4" borderId="41" xfId="13" applyNumberFormat="1" applyFont="1" applyFill="1" applyBorder="1" applyAlignment="1">
      <alignment horizontal="right" vertical="center"/>
    </xf>
    <xf numFmtId="41" fontId="5" fillId="4" borderId="43" xfId="0" applyNumberFormat="1" applyFont="1" applyFill="1" applyBorder="1" applyAlignment="1">
      <alignment horizontal="right" vertical="center"/>
    </xf>
    <xf numFmtId="0" fontId="5" fillId="6" borderId="0" xfId="2" applyFont="1" applyFill="1"/>
    <xf numFmtId="41" fontId="5" fillId="0" borderId="38" xfId="5" applyNumberFormat="1" applyFont="1" applyBorder="1" applyAlignment="1">
      <alignment horizontal="left" vertical="center"/>
    </xf>
    <xf numFmtId="41" fontId="5" fillId="4" borderId="38" xfId="2" applyNumberFormat="1" applyFont="1" applyFill="1" applyBorder="1" applyAlignment="1">
      <alignment horizontal="center" vertical="center"/>
    </xf>
    <xf numFmtId="41" fontId="5" fillId="4" borderId="38" xfId="0" applyNumberFormat="1" applyFont="1" applyFill="1" applyBorder="1" applyAlignment="1">
      <alignment horizontal="right" vertical="center"/>
    </xf>
    <xf numFmtId="41" fontId="8" fillId="0" borderId="41" xfId="0" quotePrefix="1" applyNumberFormat="1" applyFont="1" applyBorder="1" applyAlignment="1">
      <alignment horizontal="right" vertical="center"/>
    </xf>
    <xf numFmtId="41" fontId="5" fillId="4" borderId="41" xfId="2" quotePrefix="1" applyNumberFormat="1" applyFont="1" applyFill="1" applyBorder="1" applyAlignment="1">
      <alignment horizontal="center" vertical="center"/>
    </xf>
    <xf numFmtId="41" fontId="8" fillId="0" borderId="42" xfId="0" applyNumberFormat="1" applyFont="1" applyBorder="1" applyAlignment="1">
      <alignment vertical="center"/>
    </xf>
    <xf numFmtId="41" fontId="5" fillId="4" borderId="39" xfId="13" applyNumberFormat="1" applyFont="1" applyFill="1" applyBorder="1" applyAlignment="1">
      <alignment horizontal="left" vertical="center"/>
    </xf>
    <xf numFmtId="41" fontId="5" fillId="0" borderId="44" xfId="2" applyNumberFormat="1" applyFont="1" applyBorder="1" applyAlignment="1">
      <alignment horizontal="right" vertical="center"/>
    </xf>
    <xf numFmtId="0" fontId="5" fillId="0" borderId="44" xfId="2" applyNumberFormat="1" applyFont="1" applyBorder="1" applyAlignment="1">
      <alignment horizontal="center" vertical="center"/>
    </xf>
    <xf numFmtId="41" fontId="5" fillId="0" borderId="44" xfId="5" applyNumberFormat="1" applyFont="1" applyBorder="1" applyAlignment="1">
      <alignment horizontal="left" vertical="center"/>
    </xf>
    <xf numFmtId="41" fontId="5" fillId="0" borderId="44" xfId="5" applyNumberFormat="1" applyFont="1" applyBorder="1" applyAlignment="1">
      <alignment horizontal="right" vertical="center"/>
    </xf>
    <xf numFmtId="41" fontId="5" fillId="6" borderId="44" xfId="10" applyNumberFormat="1" applyFont="1" applyFill="1" applyBorder="1" applyAlignment="1">
      <alignment horizontal="right" vertical="center"/>
    </xf>
    <xf numFmtId="41" fontId="13" fillId="3" borderId="44" xfId="0" applyNumberFormat="1" applyFont="1" applyFill="1" applyBorder="1" applyAlignment="1">
      <alignment horizontal="left" vertical="center"/>
    </xf>
    <xf numFmtId="41" fontId="5" fillId="0" borderId="44" xfId="0" applyNumberFormat="1" applyFont="1" applyBorder="1" applyAlignment="1">
      <alignment horizontal="left" vertical="center"/>
    </xf>
    <xf numFmtId="41" fontId="5" fillId="0" borderId="44" xfId="1" applyNumberFormat="1" applyFont="1" applyBorder="1" applyAlignment="1">
      <alignment horizontal="right" vertical="center"/>
    </xf>
    <xf numFmtId="41" fontId="8" fillId="0" borderId="44" xfId="2" applyNumberFormat="1" applyFont="1" applyBorder="1" applyAlignment="1">
      <alignment horizontal="left" vertical="center"/>
    </xf>
    <xf numFmtId="41" fontId="5" fillId="4" borderId="44" xfId="13" applyNumberFormat="1" applyFont="1" applyFill="1" applyBorder="1" applyAlignment="1">
      <alignment horizontal="left" vertical="center"/>
    </xf>
    <xf numFmtId="41" fontId="6" fillId="4" borderId="1" xfId="3" applyNumberFormat="1" applyFont="1" applyFill="1" applyBorder="1" applyAlignment="1">
      <alignment horizontal="left" vertical="center" wrapText="1"/>
    </xf>
    <xf numFmtId="41" fontId="5" fillId="4" borderId="45" xfId="13" applyNumberFormat="1" applyFont="1" applyFill="1" applyBorder="1" applyAlignment="1">
      <alignment horizontal="left" vertical="center"/>
    </xf>
    <xf numFmtId="41" fontId="8" fillId="0" borderId="45" xfId="0" applyNumberFormat="1" applyFont="1" applyBorder="1" applyAlignment="1">
      <alignment vertical="center"/>
    </xf>
    <xf numFmtId="41" fontId="5" fillId="4" borderId="41" xfId="13" quotePrefix="1" applyNumberFormat="1" applyFont="1" applyFill="1" applyBorder="1" applyAlignment="1">
      <alignment horizontal="center" vertical="center"/>
    </xf>
    <xf numFmtId="41" fontId="5" fillId="4" borderId="45" xfId="13" quotePrefix="1" applyNumberFormat="1" applyFont="1" applyFill="1" applyBorder="1" applyAlignment="1">
      <alignment horizontal="center" vertical="center"/>
    </xf>
    <xf numFmtId="41" fontId="5" fillId="4" borderId="19" xfId="13" applyNumberFormat="1" applyFont="1" applyFill="1" applyBorder="1" applyAlignment="1">
      <alignment horizontal="left" vertical="center"/>
    </xf>
    <xf numFmtId="41" fontId="5" fillId="4" borderId="14" xfId="13" applyNumberFormat="1" applyFont="1" applyFill="1" applyBorder="1" applyAlignment="1">
      <alignment horizontal="center" vertical="center"/>
    </xf>
    <xf numFmtId="41" fontId="8" fillId="4" borderId="41" xfId="2" applyNumberFormat="1" applyFont="1" applyFill="1" applyBorder="1" applyAlignment="1">
      <alignment horizontal="left" vertical="center"/>
    </xf>
    <xf numFmtId="41" fontId="5" fillId="4" borderId="19" xfId="13" quotePrefix="1" applyNumberFormat="1" applyFont="1" applyFill="1" applyBorder="1" applyAlignment="1">
      <alignment horizontal="center" vertical="center"/>
    </xf>
    <xf numFmtId="0" fontId="21" fillId="0" borderId="0" xfId="3" applyFont="1" applyAlignment="1">
      <alignment vertical="center"/>
    </xf>
    <xf numFmtId="41" fontId="11" fillId="0" borderId="0" xfId="2" applyNumberFormat="1" applyFont="1" applyAlignment="1">
      <alignment horizontal="left" vertical="center"/>
    </xf>
    <xf numFmtId="41" fontId="7" fillId="0" borderId="0" xfId="3" applyNumberFormat="1" applyFont="1" applyAlignment="1">
      <alignment vertical="center"/>
    </xf>
    <xf numFmtId="41" fontId="5" fillId="0" borderId="0" xfId="3" applyNumberFormat="1" applyFont="1" applyAlignment="1">
      <alignment vertical="center"/>
    </xf>
    <xf numFmtId="41" fontId="15" fillId="5" borderId="7" xfId="4" applyNumberFormat="1" applyFont="1" applyFill="1" applyBorder="1" applyAlignment="1">
      <alignment horizontal="center" vertical="center"/>
    </xf>
    <xf numFmtId="0" fontId="5" fillId="0" borderId="0" xfId="2" applyFont="1" applyFill="1"/>
    <xf numFmtId="41" fontId="6" fillId="4" borderId="1" xfId="3" applyNumberFormat="1" applyFont="1" applyFill="1" applyBorder="1" applyAlignment="1">
      <alignment horizontal="center" vertical="center" wrapText="1"/>
    </xf>
    <xf numFmtId="41" fontId="5" fillId="4" borderId="39" xfId="13" applyNumberFormat="1" applyFont="1" applyFill="1" applyBorder="1" applyAlignment="1">
      <alignment horizontal="center" vertical="center"/>
    </xf>
    <xf numFmtId="41" fontId="5" fillId="4" borderId="41" xfId="13" applyNumberFormat="1" applyFont="1" applyFill="1" applyBorder="1" applyAlignment="1">
      <alignment horizontal="center" vertical="center"/>
    </xf>
    <xf numFmtId="41" fontId="5" fillId="4" borderId="44" xfId="13" applyNumberFormat="1" applyFont="1" applyFill="1" applyBorder="1" applyAlignment="1">
      <alignment horizontal="center" vertical="center"/>
    </xf>
    <xf numFmtId="41" fontId="5" fillId="0" borderId="16" xfId="10" applyNumberFormat="1" applyFont="1" applyFill="1" applyBorder="1" applyAlignment="1">
      <alignment horizontal="right" vertical="center"/>
    </xf>
    <xf numFmtId="0" fontId="9" fillId="0" borderId="46" xfId="2" applyFont="1" applyBorder="1" applyAlignment="1">
      <alignment vertical="center"/>
    </xf>
    <xf numFmtId="41" fontId="5" fillId="4" borderId="14" xfId="13" quotePrefix="1" applyNumberFormat="1" applyFont="1" applyFill="1" applyBorder="1" applyAlignment="1">
      <alignment horizontal="center" vertical="center"/>
    </xf>
    <xf numFmtId="41" fontId="5" fillId="0" borderId="14" xfId="0" applyNumberFormat="1" applyFont="1" applyBorder="1" applyAlignment="1">
      <alignment horizontal="left" vertical="center"/>
    </xf>
    <xf numFmtId="41" fontId="5" fillId="4" borderId="38" xfId="13" applyNumberFormat="1" applyFont="1" applyFill="1" applyBorder="1" applyAlignment="1">
      <alignment horizontal="center" vertical="center"/>
    </xf>
    <xf numFmtId="41" fontId="5" fillId="0" borderId="14" xfId="5" applyNumberFormat="1" applyFont="1" applyBorder="1" applyAlignment="1">
      <alignment horizontal="center" vertical="center"/>
    </xf>
    <xf numFmtId="41" fontId="5" fillId="0" borderId="38" xfId="5" applyNumberFormat="1" applyFont="1" applyBorder="1" applyAlignment="1">
      <alignment horizontal="center" vertical="center"/>
    </xf>
    <xf numFmtId="41" fontId="5" fillId="4" borderId="45" xfId="13" applyNumberFormat="1" applyFont="1" applyFill="1" applyBorder="1" applyAlignment="1">
      <alignment horizontal="center" vertical="center"/>
    </xf>
    <xf numFmtId="41" fontId="5" fillId="4" borderId="14" xfId="0" applyNumberFormat="1" applyFont="1" applyFill="1" applyBorder="1" applyAlignment="1">
      <alignment horizontal="center" vertical="center"/>
    </xf>
    <xf numFmtId="41" fontId="5" fillId="4" borderId="19" xfId="13" applyNumberFormat="1" applyFont="1" applyFill="1" applyBorder="1" applyAlignment="1">
      <alignment horizontal="center" vertical="center"/>
    </xf>
    <xf numFmtId="0" fontId="5" fillId="0" borderId="46" xfId="2" applyFont="1" applyBorder="1" applyAlignment="1">
      <alignment vertical="center"/>
    </xf>
    <xf numFmtId="0" fontId="7" fillId="0" borderId="46" xfId="3" applyFont="1" applyBorder="1" applyAlignment="1">
      <alignment vertical="center"/>
    </xf>
    <xf numFmtId="41" fontId="7" fillId="0" borderId="47" xfId="10" applyNumberFormat="1" applyFont="1" applyBorder="1" applyAlignment="1">
      <alignment horizontal="center" vertical="center"/>
    </xf>
    <xf numFmtId="41" fontId="9" fillId="0" borderId="47" xfId="4" applyNumberFormat="1" applyFont="1" applyBorder="1" applyAlignment="1">
      <alignment vertical="center"/>
    </xf>
    <xf numFmtId="41" fontId="7" fillId="3" borderId="47" xfId="0" applyNumberFormat="1" applyFont="1" applyFill="1" applyBorder="1" applyAlignment="1">
      <alignment horizontal="right" vertical="center"/>
    </xf>
    <xf numFmtId="41" fontId="9" fillId="0" borderId="47" xfId="2" applyNumberFormat="1" applyFont="1" applyBorder="1" applyAlignment="1">
      <alignment vertical="center"/>
    </xf>
    <xf numFmtId="164" fontId="6" fillId="4" borderId="25" xfId="3" applyNumberFormat="1" applyFont="1" applyFill="1" applyBorder="1" applyAlignment="1">
      <alignment horizontal="center" vertical="center" wrapText="1"/>
    </xf>
    <xf numFmtId="41" fontId="5" fillId="4" borderId="53" xfId="13" applyNumberFormat="1" applyFont="1" applyFill="1" applyBorder="1" applyAlignment="1">
      <alignment horizontal="left" vertical="center"/>
    </xf>
    <xf numFmtId="41" fontId="5" fillId="4" borderId="53" xfId="13" applyNumberFormat="1" applyFont="1" applyFill="1" applyBorder="1" applyAlignment="1">
      <alignment horizontal="right" vertical="center"/>
    </xf>
    <xf numFmtId="41" fontId="5" fillId="4" borderId="53" xfId="13" applyNumberFormat="1" applyFont="1" applyFill="1" applyBorder="1" applyAlignment="1">
      <alignment horizontal="center" vertical="center"/>
    </xf>
    <xf numFmtId="41" fontId="5" fillId="4" borderId="47" xfId="13" applyNumberFormat="1" applyFont="1" applyFill="1" applyBorder="1" applyAlignment="1">
      <alignment horizontal="right" vertical="center"/>
    </xf>
    <xf numFmtId="41" fontId="8" fillId="0" borderId="47" xfId="0" applyNumberFormat="1" applyFont="1" applyBorder="1" applyAlignment="1">
      <alignment vertical="center"/>
    </xf>
    <xf numFmtId="41" fontId="8" fillId="0" borderId="47" xfId="0" applyNumberFormat="1" applyFont="1" applyBorder="1" applyAlignment="1">
      <alignment horizontal="left" vertical="center"/>
    </xf>
    <xf numFmtId="41" fontId="5" fillId="4" borderId="47" xfId="13" applyNumberFormat="1" applyFont="1" applyFill="1" applyBorder="1" applyAlignment="1">
      <alignment horizontal="left" vertical="center"/>
    </xf>
    <xf numFmtId="41" fontId="5" fillId="4" borderId="47" xfId="13" quotePrefix="1" applyNumberFormat="1" applyFont="1" applyFill="1" applyBorder="1" applyAlignment="1">
      <alignment horizontal="center" vertical="center"/>
    </xf>
    <xf numFmtId="41" fontId="5" fillId="0" borderId="47" xfId="10" applyNumberFormat="1" applyFont="1" applyBorder="1" applyAlignment="1">
      <alignment vertical="center"/>
    </xf>
    <xf numFmtId="41" fontId="5" fillId="0" borderId="36" xfId="3" applyNumberFormat="1" applyFont="1" applyFill="1" applyBorder="1" applyAlignment="1">
      <alignment horizontal="left" vertical="center" wrapText="1"/>
    </xf>
    <xf numFmtId="41" fontId="5" fillId="0" borderId="47" xfId="1" applyNumberFormat="1" applyFont="1" applyBorder="1" applyAlignment="1">
      <alignment vertical="center"/>
    </xf>
    <xf numFmtId="41" fontId="5" fillId="0" borderId="47" xfId="2" applyNumberFormat="1" applyFont="1" applyBorder="1" applyAlignment="1">
      <alignment vertical="center"/>
    </xf>
    <xf numFmtId="41" fontId="5" fillId="0" borderId="54" xfId="0" applyNumberFormat="1" applyFont="1" applyBorder="1" applyAlignment="1">
      <alignment vertical="center"/>
    </xf>
    <xf numFmtId="41" fontId="5" fillId="0" borderId="24" xfId="13" applyNumberFormat="1" applyFont="1" applyBorder="1" applyAlignment="1">
      <alignment horizontal="right" vertical="center"/>
    </xf>
    <xf numFmtId="41" fontId="5" fillId="0" borderId="54" xfId="2" applyNumberFormat="1" applyFont="1" applyBorder="1" applyAlignment="1">
      <alignment vertical="center"/>
    </xf>
    <xf numFmtId="41" fontId="5" fillId="0" borderId="47" xfId="13" applyNumberFormat="1" applyFont="1" applyBorder="1" applyAlignment="1">
      <alignment horizontal="left" vertical="center"/>
    </xf>
    <xf numFmtId="41" fontId="5" fillId="4" borderId="47" xfId="13" applyNumberFormat="1" applyFont="1" applyFill="1" applyBorder="1" applyAlignment="1">
      <alignment horizontal="center" vertical="center"/>
    </xf>
    <xf numFmtId="49" fontId="5" fillId="0" borderId="47" xfId="2" applyNumberFormat="1" applyFont="1" applyBorder="1" applyAlignment="1">
      <alignment horizontal="center" vertical="center"/>
    </xf>
    <xf numFmtId="41" fontId="5" fillId="0" borderId="47" xfId="0" applyNumberFormat="1" applyFont="1" applyBorder="1" applyAlignment="1">
      <alignment vertical="center"/>
    </xf>
    <xf numFmtId="41" fontId="5" fillId="0" borderId="54" xfId="1" applyNumberFormat="1" applyFont="1" applyBorder="1" applyAlignment="1">
      <alignment vertical="center"/>
    </xf>
    <xf numFmtId="0" fontId="5" fillId="0" borderId="36" xfId="3" quotePrefix="1" applyFont="1" applyFill="1" applyBorder="1" applyAlignment="1">
      <alignment horizontal="center" vertical="center" wrapText="1"/>
    </xf>
    <xf numFmtId="41" fontId="5" fillId="4" borderId="47" xfId="2" quotePrefix="1" applyNumberFormat="1" applyFont="1" applyFill="1" applyBorder="1" applyAlignment="1">
      <alignment horizontal="center" vertical="center"/>
    </xf>
    <xf numFmtId="41" fontId="5" fillId="0" borderId="47" xfId="2" applyNumberFormat="1" applyFont="1" applyBorder="1" applyAlignment="1">
      <alignment horizontal="right" vertical="center"/>
    </xf>
    <xf numFmtId="41" fontId="5" fillId="0" borderId="47" xfId="13" applyNumberFormat="1" applyFont="1" applyBorder="1" applyAlignment="1">
      <alignment vertical="center"/>
    </xf>
    <xf numFmtId="41" fontId="5" fillId="0" borderId="47" xfId="13" applyNumberFormat="1" applyFont="1" applyBorder="1" applyAlignment="1">
      <alignment horizontal="right" vertical="center"/>
    </xf>
    <xf numFmtId="41" fontId="5" fillId="0" borderId="47" xfId="13" quotePrefix="1" applyNumberFormat="1" applyFont="1" applyBorder="1" applyAlignment="1">
      <alignment horizontal="left" vertical="center"/>
    </xf>
    <xf numFmtId="41" fontId="5" fillId="0" borderId="47" xfId="4" applyNumberFormat="1" applyFont="1" applyBorder="1" applyAlignment="1">
      <alignment vertical="center"/>
    </xf>
    <xf numFmtId="41" fontId="5" fillId="0" borderId="15" xfId="2" applyNumberFormat="1" applyFont="1" applyBorder="1" applyAlignment="1">
      <alignment vertical="center"/>
    </xf>
    <xf numFmtId="41" fontId="5" fillId="0" borderId="15" xfId="4" applyNumberFormat="1" applyFont="1" applyBorder="1" applyAlignment="1">
      <alignment vertical="center"/>
    </xf>
    <xf numFmtId="41" fontId="5" fillId="0" borderId="19" xfId="13" applyNumberFormat="1" applyFont="1" applyBorder="1" applyAlignment="1">
      <alignment horizontal="left" vertical="center"/>
    </xf>
    <xf numFmtId="41" fontId="6" fillId="0" borderId="54" xfId="2" applyNumberFormat="1" applyFont="1" applyBorder="1" applyAlignment="1">
      <alignment vertical="center"/>
    </xf>
    <xf numFmtId="41" fontId="6" fillId="0" borderId="15" xfId="2" applyNumberFormat="1" applyFont="1" applyBorder="1" applyAlignment="1">
      <alignment vertical="center"/>
    </xf>
    <xf numFmtId="41" fontId="5" fillId="0" borderId="19" xfId="13" applyNumberFormat="1" applyFont="1" applyBorder="1" applyAlignment="1">
      <alignment horizontal="right" vertical="center"/>
    </xf>
    <xf numFmtId="41" fontId="5" fillId="0" borderId="54" xfId="5" applyNumberFormat="1" applyFont="1" applyBorder="1" applyAlignment="1">
      <alignment vertical="center"/>
    </xf>
    <xf numFmtId="41" fontId="5" fillId="0" borderId="47" xfId="0" applyNumberFormat="1" applyFont="1" applyBorder="1" applyAlignment="1">
      <alignment horizontal="left" vertical="center"/>
    </xf>
    <xf numFmtId="41" fontId="12" fillId="4" borderId="39" xfId="13" applyNumberFormat="1" applyFont="1" applyFill="1" applyBorder="1" applyAlignment="1">
      <alignment horizontal="center" vertical="center"/>
    </xf>
    <xf numFmtId="41" fontId="9" fillId="0" borderId="0" xfId="2" applyNumberFormat="1" applyFont="1" applyAlignment="1">
      <alignment vertical="center"/>
    </xf>
    <xf numFmtId="41" fontId="5" fillId="0" borderId="47" xfId="13" quotePrefix="1" applyNumberFormat="1" applyFont="1" applyBorder="1" applyAlignment="1">
      <alignment horizontal="center" vertical="center"/>
    </xf>
    <xf numFmtId="41" fontId="5" fillId="4" borderId="45" xfId="13" quotePrefix="1" applyNumberFormat="1" applyFont="1" applyFill="1" applyBorder="1" applyAlignment="1">
      <alignment horizontal="left" vertical="center"/>
    </xf>
    <xf numFmtId="41" fontId="5" fillId="0" borderId="56" xfId="2" applyNumberFormat="1" applyFont="1" applyBorder="1" applyAlignment="1">
      <alignment vertical="center"/>
    </xf>
    <xf numFmtId="41" fontId="6" fillId="0" borderId="56" xfId="2" applyNumberFormat="1" applyFont="1" applyBorder="1" applyAlignment="1">
      <alignment vertical="center"/>
    </xf>
    <xf numFmtId="41" fontId="5" fillId="0" borderId="56" xfId="4" applyNumberFormat="1" applyFont="1" applyBorder="1" applyAlignment="1">
      <alignment vertical="center"/>
    </xf>
    <xf numFmtId="41" fontId="5" fillId="0" borderId="55" xfId="13" applyNumberFormat="1" applyFont="1" applyBorder="1" applyAlignment="1">
      <alignment horizontal="right" vertical="center"/>
    </xf>
    <xf numFmtId="41" fontId="5" fillId="0" borderId="55" xfId="13" applyNumberFormat="1" applyFont="1" applyBorder="1" applyAlignment="1">
      <alignment horizontal="left" vertical="center"/>
    </xf>
    <xf numFmtId="41" fontId="8" fillId="0" borderId="55" xfId="0" applyNumberFormat="1" applyFont="1" applyBorder="1" applyAlignment="1">
      <alignment vertical="center"/>
    </xf>
    <xf numFmtId="41" fontId="5" fillId="4" borderId="55" xfId="13" quotePrefix="1" applyNumberFormat="1" applyFont="1" applyFill="1" applyBorder="1" applyAlignment="1">
      <alignment horizontal="center" vertical="center"/>
    </xf>
    <xf numFmtId="41" fontId="5" fillId="0" borderId="55" xfId="0" applyNumberFormat="1" applyFont="1" applyBorder="1" applyAlignment="1">
      <alignment horizontal="left" vertical="center"/>
    </xf>
    <xf numFmtId="41" fontId="5" fillId="4" borderId="55" xfId="13" quotePrefix="1" applyNumberFormat="1" applyFont="1" applyFill="1" applyBorder="1" applyAlignment="1">
      <alignment horizontal="left" vertical="center"/>
    </xf>
    <xf numFmtId="41" fontId="5" fillId="4" borderId="55" xfId="13" applyNumberFormat="1" applyFont="1" applyFill="1" applyBorder="1" applyAlignment="1">
      <alignment horizontal="center" vertical="center"/>
    </xf>
    <xf numFmtId="41" fontId="8" fillId="4" borderId="55" xfId="2" applyNumberFormat="1" applyFont="1" applyFill="1" applyBorder="1" applyAlignment="1">
      <alignment horizontal="left" vertical="center"/>
    </xf>
    <xf numFmtId="41" fontId="5" fillId="0" borderId="57" xfId="13" applyNumberFormat="1" applyFont="1" applyBorder="1" applyAlignment="1">
      <alignment horizontal="left" vertical="center"/>
    </xf>
    <xf numFmtId="41" fontId="8" fillId="0" borderId="57" xfId="0" applyNumberFormat="1" applyFont="1" applyBorder="1" applyAlignment="1">
      <alignment vertical="center"/>
    </xf>
    <xf numFmtId="41" fontId="5" fillId="4" borderId="57" xfId="13" quotePrefix="1" applyNumberFormat="1" applyFont="1" applyFill="1" applyBorder="1" applyAlignment="1">
      <alignment horizontal="center" vertical="center"/>
    </xf>
    <xf numFmtId="41" fontId="5" fillId="4" borderId="57" xfId="13" quotePrefix="1" applyNumberFormat="1" applyFont="1" applyFill="1" applyBorder="1" applyAlignment="1">
      <alignment horizontal="left" vertical="center"/>
    </xf>
    <xf numFmtId="41" fontId="5" fillId="4" borderId="57" xfId="13" applyNumberFormat="1" applyFont="1" applyFill="1" applyBorder="1" applyAlignment="1">
      <alignment horizontal="center" vertical="center"/>
    </xf>
    <xf numFmtId="41" fontId="8" fillId="4" borderId="57" xfId="2" applyNumberFormat="1" applyFont="1" applyFill="1" applyBorder="1" applyAlignment="1">
      <alignment horizontal="left" vertical="center"/>
    </xf>
    <xf numFmtId="41" fontId="5" fillId="4" borderId="57" xfId="2" quotePrefix="1" applyNumberFormat="1" applyFont="1" applyFill="1" applyBorder="1" applyAlignment="1">
      <alignment horizontal="right" vertical="center"/>
    </xf>
    <xf numFmtId="41" fontId="5" fillId="4" borderId="57" xfId="2" quotePrefix="1" applyNumberFormat="1" applyFont="1" applyFill="1" applyBorder="1" applyAlignment="1">
      <alignment horizontal="center" vertical="center"/>
    </xf>
    <xf numFmtId="41" fontId="5" fillId="4" borderId="57" xfId="2" applyNumberFormat="1" applyFont="1" applyFill="1" applyBorder="1" applyAlignment="1">
      <alignment horizontal="left"/>
    </xf>
    <xf numFmtId="41" fontId="5" fillId="4" borderId="57" xfId="13" applyNumberFormat="1" applyFont="1" applyFill="1" applyBorder="1" applyAlignment="1">
      <alignment horizontal="right" vertical="center"/>
    </xf>
    <xf numFmtId="41" fontId="5" fillId="4" borderId="47" xfId="2" quotePrefix="1" applyNumberFormat="1" applyFont="1" applyFill="1" applyBorder="1" applyAlignment="1">
      <alignment horizontal="right" vertical="center"/>
    </xf>
    <xf numFmtId="41" fontId="5" fillId="4" borderId="57" xfId="13" applyNumberFormat="1" applyFont="1" applyFill="1" applyBorder="1" applyAlignment="1">
      <alignment horizontal="left" vertical="center"/>
    </xf>
    <xf numFmtId="41" fontId="5" fillId="4" borderId="47" xfId="2" applyNumberFormat="1" applyFont="1" applyFill="1" applyBorder="1" applyAlignment="1">
      <alignment horizontal="right" vertical="center"/>
    </xf>
    <xf numFmtId="0" fontId="6" fillId="4" borderId="48" xfId="3" applyFont="1" applyFill="1" applyBorder="1" applyAlignment="1">
      <alignment horizontal="center" vertical="center" wrapText="1"/>
    </xf>
    <xf numFmtId="0" fontId="6" fillId="4" borderId="49" xfId="3" applyFont="1" applyFill="1" applyBorder="1" applyAlignment="1">
      <alignment horizontal="center" vertical="center" wrapText="1"/>
    </xf>
    <xf numFmtId="0" fontId="6" fillId="4" borderId="50" xfId="3" applyFont="1" applyFill="1" applyBorder="1" applyAlignment="1">
      <alignment horizontal="center" vertical="center" wrapText="1"/>
    </xf>
    <xf numFmtId="0" fontId="6" fillId="4" borderId="5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52" xfId="3" applyFont="1" applyFill="1" applyBorder="1" applyAlignment="1">
      <alignment horizontal="center" vertical="center" wrapText="1"/>
    </xf>
    <xf numFmtId="164" fontId="6" fillId="4" borderId="48" xfId="3" applyNumberFormat="1" applyFont="1" applyFill="1" applyBorder="1" applyAlignment="1">
      <alignment horizontal="center" vertical="center" wrapText="1"/>
    </xf>
    <xf numFmtId="164" fontId="6" fillId="4" borderId="49" xfId="3" applyNumberFormat="1" applyFont="1" applyFill="1" applyBorder="1" applyAlignment="1">
      <alignment horizontal="center" vertical="center" wrapText="1"/>
    </xf>
    <xf numFmtId="164" fontId="6" fillId="4" borderId="50" xfId="3" applyNumberFormat="1" applyFont="1" applyFill="1" applyBorder="1" applyAlignment="1">
      <alignment horizontal="center" vertical="center" wrapText="1"/>
    </xf>
    <xf numFmtId="164" fontId="6" fillId="4" borderId="51" xfId="3" applyNumberFormat="1" applyFont="1" applyFill="1" applyBorder="1" applyAlignment="1">
      <alignment horizontal="center" vertical="center" wrapText="1"/>
    </xf>
    <xf numFmtId="164" fontId="6" fillId="4" borderId="8" xfId="3" applyNumberFormat="1" applyFont="1" applyFill="1" applyBorder="1" applyAlignment="1">
      <alignment horizontal="center" vertical="center" wrapText="1"/>
    </xf>
    <xf numFmtId="164" fontId="6" fillId="4" borderId="52" xfId="3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6" fillId="4" borderId="11" xfId="3" applyFont="1" applyFill="1" applyBorder="1" applyAlignment="1">
      <alignment horizontal="center" vertical="center"/>
    </xf>
    <xf numFmtId="0" fontId="6" fillId="4" borderId="23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11" xfId="3" applyFont="1" applyFill="1" applyBorder="1" applyAlignment="1">
      <alignment horizontal="center" vertical="center" wrapText="1"/>
    </xf>
    <xf numFmtId="0" fontId="6" fillId="4" borderId="23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0" borderId="40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40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25" xfId="3" applyFont="1" applyFill="1" applyBorder="1" applyAlignment="1">
      <alignment horizontal="center" vertical="center"/>
    </xf>
    <xf numFmtId="0" fontId="6" fillId="2" borderId="40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 vertical="center" wrapText="1"/>
    </xf>
    <xf numFmtId="164" fontId="6" fillId="2" borderId="11" xfId="3" applyNumberFormat="1" applyFont="1" applyFill="1" applyBorder="1" applyAlignment="1">
      <alignment horizontal="center" vertical="center" wrapText="1"/>
    </xf>
    <xf numFmtId="164" fontId="6" fillId="2" borderId="25" xfId="3" applyNumberFormat="1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 vertical="center" wrapText="1"/>
    </xf>
    <xf numFmtId="0" fontId="6" fillId="2" borderId="25" xfId="3" applyFont="1" applyFill="1" applyBorder="1" applyAlignment="1">
      <alignment horizontal="center" vertical="center" wrapText="1"/>
    </xf>
    <xf numFmtId="49" fontId="6" fillId="2" borderId="11" xfId="3" applyNumberFormat="1" applyFont="1" applyFill="1" applyBorder="1" applyAlignment="1">
      <alignment horizontal="center" vertical="center" wrapText="1"/>
    </xf>
    <xf numFmtId="49" fontId="6" fillId="2" borderId="25" xfId="3" applyNumberFormat="1" applyFont="1" applyFill="1" applyBorder="1" applyAlignment="1">
      <alignment horizontal="center" vertical="center" wrapText="1"/>
    </xf>
  </cellXfs>
  <cellStyles count="19">
    <cellStyle name="Comma" xfId="1" builtinId="3"/>
    <cellStyle name="Comma [0]" xfId="18" builtinId="6"/>
    <cellStyle name="Comma [0] 2" xfId="6"/>
    <cellStyle name="Comma [0] 2 2" xfId="8"/>
    <cellStyle name="Comma [0] 3" xfId="7"/>
    <cellStyle name="Comma [0] 4" xfId="11"/>
    <cellStyle name="Comma 2" xfId="5"/>
    <cellStyle name="Comma 2 2" xfId="9"/>
    <cellStyle name="Comma 3" xfId="12"/>
    <cellStyle name="Comma 3 2" xfId="14"/>
    <cellStyle name="Comma 4" xfId="15"/>
    <cellStyle name="Comma 4 2" xfId="13"/>
    <cellStyle name="Comma 5" xfId="16"/>
    <cellStyle name="Normal" xfId="0" builtinId="0"/>
    <cellStyle name="Normal 2" xfId="2"/>
    <cellStyle name="Normal 2 2" xfId="4"/>
    <cellStyle name="Normal 3" xfId="17"/>
    <cellStyle name="Normal_2. Bebas-Belum Bebas 2" xfId="10"/>
    <cellStyle name="Normal_4. Data Induk1 2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28"/>
  <sheetViews>
    <sheetView tabSelected="1" zoomScale="90" zoomScaleNormal="90" workbookViewId="0"/>
  </sheetViews>
  <sheetFormatPr defaultColWidth="9.140625" defaultRowHeight="12.75" x14ac:dyDescent="0.25"/>
  <cols>
    <col min="1" max="1" width="3" style="3" customWidth="1"/>
    <col min="2" max="2" width="6.140625" style="3" customWidth="1"/>
    <col min="3" max="3" width="30.5703125" style="3" customWidth="1"/>
    <col min="4" max="4" width="6" style="3" customWidth="1"/>
    <col min="5" max="6" width="10" style="3" customWidth="1"/>
    <col min="7" max="7" width="6" style="3" customWidth="1"/>
    <col min="8" max="9" width="10" style="3" customWidth="1"/>
    <col min="10" max="10" width="6" style="3" customWidth="1"/>
    <col min="11" max="12" width="10" style="3" customWidth="1"/>
    <col min="13" max="13" width="6" style="3" customWidth="1"/>
    <col min="14" max="15" width="10" style="3" customWidth="1"/>
    <col min="16" max="16" width="6" style="3" customWidth="1"/>
    <col min="17" max="18" width="10.140625" style="3" customWidth="1"/>
    <col min="19" max="19" width="2.28515625" style="3" customWidth="1"/>
    <col min="20" max="25" width="10.7109375" style="3" customWidth="1"/>
    <col min="26" max="16384" width="9.140625" style="3"/>
  </cols>
  <sheetData>
    <row r="2" spans="1:30" s="2" customFormat="1" ht="22.5" x14ac:dyDescent="0.25">
      <c r="B2" s="298" t="s">
        <v>57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</row>
    <row r="3" spans="1:30" s="2" customFormat="1" ht="22.5" x14ac:dyDescent="0.25">
      <c r="B3" s="298" t="s">
        <v>33</v>
      </c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</row>
    <row r="4" spans="1:30" s="2" customFormat="1" ht="22.5" x14ac:dyDescent="0.25">
      <c r="B4" s="298" t="s">
        <v>179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</row>
    <row r="5" spans="1:30" s="2" customFormat="1" ht="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30" s="2" customFormat="1" ht="1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30" s="2" customFormat="1" ht="18.95" customHeight="1" x14ac:dyDescent="0.25">
      <c r="B7" s="299" t="s">
        <v>6</v>
      </c>
      <c r="C7" s="302" t="s">
        <v>8</v>
      </c>
      <c r="D7" s="286" t="s">
        <v>61</v>
      </c>
      <c r="E7" s="287"/>
      <c r="F7" s="288"/>
      <c r="G7" s="286" t="s">
        <v>62</v>
      </c>
      <c r="H7" s="287"/>
      <c r="I7" s="288"/>
      <c r="J7" s="286" t="s">
        <v>58</v>
      </c>
      <c r="K7" s="287"/>
      <c r="L7" s="288"/>
      <c r="M7" s="292" t="s">
        <v>63</v>
      </c>
      <c r="N7" s="293"/>
      <c r="O7" s="294"/>
      <c r="P7" s="286" t="s">
        <v>64</v>
      </c>
      <c r="Q7" s="287"/>
      <c r="R7" s="288"/>
      <c r="S7" s="216"/>
      <c r="T7" s="309" t="s">
        <v>52</v>
      </c>
      <c r="U7" s="310"/>
      <c r="V7" s="310"/>
      <c r="W7" s="311"/>
      <c r="X7" s="307" t="s">
        <v>53</v>
      </c>
      <c r="Y7" s="308"/>
    </row>
    <row r="8" spans="1:30" s="2" customFormat="1" ht="18.95" customHeight="1" x14ac:dyDescent="0.25">
      <c r="B8" s="300"/>
      <c r="C8" s="303"/>
      <c r="D8" s="289"/>
      <c r="E8" s="290"/>
      <c r="F8" s="291"/>
      <c r="G8" s="289"/>
      <c r="H8" s="290"/>
      <c r="I8" s="291"/>
      <c r="J8" s="289"/>
      <c r="K8" s="290"/>
      <c r="L8" s="291"/>
      <c r="M8" s="295"/>
      <c r="N8" s="296"/>
      <c r="O8" s="297"/>
      <c r="P8" s="289"/>
      <c r="Q8" s="290"/>
      <c r="R8" s="291"/>
      <c r="S8" s="216"/>
      <c r="T8" s="305" t="s">
        <v>51</v>
      </c>
      <c r="U8" s="312" t="s">
        <v>37</v>
      </c>
      <c r="V8" s="312" t="s">
        <v>38</v>
      </c>
      <c r="W8" s="314" t="s">
        <v>54</v>
      </c>
      <c r="X8" s="305" t="s">
        <v>55</v>
      </c>
      <c r="Y8" s="305" t="s">
        <v>56</v>
      </c>
    </row>
    <row r="9" spans="1:30" s="11" customFormat="1" ht="18.95" customHeight="1" thickBot="1" x14ac:dyDescent="0.3">
      <c r="B9" s="301"/>
      <c r="C9" s="304"/>
      <c r="D9" s="222" t="s">
        <v>25</v>
      </c>
      <c r="E9" s="156" t="s">
        <v>59</v>
      </c>
      <c r="F9" s="156" t="s">
        <v>60</v>
      </c>
      <c r="G9" s="222" t="s">
        <v>25</v>
      </c>
      <c r="H9" s="156" t="s">
        <v>59</v>
      </c>
      <c r="I9" s="156" t="s">
        <v>60</v>
      </c>
      <c r="J9" s="222" t="s">
        <v>25</v>
      </c>
      <c r="K9" s="156" t="s">
        <v>59</v>
      </c>
      <c r="L9" s="156" t="s">
        <v>60</v>
      </c>
      <c r="M9" s="222" t="s">
        <v>25</v>
      </c>
      <c r="N9" s="156" t="s">
        <v>59</v>
      </c>
      <c r="O9" s="156" t="s">
        <v>60</v>
      </c>
      <c r="P9" s="222" t="s">
        <v>25</v>
      </c>
      <c r="Q9" s="156" t="s">
        <v>59</v>
      </c>
      <c r="R9" s="156" t="s">
        <v>60</v>
      </c>
      <c r="S9" s="217"/>
      <c r="T9" s="306"/>
      <c r="U9" s="313"/>
      <c r="V9" s="313"/>
      <c r="W9" s="315"/>
      <c r="X9" s="306"/>
      <c r="Y9" s="306"/>
    </row>
    <row r="10" spans="1:30" s="13" customFormat="1" ht="18.75" customHeight="1" x14ac:dyDescent="0.25">
      <c r="B10" s="218">
        <v>1</v>
      </c>
      <c r="C10" s="221" t="s">
        <v>48</v>
      </c>
      <c r="D10" s="219">
        <f>'BTB 1, 2, 3'!B17+'BTB 1, 2, 3'!B34</f>
        <v>4</v>
      </c>
      <c r="E10" s="220">
        <f>'BTB 1, 2, 3'!H17+'BTB 1, 2, 3'!H34</f>
        <v>4979</v>
      </c>
      <c r="F10" s="220">
        <f>'BTB 1, 2, 3'!I17+'BTB 1, 2, 3'!I34</f>
        <v>4979</v>
      </c>
      <c r="G10" s="219">
        <f>'BTB 1, 2, 3'!B22+'BTB 1, 2, 3'!B39</f>
        <v>2</v>
      </c>
      <c r="H10" s="220">
        <f>'BTB 1, 2, 3'!H22+'BTB 1, 2, 3'!H39</f>
        <v>2828</v>
      </c>
      <c r="I10" s="220">
        <f>'BTB 1, 2, 3'!I22+'BTB 1, 2, 3'!I39</f>
        <v>2828</v>
      </c>
      <c r="J10" s="219">
        <f t="shared" ref="J10:L11" si="0">D10+G10</f>
        <v>6</v>
      </c>
      <c r="K10" s="220">
        <f t="shared" si="0"/>
        <v>7807</v>
      </c>
      <c r="L10" s="220">
        <f t="shared" si="0"/>
        <v>7807</v>
      </c>
      <c r="M10" s="219">
        <f>'BTB 1, 2, 3'!B41</f>
        <v>0</v>
      </c>
      <c r="N10" s="220">
        <f>'BTB 1, 2, 3'!H41</f>
        <v>0</v>
      </c>
      <c r="O10" s="220">
        <f>'BTB 1, 2, 3'!I41</f>
        <v>0</v>
      </c>
      <c r="P10" s="219">
        <f t="shared" ref="P10:R11" si="1">J10-M10</f>
        <v>6</v>
      </c>
      <c r="Q10" s="220">
        <f t="shared" si="1"/>
        <v>7807</v>
      </c>
      <c r="R10" s="220">
        <f t="shared" si="1"/>
        <v>7807</v>
      </c>
      <c r="S10" s="207"/>
      <c r="T10" s="221">
        <f>'BTB 1, 2, 3'!L24</f>
        <v>2</v>
      </c>
      <c r="U10" s="221">
        <f>'BTB 1, 2, 3'!M24</f>
        <v>3</v>
      </c>
      <c r="V10" s="221">
        <f>'BTB 1, 2, 3'!N24</f>
        <v>1</v>
      </c>
      <c r="W10" s="221">
        <f t="shared" ref="W10:W11" si="2">SUM(T10:V10)</f>
        <v>6</v>
      </c>
      <c r="X10" s="221">
        <f>'BTB 1, 2, 3'!S24</f>
        <v>1</v>
      </c>
      <c r="Y10" s="221">
        <f t="shared" ref="Y10:Y12" si="3">P10-X10</f>
        <v>5</v>
      </c>
    </row>
    <row r="11" spans="1:30" s="13" customFormat="1" ht="18.95" customHeight="1" x14ac:dyDescent="0.25">
      <c r="B11" s="218">
        <f t="shared" ref="B11:B12" si="4">B10+1</f>
        <v>2</v>
      </c>
      <c r="C11" s="221" t="s">
        <v>17</v>
      </c>
      <c r="D11" s="219">
        <f>'BTB 4'!B24+'BTB 4'!B46</f>
        <v>18</v>
      </c>
      <c r="E11" s="220">
        <f>'BTB 4'!H24+'BTB 4'!H46</f>
        <v>38899</v>
      </c>
      <c r="F11" s="220">
        <f>'BTB 4'!I24+'BTB 4'!I46</f>
        <v>39038</v>
      </c>
      <c r="G11" s="219">
        <f>'BTB 4'!B29+'BTB 4'!B51</f>
        <v>0</v>
      </c>
      <c r="H11" s="220">
        <f>'BTB 4'!H29+'BTB 4'!H51</f>
        <v>0</v>
      </c>
      <c r="I11" s="220">
        <f>'BTB 4'!I29+'BTB 4'!I51</f>
        <v>0</v>
      </c>
      <c r="J11" s="219">
        <f t="shared" si="0"/>
        <v>18</v>
      </c>
      <c r="K11" s="220">
        <f t="shared" si="0"/>
        <v>38899</v>
      </c>
      <c r="L11" s="220">
        <f t="shared" si="0"/>
        <v>39038</v>
      </c>
      <c r="M11" s="219">
        <f>'BTB 4'!B53</f>
        <v>7</v>
      </c>
      <c r="N11" s="220">
        <f>'BTB 4'!H53</f>
        <v>17827</v>
      </c>
      <c r="O11" s="220">
        <f>'BTB 4'!I53</f>
        <v>17743</v>
      </c>
      <c r="P11" s="219">
        <f t="shared" si="1"/>
        <v>11</v>
      </c>
      <c r="Q11" s="220">
        <f t="shared" si="1"/>
        <v>21072</v>
      </c>
      <c r="R11" s="220">
        <f t="shared" si="1"/>
        <v>21295</v>
      </c>
      <c r="S11" s="207"/>
      <c r="T11" s="221">
        <f>'BTB 4'!L31</f>
        <v>2</v>
      </c>
      <c r="U11" s="221">
        <f>'BTB 4'!M31</f>
        <v>2</v>
      </c>
      <c r="V11" s="221">
        <f>'BTB 4'!N31</f>
        <v>7</v>
      </c>
      <c r="W11" s="221">
        <f t="shared" si="2"/>
        <v>11</v>
      </c>
      <c r="X11" s="221">
        <f>'BTB 4'!S31</f>
        <v>4</v>
      </c>
      <c r="Y11" s="221">
        <f t="shared" si="3"/>
        <v>7</v>
      </c>
    </row>
    <row r="12" spans="1:30" s="13" customFormat="1" ht="18.95" customHeight="1" thickBot="1" x14ac:dyDescent="0.3">
      <c r="B12" s="218">
        <f t="shared" si="4"/>
        <v>3</v>
      </c>
      <c r="C12" s="221" t="s">
        <v>41</v>
      </c>
      <c r="D12" s="219">
        <f>MDR!B15+MDR!B32</f>
        <v>2</v>
      </c>
      <c r="E12" s="220">
        <f>MDR!H15+MDR!H32</f>
        <v>4570</v>
      </c>
      <c r="F12" s="220">
        <f>MDR!I15+MDR!I32</f>
        <v>4570</v>
      </c>
      <c r="G12" s="219">
        <f>MDR!B20+MDR!B37</f>
        <v>1</v>
      </c>
      <c r="H12" s="220">
        <f>MDR!H20+MDR!H37</f>
        <v>300</v>
      </c>
      <c r="I12" s="220">
        <f>MDR!I20+MDR!I37</f>
        <v>300</v>
      </c>
      <c r="J12" s="219">
        <f t="shared" ref="J12" si="5">D12+G12</f>
        <v>3</v>
      </c>
      <c r="K12" s="220">
        <f t="shared" ref="K12" si="6">E12+H12</f>
        <v>4870</v>
      </c>
      <c r="L12" s="220">
        <f t="shared" ref="L12" si="7">F12+I12</f>
        <v>4870</v>
      </c>
      <c r="M12" s="219">
        <f>MDR!B39</f>
        <v>0</v>
      </c>
      <c r="N12" s="220">
        <f>MDR!H39</f>
        <v>0</v>
      </c>
      <c r="O12" s="220">
        <f>MDR!I39</f>
        <v>0</v>
      </c>
      <c r="P12" s="219">
        <f t="shared" ref="P12" si="8">J12-M12</f>
        <v>3</v>
      </c>
      <c r="Q12" s="220">
        <f t="shared" ref="Q12" si="9">K12-N12</f>
        <v>4870</v>
      </c>
      <c r="R12" s="220">
        <f t="shared" ref="R12" si="10">L12-O12</f>
        <v>4870</v>
      </c>
      <c r="S12" s="207"/>
      <c r="T12" s="221">
        <f>MDR!L22</f>
        <v>1</v>
      </c>
      <c r="U12" s="221">
        <f>MDR!M22</f>
        <v>1</v>
      </c>
      <c r="V12" s="221">
        <f>MDR!N22</f>
        <v>1</v>
      </c>
      <c r="W12" s="221">
        <f t="shared" ref="W12" si="11">SUM(T12:V12)</f>
        <v>3</v>
      </c>
      <c r="X12" s="221">
        <f>MDR!S22</f>
        <v>2</v>
      </c>
      <c r="Y12" s="221">
        <f t="shared" si="3"/>
        <v>1</v>
      </c>
    </row>
    <row r="13" spans="1:30" s="12" customFormat="1" ht="18.95" customHeight="1" thickBot="1" x14ac:dyDescent="0.3">
      <c r="B13" s="200">
        <f>B12</f>
        <v>3</v>
      </c>
      <c r="C13" s="17" t="s">
        <v>54</v>
      </c>
      <c r="D13" s="41">
        <f>SUM(D10:D12)</f>
        <v>24</v>
      </c>
      <c r="E13" s="41">
        <f>SUM(E10:E12)</f>
        <v>48448</v>
      </c>
      <c r="F13" s="41">
        <f>SUM(F10:F12)</f>
        <v>48587</v>
      </c>
      <c r="G13" s="41">
        <f>SUM(G10:G12)</f>
        <v>3</v>
      </c>
      <c r="H13" s="41">
        <f>SUM(H10:H12)</f>
        <v>3128</v>
      </c>
      <c r="I13" s="41">
        <f>SUM(I10:I12)</f>
        <v>3128</v>
      </c>
      <c r="J13" s="41">
        <f>SUM(J10:J12)</f>
        <v>27</v>
      </c>
      <c r="K13" s="41">
        <f>SUM(K10:K12)</f>
        <v>51576</v>
      </c>
      <c r="L13" s="41">
        <f>SUM(L10:L12)</f>
        <v>51715</v>
      </c>
      <c r="M13" s="41">
        <f>SUM(M10:M12)</f>
        <v>7</v>
      </c>
      <c r="N13" s="41">
        <f>SUM(N10:N12)</f>
        <v>17827</v>
      </c>
      <c r="O13" s="41">
        <f>SUM(O10:O12)</f>
        <v>17743</v>
      </c>
      <c r="P13" s="41">
        <f>SUM(P10:P12)</f>
        <v>20</v>
      </c>
      <c r="Q13" s="41">
        <f>SUM(Q10:Q12)</f>
        <v>33749</v>
      </c>
      <c r="R13" s="41">
        <f>SUM(R10:R12)</f>
        <v>33972</v>
      </c>
      <c r="S13" s="22"/>
      <c r="T13" s="41">
        <f>SUM(T10:T12)</f>
        <v>5</v>
      </c>
      <c r="U13" s="41">
        <f>SUM(U10:U12)</f>
        <v>6</v>
      </c>
      <c r="V13" s="41">
        <f>SUM(V10:V12)</f>
        <v>9</v>
      </c>
      <c r="W13" s="41">
        <f>SUM(W10:W12)</f>
        <v>20</v>
      </c>
      <c r="X13" s="41">
        <f>SUM(X10:X12)</f>
        <v>7</v>
      </c>
      <c r="Y13" s="41">
        <f>SUM(Y10:Y12)</f>
        <v>13</v>
      </c>
      <c r="Z13" s="13"/>
      <c r="AA13" s="259"/>
      <c r="AB13" s="13"/>
      <c r="AC13" s="13"/>
      <c r="AD13" s="13"/>
    </row>
    <row r="14" spans="1:30" s="11" customFormat="1" ht="15" customHeight="1" x14ac:dyDescent="0.25">
      <c r="B14" s="197"/>
      <c r="C14" s="19"/>
      <c r="D14" s="19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44"/>
      <c r="T14" s="2"/>
      <c r="AA14" s="198"/>
    </row>
    <row r="15" spans="1:30" s="11" customFormat="1" ht="15" customHeight="1" x14ac:dyDescent="0.25">
      <c r="B15" s="18"/>
      <c r="C15" s="19"/>
      <c r="D15" s="19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44"/>
      <c r="T15" s="2"/>
    </row>
    <row r="16" spans="1:30" s="93" customFormat="1" ht="13.5" customHeight="1" x14ac:dyDescent="0.25">
      <c r="A16" s="11"/>
      <c r="B16" s="90" t="s">
        <v>180</v>
      </c>
      <c r="C16" s="11"/>
      <c r="D16" s="196"/>
      <c r="E16" s="11"/>
      <c r="F16" s="11"/>
      <c r="G16" s="11"/>
      <c r="H16" s="19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s="93" customFormat="1" ht="13.5" customHeight="1" x14ac:dyDescent="0.25">
      <c r="A17" s="11"/>
      <c r="B17" s="91" t="s">
        <v>45</v>
      </c>
      <c r="C17" s="5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s">
        <v>30</v>
      </c>
      <c r="P17" s="11"/>
      <c r="Q17" s="11"/>
      <c r="R17" s="11"/>
      <c r="S17" s="11"/>
      <c r="T17" s="11"/>
    </row>
    <row r="18" spans="1:20" s="2" customFormat="1" ht="13.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3.5" customHeight="1" x14ac:dyDescent="0.25">
      <c r="E19" s="199"/>
    </row>
    <row r="20" spans="1:20" ht="13.5" customHeight="1" x14ac:dyDescent="0.25"/>
    <row r="21" spans="1:20" ht="13.5" customHeight="1" x14ac:dyDescent="0.25">
      <c r="E21" s="199"/>
    </row>
    <row r="22" spans="1:20" ht="13.5" customHeight="1" x14ac:dyDescent="0.25"/>
    <row r="23" spans="1:20" s="92" customFormat="1" ht="13.5" customHeight="1" x14ac:dyDescent="0.25">
      <c r="B23" s="99" t="s">
        <v>27</v>
      </c>
      <c r="H23" s="99"/>
      <c r="I23" s="99"/>
      <c r="O23" s="99" t="s">
        <v>28</v>
      </c>
      <c r="Q23" s="99"/>
    </row>
    <row r="24" spans="1:20" s="94" customFormat="1" ht="13.5" customHeight="1" x14ac:dyDescent="0.25">
      <c r="B24" s="94" t="s">
        <v>34</v>
      </c>
      <c r="O24" s="94" t="s">
        <v>29</v>
      </c>
    </row>
    <row r="25" spans="1:20" ht="14.25" x14ac:dyDescent="0.25">
      <c r="D25" s="196"/>
    </row>
    <row r="26" spans="1:20" ht="14.25" x14ac:dyDescent="0.25">
      <c r="D26" s="196"/>
    </row>
    <row r="27" spans="1:20" ht="14.25" x14ac:dyDescent="0.25">
      <c r="D27" s="196"/>
    </row>
    <row r="28" spans="1:20" ht="14.25" x14ac:dyDescent="0.25">
      <c r="D28" s="196"/>
    </row>
  </sheetData>
  <mergeCells count="18">
    <mergeCell ref="X8:X9"/>
    <mergeCell ref="Y8:Y9"/>
    <mergeCell ref="X7:Y7"/>
    <mergeCell ref="T7:W7"/>
    <mergeCell ref="T8:T9"/>
    <mergeCell ref="U8:U9"/>
    <mergeCell ref="V8:V9"/>
    <mergeCell ref="W8:W9"/>
    <mergeCell ref="G7:I8"/>
    <mergeCell ref="J7:L8"/>
    <mergeCell ref="M7:O8"/>
    <mergeCell ref="P7:R8"/>
    <mergeCell ref="B2:R2"/>
    <mergeCell ref="B3:R3"/>
    <mergeCell ref="B7:B9"/>
    <mergeCell ref="C7:C9"/>
    <mergeCell ref="B4:R4"/>
    <mergeCell ref="D7:F8"/>
  </mergeCells>
  <pageMargins left="0.59055118110236227" right="0.19685039370078741" top="0.59055118110236227" bottom="0.19685039370078741" header="0" footer="0"/>
  <pageSetup paperSize="256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61"/>
  <sheetViews>
    <sheetView zoomScale="90" zoomScaleNormal="90" workbookViewId="0"/>
  </sheetViews>
  <sheetFormatPr defaultColWidth="9.140625" defaultRowHeight="12.75" x14ac:dyDescent="0.2"/>
  <cols>
    <col min="1" max="1" width="3" style="21" customWidth="1"/>
    <col min="2" max="2" width="5.28515625" style="3" customWidth="1"/>
    <col min="3" max="3" width="6.7109375" style="3" customWidth="1"/>
    <col min="4" max="4" width="8.7109375" style="51" customWidth="1"/>
    <col min="5" max="5" width="23.7109375" style="3" customWidth="1"/>
    <col min="6" max="6" width="15.7109375" style="3" customWidth="1"/>
    <col min="7" max="7" width="23.7109375" style="3" customWidth="1"/>
    <col min="8" max="9" width="9.7109375" style="3" customWidth="1"/>
    <col min="10" max="10" width="12.7109375" style="9" customWidth="1"/>
    <col min="11" max="11" width="15.7109375" style="9" customWidth="1"/>
    <col min="12" max="15" width="12.7109375" style="9" customWidth="1"/>
    <col min="16" max="16" width="17.7109375" style="9" customWidth="1"/>
    <col min="17" max="17" width="12.7109375" style="9" customWidth="1"/>
    <col min="18" max="19" width="13.7109375" style="9" customWidth="1"/>
    <col min="20" max="20" width="20.7109375" style="9" customWidth="1"/>
    <col min="21" max="21" width="9.140625" style="21" customWidth="1"/>
    <col min="22" max="25" width="9.140625" style="14"/>
    <col min="26" max="16384" width="9.140625" style="21"/>
  </cols>
  <sheetData>
    <row r="1" spans="1:26" x14ac:dyDescent="0.2">
      <c r="V1" s="15"/>
    </row>
    <row r="2" spans="1:26" x14ac:dyDescent="0.2">
      <c r="V2" s="15"/>
    </row>
    <row r="3" spans="1:26" s="14" customFormat="1" ht="22.5" customHeight="1" x14ac:dyDescent="0.2">
      <c r="A3" s="15"/>
      <c r="B3" s="40" t="s">
        <v>65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15"/>
    </row>
    <row r="4" spans="1:26" s="14" customFormat="1" ht="22.5" customHeight="1" x14ac:dyDescent="0.2">
      <c r="A4" s="15"/>
      <c r="B4" s="40" t="s">
        <v>66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15"/>
    </row>
    <row r="5" spans="1:26" s="14" customFormat="1" ht="22.5" customHeight="1" x14ac:dyDescent="0.2">
      <c r="A5" s="15"/>
      <c r="B5" s="40" t="s"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15"/>
    </row>
    <row r="6" spans="1:26" s="14" customFormat="1" ht="22.5" customHeight="1" x14ac:dyDescent="0.2">
      <c r="A6" s="15"/>
      <c r="B6" s="1"/>
      <c r="C6" s="1"/>
      <c r="D6" s="47"/>
      <c r="E6" s="1"/>
      <c r="F6" s="1"/>
      <c r="G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5"/>
      <c r="V6" s="15"/>
    </row>
    <row r="7" spans="1:26" s="10" customFormat="1" ht="18" customHeight="1" x14ac:dyDescent="0.25">
      <c r="A7" s="2"/>
      <c r="B7" s="74" t="s">
        <v>23</v>
      </c>
      <c r="C7" s="75" t="s">
        <v>65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5" customFormat="1" ht="7.5" customHeight="1" x14ac:dyDescent="0.2">
      <c r="A8" s="15"/>
      <c r="B8" s="6"/>
      <c r="C8" s="6"/>
      <c r="D8" s="50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6" s="2" customFormat="1" ht="18" customHeight="1" x14ac:dyDescent="0.25">
      <c r="B9" s="316" t="s">
        <v>6</v>
      </c>
      <c r="C9" s="324" t="s">
        <v>7</v>
      </c>
      <c r="D9" s="326" t="s">
        <v>14</v>
      </c>
      <c r="E9" s="316" t="s">
        <v>2</v>
      </c>
      <c r="F9" s="318" t="s">
        <v>3</v>
      </c>
      <c r="G9" s="318"/>
      <c r="H9" s="319"/>
      <c r="I9" s="318"/>
      <c r="J9" s="320" t="s">
        <v>44</v>
      </c>
      <c r="K9" s="320" t="s">
        <v>26</v>
      </c>
      <c r="L9" s="322" t="s">
        <v>13</v>
      </c>
      <c r="M9" s="322"/>
      <c r="N9" s="322"/>
      <c r="O9" s="322"/>
      <c r="P9" s="322"/>
      <c r="Q9" s="322"/>
      <c r="R9" s="323"/>
      <c r="S9" s="324" t="s">
        <v>53</v>
      </c>
      <c r="T9" s="316" t="s">
        <v>1</v>
      </c>
      <c r="U9" s="22"/>
    </row>
    <row r="10" spans="1:26" s="11" customFormat="1" ht="18" customHeight="1" thickBot="1" x14ac:dyDescent="0.3">
      <c r="B10" s="317"/>
      <c r="C10" s="325"/>
      <c r="D10" s="327"/>
      <c r="E10" s="317"/>
      <c r="F10" s="4" t="s">
        <v>5</v>
      </c>
      <c r="G10" s="5" t="s">
        <v>4</v>
      </c>
      <c r="H10" s="56" t="s">
        <v>15</v>
      </c>
      <c r="I10" s="56" t="s">
        <v>16</v>
      </c>
      <c r="J10" s="321"/>
      <c r="K10" s="321"/>
      <c r="L10" s="57" t="s">
        <v>36</v>
      </c>
      <c r="M10" s="57" t="s">
        <v>37</v>
      </c>
      <c r="N10" s="57" t="s">
        <v>38</v>
      </c>
      <c r="O10" s="57" t="s">
        <v>35</v>
      </c>
      <c r="P10" s="57" t="s">
        <v>49</v>
      </c>
      <c r="Q10" s="57" t="s">
        <v>50</v>
      </c>
      <c r="R10" s="57" t="s">
        <v>4</v>
      </c>
      <c r="S10" s="325"/>
      <c r="T10" s="317"/>
      <c r="U10" s="23"/>
    </row>
    <row r="11" spans="1:26" s="11" customFormat="1" ht="15" customHeight="1" x14ac:dyDescent="0.25">
      <c r="B11" s="76" t="s">
        <v>18</v>
      </c>
      <c r="C11" s="103" t="s">
        <v>46</v>
      </c>
      <c r="D11" s="110"/>
      <c r="E11" s="111"/>
      <c r="F11" s="112"/>
      <c r="G11" s="113"/>
      <c r="H11" s="138"/>
      <c r="I11" s="141"/>
      <c r="J11" s="142"/>
      <c r="K11" s="143"/>
      <c r="L11" s="114"/>
      <c r="M11" s="114"/>
      <c r="N11" s="114"/>
      <c r="O11" s="115"/>
      <c r="P11" s="115"/>
      <c r="Q11" s="115"/>
      <c r="R11" s="115"/>
      <c r="S11" s="114"/>
      <c r="T11" s="83"/>
      <c r="U11" s="60"/>
    </row>
    <row r="12" spans="1:26" s="25" customFormat="1" ht="15" customHeight="1" x14ac:dyDescent="0.2">
      <c r="A12" s="15"/>
      <c r="B12" s="231">
        <v>1</v>
      </c>
      <c r="C12" s="234">
        <v>3</v>
      </c>
      <c r="D12" s="234"/>
      <c r="E12" s="235" t="s">
        <v>70</v>
      </c>
      <c r="F12" s="235" t="s">
        <v>71</v>
      </c>
      <c r="G12" s="235" t="s">
        <v>70</v>
      </c>
      <c r="H12" s="233">
        <v>1654</v>
      </c>
      <c r="I12" s="236">
        <f t="shared" ref="I12" si="0">H12</f>
        <v>1654</v>
      </c>
      <c r="J12" s="65"/>
      <c r="K12" s="64">
        <v>111000000</v>
      </c>
      <c r="L12" s="203"/>
      <c r="M12" s="203"/>
      <c r="N12" s="258">
        <v>1</v>
      </c>
      <c r="O12" s="65"/>
      <c r="P12" s="176"/>
      <c r="Q12" s="65"/>
      <c r="R12" s="65"/>
      <c r="S12" s="193">
        <v>1</v>
      </c>
      <c r="T12" s="85"/>
      <c r="U12" s="15"/>
      <c r="V12" s="15"/>
      <c r="W12" s="14"/>
      <c r="X12" s="14"/>
      <c r="Y12" s="14"/>
    </row>
    <row r="13" spans="1:26" s="25" customFormat="1" ht="15" customHeight="1" x14ac:dyDescent="0.2">
      <c r="A13" s="15"/>
      <c r="B13" s="231">
        <f>B12+1</f>
        <v>2</v>
      </c>
      <c r="C13" s="237"/>
      <c r="D13" s="234"/>
      <c r="E13" s="235" t="s">
        <v>72</v>
      </c>
      <c r="F13" s="235" t="s">
        <v>73</v>
      </c>
      <c r="G13" s="235" t="s">
        <v>74</v>
      </c>
      <c r="H13" s="233">
        <v>1400</v>
      </c>
      <c r="I13" s="236">
        <v>1400</v>
      </c>
      <c r="J13" s="223"/>
      <c r="K13" s="224"/>
      <c r="L13" s="225">
        <v>1</v>
      </c>
      <c r="M13" s="225"/>
      <c r="N13" s="225"/>
      <c r="O13" s="223"/>
      <c r="P13" s="223"/>
      <c r="Q13" s="223"/>
      <c r="R13" s="223"/>
      <c r="S13" s="225"/>
      <c r="T13" s="238" t="s">
        <v>75</v>
      </c>
      <c r="U13" s="15"/>
      <c r="V13" s="15"/>
      <c r="W13" s="14"/>
      <c r="X13" s="14"/>
      <c r="Y13" s="14"/>
    </row>
    <row r="14" spans="1:26" s="25" customFormat="1" ht="15" customHeight="1" x14ac:dyDescent="0.2">
      <c r="A14" s="15"/>
      <c r="B14" s="231">
        <f>B13+1</f>
        <v>3</v>
      </c>
      <c r="C14" s="237"/>
      <c r="D14" s="234"/>
      <c r="E14" s="235" t="s">
        <v>155</v>
      </c>
      <c r="F14" s="235" t="s">
        <v>156</v>
      </c>
      <c r="G14" s="235" t="s">
        <v>157</v>
      </c>
      <c r="H14" s="233">
        <v>660</v>
      </c>
      <c r="I14" s="236">
        <v>660</v>
      </c>
      <c r="J14" s="151" t="s">
        <v>39</v>
      </c>
      <c r="K14" s="167"/>
      <c r="L14" s="204"/>
      <c r="M14" s="190" t="s">
        <v>158</v>
      </c>
      <c r="N14" s="204"/>
      <c r="O14" s="151" t="s">
        <v>10</v>
      </c>
      <c r="P14" s="151"/>
      <c r="Q14" s="151"/>
      <c r="R14" s="151"/>
      <c r="S14" s="204"/>
      <c r="T14" s="238" t="s">
        <v>75</v>
      </c>
      <c r="U14" s="15"/>
      <c r="V14" s="15"/>
      <c r="W14" s="14"/>
      <c r="X14" s="14"/>
      <c r="Y14" s="14"/>
    </row>
    <row r="15" spans="1:26" s="25" customFormat="1" ht="15" customHeight="1" x14ac:dyDescent="0.2">
      <c r="A15" s="15"/>
      <c r="B15" s="231">
        <f t="shared" ref="B15" si="1">B14+1</f>
        <v>4</v>
      </c>
      <c r="C15" s="262"/>
      <c r="D15" s="263"/>
      <c r="E15" s="264" t="s">
        <v>182</v>
      </c>
      <c r="F15" s="264" t="s">
        <v>181</v>
      </c>
      <c r="G15" s="264" t="s">
        <v>182</v>
      </c>
      <c r="H15" s="265">
        <v>1265</v>
      </c>
      <c r="I15" s="265">
        <v>1265</v>
      </c>
      <c r="J15" s="266" t="s">
        <v>32</v>
      </c>
      <c r="K15" s="267"/>
      <c r="L15" s="268">
        <v>1</v>
      </c>
      <c r="M15" s="268"/>
      <c r="N15" s="268"/>
      <c r="O15" s="269"/>
      <c r="P15" s="270"/>
      <c r="Q15" s="268"/>
      <c r="R15" s="266"/>
      <c r="S15" s="271"/>
      <c r="T15" s="272"/>
      <c r="U15" s="2"/>
      <c r="V15" s="15"/>
      <c r="W15" s="15"/>
      <c r="X15" s="14"/>
      <c r="Y15" s="14"/>
      <c r="Z15" s="14"/>
    </row>
    <row r="16" spans="1:26" s="25" customFormat="1" ht="15" customHeight="1" thickBot="1" x14ac:dyDescent="0.25">
      <c r="A16" s="15"/>
      <c r="B16" s="102"/>
      <c r="C16" s="130"/>
      <c r="D16" s="108"/>
      <c r="E16" s="120"/>
      <c r="F16" s="122"/>
      <c r="G16" s="122"/>
      <c r="H16" s="67"/>
      <c r="I16" s="68"/>
      <c r="J16" s="69"/>
      <c r="K16" s="67"/>
      <c r="L16" s="205"/>
      <c r="M16" s="205"/>
      <c r="N16" s="205"/>
      <c r="O16" s="186"/>
      <c r="P16" s="186"/>
      <c r="Q16" s="186"/>
      <c r="R16" s="69"/>
      <c r="S16" s="205"/>
      <c r="T16" s="86"/>
      <c r="U16" s="15"/>
      <c r="V16" s="15"/>
      <c r="W16" s="14"/>
      <c r="X16" s="14"/>
      <c r="Y16" s="14"/>
    </row>
    <row r="17" spans="1:26" s="25" customFormat="1" ht="18" customHeight="1" thickBot="1" x14ac:dyDescent="0.25">
      <c r="A17" s="15"/>
      <c r="B17" s="26">
        <f>COUNT(B11:B16)</f>
        <v>4</v>
      </c>
      <c r="C17" s="27"/>
      <c r="D17" s="45"/>
      <c r="E17" s="28" t="s">
        <v>20</v>
      </c>
      <c r="F17" s="131"/>
      <c r="G17" s="31"/>
      <c r="H17" s="123">
        <f>SUM(H11:H16)</f>
        <v>4979</v>
      </c>
      <c r="I17" s="123">
        <f>SUM(I11:I16)</f>
        <v>4979</v>
      </c>
      <c r="J17" s="31"/>
      <c r="K17" s="123">
        <f>SUM(K11:K16)</f>
        <v>111000000</v>
      </c>
      <c r="L17" s="27">
        <f>COUNTA(L11:L16)</f>
        <v>2</v>
      </c>
      <c r="M17" s="27">
        <f>COUNTA(M11:M16)</f>
        <v>1</v>
      </c>
      <c r="N17" s="27">
        <f>COUNTA(N11:N16)</f>
        <v>1</v>
      </c>
      <c r="O17" s="27"/>
      <c r="P17" s="31"/>
      <c r="Q17" s="31"/>
      <c r="R17" s="31"/>
      <c r="S17" s="27">
        <f>COUNTA(S11:S16)</f>
        <v>1</v>
      </c>
      <c r="T17" s="32"/>
      <c r="U17" s="16"/>
      <c r="V17" s="15"/>
      <c r="W17" s="14"/>
      <c r="X17" s="14"/>
      <c r="Y17" s="14"/>
    </row>
    <row r="18" spans="1:26" s="11" customFormat="1" ht="15" customHeight="1" x14ac:dyDescent="0.25">
      <c r="B18" s="73" t="s">
        <v>19</v>
      </c>
      <c r="C18" s="70" t="s">
        <v>47</v>
      </c>
      <c r="D18" s="109"/>
      <c r="E18" s="70"/>
      <c r="F18" s="132"/>
      <c r="G18" s="133"/>
      <c r="H18" s="134"/>
      <c r="I18" s="135"/>
      <c r="J18" s="119"/>
      <c r="K18" s="144"/>
      <c r="L18" s="109"/>
      <c r="M18" s="109"/>
      <c r="N18" s="109"/>
      <c r="O18" s="116"/>
      <c r="P18" s="116"/>
      <c r="Q18" s="116"/>
      <c r="R18" s="116"/>
      <c r="S18" s="109"/>
      <c r="T18" s="70"/>
      <c r="U18" s="60"/>
    </row>
    <row r="19" spans="1:26" s="25" customFormat="1" ht="15" customHeight="1" x14ac:dyDescent="0.2">
      <c r="A19" s="15"/>
      <c r="B19" s="231">
        <v>1</v>
      </c>
      <c r="C19" s="279" t="s">
        <v>183</v>
      </c>
      <c r="D19" s="280" t="s">
        <v>40</v>
      </c>
      <c r="E19" s="281" t="s">
        <v>184</v>
      </c>
      <c r="F19" s="227" t="s">
        <v>185</v>
      </c>
      <c r="G19" s="227" t="s">
        <v>184</v>
      </c>
      <c r="H19" s="227">
        <v>1188</v>
      </c>
      <c r="I19" s="227">
        <v>1188</v>
      </c>
      <c r="J19" s="229" t="s">
        <v>186</v>
      </c>
      <c r="K19" s="282">
        <v>295000000</v>
      </c>
      <c r="L19" s="277"/>
      <c r="M19" s="275" t="s">
        <v>187</v>
      </c>
      <c r="N19" s="277"/>
      <c r="O19" s="277" t="s">
        <v>10</v>
      </c>
      <c r="P19" s="276"/>
      <c r="Q19" s="275"/>
      <c r="R19" s="273"/>
      <c r="S19" s="277"/>
      <c r="T19" s="278"/>
      <c r="U19" s="2"/>
      <c r="V19" s="15"/>
      <c r="W19" s="15"/>
      <c r="X19" s="14"/>
      <c r="Y19" s="14"/>
      <c r="Z19" s="14"/>
    </row>
    <row r="20" spans="1:26" s="25" customFormat="1" ht="15" customHeight="1" x14ac:dyDescent="0.2">
      <c r="A20" s="15"/>
      <c r="B20" s="231">
        <f>B19+1</f>
        <v>2</v>
      </c>
      <c r="C20" s="283" t="s">
        <v>188</v>
      </c>
      <c r="D20" s="280" t="s">
        <v>40</v>
      </c>
      <c r="E20" s="281" t="s">
        <v>184</v>
      </c>
      <c r="F20" s="227" t="s">
        <v>189</v>
      </c>
      <c r="G20" s="274" t="s">
        <v>190</v>
      </c>
      <c r="H20" s="274">
        <v>1640</v>
      </c>
      <c r="I20" s="274">
        <v>1640</v>
      </c>
      <c r="J20" s="284" t="s">
        <v>32</v>
      </c>
      <c r="K20" s="282">
        <v>455000000</v>
      </c>
      <c r="L20" s="277"/>
      <c r="M20" s="275" t="s">
        <v>191</v>
      </c>
      <c r="N20" s="277"/>
      <c r="O20" s="277" t="s">
        <v>10</v>
      </c>
      <c r="P20" s="276"/>
      <c r="Q20" s="275"/>
      <c r="R20" s="273"/>
      <c r="S20" s="277"/>
      <c r="T20" s="278"/>
      <c r="U20" s="2"/>
      <c r="V20" s="15"/>
      <c r="W20" s="15"/>
      <c r="X20" s="14"/>
      <c r="Y20" s="14"/>
      <c r="Z20" s="14"/>
    </row>
    <row r="21" spans="1:26" s="25" customFormat="1" ht="15" customHeight="1" thickBot="1" x14ac:dyDescent="0.25">
      <c r="A21" s="15"/>
      <c r="B21" s="102"/>
      <c r="C21" s="130"/>
      <c r="D21" s="108"/>
      <c r="E21" s="120"/>
      <c r="F21" s="122"/>
      <c r="G21" s="122"/>
      <c r="H21" s="67"/>
      <c r="I21" s="68"/>
      <c r="J21" s="69"/>
      <c r="K21" s="67"/>
      <c r="L21" s="205"/>
      <c r="M21" s="205"/>
      <c r="N21" s="205"/>
      <c r="O21" s="186"/>
      <c r="P21" s="186"/>
      <c r="Q21" s="186"/>
      <c r="R21" s="69"/>
      <c r="S21" s="205"/>
      <c r="T21" s="86"/>
      <c r="U21" s="15"/>
      <c r="V21" s="15"/>
      <c r="W21" s="14"/>
      <c r="X21" s="14"/>
      <c r="Y21" s="14"/>
    </row>
    <row r="22" spans="1:26" s="25" customFormat="1" ht="18" customHeight="1" thickBot="1" x14ac:dyDescent="0.25">
      <c r="A22" s="15"/>
      <c r="B22" s="26">
        <f>COUNT(B18:B21)</f>
        <v>2</v>
      </c>
      <c r="C22" s="123"/>
      <c r="D22" s="45"/>
      <c r="E22" s="28" t="s">
        <v>21</v>
      </c>
      <c r="F22" s="131"/>
      <c r="G22" s="31"/>
      <c r="H22" s="123">
        <f>SUM(H18:H21)</f>
        <v>2828</v>
      </c>
      <c r="I22" s="123">
        <f>SUM(I18:I21)</f>
        <v>2828</v>
      </c>
      <c r="J22" s="31"/>
      <c r="K22" s="123">
        <f>SUM(K18:K21)</f>
        <v>750000000</v>
      </c>
      <c r="L22" s="27">
        <f>COUNTA(L18:L21)</f>
        <v>0</v>
      </c>
      <c r="M22" s="27">
        <f>COUNTA(M18:M21)</f>
        <v>2</v>
      </c>
      <c r="N22" s="27">
        <f>COUNTA(N18:N21)</f>
        <v>0</v>
      </c>
      <c r="O22" s="27"/>
      <c r="P22" s="31"/>
      <c r="Q22" s="31"/>
      <c r="R22" s="31"/>
      <c r="S22" s="27">
        <f>COUNTA(S18:S21)</f>
        <v>0</v>
      </c>
      <c r="T22" s="32"/>
      <c r="U22" s="16"/>
      <c r="V22" s="15"/>
      <c r="W22" s="14"/>
      <c r="X22" s="14"/>
      <c r="Y22" s="14"/>
    </row>
    <row r="23" spans="1:26" customFormat="1" ht="7.5" customHeight="1" thickBot="1" x14ac:dyDescent="0.3">
      <c r="A23" s="88"/>
      <c r="B23" s="139"/>
      <c r="C23" s="125"/>
      <c r="D23" s="140"/>
      <c r="E23" s="117"/>
      <c r="F23" s="117"/>
      <c r="G23" s="117"/>
      <c r="H23" s="125"/>
      <c r="I23" s="125"/>
      <c r="J23" s="117"/>
      <c r="K23" s="125"/>
      <c r="L23" s="117"/>
      <c r="M23" s="117"/>
      <c r="N23" s="117"/>
      <c r="O23" s="117"/>
      <c r="P23" s="117"/>
      <c r="Q23" s="117"/>
      <c r="R23" s="117"/>
      <c r="S23" s="117"/>
      <c r="T23" s="117"/>
      <c r="U23" s="88"/>
      <c r="V23" s="88"/>
    </row>
    <row r="24" spans="1:26" s="25" customFormat="1" ht="18" customHeight="1" thickBot="1" x14ac:dyDescent="0.25">
      <c r="A24" s="15"/>
      <c r="B24" s="124">
        <f>B17+B22</f>
        <v>6</v>
      </c>
      <c r="C24" s="123"/>
      <c r="D24" s="45"/>
      <c r="E24" s="28" t="s">
        <v>22</v>
      </c>
      <c r="F24" s="131"/>
      <c r="G24" s="31"/>
      <c r="H24" s="123">
        <f>H17+H22</f>
        <v>7807</v>
      </c>
      <c r="I24" s="123">
        <f>I17+I22</f>
        <v>7807</v>
      </c>
      <c r="J24" s="31"/>
      <c r="K24" s="123">
        <f>K17+K22</f>
        <v>861000000</v>
      </c>
      <c r="L24" s="123">
        <f>L17+L22</f>
        <v>2</v>
      </c>
      <c r="M24" s="123">
        <f>M17+M22</f>
        <v>3</v>
      </c>
      <c r="N24" s="123">
        <f>N17+N22</f>
        <v>1</v>
      </c>
      <c r="O24" s="123"/>
      <c r="P24" s="31"/>
      <c r="Q24" s="31"/>
      <c r="R24" s="31"/>
      <c r="S24" s="123">
        <f>S17+S22</f>
        <v>1</v>
      </c>
      <c r="T24" s="32"/>
      <c r="U24" s="16"/>
      <c r="V24" s="15"/>
      <c r="W24" s="14"/>
      <c r="X24" s="14"/>
      <c r="Y24" s="14"/>
    </row>
    <row r="25" spans="1:26" s="25" customFormat="1" ht="18" customHeight="1" x14ac:dyDescent="0.2">
      <c r="A25" s="15"/>
      <c r="B25" s="71"/>
      <c r="C25" s="71"/>
      <c r="D25" s="71"/>
      <c r="E25" s="72"/>
      <c r="F25" s="71"/>
      <c r="G25" s="71"/>
      <c r="H25" s="71"/>
      <c r="I25" s="71"/>
      <c r="J25" s="72"/>
      <c r="K25" s="71"/>
      <c r="L25" s="71"/>
      <c r="M25" s="71"/>
      <c r="N25" s="71"/>
      <c r="O25" s="71"/>
      <c r="P25" s="71"/>
      <c r="Q25" s="71"/>
      <c r="R25" s="72"/>
      <c r="S25" s="72"/>
      <c r="T25" s="72"/>
      <c r="U25" s="42"/>
      <c r="V25" s="15"/>
      <c r="W25" s="14"/>
      <c r="X25" s="14"/>
      <c r="Y25" s="14"/>
    </row>
    <row r="26" spans="1:26" s="10" customFormat="1" ht="18" customHeight="1" x14ac:dyDescent="0.25">
      <c r="A26" s="2"/>
      <c r="B26" s="74" t="s">
        <v>24</v>
      </c>
      <c r="C26" s="75" t="s">
        <v>173</v>
      </c>
      <c r="D26" s="1"/>
      <c r="E26" s="1"/>
      <c r="F26" s="1"/>
      <c r="G26" s="1"/>
      <c r="H26" s="1"/>
      <c r="I26" s="1"/>
      <c r="J26" s="2"/>
      <c r="K26" s="7"/>
      <c r="L26" s="7"/>
      <c r="M26" s="7"/>
      <c r="N26" s="7"/>
      <c r="O26" s="7"/>
      <c r="P26" s="7"/>
      <c r="Q26" s="7"/>
      <c r="R26" s="1"/>
      <c r="S26" s="1"/>
      <c r="T26" s="2"/>
      <c r="U26" s="2"/>
      <c r="V26" s="2"/>
    </row>
    <row r="27" spans="1:26" s="2" customFormat="1" ht="7.5" customHeight="1" x14ac:dyDescent="0.25">
      <c r="B27" s="6"/>
      <c r="C27" s="6"/>
      <c r="D27" s="6"/>
      <c r="E27" s="6"/>
      <c r="F27" s="6"/>
      <c r="G27" s="6"/>
      <c r="H27" s="6"/>
      <c r="I27" s="6"/>
      <c r="J27" s="24"/>
      <c r="K27" s="8"/>
      <c r="L27" s="8"/>
      <c r="M27" s="8"/>
      <c r="N27" s="8"/>
      <c r="O27" s="8"/>
      <c r="P27" s="8"/>
      <c r="Q27" s="8"/>
      <c r="R27" s="6"/>
      <c r="S27" s="6"/>
      <c r="T27" s="24"/>
    </row>
    <row r="28" spans="1:26" s="2" customFormat="1" ht="18" customHeight="1" x14ac:dyDescent="0.25">
      <c r="B28" s="316" t="s">
        <v>6</v>
      </c>
      <c r="C28" s="324" t="s">
        <v>7</v>
      </c>
      <c r="D28" s="326" t="s">
        <v>14</v>
      </c>
      <c r="E28" s="316" t="s">
        <v>2</v>
      </c>
      <c r="F28" s="318" t="s">
        <v>3</v>
      </c>
      <c r="G28" s="318"/>
      <c r="H28" s="319"/>
      <c r="I28" s="318"/>
      <c r="J28" s="320" t="s">
        <v>44</v>
      </c>
      <c r="K28" s="320" t="s">
        <v>26</v>
      </c>
      <c r="L28" s="322" t="s">
        <v>13</v>
      </c>
      <c r="M28" s="322"/>
      <c r="N28" s="322"/>
      <c r="O28" s="322"/>
      <c r="P28" s="322"/>
      <c r="Q28" s="322"/>
      <c r="R28" s="323"/>
      <c r="S28" s="324" t="s">
        <v>53</v>
      </c>
      <c r="T28" s="316" t="s">
        <v>1</v>
      </c>
      <c r="U28" s="22"/>
    </row>
    <row r="29" spans="1:26" s="11" customFormat="1" ht="18" customHeight="1" thickBot="1" x14ac:dyDescent="0.3">
      <c r="B29" s="317"/>
      <c r="C29" s="325"/>
      <c r="D29" s="327"/>
      <c r="E29" s="317"/>
      <c r="F29" s="4" t="s">
        <v>5</v>
      </c>
      <c r="G29" s="5" t="s">
        <v>4</v>
      </c>
      <c r="H29" s="56" t="s">
        <v>15</v>
      </c>
      <c r="I29" s="56" t="s">
        <v>16</v>
      </c>
      <c r="J29" s="321"/>
      <c r="K29" s="321"/>
      <c r="L29" s="57" t="s">
        <v>36</v>
      </c>
      <c r="M29" s="57" t="s">
        <v>37</v>
      </c>
      <c r="N29" s="57" t="s">
        <v>38</v>
      </c>
      <c r="O29" s="57" t="s">
        <v>35</v>
      </c>
      <c r="P29" s="57" t="s">
        <v>49</v>
      </c>
      <c r="Q29" s="57" t="s">
        <v>50</v>
      </c>
      <c r="R29" s="57" t="s">
        <v>4</v>
      </c>
      <c r="S29" s="325"/>
      <c r="T29" s="317"/>
      <c r="U29" s="23"/>
    </row>
    <row r="30" spans="1:26" s="11" customFormat="1" ht="15" customHeight="1" x14ac:dyDescent="0.25">
      <c r="B30" s="98" t="s">
        <v>18</v>
      </c>
      <c r="C30" s="103" t="s">
        <v>42</v>
      </c>
      <c r="D30" s="104"/>
      <c r="E30" s="103"/>
      <c r="F30" s="105"/>
      <c r="G30" s="106"/>
      <c r="H30" s="104"/>
      <c r="I30" s="107"/>
      <c r="J30" s="118"/>
      <c r="K30" s="104"/>
      <c r="L30" s="202"/>
      <c r="M30" s="202"/>
      <c r="N30" s="202"/>
      <c r="O30" s="187"/>
      <c r="P30" s="187"/>
      <c r="Q30" s="187"/>
      <c r="R30" s="118"/>
      <c r="S30" s="202"/>
      <c r="T30" s="103"/>
      <c r="U30" s="60"/>
    </row>
    <row r="31" spans="1:26" s="25" customFormat="1" ht="15" customHeight="1" x14ac:dyDescent="0.2">
      <c r="A31" s="15"/>
      <c r="B31" s="61"/>
      <c r="C31" s="129"/>
      <c r="D31" s="101"/>
      <c r="E31" s="126"/>
      <c r="F31" s="121"/>
      <c r="G31" s="121"/>
      <c r="H31" s="62"/>
      <c r="I31" s="63"/>
      <c r="J31" s="65"/>
      <c r="K31" s="64"/>
      <c r="L31" s="203"/>
      <c r="M31" s="203"/>
      <c r="N31" s="203"/>
      <c r="O31" s="65"/>
      <c r="P31" s="176"/>
      <c r="Q31" s="65"/>
      <c r="R31" s="65"/>
      <c r="S31" s="193"/>
      <c r="T31" s="85"/>
      <c r="U31" s="15"/>
      <c r="V31" s="15"/>
      <c r="W31" s="14"/>
      <c r="X31" s="14"/>
      <c r="Y31" s="14"/>
    </row>
    <row r="32" spans="1:26" s="25" customFormat="1" ht="15" customHeight="1" x14ac:dyDescent="0.2">
      <c r="A32" s="15"/>
      <c r="B32" s="162"/>
      <c r="C32" s="163"/>
      <c r="D32" s="164"/>
      <c r="E32" s="165"/>
      <c r="F32" s="166"/>
      <c r="G32" s="166"/>
      <c r="H32" s="167"/>
      <c r="I32" s="168"/>
      <c r="J32" s="151"/>
      <c r="K32" s="167"/>
      <c r="L32" s="204"/>
      <c r="M32" s="204"/>
      <c r="N32" s="204"/>
      <c r="O32" s="151"/>
      <c r="P32" s="151"/>
      <c r="Q32" s="151"/>
      <c r="R32" s="151"/>
      <c r="S32" s="204"/>
      <c r="T32" s="152"/>
      <c r="U32" s="15"/>
      <c r="V32" s="15"/>
      <c r="W32" s="14"/>
      <c r="X32" s="14"/>
      <c r="Y32" s="14"/>
    </row>
    <row r="33" spans="1:25" s="25" customFormat="1" ht="15" customHeight="1" thickBot="1" x14ac:dyDescent="0.25">
      <c r="A33" s="15"/>
      <c r="B33" s="66"/>
      <c r="C33" s="130"/>
      <c r="D33" s="87"/>
      <c r="E33" s="127"/>
      <c r="F33" s="122"/>
      <c r="G33" s="122"/>
      <c r="H33" s="67"/>
      <c r="I33" s="68"/>
      <c r="J33" s="69"/>
      <c r="K33" s="67"/>
      <c r="L33" s="205"/>
      <c r="M33" s="205"/>
      <c r="N33" s="205"/>
      <c r="O33" s="186"/>
      <c r="P33" s="186"/>
      <c r="Q33" s="186"/>
      <c r="R33" s="69"/>
      <c r="S33" s="205"/>
      <c r="T33" s="86"/>
      <c r="U33" s="15"/>
      <c r="V33" s="15"/>
      <c r="W33" s="14"/>
      <c r="X33" s="14"/>
      <c r="Y33" s="14"/>
    </row>
    <row r="34" spans="1:25" s="25" customFormat="1" ht="18" customHeight="1" thickBot="1" x14ac:dyDescent="0.25">
      <c r="A34" s="15"/>
      <c r="B34" s="26">
        <f>COUNT(B30:B33)</f>
        <v>0</v>
      </c>
      <c r="C34" s="27"/>
      <c r="D34" s="45"/>
      <c r="E34" s="28" t="s">
        <v>20</v>
      </c>
      <c r="F34" s="131"/>
      <c r="G34" s="31"/>
      <c r="H34" s="123">
        <f>SUM(H30:H33)</f>
        <v>0</v>
      </c>
      <c r="I34" s="123">
        <f>SUM(I30:I33)</f>
        <v>0</v>
      </c>
      <c r="J34" s="31"/>
      <c r="K34" s="27">
        <f>SUM(K30:K33)</f>
        <v>0</v>
      </c>
      <c r="L34" s="27">
        <f>COUNTA(L30:L33)</f>
        <v>0</v>
      </c>
      <c r="M34" s="27">
        <f>COUNTA(M30:M33)</f>
        <v>0</v>
      </c>
      <c r="N34" s="27">
        <f>COUNTA(N30:N33)</f>
        <v>0</v>
      </c>
      <c r="O34" s="27"/>
      <c r="P34" s="31"/>
      <c r="Q34" s="31"/>
      <c r="R34" s="31"/>
      <c r="S34" s="27">
        <f>COUNTA(S30:S33)</f>
        <v>0</v>
      </c>
      <c r="T34" s="32"/>
      <c r="U34" s="16"/>
      <c r="V34" s="15"/>
      <c r="W34" s="14"/>
      <c r="X34" s="14"/>
      <c r="Y34" s="14"/>
    </row>
    <row r="35" spans="1:25" s="11" customFormat="1" ht="15" customHeight="1" x14ac:dyDescent="0.25">
      <c r="B35" s="73" t="s">
        <v>19</v>
      </c>
      <c r="C35" s="70" t="s">
        <v>43</v>
      </c>
      <c r="D35" s="109"/>
      <c r="E35" s="70"/>
      <c r="F35" s="132"/>
      <c r="G35" s="133"/>
      <c r="H35" s="134"/>
      <c r="I35" s="135"/>
      <c r="J35" s="116"/>
      <c r="K35" s="109"/>
      <c r="L35" s="109"/>
      <c r="M35" s="109"/>
      <c r="N35" s="109"/>
      <c r="O35" s="116"/>
      <c r="P35" s="116"/>
      <c r="Q35" s="116"/>
      <c r="R35" s="116"/>
      <c r="S35" s="109"/>
      <c r="T35" s="70"/>
      <c r="U35" s="60"/>
    </row>
    <row r="36" spans="1:25" s="15" customFormat="1" ht="15" customHeight="1" x14ac:dyDescent="0.2">
      <c r="B36" s="61"/>
      <c r="C36" s="129"/>
      <c r="D36" s="101"/>
      <c r="E36" s="126"/>
      <c r="F36" s="121"/>
      <c r="G36" s="121"/>
      <c r="H36" s="62"/>
      <c r="I36" s="63"/>
      <c r="J36" s="65"/>
      <c r="K36" s="64"/>
      <c r="L36" s="203"/>
      <c r="M36" s="203"/>
      <c r="N36" s="203"/>
      <c r="O36" s="65"/>
      <c r="P36" s="176"/>
      <c r="Q36" s="65"/>
      <c r="R36" s="65"/>
      <c r="S36" s="193"/>
      <c r="T36" s="85"/>
    </row>
    <row r="37" spans="1:25" s="15" customFormat="1" ht="15" customHeight="1" x14ac:dyDescent="0.2">
      <c r="B37" s="162"/>
      <c r="C37" s="163"/>
      <c r="D37" s="164"/>
      <c r="E37" s="165"/>
      <c r="F37" s="166"/>
      <c r="G37" s="166"/>
      <c r="H37" s="167"/>
      <c r="I37" s="168"/>
      <c r="J37" s="151"/>
      <c r="K37" s="167"/>
      <c r="L37" s="204"/>
      <c r="M37" s="204"/>
      <c r="N37" s="204"/>
      <c r="O37" s="151"/>
      <c r="P37" s="151"/>
      <c r="Q37" s="151"/>
      <c r="R37" s="151"/>
      <c r="S37" s="204"/>
      <c r="T37" s="152"/>
    </row>
    <row r="38" spans="1:25" s="25" customFormat="1" ht="15" customHeight="1" thickBot="1" x14ac:dyDescent="0.25">
      <c r="A38" s="15"/>
      <c r="B38" s="66"/>
      <c r="C38" s="130"/>
      <c r="D38" s="87"/>
      <c r="E38" s="127"/>
      <c r="F38" s="122"/>
      <c r="G38" s="122"/>
      <c r="H38" s="67"/>
      <c r="I38" s="68"/>
      <c r="J38" s="69"/>
      <c r="K38" s="67"/>
      <c r="L38" s="205"/>
      <c r="M38" s="205"/>
      <c r="N38" s="205"/>
      <c r="O38" s="186"/>
      <c r="P38" s="186"/>
      <c r="Q38" s="186"/>
      <c r="R38" s="69"/>
      <c r="S38" s="205"/>
      <c r="T38" s="86"/>
      <c r="U38" s="15"/>
      <c r="V38" s="15"/>
      <c r="W38" s="14"/>
      <c r="X38" s="14"/>
      <c r="Y38" s="14"/>
    </row>
    <row r="39" spans="1:25" s="25" customFormat="1" ht="18" customHeight="1" thickBot="1" x14ac:dyDescent="0.25">
      <c r="A39" s="15"/>
      <c r="B39" s="26">
        <f>COUNT(B35:B38)</f>
        <v>0</v>
      </c>
      <c r="C39" s="27"/>
      <c r="D39" s="45"/>
      <c r="E39" s="28" t="s">
        <v>21</v>
      </c>
      <c r="F39" s="131"/>
      <c r="G39" s="31"/>
      <c r="H39" s="123">
        <f>SUM(H35:H38)</f>
        <v>0</v>
      </c>
      <c r="I39" s="123">
        <f>SUM(I35:I38)</f>
        <v>0</v>
      </c>
      <c r="J39" s="31"/>
      <c r="K39" s="27">
        <f>SUM(K35:K38)</f>
        <v>0</v>
      </c>
      <c r="L39" s="27">
        <f>COUNTA(L35:L38)</f>
        <v>0</v>
      </c>
      <c r="M39" s="27">
        <f>COUNTA(M35:M38)</f>
        <v>0</v>
      </c>
      <c r="N39" s="27">
        <f>COUNTA(N35:N38)</f>
        <v>0</v>
      </c>
      <c r="O39" s="27"/>
      <c r="P39" s="31"/>
      <c r="Q39" s="31"/>
      <c r="R39" s="31"/>
      <c r="S39" s="27">
        <f>COUNTA(S35:S38)</f>
        <v>0</v>
      </c>
      <c r="T39" s="32"/>
      <c r="U39" s="16"/>
      <c r="V39" s="15"/>
      <c r="W39" s="14"/>
      <c r="X39" s="14"/>
      <c r="Y39" s="14"/>
    </row>
    <row r="40" spans="1:25" customFormat="1" ht="7.5" customHeight="1" thickBot="1" x14ac:dyDescent="0.3">
      <c r="A40" s="88"/>
      <c r="B40" s="90"/>
      <c r="C40" s="90"/>
      <c r="D40" s="90"/>
      <c r="E40" s="128"/>
      <c r="F40" s="90"/>
      <c r="G40" s="90"/>
      <c r="H40" s="136"/>
      <c r="I40" s="136"/>
      <c r="J40" s="128"/>
      <c r="K40" s="90"/>
      <c r="L40" s="128"/>
      <c r="M40" s="128"/>
      <c r="N40" s="128"/>
      <c r="O40" s="128"/>
      <c r="P40" s="128"/>
      <c r="Q40" s="128"/>
      <c r="R40" s="128"/>
      <c r="S40" s="128"/>
      <c r="T40" s="128"/>
      <c r="U40" s="88"/>
      <c r="V40" s="88"/>
    </row>
    <row r="41" spans="1:25" s="25" customFormat="1" ht="18" customHeight="1" thickBot="1" x14ac:dyDescent="0.25">
      <c r="A41" s="15"/>
      <c r="B41" s="26">
        <f>B34+B39</f>
        <v>0</v>
      </c>
      <c r="C41" s="27"/>
      <c r="D41" s="45"/>
      <c r="E41" s="28" t="s">
        <v>22</v>
      </c>
      <c r="F41" s="29"/>
      <c r="G41" s="27"/>
      <c r="H41" s="123">
        <f>H34+H39</f>
        <v>0</v>
      </c>
      <c r="I41" s="123">
        <f>I34+I39</f>
        <v>0</v>
      </c>
      <c r="J41" s="31"/>
      <c r="K41" s="27">
        <f>K34+K39</f>
        <v>0</v>
      </c>
      <c r="L41" s="123">
        <f>L34+L39</f>
        <v>0</v>
      </c>
      <c r="M41" s="123">
        <f>M34+M39</f>
        <v>0</v>
      </c>
      <c r="N41" s="123">
        <f>N34+N39</f>
        <v>0</v>
      </c>
      <c r="O41" s="123"/>
      <c r="P41" s="31"/>
      <c r="Q41" s="31"/>
      <c r="R41" s="31"/>
      <c r="S41" s="123">
        <f>S34+S39</f>
        <v>0</v>
      </c>
      <c r="T41" s="32"/>
      <c r="U41" s="16"/>
      <c r="V41" s="15"/>
      <c r="W41" s="14"/>
      <c r="X41" s="14"/>
      <c r="Y41" s="14"/>
    </row>
    <row r="42" spans="1:25" customFormat="1" ht="15" x14ac:dyDescent="0.25">
      <c r="A42" s="88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88"/>
      <c r="V42" s="88"/>
    </row>
    <row r="43" spans="1:25" customFormat="1" ht="15" x14ac:dyDescent="0.25">
      <c r="A43" s="88"/>
      <c r="B43" s="95" t="e">
        <f>#REF!</f>
        <v>#REF!</v>
      </c>
      <c r="C43" s="97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88"/>
      <c r="V43" s="88"/>
    </row>
    <row r="44" spans="1:25" customFormat="1" ht="15" x14ac:dyDescent="0.25">
      <c r="A44" s="88"/>
      <c r="B44" s="91" t="s">
        <v>45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88"/>
      <c r="V44" s="88"/>
    </row>
    <row r="45" spans="1:25" s="25" customFormat="1" ht="12.75" customHeight="1" x14ac:dyDescent="0.2">
      <c r="A45" s="15"/>
      <c r="B45" s="3"/>
      <c r="C45" s="3"/>
      <c r="D45" s="51"/>
      <c r="E45" s="3"/>
      <c r="F45" s="3"/>
      <c r="G45" s="3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</row>
    <row r="46" spans="1:25" s="25" customFormat="1" ht="12.75" customHeight="1" x14ac:dyDescent="0.2">
      <c r="A46" s="15"/>
      <c r="B46" s="3"/>
      <c r="C46" s="88"/>
      <c r="D46" s="51"/>
      <c r="E46" s="3"/>
      <c r="F46" s="3"/>
      <c r="G46" s="3"/>
      <c r="H46" s="3"/>
      <c r="I46" s="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5"/>
      <c r="V46" s="15"/>
    </row>
    <row r="47" spans="1:25" s="25" customFormat="1" ht="12.75" customHeight="1" x14ac:dyDescent="0.2">
      <c r="A47" s="15"/>
      <c r="B47" s="100"/>
      <c r="C47" s="89"/>
      <c r="D47" s="51"/>
      <c r="E47" s="3"/>
      <c r="F47" s="3"/>
      <c r="G47" s="3"/>
      <c r="H47" s="3"/>
      <c r="I47" s="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5"/>
      <c r="V47" s="15"/>
    </row>
    <row r="48" spans="1:25" s="14" customFormat="1" x14ac:dyDescent="0.2">
      <c r="A48" s="21"/>
      <c r="B48" s="34"/>
      <c r="C48" s="3"/>
      <c r="D48" s="51"/>
      <c r="E48" s="3"/>
      <c r="F48" s="35"/>
      <c r="G48" s="35"/>
      <c r="H48" s="35"/>
      <c r="I48" s="35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21"/>
    </row>
    <row r="49" spans="1:24" s="14" customFormat="1" x14ac:dyDescent="0.2">
      <c r="A49" s="21"/>
      <c r="B49" s="35"/>
      <c r="C49" s="35"/>
      <c r="D49" s="52"/>
      <c r="E49" s="35"/>
      <c r="F49" s="35"/>
      <c r="G49" s="35"/>
      <c r="H49" s="35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21"/>
    </row>
    <row r="56" spans="1:24" s="14" customFormat="1" x14ac:dyDescent="0.2">
      <c r="A56" s="21"/>
      <c r="B56" s="3"/>
      <c r="C56" s="3"/>
      <c r="D56" s="51"/>
      <c r="E56" s="3"/>
      <c r="F56" s="3"/>
      <c r="G56" s="3"/>
      <c r="H56" s="3"/>
      <c r="I56" s="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21"/>
      <c r="V56" s="37"/>
      <c r="W56" s="38"/>
      <c r="X56" s="39"/>
    </row>
    <row r="57" spans="1:24" s="14" customFormat="1" x14ac:dyDescent="0.2">
      <c r="A57" s="21"/>
      <c r="B57" s="3"/>
      <c r="C57" s="3"/>
      <c r="D57" s="51"/>
      <c r="E57" s="3"/>
      <c r="F57" s="3"/>
      <c r="G57" s="3"/>
      <c r="H57" s="3"/>
      <c r="I57" s="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21"/>
      <c r="V57" s="37"/>
      <c r="W57" s="38"/>
      <c r="X57" s="39"/>
    </row>
    <row r="58" spans="1:24" s="14" customFormat="1" x14ac:dyDescent="0.2">
      <c r="A58" s="21"/>
      <c r="B58" s="3"/>
      <c r="C58" s="3"/>
      <c r="D58" s="51"/>
      <c r="E58" s="3"/>
      <c r="F58" s="3"/>
      <c r="G58" s="3"/>
      <c r="H58" s="3"/>
      <c r="I58" s="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21"/>
      <c r="V58" s="37"/>
      <c r="W58" s="38"/>
      <c r="X58" s="39"/>
    </row>
    <row r="59" spans="1:24" s="14" customFormat="1" x14ac:dyDescent="0.2">
      <c r="A59" s="21"/>
      <c r="B59" s="3"/>
      <c r="C59" s="3"/>
      <c r="D59" s="51"/>
      <c r="E59" s="3"/>
      <c r="F59" s="3"/>
      <c r="G59" s="3"/>
      <c r="H59" s="3"/>
      <c r="I59" s="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21"/>
      <c r="V59" s="37"/>
      <c r="W59" s="38"/>
      <c r="X59" s="39"/>
    </row>
    <row r="60" spans="1:24" s="14" customFormat="1" x14ac:dyDescent="0.2">
      <c r="A60" s="21"/>
      <c r="B60" s="3"/>
      <c r="C60" s="3"/>
      <c r="D60" s="51"/>
      <c r="E60" s="3"/>
      <c r="F60" s="3"/>
      <c r="G60" s="3"/>
      <c r="H60" s="3"/>
      <c r="I60" s="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21"/>
      <c r="V60" s="37"/>
      <c r="W60" s="38"/>
      <c r="X60" s="39"/>
    </row>
    <row r="61" spans="1:24" s="14" customFormat="1" x14ac:dyDescent="0.2">
      <c r="A61" s="21"/>
      <c r="B61" s="3"/>
      <c r="C61" s="3"/>
      <c r="D61" s="51"/>
      <c r="E61" s="3"/>
      <c r="F61" s="3"/>
      <c r="G61" s="3"/>
      <c r="H61" s="3"/>
      <c r="I61" s="3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21"/>
      <c r="V61" s="39"/>
      <c r="W61" s="39"/>
      <c r="X61" s="39"/>
    </row>
  </sheetData>
  <mergeCells count="20">
    <mergeCell ref="L28:R28"/>
    <mergeCell ref="T28:T29"/>
    <mergeCell ref="L9:R9"/>
    <mergeCell ref="J28:J29"/>
    <mergeCell ref="K28:K29"/>
    <mergeCell ref="J9:J10"/>
    <mergeCell ref="K9:K10"/>
    <mergeCell ref="S9:S10"/>
    <mergeCell ref="S28:S29"/>
    <mergeCell ref="T9:T10"/>
    <mergeCell ref="B28:B29"/>
    <mergeCell ref="C28:C29"/>
    <mergeCell ref="D28:D29"/>
    <mergeCell ref="E28:E29"/>
    <mergeCell ref="F28:I28"/>
    <mergeCell ref="D9:D10"/>
    <mergeCell ref="E9:E10"/>
    <mergeCell ref="F9:I9"/>
    <mergeCell ref="B9:B10"/>
    <mergeCell ref="C9:C10"/>
  </mergeCells>
  <pageMargins left="0.7" right="0.1" top="0.5" bottom="0.2" header="0" footer="0"/>
  <pageSetup paperSize="25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59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style="46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style="53" customWidth="1"/>
    <col min="16" max="16" width="17.7109375" style="53" customWidth="1"/>
    <col min="17" max="17" width="12.7109375" style="53" customWidth="1"/>
    <col min="18" max="19" width="13.7109375" style="53" customWidth="1"/>
    <col min="20" max="20" width="20.7109375" customWidth="1"/>
    <col min="21" max="21" width="7.7109375" customWidth="1"/>
  </cols>
  <sheetData>
    <row r="1" spans="1:25" ht="10.5" customHeight="1" x14ac:dyDescent="0.25">
      <c r="A1" s="88"/>
      <c r="B1" s="88"/>
      <c r="C1" s="88"/>
      <c r="D1" s="96"/>
      <c r="E1" s="88"/>
      <c r="F1" s="88"/>
      <c r="G1" s="88"/>
      <c r="H1" s="88"/>
      <c r="I1" s="88"/>
      <c r="J1" s="88"/>
      <c r="K1" s="88"/>
      <c r="L1" s="146"/>
      <c r="M1" s="146"/>
      <c r="N1" s="146"/>
      <c r="O1" s="146"/>
      <c r="P1" s="146"/>
      <c r="Q1" s="146"/>
      <c r="R1" s="146"/>
      <c r="S1" s="146"/>
      <c r="T1" s="88"/>
      <c r="U1" s="88"/>
      <c r="V1" s="88"/>
      <c r="W1" s="88"/>
    </row>
    <row r="2" spans="1:25" ht="10.5" customHeight="1" x14ac:dyDescent="0.25">
      <c r="A2" s="88"/>
      <c r="B2" s="88"/>
      <c r="C2" s="88"/>
      <c r="D2" s="96"/>
      <c r="E2" s="88"/>
      <c r="F2" s="88"/>
      <c r="G2" s="88"/>
      <c r="H2" s="88"/>
      <c r="I2" s="88"/>
      <c r="J2" s="88"/>
      <c r="K2" s="88"/>
      <c r="L2" s="146"/>
      <c r="M2" s="146"/>
      <c r="N2" s="146"/>
      <c r="O2" s="146"/>
      <c r="P2" s="146"/>
      <c r="Q2" s="146"/>
      <c r="R2" s="146"/>
      <c r="S2" s="146"/>
      <c r="T2" s="88"/>
      <c r="U2" s="88"/>
      <c r="V2" s="88"/>
      <c r="W2" s="88"/>
    </row>
    <row r="3" spans="1:25" s="14" customFormat="1" ht="22.5" customHeight="1" x14ac:dyDescent="0.2">
      <c r="A3" s="15"/>
      <c r="B3" s="40" t="s">
        <v>65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15"/>
    </row>
    <row r="4" spans="1:25" s="10" customFormat="1" ht="22.5" x14ac:dyDescent="0.25">
      <c r="A4" s="2"/>
      <c r="B4" s="40" t="s">
        <v>67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2"/>
      <c r="V4" s="2"/>
      <c r="W4" s="2"/>
    </row>
    <row r="5" spans="1:25" s="10" customFormat="1" ht="22.5" x14ac:dyDescent="0.25">
      <c r="A5" s="2"/>
      <c r="B5" s="40" t="s"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2"/>
      <c r="V5" s="2"/>
      <c r="W5" s="2"/>
    </row>
    <row r="6" spans="1:25" s="2" customFormat="1" ht="22.5" customHeight="1" x14ac:dyDescent="0.25">
      <c r="B6" s="43"/>
      <c r="C6" s="43"/>
      <c r="D6" s="49"/>
      <c r="E6" s="43"/>
      <c r="F6" s="43"/>
      <c r="G6" s="43"/>
      <c r="H6" s="43"/>
      <c r="I6" s="43"/>
      <c r="J6" s="43"/>
      <c r="K6" s="43"/>
      <c r="L6" s="54"/>
      <c r="M6" s="54"/>
      <c r="N6" s="54"/>
      <c r="O6" s="54"/>
      <c r="P6" s="54"/>
      <c r="Q6" s="54"/>
      <c r="R6" s="54"/>
      <c r="S6" s="54"/>
      <c r="T6" s="44"/>
    </row>
    <row r="7" spans="1:25" s="10" customFormat="1" ht="18" customHeight="1" x14ac:dyDescent="0.25">
      <c r="A7" s="2"/>
      <c r="B7" s="74" t="s">
        <v>23</v>
      </c>
      <c r="C7" s="75" t="s">
        <v>65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  <c r="W7" s="2"/>
    </row>
    <row r="8" spans="1:25" s="25" customFormat="1" ht="7.5" customHeight="1" x14ac:dyDescent="0.2">
      <c r="A8" s="15"/>
      <c r="B8" s="6"/>
      <c r="C8" s="6"/>
      <c r="D8" s="50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5"/>
      <c r="X8" s="14"/>
      <c r="Y8" s="14"/>
    </row>
    <row r="9" spans="1:25" s="2" customFormat="1" ht="18" customHeight="1" x14ac:dyDescent="0.25">
      <c r="B9" s="316" t="s">
        <v>6</v>
      </c>
      <c r="C9" s="324" t="s">
        <v>7</v>
      </c>
      <c r="D9" s="326" t="s">
        <v>14</v>
      </c>
      <c r="E9" s="316" t="s">
        <v>2</v>
      </c>
      <c r="F9" s="318" t="s">
        <v>3</v>
      </c>
      <c r="G9" s="318"/>
      <c r="H9" s="319"/>
      <c r="I9" s="318"/>
      <c r="J9" s="320" t="s">
        <v>44</v>
      </c>
      <c r="K9" s="320" t="s">
        <v>26</v>
      </c>
      <c r="L9" s="322" t="s">
        <v>13</v>
      </c>
      <c r="M9" s="322"/>
      <c r="N9" s="322"/>
      <c r="O9" s="322"/>
      <c r="P9" s="322"/>
      <c r="Q9" s="322"/>
      <c r="R9" s="323"/>
      <c r="S9" s="324" t="s">
        <v>53</v>
      </c>
      <c r="T9" s="316" t="s">
        <v>1</v>
      </c>
      <c r="U9" s="22"/>
    </row>
    <row r="10" spans="1:25" s="11" customFormat="1" ht="18" customHeight="1" thickBot="1" x14ac:dyDescent="0.3">
      <c r="B10" s="317"/>
      <c r="C10" s="325"/>
      <c r="D10" s="327"/>
      <c r="E10" s="317"/>
      <c r="F10" s="4" t="s">
        <v>5</v>
      </c>
      <c r="G10" s="5" t="s">
        <v>4</v>
      </c>
      <c r="H10" s="56" t="s">
        <v>15</v>
      </c>
      <c r="I10" s="56" t="s">
        <v>16</v>
      </c>
      <c r="J10" s="321"/>
      <c r="K10" s="321"/>
      <c r="L10" s="57" t="s">
        <v>36</v>
      </c>
      <c r="M10" s="57" t="s">
        <v>37</v>
      </c>
      <c r="N10" s="57" t="s">
        <v>38</v>
      </c>
      <c r="O10" s="57" t="s">
        <v>35</v>
      </c>
      <c r="P10" s="57" t="s">
        <v>49</v>
      </c>
      <c r="Q10" s="57" t="s">
        <v>50</v>
      </c>
      <c r="R10" s="57" t="s">
        <v>4</v>
      </c>
      <c r="S10" s="325"/>
      <c r="T10" s="317"/>
      <c r="U10" s="23"/>
    </row>
    <row r="11" spans="1:25" s="11" customFormat="1" ht="15" customHeight="1" x14ac:dyDescent="0.25">
      <c r="B11" s="82" t="s">
        <v>18</v>
      </c>
      <c r="C11" s="103" t="s">
        <v>46</v>
      </c>
      <c r="D11" s="84"/>
      <c r="E11" s="81"/>
      <c r="F11" s="79"/>
      <c r="G11" s="79"/>
      <c r="H11" s="79"/>
      <c r="I11" s="79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1"/>
      <c r="U11" s="60"/>
    </row>
    <row r="12" spans="1:25" s="11" customFormat="1" ht="15" customHeight="1" x14ac:dyDescent="0.2">
      <c r="B12" s="145">
        <v>1</v>
      </c>
      <c r="C12" s="245">
        <v>40</v>
      </c>
      <c r="D12" s="240"/>
      <c r="E12" s="241" t="s">
        <v>76</v>
      </c>
      <c r="F12" s="235" t="s">
        <v>77</v>
      </c>
      <c r="G12" s="232" t="s">
        <v>76</v>
      </c>
      <c r="H12" s="233">
        <v>2296</v>
      </c>
      <c r="I12" s="233">
        <v>2296</v>
      </c>
      <c r="J12" s="246" t="s">
        <v>9</v>
      </c>
      <c r="K12" s="247">
        <v>115000000</v>
      </c>
      <c r="L12" s="239"/>
      <c r="M12" s="230"/>
      <c r="N12" s="230">
        <v>1</v>
      </c>
      <c r="O12" s="238" t="s">
        <v>10</v>
      </c>
      <c r="P12" s="248" t="s">
        <v>132</v>
      </c>
      <c r="Q12" s="260" t="s">
        <v>176</v>
      </c>
      <c r="R12" s="65"/>
      <c r="S12" s="193"/>
      <c r="T12" s="85"/>
      <c r="U12" s="15"/>
    </row>
    <row r="13" spans="1:25" s="11" customFormat="1" ht="15" customHeight="1" x14ac:dyDescent="0.2">
      <c r="B13" s="145">
        <f>B12+1</f>
        <v>2</v>
      </c>
      <c r="C13" s="245">
        <v>42</v>
      </c>
      <c r="D13" s="240"/>
      <c r="E13" s="241" t="s">
        <v>78</v>
      </c>
      <c r="F13" s="235" t="s">
        <v>79</v>
      </c>
      <c r="G13" s="232" t="s">
        <v>80</v>
      </c>
      <c r="H13" s="233">
        <v>1296</v>
      </c>
      <c r="I13" s="233">
        <v>1296</v>
      </c>
      <c r="J13" s="246" t="s">
        <v>12</v>
      </c>
      <c r="K13" s="247">
        <v>85000000</v>
      </c>
      <c r="L13" s="215"/>
      <c r="M13" s="195"/>
      <c r="N13" s="230" t="s">
        <v>174</v>
      </c>
      <c r="O13" s="238" t="s">
        <v>10</v>
      </c>
      <c r="P13" s="248" t="s">
        <v>175</v>
      </c>
      <c r="Q13" s="230" t="s">
        <v>174</v>
      </c>
      <c r="R13" s="65" t="s">
        <v>9</v>
      </c>
      <c r="S13" s="208" t="s">
        <v>199</v>
      </c>
      <c r="T13" s="85"/>
      <c r="U13" s="15"/>
    </row>
    <row r="14" spans="1:25" s="11" customFormat="1" ht="15" customHeight="1" x14ac:dyDescent="0.2">
      <c r="B14" s="145">
        <f t="shared" ref="B14:B22" si="0">B13+1</f>
        <v>3</v>
      </c>
      <c r="C14" s="245">
        <v>71</v>
      </c>
      <c r="D14" s="240"/>
      <c r="E14" s="241" t="s">
        <v>81</v>
      </c>
      <c r="F14" s="235" t="s">
        <v>82</v>
      </c>
      <c r="G14" s="232" t="s">
        <v>83</v>
      </c>
      <c r="H14" s="233">
        <v>2424</v>
      </c>
      <c r="I14" s="233">
        <v>2424</v>
      </c>
      <c r="J14" s="246" t="s">
        <v>9</v>
      </c>
      <c r="K14" s="247">
        <v>160000000</v>
      </c>
      <c r="L14" s="230">
        <v>1</v>
      </c>
      <c r="M14" s="239"/>
      <c r="N14" s="230"/>
      <c r="O14" s="238"/>
      <c r="P14" s="238"/>
      <c r="Q14" s="238"/>
      <c r="R14" s="65"/>
      <c r="S14" s="193"/>
      <c r="T14" s="85"/>
      <c r="U14" s="15"/>
    </row>
    <row r="15" spans="1:25" s="25" customFormat="1" ht="15" customHeight="1" x14ac:dyDescent="0.2">
      <c r="A15" s="15"/>
      <c r="B15" s="145">
        <f t="shared" si="0"/>
        <v>4</v>
      </c>
      <c r="C15" s="245"/>
      <c r="D15" s="240"/>
      <c r="E15" s="241" t="s">
        <v>84</v>
      </c>
      <c r="F15" s="235" t="s">
        <v>85</v>
      </c>
      <c r="G15" s="232" t="s">
        <v>86</v>
      </c>
      <c r="H15" s="242">
        <v>2010</v>
      </c>
      <c r="I15" s="242">
        <v>2010</v>
      </c>
      <c r="J15" s="246" t="s">
        <v>129</v>
      </c>
      <c r="K15" s="247">
        <v>120000000</v>
      </c>
      <c r="L15" s="195">
        <v>1</v>
      </c>
      <c r="M15" s="215"/>
      <c r="N15" s="215"/>
      <c r="O15" s="238"/>
      <c r="P15" s="238"/>
      <c r="Q15" s="238"/>
      <c r="R15" s="65"/>
      <c r="S15" s="193"/>
      <c r="T15" s="85"/>
      <c r="U15" s="15"/>
      <c r="V15" s="15"/>
      <c r="W15" s="15"/>
      <c r="X15" s="14"/>
      <c r="Y15" s="14"/>
    </row>
    <row r="16" spans="1:25" s="11" customFormat="1" ht="15" customHeight="1" x14ac:dyDescent="0.2">
      <c r="B16" s="145">
        <f t="shared" si="0"/>
        <v>5</v>
      </c>
      <c r="C16" s="245" t="s">
        <v>87</v>
      </c>
      <c r="D16" s="243" t="s">
        <v>31</v>
      </c>
      <c r="E16" s="241" t="s">
        <v>88</v>
      </c>
      <c r="F16" s="235" t="s">
        <v>117</v>
      </c>
      <c r="G16" s="232" t="s">
        <v>88</v>
      </c>
      <c r="H16" s="227">
        <v>438</v>
      </c>
      <c r="I16" s="227">
        <v>425</v>
      </c>
      <c r="J16" s="246" t="s">
        <v>9</v>
      </c>
      <c r="K16" s="226">
        <v>70000000</v>
      </c>
      <c r="L16" s="239"/>
      <c r="M16" s="230"/>
      <c r="N16" s="230" t="s">
        <v>130</v>
      </c>
      <c r="O16" s="238" t="s">
        <v>10</v>
      </c>
      <c r="P16" s="248" t="s">
        <v>133</v>
      </c>
      <c r="Q16" s="238"/>
      <c r="R16" s="65"/>
      <c r="S16" s="193"/>
      <c r="T16" s="85"/>
      <c r="U16" s="15"/>
    </row>
    <row r="17" spans="1:25" s="11" customFormat="1" ht="15" customHeight="1" x14ac:dyDescent="0.2">
      <c r="B17" s="145">
        <f t="shared" si="0"/>
        <v>6</v>
      </c>
      <c r="C17" s="245">
        <v>49</v>
      </c>
      <c r="D17" s="243" t="s">
        <v>31</v>
      </c>
      <c r="E17" s="241" t="s">
        <v>97</v>
      </c>
      <c r="F17" s="235" t="s">
        <v>121</v>
      </c>
      <c r="G17" s="232" t="s">
        <v>97</v>
      </c>
      <c r="H17" s="227">
        <v>1720</v>
      </c>
      <c r="I17" s="227">
        <v>1739</v>
      </c>
      <c r="J17" s="246" t="s">
        <v>9</v>
      </c>
      <c r="K17" s="226">
        <v>350000000</v>
      </c>
      <c r="L17" s="215"/>
      <c r="M17" s="195"/>
      <c r="N17" s="230">
        <v>1</v>
      </c>
      <c r="O17" s="238" t="s">
        <v>10</v>
      </c>
      <c r="P17" s="248" t="s">
        <v>138</v>
      </c>
      <c r="Q17" s="248" t="s">
        <v>143</v>
      </c>
      <c r="R17" s="65"/>
      <c r="S17" s="193"/>
      <c r="T17" s="85"/>
      <c r="U17" s="15"/>
    </row>
    <row r="18" spans="1:25" s="11" customFormat="1" ht="15" customHeight="1" x14ac:dyDescent="0.2">
      <c r="B18" s="145">
        <f t="shared" si="0"/>
        <v>7</v>
      </c>
      <c r="C18" s="245">
        <v>28</v>
      </c>
      <c r="D18" s="243" t="s">
        <v>31</v>
      </c>
      <c r="E18" s="241" t="s">
        <v>99</v>
      </c>
      <c r="F18" s="235" t="s">
        <v>100</v>
      </c>
      <c r="G18" s="232" t="s">
        <v>101</v>
      </c>
      <c r="H18" s="227">
        <v>1828</v>
      </c>
      <c r="I18" s="227">
        <v>1828</v>
      </c>
      <c r="J18" s="246" t="s">
        <v>9</v>
      </c>
      <c r="K18" s="226">
        <v>365650000</v>
      </c>
      <c r="L18" s="195"/>
      <c r="M18" s="195" t="s">
        <v>165</v>
      </c>
      <c r="N18" s="215"/>
      <c r="O18" s="238" t="s">
        <v>11</v>
      </c>
      <c r="P18" s="248"/>
      <c r="Q18" s="248"/>
      <c r="R18" s="65"/>
      <c r="S18" s="193"/>
      <c r="T18" s="85"/>
      <c r="U18" s="15"/>
    </row>
    <row r="19" spans="1:25" s="11" customFormat="1" ht="15" customHeight="1" x14ac:dyDescent="0.2">
      <c r="B19" s="145">
        <f t="shared" si="0"/>
        <v>8</v>
      </c>
      <c r="C19" s="245" t="s">
        <v>102</v>
      </c>
      <c r="D19" s="243" t="s">
        <v>31</v>
      </c>
      <c r="E19" s="241" t="s">
        <v>149</v>
      </c>
      <c r="F19" s="235" t="s">
        <v>123</v>
      </c>
      <c r="G19" s="232" t="s">
        <v>148</v>
      </c>
      <c r="H19" s="227">
        <v>937</v>
      </c>
      <c r="I19" s="227">
        <v>937</v>
      </c>
      <c r="J19" s="246" t="s">
        <v>9</v>
      </c>
      <c r="K19" s="226">
        <v>192085000</v>
      </c>
      <c r="L19" s="239"/>
      <c r="M19" s="230"/>
      <c r="N19" s="230" t="s">
        <v>163</v>
      </c>
      <c r="O19" s="238" t="s">
        <v>10</v>
      </c>
      <c r="P19" s="248" t="s">
        <v>69</v>
      </c>
      <c r="Q19" s="248" t="s">
        <v>145</v>
      </c>
      <c r="R19" s="65"/>
      <c r="S19" s="208" t="s">
        <v>164</v>
      </c>
      <c r="T19" s="85"/>
      <c r="U19" s="15"/>
    </row>
    <row r="20" spans="1:25" s="11" customFormat="1" ht="15" customHeight="1" x14ac:dyDescent="0.2">
      <c r="B20" s="145">
        <f t="shared" si="0"/>
        <v>9</v>
      </c>
      <c r="C20" s="245" t="s">
        <v>103</v>
      </c>
      <c r="D20" s="243" t="s">
        <v>31</v>
      </c>
      <c r="E20" s="241" t="s">
        <v>104</v>
      </c>
      <c r="F20" s="235" t="s">
        <v>124</v>
      </c>
      <c r="G20" s="232" t="s">
        <v>104</v>
      </c>
      <c r="H20" s="227">
        <v>2405</v>
      </c>
      <c r="I20" s="227">
        <v>2405</v>
      </c>
      <c r="J20" s="246" t="s">
        <v>9</v>
      </c>
      <c r="K20" s="226">
        <v>481000000</v>
      </c>
      <c r="L20" s="215"/>
      <c r="M20" s="195"/>
      <c r="N20" s="230" t="s">
        <v>159</v>
      </c>
      <c r="O20" s="238" t="s">
        <v>10</v>
      </c>
      <c r="P20" s="248" t="s">
        <v>140</v>
      </c>
      <c r="Q20" s="248" t="s">
        <v>144</v>
      </c>
      <c r="R20" s="65"/>
      <c r="S20" s="208" t="s">
        <v>159</v>
      </c>
      <c r="T20" s="85"/>
      <c r="U20" s="15"/>
    </row>
    <row r="21" spans="1:25" s="11" customFormat="1" ht="15" customHeight="1" x14ac:dyDescent="0.2">
      <c r="B21" s="145">
        <f t="shared" si="0"/>
        <v>10</v>
      </c>
      <c r="C21" s="245" t="s">
        <v>110</v>
      </c>
      <c r="D21" s="244" t="s">
        <v>40</v>
      </c>
      <c r="E21" s="241" t="s">
        <v>111</v>
      </c>
      <c r="F21" s="235" t="s">
        <v>127</v>
      </c>
      <c r="G21" s="232" t="s">
        <v>112</v>
      </c>
      <c r="H21" s="227">
        <v>3838</v>
      </c>
      <c r="I21" s="227">
        <v>3838</v>
      </c>
      <c r="J21" s="246" t="s">
        <v>9</v>
      </c>
      <c r="K21" s="226">
        <v>890000000</v>
      </c>
      <c r="L21" s="230"/>
      <c r="M21" s="239"/>
      <c r="N21" s="230" t="s">
        <v>131</v>
      </c>
      <c r="O21" s="238" t="s">
        <v>10</v>
      </c>
      <c r="P21" s="248" t="s">
        <v>142</v>
      </c>
      <c r="Q21" s="248" t="s">
        <v>147</v>
      </c>
      <c r="R21" s="65"/>
      <c r="S21" s="208" t="s">
        <v>170</v>
      </c>
      <c r="T21" s="85"/>
      <c r="U21" s="15"/>
    </row>
    <row r="22" spans="1:25" s="11" customFormat="1" ht="15" customHeight="1" x14ac:dyDescent="0.2">
      <c r="B22" s="145">
        <f t="shared" si="0"/>
        <v>11</v>
      </c>
      <c r="C22" s="245" t="s">
        <v>113</v>
      </c>
      <c r="D22" s="244" t="s">
        <v>40</v>
      </c>
      <c r="E22" s="241" t="s">
        <v>114</v>
      </c>
      <c r="F22" s="235" t="s">
        <v>128</v>
      </c>
      <c r="G22" s="232" t="s">
        <v>115</v>
      </c>
      <c r="H22" s="227">
        <v>1880</v>
      </c>
      <c r="I22" s="227">
        <v>2097</v>
      </c>
      <c r="J22" s="192" t="s">
        <v>39</v>
      </c>
      <c r="K22" s="227">
        <v>450000000</v>
      </c>
      <c r="L22" s="195"/>
      <c r="M22" s="215">
        <v>1</v>
      </c>
      <c r="N22" s="215"/>
      <c r="O22" s="238"/>
      <c r="P22" s="238"/>
      <c r="Q22" s="65"/>
      <c r="R22" s="65"/>
      <c r="S22" s="193"/>
      <c r="T22" s="85"/>
      <c r="U22" s="15"/>
    </row>
    <row r="23" spans="1:25" s="25" customFormat="1" ht="15" customHeight="1" thickBot="1" x14ac:dyDescent="0.25">
      <c r="A23" s="15"/>
      <c r="B23" s="157"/>
      <c r="C23" s="245"/>
      <c r="D23" s="171"/>
      <c r="E23" s="160"/>
      <c r="F23" s="235"/>
      <c r="G23" s="161"/>
      <c r="H23" s="149"/>
      <c r="I23" s="172"/>
      <c r="J23" s="158"/>
      <c r="K23" s="149"/>
      <c r="L23" s="205"/>
      <c r="M23" s="205"/>
      <c r="N23" s="205"/>
      <c r="O23" s="186"/>
      <c r="P23" s="158"/>
      <c r="Q23" s="205"/>
      <c r="R23" s="158"/>
      <c r="S23" s="205"/>
      <c r="T23" s="159"/>
      <c r="U23" s="15"/>
      <c r="V23" s="15"/>
      <c r="W23" s="15"/>
      <c r="X23" s="14"/>
      <c r="Y23" s="14"/>
    </row>
    <row r="24" spans="1:25" s="25" customFormat="1" ht="18" customHeight="1" thickBot="1" x14ac:dyDescent="0.25">
      <c r="A24" s="15"/>
      <c r="B24" s="26">
        <f>COUNT(B11:B23)</f>
        <v>11</v>
      </c>
      <c r="C24" s="27"/>
      <c r="D24" s="48"/>
      <c r="E24" s="28" t="s">
        <v>20</v>
      </c>
      <c r="F24" s="29"/>
      <c r="G24" s="27"/>
      <c r="H24" s="27">
        <f>SUM(H11:H23)</f>
        <v>21072</v>
      </c>
      <c r="I24" s="27">
        <f>SUM(I11:I23)</f>
        <v>21295</v>
      </c>
      <c r="J24" s="27"/>
      <c r="K24" s="27">
        <f>SUM(K11:K23)</f>
        <v>3278735000</v>
      </c>
      <c r="L24" s="27">
        <f>COUNTA(L11:L23)</f>
        <v>2</v>
      </c>
      <c r="M24" s="27">
        <f>COUNTA(M11:M23)</f>
        <v>2</v>
      </c>
      <c r="N24" s="27">
        <f>COUNTA(N11:N23)</f>
        <v>7</v>
      </c>
      <c r="O24" s="27"/>
      <c r="P24" s="31"/>
      <c r="Q24" s="31"/>
      <c r="R24" s="31"/>
      <c r="S24" s="27">
        <f>COUNTA(S11:S23)</f>
        <v>4</v>
      </c>
      <c r="T24" s="31"/>
      <c r="U24" s="16"/>
      <c r="V24" s="15"/>
      <c r="W24" s="15"/>
      <c r="X24" s="14"/>
      <c r="Y24" s="14"/>
    </row>
    <row r="25" spans="1:25" s="11" customFormat="1" ht="15" customHeight="1" x14ac:dyDescent="0.25">
      <c r="B25" s="73" t="s">
        <v>19</v>
      </c>
      <c r="C25" s="70" t="s">
        <v>47</v>
      </c>
      <c r="D25" s="109"/>
      <c r="E25" s="70"/>
      <c r="F25" s="132"/>
      <c r="G25" s="133"/>
      <c r="H25" s="134"/>
      <c r="I25" s="135"/>
      <c r="J25" s="116"/>
      <c r="K25" s="134"/>
      <c r="L25" s="109"/>
      <c r="M25" s="109"/>
      <c r="N25" s="109"/>
      <c r="O25" s="116"/>
      <c r="P25" s="116"/>
      <c r="Q25" s="116"/>
      <c r="R25" s="116"/>
      <c r="S25" s="109"/>
      <c r="T25" s="70"/>
      <c r="U25" s="60"/>
    </row>
    <row r="26" spans="1:25" s="11" customFormat="1" ht="15" customHeight="1" x14ac:dyDescent="0.2">
      <c r="B26" s="137"/>
      <c r="C26" s="155"/>
      <c r="D26" s="154"/>
      <c r="E26" s="153"/>
      <c r="F26" s="189"/>
      <c r="G26" s="189"/>
      <c r="H26" s="189"/>
      <c r="I26" s="189"/>
      <c r="J26" s="65"/>
      <c r="K26" s="148"/>
      <c r="L26" s="203"/>
      <c r="M26" s="203"/>
      <c r="N26" s="203"/>
      <c r="O26" s="65"/>
      <c r="P26" s="176"/>
      <c r="Q26" s="65"/>
      <c r="R26" s="65"/>
      <c r="S26" s="193"/>
      <c r="T26" s="85"/>
      <c r="U26" s="15"/>
    </row>
    <row r="27" spans="1:25" s="11" customFormat="1" ht="15" customHeight="1" x14ac:dyDescent="0.2">
      <c r="B27" s="150"/>
      <c r="C27" s="173"/>
      <c r="D27" s="174"/>
      <c r="E27" s="153"/>
      <c r="F27" s="153"/>
      <c r="G27" s="153"/>
      <c r="H27" s="153"/>
      <c r="I27" s="175"/>
      <c r="J27" s="151"/>
      <c r="K27" s="153"/>
      <c r="L27" s="204"/>
      <c r="M27" s="204"/>
      <c r="N27" s="204"/>
      <c r="O27" s="151"/>
      <c r="P27" s="151"/>
      <c r="Q27" s="151"/>
      <c r="R27" s="151"/>
      <c r="S27" s="204"/>
      <c r="T27" s="152"/>
      <c r="U27" s="15"/>
    </row>
    <row r="28" spans="1:25" s="25" customFormat="1" ht="15" customHeight="1" thickBot="1" x14ac:dyDescent="0.25">
      <c r="A28" s="15"/>
      <c r="B28" s="102"/>
      <c r="C28" s="130"/>
      <c r="D28" s="108"/>
      <c r="E28" s="127"/>
      <c r="F28" s="122"/>
      <c r="G28" s="122"/>
      <c r="H28" s="67"/>
      <c r="I28" s="68"/>
      <c r="J28" s="69"/>
      <c r="K28" s="67"/>
      <c r="L28" s="205"/>
      <c r="M28" s="205"/>
      <c r="N28" s="205"/>
      <c r="O28" s="186"/>
      <c r="P28" s="186"/>
      <c r="Q28" s="186"/>
      <c r="R28" s="69"/>
      <c r="S28" s="205"/>
      <c r="T28" s="86"/>
      <c r="U28" s="15"/>
      <c r="V28" s="15"/>
      <c r="W28" s="15"/>
      <c r="X28" s="14"/>
      <c r="Y28" s="14"/>
    </row>
    <row r="29" spans="1:25" s="25" customFormat="1" ht="18" customHeight="1" thickBot="1" x14ac:dyDescent="0.25">
      <c r="A29" s="15"/>
      <c r="B29" s="26">
        <f>COUNT(B25:B28)</f>
        <v>0</v>
      </c>
      <c r="C29" s="123"/>
      <c r="D29" s="45"/>
      <c r="E29" s="28" t="s">
        <v>21</v>
      </c>
      <c r="F29" s="131"/>
      <c r="G29" s="31"/>
      <c r="H29" s="123">
        <f>SUM(H25:H28)</f>
        <v>0</v>
      </c>
      <c r="I29" s="123">
        <f>SUM(I25:I28)</f>
        <v>0</v>
      </c>
      <c r="J29" s="31"/>
      <c r="K29" s="123">
        <f>SUM(K25:K28)</f>
        <v>0</v>
      </c>
      <c r="L29" s="27">
        <f>COUNTA(L25:L28)</f>
        <v>0</v>
      </c>
      <c r="M29" s="27">
        <f>COUNTA(M25:M28)</f>
        <v>0</v>
      </c>
      <c r="N29" s="27">
        <f>COUNTA(N25:N28)</f>
        <v>0</v>
      </c>
      <c r="O29" s="27"/>
      <c r="P29" s="31"/>
      <c r="Q29" s="31"/>
      <c r="R29" s="31"/>
      <c r="S29" s="27">
        <f>COUNTA(S25:S28)</f>
        <v>0</v>
      </c>
      <c r="T29" s="32"/>
      <c r="U29" s="16"/>
      <c r="V29" s="15"/>
      <c r="W29" s="15"/>
      <c r="X29" s="14"/>
      <c r="Y29" s="14"/>
    </row>
    <row r="30" spans="1:25" ht="7.5" customHeight="1" thickBot="1" x14ac:dyDescent="0.3">
      <c r="A30" s="88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88"/>
      <c r="V30" s="88"/>
      <c r="W30" s="88"/>
    </row>
    <row r="31" spans="1:25" s="25" customFormat="1" ht="18" customHeight="1" thickBot="1" x14ac:dyDescent="0.25">
      <c r="A31" s="15"/>
      <c r="B31" s="26">
        <f>B24+B29</f>
        <v>11</v>
      </c>
      <c r="C31" s="27"/>
      <c r="D31" s="45"/>
      <c r="E31" s="28" t="s">
        <v>22</v>
      </c>
      <c r="F31" s="29"/>
      <c r="G31" s="27"/>
      <c r="H31" s="27">
        <f>H24+H29</f>
        <v>21072</v>
      </c>
      <c r="I31" s="27">
        <f>I24+I29</f>
        <v>21295</v>
      </c>
      <c r="J31" s="31"/>
      <c r="K31" s="27">
        <f>K24+K29</f>
        <v>3278735000</v>
      </c>
      <c r="L31" s="27">
        <f>L24+L29</f>
        <v>2</v>
      </c>
      <c r="M31" s="27">
        <f>M24+M29</f>
        <v>2</v>
      </c>
      <c r="N31" s="27">
        <f>N24+N29</f>
        <v>7</v>
      </c>
      <c r="O31" s="27"/>
      <c r="P31" s="27"/>
      <c r="Q31" s="27"/>
      <c r="R31" s="31"/>
      <c r="S31" s="27">
        <f>S24+S29</f>
        <v>4</v>
      </c>
      <c r="T31" s="32"/>
      <c r="U31" s="16"/>
      <c r="V31" s="15"/>
      <c r="W31" s="15"/>
      <c r="X31" s="14"/>
      <c r="Y31" s="14"/>
    </row>
    <row r="32" spans="1:25" s="25" customFormat="1" ht="18" customHeight="1" x14ac:dyDescent="0.2">
      <c r="A32" s="15"/>
      <c r="B32" s="71"/>
      <c r="C32" s="71"/>
      <c r="D32" s="71"/>
      <c r="E32" s="72"/>
      <c r="F32" s="71"/>
      <c r="G32" s="71"/>
      <c r="H32" s="71"/>
      <c r="I32" s="71"/>
      <c r="J32" s="72"/>
      <c r="K32" s="71"/>
      <c r="L32" s="71"/>
      <c r="M32" s="71"/>
      <c r="N32" s="71"/>
      <c r="O32" s="71"/>
      <c r="P32" s="71"/>
      <c r="Q32" s="71"/>
      <c r="R32" s="72"/>
      <c r="S32" s="72"/>
      <c r="T32" s="72"/>
      <c r="U32" s="42"/>
      <c r="V32" s="15"/>
      <c r="W32" s="15"/>
      <c r="X32" s="14"/>
      <c r="Y32" s="14"/>
    </row>
    <row r="33" spans="1:25" s="10" customFormat="1" ht="18" customHeight="1" x14ac:dyDescent="0.25">
      <c r="A33" s="2"/>
      <c r="B33" s="74" t="s">
        <v>24</v>
      </c>
      <c r="C33" s="75" t="s">
        <v>173</v>
      </c>
      <c r="D33" s="1"/>
      <c r="E33" s="1"/>
      <c r="F33" s="1"/>
      <c r="G33" s="1"/>
      <c r="H33" s="1"/>
      <c r="I33" s="1"/>
      <c r="J33" s="2"/>
      <c r="K33" s="7"/>
      <c r="L33" s="7"/>
      <c r="M33" s="7"/>
      <c r="N33" s="7"/>
      <c r="O33" s="7"/>
      <c r="P33" s="7"/>
      <c r="Q33" s="7"/>
      <c r="R33" s="1"/>
      <c r="S33" s="1"/>
      <c r="T33" s="2"/>
      <c r="U33" s="2"/>
      <c r="V33" s="2"/>
      <c r="W33" s="2"/>
    </row>
    <row r="34" spans="1:25" s="2" customFormat="1" ht="7.5" customHeight="1" x14ac:dyDescent="0.25">
      <c r="B34" s="6"/>
      <c r="C34" s="6"/>
      <c r="D34" s="6"/>
      <c r="E34" s="6"/>
      <c r="F34" s="6"/>
      <c r="G34" s="6"/>
      <c r="H34" s="6"/>
      <c r="I34" s="6"/>
      <c r="J34" s="24"/>
      <c r="K34" s="8"/>
      <c r="L34" s="8"/>
      <c r="M34" s="8"/>
      <c r="N34" s="8"/>
      <c r="O34" s="8"/>
      <c r="P34" s="8"/>
      <c r="Q34" s="8"/>
      <c r="R34" s="6"/>
      <c r="S34" s="6"/>
      <c r="T34" s="24"/>
    </row>
    <row r="35" spans="1:25" s="2" customFormat="1" ht="18" customHeight="1" x14ac:dyDescent="0.25">
      <c r="B35" s="316" t="s">
        <v>6</v>
      </c>
      <c r="C35" s="324" t="s">
        <v>7</v>
      </c>
      <c r="D35" s="326" t="s">
        <v>14</v>
      </c>
      <c r="E35" s="316" t="s">
        <v>2</v>
      </c>
      <c r="F35" s="318" t="s">
        <v>3</v>
      </c>
      <c r="G35" s="318"/>
      <c r="H35" s="319"/>
      <c r="I35" s="318"/>
      <c r="J35" s="320" t="s">
        <v>44</v>
      </c>
      <c r="K35" s="320" t="s">
        <v>26</v>
      </c>
      <c r="L35" s="322" t="s">
        <v>13</v>
      </c>
      <c r="M35" s="322"/>
      <c r="N35" s="322"/>
      <c r="O35" s="322"/>
      <c r="P35" s="322"/>
      <c r="Q35" s="322"/>
      <c r="R35" s="323"/>
      <c r="S35" s="324" t="s">
        <v>53</v>
      </c>
      <c r="T35" s="316" t="s">
        <v>1</v>
      </c>
      <c r="U35" s="22"/>
    </row>
    <row r="36" spans="1:25" s="11" customFormat="1" ht="18" customHeight="1" thickBot="1" x14ac:dyDescent="0.3">
      <c r="B36" s="317"/>
      <c r="C36" s="325"/>
      <c r="D36" s="327"/>
      <c r="E36" s="317"/>
      <c r="F36" s="4" t="s">
        <v>5</v>
      </c>
      <c r="G36" s="5" t="s">
        <v>4</v>
      </c>
      <c r="H36" s="56" t="s">
        <v>15</v>
      </c>
      <c r="I36" s="56" t="s">
        <v>16</v>
      </c>
      <c r="J36" s="321"/>
      <c r="K36" s="321"/>
      <c r="L36" s="57" t="s">
        <v>36</v>
      </c>
      <c r="M36" s="57" t="s">
        <v>37</v>
      </c>
      <c r="N36" s="57" t="s">
        <v>38</v>
      </c>
      <c r="O36" s="57" t="s">
        <v>35</v>
      </c>
      <c r="P36" s="57" t="s">
        <v>49</v>
      </c>
      <c r="Q36" s="57" t="s">
        <v>50</v>
      </c>
      <c r="R36" s="57" t="s">
        <v>4</v>
      </c>
      <c r="S36" s="325"/>
      <c r="T36" s="317"/>
      <c r="U36" s="23"/>
    </row>
    <row r="37" spans="1:25" s="11" customFormat="1" ht="15" customHeight="1" x14ac:dyDescent="0.25">
      <c r="B37" s="98" t="s">
        <v>18</v>
      </c>
      <c r="C37" s="103" t="s">
        <v>42</v>
      </c>
      <c r="D37" s="104"/>
      <c r="E37" s="103"/>
      <c r="F37" s="105"/>
      <c r="G37" s="106"/>
      <c r="H37" s="104"/>
      <c r="I37" s="107"/>
      <c r="J37" s="118"/>
      <c r="K37" s="104"/>
      <c r="L37" s="202"/>
      <c r="M37" s="202"/>
      <c r="N37" s="202"/>
      <c r="O37" s="187"/>
      <c r="P37" s="187"/>
      <c r="Q37" s="187"/>
      <c r="R37" s="118"/>
      <c r="S37" s="202"/>
      <c r="T37" s="103"/>
      <c r="U37" s="60"/>
    </row>
    <row r="38" spans="1:25" s="11" customFormat="1" ht="15" customHeight="1" x14ac:dyDescent="0.2">
      <c r="B38" s="145">
        <v>1</v>
      </c>
      <c r="C38" s="245" t="s">
        <v>89</v>
      </c>
      <c r="D38" s="243" t="s">
        <v>31</v>
      </c>
      <c r="E38" s="241" t="s">
        <v>90</v>
      </c>
      <c r="F38" s="235" t="s">
        <v>118</v>
      </c>
      <c r="G38" s="232" t="s">
        <v>90</v>
      </c>
      <c r="H38" s="227">
        <v>4350</v>
      </c>
      <c r="I38" s="227">
        <v>4350</v>
      </c>
      <c r="J38" s="246" t="s">
        <v>9</v>
      </c>
      <c r="K38" s="226">
        <v>945000000</v>
      </c>
      <c r="L38" s="215"/>
      <c r="M38" s="195"/>
      <c r="N38" s="230" t="s">
        <v>161</v>
      </c>
      <c r="O38" s="238" t="s">
        <v>10</v>
      </c>
      <c r="P38" s="248" t="s">
        <v>134</v>
      </c>
      <c r="Q38" s="248" t="s">
        <v>143</v>
      </c>
      <c r="R38" s="65"/>
      <c r="S38" s="208" t="s">
        <v>162</v>
      </c>
      <c r="T38" s="85"/>
      <c r="U38" s="15"/>
    </row>
    <row r="39" spans="1:25" s="11" customFormat="1" ht="15" customHeight="1" x14ac:dyDescent="0.2">
      <c r="B39" s="145">
        <f>B38+1</f>
        <v>2</v>
      </c>
      <c r="C39" s="245" t="s">
        <v>91</v>
      </c>
      <c r="D39" s="243" t="s">
        <v>31</v>
      </c>
      <c r="E39" s="241" t="s">
        <v>90</v>
      </c>
      <c r="F39" s="235" t="s">
        <v>92</v>
      </c>
      <c r="G39" s="232" t="s">
        <v>90</v>
      </c>
      <c r="H39" s="227">
        <v>3687</v>
      </c>
      <c r="I39" s="227">
        <v>3687</v>
      </c>
      <c r="J39" s="246" t="s">
        <v>9</v>
      </c>
      <c r="K39" s="226">
        <v>805000000</v>
      </c>
      <c r="L39" s="230"/>
      <c r="M39" s="239"/>
      <c r="N39" s="230" t="s">
        <v>161</v>
      </c>
      <c r="O39" s="238" t="s">
        <v>10</v>
      </c>
      <c r="P39" s="248" t="s">
        <v>135</v>
      </c>
      <c r="Q39" s="248" t="s">
        <v>143</v>
      </c>
      <c r="R39" s="65"/>
      <c r="S39" s="208" t="s">
        <v>162</v>
      </c>
      <c r="T39" s="85"/>
      <c r="U39" s="15"/>
    </row>
    <row r="40" spans="1:25" s="11" customFormat="1" ht="15" customHeight="1" x14ac:dyDescent="0.2">
      <c r="B40" s="145">
        <f t="shared" ref="B40:B44" si="1">B39+1</f>
        <v>3</v>
      </c>
      <c r="C40" s="245" t="s">
        <v>93</v>
      </c>
      <c r="D40" s="243" t="s">
        <v>31</v>
      </c>
      <c r="E40" s="241" t="s">
        <v>94</v>
      </c>
      <c r="F40" s="235" t="s">
        <v>119</v>
      </c>
      <c r="G40" s="232" t="s">
        <v>95</v>
      </c>
      <c r="H40" s="227">
        <v>2100</v>
      </c>
      <c r="I40" s="227">
        <v>2046</v>
      </c>
      <c r="J40" s="246" t="s">
        <v>9</v>
      </c>
      <c r="K40" s="226">
        <v>425000000</v>
      </c>
      <c r="L40" s="195"/>
      <c r="M40" s="215"/>
      <c r="N40" s="195" t="s">
        <v>159</v>
      </c>
      <c r="O40" s="238" t="s">
        <v>10</v>
      </c>
      <c r="P40" s="248" t="s">
        <v>137</v>
      </c>
      <c r="Q40" s="248" t="s">
        <v>144</v>
      </c>
      <c r="R40" s="65"/>
      <c r="S40" s="208" t="s">
        <v>160</v>
      </c>
      <c r="T40" s="85"/>
      <c r="U40" s="15"/>
    </row>
    <row r="41" spans="1:25" s="11" customFormat="1" ht="15" customHeight="1" x14ac:dyDescent="0.2">
      <c r="B41" s="145">
        <f t="shared" si="1"/>
        <v>4</v>
      </c>
      <c r="C41" s="245" t="s">
        <v>96</v>
      </c>
      <c r="D41" s="243" t="s">
        <v>31</v>
      </c>
      <c r="E41" s="241" t="s">
        <v>94</v>
      </c>
      <c r="F41" s="235" t="s">
        <v>120</v>
      </c>
      <c r="G41" s="232" t="s">
        <v>95</v>
      </c>
      <c r="H41" s="227">
        <v>1320</v>
      </c>
      <c r="I41" s="227">
        <v>1305</v>
      </c>
      <c r="J41" s="246" t="s">
        <v>9</v>
      </c>
      <c r="K41" s="226">
        <v>275000000</v>
      </c>
      <c r="L41" s="239"/>
      <c r="M41" s="230"/>
      <c r="N41" s="230" t="s">
        <v>159</v>
      </c>
      <c r="O41" s="238" t="s">
        <v>10</v>
      </c>
      <c r="P41" s="248" t="s">
        <v>136</v>
      </c>
      <c r="Q41" s="248" t="s">
        <v>144</v>
      </c>
      <c r="R41" s="65"/>
      <c r="S41" s="208" t="s">
        <v>160</v>
      </c>
      <c r="T41" s="85"/>
      <c r="U41" s="15"/>
    </row>
    <row r="42" spans="1:25" s="25" customFormat="1" ht="15" customHeight="1" x14ac:dyDescent="0.2">
      <c r="A42" s="15"/>
      <c r="B42" s="145">
        <f t="shared" si="1"/>
        <v>5</v>
      </c>
      <c r="C42" s="245" t="s">
        <v>116</v>
      </c>
      <c r="D42" s="243" t="s">
        <v>31</v>
      </c>
      <c r="E42" s="241" t="s">
        <v>98</v>
      </c>
      <c r="F42" s="235" t="s">
        <v>122</v>
      </c>
      <c r="G42" s="232" t="s">
        <v>98</v>
      </c>
      <c r="H42" s="227">
        <v>2950</v>
      </c>
      <c r="I42" s="227">
        <v>2988</v>
      </c>
      <c r="J42" s="246" t="s">
        <v>9</v>
      </c>
      <c r="K42" s="226">
        <v>619500000</v>
      </c>
      <c r="L42" s="230"/>
      <c r="M42" s="239"/>
      <c r="N42" s="230" t="s">
        <v>163</v>
      </c>
      <c r="O42" s="238" t="s">
        <v>10</v>
      </c>
      <c r="P42" s="248" t="s">
        <v>139</v>
      </c>
      <c r="Q42" s="248" t="s">
        <v>145</v>
      </c>
      <c r="R42" s="65"/>
      <c r="S42" s="208" t="s">
        <v>166</v>
      </c>
      <c r="T42" s="85"/>
      <c r="U42" s="15"/>
      <c r="V42" s="15"/>
      <c r="W42" s="15"/>
      <c r="X42" s="14"/>
      <c r="Y42" s="14"/>
    </row>
    <row r="43" spans="1:25" s="11" customFormat="1" ht="15" customHeight="1" x14ac:dyDescent="0.2">
      <c r="B43" s="145">
        <f t="shared" si="1"/>
        <v>6</v>
      </c>
      <c r="C43" s="245" t="s">
        <v>105</v>
      </c>
      <c r="D43" s="244" t="s">
        <v>40</v>
      </c>
      <c r="E43" s="241" t="s">
        <v>106</v>
      </c>
      <c r="F43" s="235" t="s">
        <v>125</v>
      </c>
      <c r="G43" s="232" t="s">
        <v>106</v>
      </c>
      <c r="H43" s="227">
        <v>1710</v>
      </c>
      <c r="I43" s="227">
        <v>1696</v>
      </c>
      <c r="J43" s="246" t="s">
        <v>9</v>
      </c>
      <c r="K43" s="227">
        <v>381600000</v>
      </c>
      <c r="L43" s="239"/>
      <c r="M43" s="230"/>
      <c r="N43" s="230" t="s">
        <v>130</v>
      </c>
      <c r="O43" s="238" t="s">
        <v>10</v>
      </c>
      <c r="P43" s="248" t="s">
        <v>141</v>
      </c>
      <c r="Q43" s="248" t="s">
        <v>167</v>
      </c>
      <c r="R43" s="65"/>
      <c r="S43" s="208" t="s">
        <v>168</v>
      </c>
      <c r="T43" s="85"/>
      <c r="U43" s="15"/>
    </row>
    <row r="44" spans="1:25" s="25" customFormat="1" ht="15" customHeight="1" x14ac:dyDescent="0.2">
      <c r="A44" s="15"/>
      <c r="B44" s="145">
        <f t="shared" si="1"/>
        <v>7</v>
      </c>
      <c r="C44" s="245" t="s">
        <v>107</v>
      </c>
      <c r="D44" s="244" t="s">
        <v>40</v>
      </c>
      <c r="E44" s="241" t="s">
        <v>108</v>
      </c>
      <c r="F44" s="235" t="s">
        <v>126</v>
      </c>
      <c r="G44" s="232" t="s">
        <v>109</v>
      </c>
      <c r="H44" s="227">
        <v>1710</v>
      </c>
      <c r="I44" s="227">
        <v>1671</v>
      </c>
      <c r="J44" s="246" t="s">
        <v>9</v>
      </c>
      <c r="K44" s="227">
        <v>380000000</v>
      </c>
      <c r="L44" s="215"/>
      <c r="M44" s="195"/>
      <c r="N44" s="230" t="s">
        <v>131</v>
      </c>
      <c r="O44" s="238" t="s">
        <v>10</v>
      </c>
      <c r="P44" s="248" t="s">
        <v>142</v>
      </c>
      <c r="Q44" s="248" t="s">
        <v>146</v>
      </c>
      <c r="R44" s="65"/>
      <c r="S44" s="208" t="s">
        <v>169</v>
      </c>
      <c r="T44" s="85"/>
      <c r="U44" s="15"/>
      <c r="V44" s="15"/>
      <c r="W44" s="15"/>
      <c r="X44" s="14"/>
      <c r="Y44" s="14"/>
    </row>
    <row r="45" spans="1:25" s="25" customFormat="1" ht="15" customHeight="1" thickBot="1" x14ac:dyDescent="0.25">
      <c r="A45" s="15"/>
      <c r="B45" s="66"/>
      <c r="C45" s="130"/>
      <c r="D45" s="87"/>
      <c r="E45" s="127"/>
      <c r="F45" s="122"/>
      <c r="G45" s="122"/>
      <c r="H45" s="67"/>
      <c r="I45" s="68"/>
      <c r="J45" s="69"/>
      <c r="K45" s="67"/>
      <c r="L45" s="205"/>
      <c r="M45" s="205"/>
      <c r="N45" s="205"/>
      <c r="O45" s="186"/>
      <c r="P45" s="186"/>
      <c r="Q45" s="186"/>
      <c r="R45" s="69"/>
      <c r="S45" s="205"/>
      <c r="T45" s="86"/>
      <c r="U45" s="15"/>
      <c r="V45" s="15"/>
      <c r="W45" s="15"/>
      <c r="X45" s="14"/>
      <c r="Y45" s="14"/>
    </row>
    <row r="46" spans="1:25" s="25" customFormat="1" ht="18" customHeight="1" thickBot="1" x14ac:dyDescent="0.25">
      <c r="A46" s="15"/>
      <c r="B46" s="26">
        <f>COUNT(B37:B45)</f>
        <v>7</v>
      </c>
      <c r="C46" s="27"/>
      <c r="D46" s="45"/>
      <c r="E46" s="28" t="s">
        <v>20</v>
      </c>
      <c r="F46" s="131"/>
      <c r="G46" s="31"/>
      <c r="H46" s="123">
        <f>SUM(H37:H45)</f>
        <v>17827</v>
      </c>
      <c r="I46" s="123">
        <f>SUM(I37:I45)</f>
        <v>17743</v>
      </c>
      <c r="J46" s="31"/>
      <c r="K46" s="27">
        <f>SUM(K37:K45)</f>
        <v>3831100000</v>
      </c>
      <c r="L46" s="27">
        <f>COUNTA(L37:L45)</f>
        <v>0</v>
      </c>
      <c r="M46" s="27">
        <f>COUNTA(M37:M45)</f>
        <v>0</v>
      </c>
      <c r="N46" s="27">
        <f>COUNTA(N37:N45)</f>
        <v>7</v>
      </c>
      <c r="O46" s="27"/>
      <c r="P46" s="31"/>
      <c r="Q46" s="31"/>
      <c r="R46" s="31"/>
      <c r="S46" s="27">
        <f>COUNTA(S37:S45)</f>
        <v>7</v>
      </c>
      <c r="T46" s="32"/>
      <c r="U46" s="16"/>
      <c r="V46" s="15"/>
      <c r="W46" s="15"/>
      <c r="X46" s="14"/>
      <c r="Y46" s="14"/>
    </row>
    <row r="47" spans="1:25" s="11" customFormat="1" ht="15" customHeight="1" x14ac:dyDescent="0.25">
      <c r="B47" s="73" t="s">
        <v>19</v>
      </c>
      <c r="C47" s="70" t="s">
        <v>43</v>
      </c>
      <c r="D47" s="109"/>
      <c r="E47" s="70"/>
      <c r="F47" s="132"/>
      <c r="G47" s="133"/>
      <c r="H47" s="134"/>
      <c r="I47" s="135"/>
      <c r="J47" s="116"/>
      <c r="K47" s="109"/>
      <c r="L47" s="109"/>
      <c r="M47" s="109"/>
      <c r="N47" s="109"/>
      <c r="O47" s="116"/>
      <c r="P47" s="116"/>
      <c r="Q47" s="116"/>
      <c r="R47" s="116"/>
      <c r="S47" s="109"/>
      <c r="T47" s="70"/>
      <c r="U47" s="60"/>
    </row>
    <row r="48" spans="1:25" s="25" customFormat="1" ht="15" customHeight="1" x14ac:dyDescent="0.2">
      <c r="A48" s="15"/>
      <c r="B48" s="61"/>
      <c r="C48" s="129"/>
      <c r="D48" s="101"/>
      <c r="E48" s="126"/>
      <c r="F48" s="121"/>
      <c r="G48" s="121"/>
      <c r="H48" s="62"/>
      <c r="I48" s="63"/>
      <c r="J48" s="65"/>
      <c r="K48" s="64"/>
      <c r="L48" s="203"/>
      <c r="M48" s="203"/>
      <c r="N48" s="203"/>
      <c r="O48" s="65"/>
      <c r="P48" s="176"/>
      <c r="Q48" s="65"/>
      <c r="R48" s="65"/>
      <c r="S48" s="193"/>
      <c r="T48" s="85"/>
      <c r="U48" s="15"/>
      <c r="V48" s="15"/>
      <c r="W48" s="15"/>
      <c r="X48" s="14"/>
      <c r="Y48" s="14"/>
    </row>
    <row r="49" spans="1:25" s="25" customFormat="1" ht="15" customHeight="1" x14ac:dyDescent="0.2">
      <c r="A49" s="15"/>
      <c r="B49" s="162"/>
      <c r="C49" s="163"/>
      <c r="D49" s="164"/>
      <c r="E49" s="165"/>
      <c r="F49" s="166"/>
      <c r="G49" s="166"/>
      <c r="H49" s="167"/>
      <c r="I49" s="168"/>
      <c r="J49" s="151"/>
      <c r="K49" s="167"/>
      <c r="L49" s="204"/>
      <c r="M49" s="204"/>
      <c r="N49" s="204"/>
      <c r="O49" s="151"/>
      <c r="P49" s="151"/>
      <c r="Q49" s="151"/>
      <c r="R49" s="151"/>
      <c r="S49" s="204"/>
      <c r="T49" s="152"/>
      <c r="U49" s="15"/>
      <c r="V49" s="15"/>
      <c r="W49" s="15"/>
      <c r="X49" s="14"/>
      <c r="Y49" s="14"/>
    </row>
    <row r="50" spans="1:25" s="25" customFormat="1" ht="15" customHeight="1" thickBot="1" x14ac:dyDescent="0.25">
      <c r="A50" s="15"/>
      <c r="B50" s="66"/>
      <c r="C50" s="130"/>
      <c r="D50" s="87"/>
      <c r="E50" s="127"/>
      <c r="F50" s="122"/>
      <c r="G50" s="122"/>
      <c r="H50" s="67"/>
      <c r="I50" s="68"/>
      <c r="J50" s="69"/>
      <c r="K50" s="67"/>
      <c r="L50" s="205"/>
      <c r="M50" s="205"/>
      <c r="N50" s="205"/>
      <c r="O50" s="186"/>
      <c r="P50" s="186"/>
      <c r="Q50" s="186"/>
      <c r="R50" s="69"/>
      <c r="S50" s="205"/>
      <c r="T50" s="86"/>
      <c r="U50" s="15"/>
      <c r="V50" s="15"/>
      <c r="W50" s="15"/>
      <c r="X50" s="14"/>
      <c r="Y50" s="14"/>
    </row>
    <row r="51" spans="1:25" s="25" customFormat="1" ht="18" customHeight="1" thickBot="1" x14ac:dyDescent="0.25">
      <c r="A51" s="15"/>
      <c r="B51" s="26">
        <f>COUNT(B47:B50)</f>
        <v>0</v>
      </c>
      <c r="C51" s="27"/>
      <c r="D51" s="45"/>
      <c r="E51" s="28" t="s">
        <v>21</v>
      </c>
      <c r="F51" s="131"/>
      <c r="G51" s="31"/>
      <c r="H51" s="123">
        <f>SUM(H47:H50)</f>
        <v>0</v>
      </c>
      <c r="I51" s="123">
        <f>SUM(I47:I50)</f>
        <v>0</v>
      </c>
      <c r="J51" s="31"/>
      <c r="K51" s="27">
        <f>SUM(K47:K50)</f>
        <v>0</v>
      </c>
      <c r="L51" s="27">
        <f>COUNTA(L47:L50)</f>
        <v>0</v>
      </c>
      <c r="M51" s="27">
        <f>COUNTA(M47:M50)</f>
        <v>0</v>
      </c>
      <c r="N51" s="27">
        <f>COUNTA(N47:N50)</f>
        <v>0</v>
      </c>
      <c r="O51" s="27"/>
      <c r="P51" s="31"/>
      <c r="Q51" s="31"/>
      <c r="R51" s="31"/>
      <c r="S51" s="27">
        <f>COUNTA(S47:S50)</f>
        <v>0</v>
      </c>
      <c r="T51" s="32"/>
      <c r="U51" s="16"/>
      <c r="V51" s="15"/>
      <c r="W51" s="15"/>
      <c r="X51" s="14"/>
      <c r="Y51" s="14"/>
    </row>
    <row r="52" spans="1:25" ht="7.5" customHeight="1" thickBot="1" x14ac:dyDescent="0.3">
      <c r="A52" s="88"/>
      <c r="B52" s="90"/>
      <c r="C52" s="90"/>
      <c r="D52" s="90"/>
      <c r="E52" s="128"/>
      <c r="F52" s="90"/>
      <c r="G52" s="90"/>
      <c r="H52" s="136"/>
      <c r="I52" s="136"/>
      <c r="J52" s="128"/>
      <c r="K52" s="90"/>
      <c r="L52" s="128"/>
      <c r="M52" s="128"/>
      <c r="N52" s="128"/>
      <c r="O52" s="128"/>
      <c r="P52" s="128"/>
      <c r="Q52" s="128"/>
      <c r="R52" s="128"/>
      <c r="S52" s="128"/>
      <c r="T52" s="128"/>
      <c r="U52" s="88"/>
      <c r="V52" s="88"/>
      <c r="W52" s="88"/>
    </row>
    <row r="53" spans="1:25" s="25" customFormat="1" ht="18" customHeight="1" thickBot="1" x14ac:dyDescent="0.25">
      <c r="A53" s="15"/>
      <c r="B53" s="26">
        <f>B46+B51</f>
        <v>7</v>
      </c>
      <c r="C53" s="27"/>
      <c r="D53" s="45"/>
      <c r="E53" s="28" t="s">
        <v>22</v>
      </c>
      <c r="F53" s="29"/>
      <c r="G53" s="27"/>
      <c r="H53" s="123">
        <f>H46+H51</f>
        <v>17827</v>
      </c>
      <c r="I53" s="123">
        <f>I46+I51</f>
        <v>17743</v>
      </c>
      <c r="J53" s="31"/>
      <c r="K53" s="27">
        <f>K46+K51</f>
        <v>3831100000</v>
      </c>
      <c r="L53" s="123">
        <f>L46+L51</f>
        <v>0</v>
      </c>
      <c r="M53" s="123">
        <f>M46+M51</f>
        <v>0</v>
      </c>
      <c r="N53" s="123">
        <f>N46+N51</f>
        <v>7</v>
      </c>
      <c r="O53" s="123"/>
      <c r="P53" s="31"/>
      <c r="Q53" s="31"/>
      <c r="R53" s="31"/>
      <c r="S53" s="123">
        <f>S46+S51</f>
        <v>7</v>
      </c>
      <c r="T53" s="32"/>
      <c r="U53" s="16"/>
      <c r="V53" s="15"/>
      <c r="W53" s="15"/>
      <c r="X53" s="14"/>
      <c r="Y53" s="14"/>
    </row>
    <row r="54" spans="1:25" x14ac:dyDescent="0.25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1:25" x14ac:dyDescent="0.25">
      <c r="A55" s="88"/>
      <c r="B55" s="88" t="e">
        <f>#REF!</f>
        <v>#REF!</v>
      </c>
      <c r="C55" s="89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spans="1:25" x14ac:dyDescent="0.25">
      <c r="A56" s="88"/>
      <c r="B56" s="91" t="s">
        <v>45</v>
      </c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25" x14ac:dyDescent="0.25">
      <c r="A57" s="88"/>
      <c r="B57" s="88"/>
      <c r="C57" s="88"/>
      <c r="D57" s="96"/>
      <c r="E57" s="88"/>
      <c r="F57" s="88"/>
      <c r="G57" s="88"/>
      <c r="H57" s="88"/>
      <c r="I57" s="88"/>
      <c r="J57" s="88"/>
      <c r="K57" s="88"/>
      <c r="L57" s="146"/>
      <c r="M57" s="146"/>
      <c r="N57" s="146"/>
      <c r="O57" s="146"/>
      <c r="P57" s="146"/>
      <c r="Q57" s="146"/>
      <c r="R57" s="146"/>
      <c r="S57" s="146"/>
      <c r="T57" s="88"/>
      <c r="U57" s="88"/>
      <c r="V57" s="88"/>
      <c r="W57" s="88"/>
    </row>
    <row r="58" spans="1:25" x14ac:dyDescent="0.25">
      <c r="A58" s="88"/>
      <c r="B58" s="88"/>
      <c r="C58" s="88"/>
      <c r="D58" s="96"/>
      <c r="E58" s="88"/>
      <c r="F58" s="88"/>
      <c r="G58" s="88"/>
      <c r="H58" s="88"/>
      <c r="I58" s="88"/>
      <c r="J58" s="88"/>
      <c r="K58" s="88"/>
      <c r="L58" s="146"/>
      <c r="M58" s="146"/>
      <c r="N58" s="146"/>
      <c r="O58" s="146"/>
      <c r="P58" s="146"/>
      <c r="Q58" s="146"/>
      <c r="R58" s="146"/>
      <c r="S58" s="146"/>
      <c r="T58" s="88"/>
      <c r="U58" s="88"/>
      <c r="V58" s="88"/>
      <c r="W58" s="88"/>
    </row>
    <row r="59" spans="1:25" x14ac:dyDescent="0.25">
      <c r="C59" s="55"/>
    </row>
  </sheetData>
  <mergeCells count="20">
    <mergeCell ref="F9:I9"/>
    <mergeCell ref="L9:R9"/>
    <mergeCell ref="T9:T10"/>
    <mergeCell ref="B9:B10"/>
    <mergeCell ref="C9:C10"/>
    <mergeCell ref="D9:D10"/>
    <mergeCell ref="E9:E10"/>
    <mergeCell ref="J9:J10"/>
    <mergeCell ref="K9:K10"/>
    <mergeCell ref="S9:S10"/>
    <mergeCell ref="L35:R35"/>
    <mergeCell ref="T35:T36"/>
    <mergeCell ref="B35:B36"/>
    <mergeCell ref="C35:C36"/>
    <mergeCell ref="D35:D36"/>
    <mergeCell ref="E35:E36"/>
    <mergeCell ref="F35:I35"/>
    <mergeCell ref="J35:J36"/>
    <mergeCell ref="K35:K36"/>
    <mergeCell ref="S35:S36"/>
  </mergeCells>
  <pageMargins left="0.7" right="0.1" top="0.7" bottom="0.2" header="0" footer="0"/>
  <pageSetup paperSize="9" scale="61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53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8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  <col min="21" max="21" width="8.28515625" customWidth="1"/>
  </cols>
  <sheetData>
    <row r="1" spans="1:26" ht="10.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6" ht="10.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6" s="14" customFormat="1" ht="22.5" customHeight="1" x14ac:dyDescent="0.2">
      <c r="A3" s="15"/>
      <c r="B3" s="40" t="s">
        <v>65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15"/>
    </row>
    <row r="4" spans="1:26" s="14" customFormat="1" ht="22.5" customHeight="1" x14ac:dyDescent="0.2">
      <c r="A4" s="15"/>
      <c r="B4" s="40" t="s">
        <v>68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15"/>
    </row>
    <row r="5" spans="1:26" s="10" customFormat="1" ht="22.5" x14ac:dyDescent="0.25">
      <c r="A5" s="2"/>
      <c r="B5" s="40" t="s"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4"/>
      <c r="V5" s="2"/>
      <c r="W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44"/>
      <c r="V6" s="2"/>
      <c r="W6" s="2"/>
    </row>
    <row r="7" spans="1:26" s="10" customFormat="1" ht="18" customHeight="1" x14ac:dyDescent="0.25">
      <c r="A7" s="2"/>
      <c r="B7" s="74" t="s">
        <v>23</v>
      </c>
      <c r="C7" s="75" t="s">
        <v>65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  <c r="W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4"/>
    </row>
    <row r="9" spans="1:26" s="2" customFormat="1" ht="18" customHeight="1" x14ac:dyDescent="0.25">
      <c r="B9" s="316" t="s">
        <v>6</v>
      </c>
      <c r="C9" s="324" t="s">
        <v>7</v>
      </c>
      <c r="D9" s="326" t="s">
        <v>14</v>
      </c>
      <c r="E9" s="316" t="s">
        <v>2</v>
      </c>
      <c r="F9" s="318" t="s">
        <v>3</v>
      </c>
      <c r="G9" s="318"/>
      <c r="H9" s="319"/>
      <c r="I9" s="318"/>
      <c r="J9" s="320" t="s">
        <v>44</v>
      </c>
      <c r="K9" s="320" t="s">
        <v>26</v>
      </c>
      <c r="L9" s="322" t="s">
        <v>13</v>
      </c>
      <c r="M9" s="322"/>
      <c r="N9" s="322"/>
      <c r="O9" s="322"/>
      <c r="P9" s="322"/>
      <c r="Q9" s="322"/>
      <c r="R9" s="323"/>
      <c r="S9" s="324" t="s">
        <v>53</v>
      </c>
      <c r="T9" s="316" t="s">
        <v>1</v>
      </c>
      <c r="U9" s="22"/>
    </row>
    <row r="10" spans="1:26" s="11" customFormat="1" ht="18" customHeight="1" thickBot="1" x14ac:dyDescent="0.3">
      <c r="B10" s="317"/>
      <c r="C10" s="325"/>
      <c r="D10" s="327"/>
      <c r="E10" s="317"/>
      <c r="F10" s="4" t="s">
        <v>5</v>
      </c>
      <c r="G10" s="5" t="s">
        <v>4</v>
      </c>
      <c r="H10" s="56" t="s">
        <v>15</v>
      </c>
      <c r="I10" s="56" t="s">
        <v>16</v>
      </c>
      <c r="J10" s="321"/>
      <c r="K10" s="321"/>
      <c r="L10" s="57" t="s">
        <v>36</v>
      </c>
      <c r="M10" s="57" t="s">
        <v>37</v>
      </c>
      <c r="N10" s="57" t="s">
        <v>38</v>
      </c>
      <c r="O10" s="57" t="s">
        <v>35</v>
      </c>
      <c r="P10" s="57" t="s">
        <v>49</v>
      </c>
      <c r="Q10" s="57" t="s">
        <v>50</v>
      </c>
      <c r="R10" s="57" t="s">
        <v>4</v>
      </c>
      <c r="S10" s="325"/>
      <c r="T10" s="317"/>
      <c r="U10" s="23"/>
    </row>
    <row r="11" spans="1:26" s="11" customFormat="1" ht="15" customHeight="1" x14ac:dyDescent="0.25">
      <c r="B11" s="82" t="s">
        <v>18</v>
      </c>
      <c r="C11" s="103" t="s">
        <v>46</v>
      </c>
      <c r="D11" s="84"/>
      <c r="E11" s="81"/>
      <c r="F11" s="77"/>
      <c r="G11" s="78"/>
      <c r="H11" s="138"/>
      <c r="I11" s="141"/>
      <c r="J11" s="142"/>
      <c r="K11" s="143"/>
      <c r="L11" s="114"/>
      <c r="M11" s="114"/>
      <c r="N11" s="114"/>
      <c r="O11" s="115"/>
      <c r="P11" s="115"/>
      <c r="Q11" s="115"/>
      <c r="R11" s="115"/>
      <c r="S11" s="114"/>
      <c r="T11" s="83"/>
      <c r="U11" s="60"/>
    </row>
    <row r="12" spans="1:26" s="25" customFormat="1" ht="15" customHeight="1" x14ac:dyDescent="0.2">
      <c r="A12" s="201"/>
      <c r="B12" s="206">
        <v>1</v>
      </c>
      <c r="C12" s="237"/>
      <c r="D12" s="253"/>
      <c r="E12" s="249" t="s">
        <v>150</v>
      </c>
      <c r="F12" s="249" t="s">
        <v>151</v>
      </c>
      <c r="G12" s="249" t="s">
        <v>150</v>
      </c>
      <c r="H12" s="247">
        <v>2550</v>
      </c>
      <c r="I12" s="247">
        <v>2550</v>
      </c>
      <c r="J12" s="238" t="s">
        <v>172</v>
      </c>
      <c r="K12" s="256">
        <v>330000000</v>
      </c>
      <c r="L12" s="211">
        <v>1</v>
      </c>
      <c r="M12" s="211"/>
      <c r="N12" s="211"/>
      <c r="O12" s="257" t="s">
        <v>10</v>
      </c>
      <c r="P12" s="209"/>
      <c r="Q12" s="209"/>
      <c r="R12" s="238" t="s">
        <v>154</v>
      </c>
      <c r="S12" s="214">
        <v>1</v>
      </c>
      <c r="T12" s="30"/>
      <c r="U12" s="15"/>
      <c r="V12" s="15"/>
      <c r="W12" s="15"/>
      <c r="X12" s="14"/>
      <c r="Y12" s="14"/>
      <c r="Z12" s="14"/>
    </row>
    <row r="13" spans="1:26" s="25" customFormat="1" ht="15" customHeight="1" x14ac:dyDescent="0.2">
      <c r="A13" s="15"/>
      <c r="B13" s="137">
        <f>B12+1</f>
        <v>2</v>
      </c>
      <c r="C13" s="250"/>
      <c r="D13" s="254"/>
      <c r="E13" s="251" t="s">
        <v>152</v>
      </c>
      <c r="F13" s="251" t="s">
        <v>153</v>
      </c>
      <c r="G13" s="251" t="s">
        <v>171</v>
      </c>
      <c r="H13" s="255">
        <v>2020</v>
      </c>
      <c r="I13" s="255">
        <v>2020</v>
      </c>
      <c r="J13" s="252" t="s">
        <v>9</v>
      </c>
      <c r="K13" s="189"/>
      <c r="L13" s="191"/>
      <c r="M13" s="191"/>
      <c r="N13" s="191" t="s">
        <v>177</v>
      </c>
      <c r="O13" s="257" t="s">
        <v>10</v>
      </c>
      <c r="P13" s="261" t="s">
        <v>178</v>
      </c>
      <c r="Q13" s="191" t="s">
        <v>177</v>
      </c>
      <c r="R13" s="252" t="s">
        <v>9</v>
      </c>
      <c r="S13" s="208" t="s">
        <v>198</v>
      </c>
      <c r="T13" s="85"/>
      <c r="U13" s="2"/>
      <c r="V13" s="15"/>
      <c r="W13" s="15"/>
      <c r="X13" s="14"/>
      <c r="Y13" s="14"/>
      <c r="Z13" s="14"/>
    </row>
    <row r="14" spans="1:26" s="25" customFormat="1" ht="15" customHeight="1" thickBot="1" x14ac:dyDescent="0.25">
      <c r="A14" s="169"/>
      <c r="B14" s="181"/>
      <c r="C14" s="177"/>
      <c r="D14" s="178"/>
      <c r="E14" s="182"/>
      <c r="F14" s="183"/>
      <c r="G14" s="183"/>
      <c r="H14" s="184"/>
      <c r="I14" s="184"/>
      <c r="J14" s="179"/>
      <c r="K14" s="180"/>
      <c r="L14" s="212"/>
      <c r="M14" s="212"/>
      <c r="N14" s="212"/>
      <c r="O14" s="170"/>
      <c r="P14" s="170"/>
      <c r="Q14" s="170"/>
      <c r="R14" s="170"/>
      <c r="S14" s="212"/>
      <c r="T14" s="185"/>
      <c r="U14" s="15"/>
      <c r="V14" s="15"/>
      <c r="W14" s="15"/>
      <c r="X14" s="14"/>
      <c r="Y14" s="14"/>
      <c r="Z14" s="14"/>
    </row>
    <row r="15" spans="1:26" s="25" customFormat="1" ht="18" customHeight="1" thickBot="1" x14ac:dyDescent="0.25">
      <c r="A15" s="15"/>
      <c r="B15" s="26">
        <f>COUNT(B11:B14)</f>
        <v>2</v>
      </c>
      <c r="C15" s="27"/>
      <c r="D15" s="45"/>
      <c r="E15" s="28" t="s">
        <v>20</v>
      </c>
      <c r="F15" s="131"/>
      <c r="G15" s="31"/>
      <c r="H15" s="123">
        <f>SUM(H11:H14)</f>
        <v>4570</v>
      </c>
      <c r="I15" s="123">
        <f>SUM(I11:I14)</f>
        <v>4570</v>
      </c>
      <c r="J15" s="31"/>
      <c r="K15" s="123">
        <f>SUM(K11:K14)</f>
        <v>330000000</v>
      </c>
      <c r="L15" s="27">
        <f>COUNTA(L11:L14)</f>
        <v>1</v>
      </c>
      <c r="M15" s="27">
        <f>COUNTA(M11:M14)</f>
        <v>0</v>
      </c>
      <c r="N15" s="27">
        <f>COUNTA(N11:N14)</f>
        <v>1</v>
      </c>
      <c r="O15" s="27"/>
      <c r="P15" s="31"/>
      <c r="Q15" s="31"/>
      <c r="R15" s="31"/>
      <c r="S15" s="27">
        <f>COUNTA(S11:S14)</f>
        <v>2</v>
      </c>
      <c r="T15" s="31"/>
      <c r="U15" s="16"/>
      <c r="V15" s="15"/>
      <c r="W15" s="15"/>
      <c r="X15" s="14"/>
      <c r="Y15" s="14"/>
      <c r="Z15" s="14"/>
    </row>
    <row r="16" spans="1:26" s="11" customFormat="1" ht="15" customHeight="1" x14ac:dyDescent="0.25">
      <c r="B16" s="73" t="s">
        <v>19</v>
      </c>
      <c r="C16" s="70" t="s">
        <v>47</v>
      </c>
      <c r="D16" s="109"/>
      <c r="E16" s="70"/>
      <c r="F16" s="132"/>
      <c r="G16" s="133"/>
      <c r="H16" s="134"/>
      <c r="I16" s="135"/>
      <c r="J16" s="116"/>
      <c r="K16" s="134"/>
      <c r="L16" s="109"/>
      <c r="M16" s="109"/>
      <c r="N16" s="109"/>
      <c r="O16" s="116"/>
      <c r="P16" s="116"/>
      <c r="Q16" s="116"/>
      <c r="R16" s="116"/>
      <c r="S16" s="109"/>
      <c r="T16" s="70"/>
      <c r="U16" s="60"/>
    </row>
    <row r="17" spans="1:26" s="25" customFormat="1" ht="15" customHeight="1" x14ac:dyDescent="0.2">
      <c r="A17" s="15"/>
      <c r="B17" s="137">
        <v>1</v>
      </c>
      <c r="C17" s="285" t="s">
        <v>192</v>
      </c>
      <c r="D17" s="244" t="s">
        <v>193</v>
      </c>
      <c r="E17" s="228" t="s">
        <v>194</v>
      </c>
      <c r="F17" s="227" t="s">
        <v>195</v>
      </c>
      <c r="G17" s="227" t="s">
        <v>196</v>
      </c>
      <c r="H17" s="227">
        <v>300</v>
      </c>
      <c r="I17" s="227">
        <v>300</v>
      </c>
      <c r="J17" s="229" t="s">
        <v>39</v>
      </c>
      <c r="K17" s="226">
        <v>300000000</v>
      </c>
      <c r="L17" s="230"/>
      <c r="M17" s="230" t="s">
        <v>197</v>
      </c>
      <c r="N17" s="239"/>
      <c r="O17" s="229" t="s">
        <v>11</v>
      </c>
      <c r="P17" s="229"/>
      <c r="Q17" s="229"/>
      <c r="R17" s="229"/>
      <c r="S17" s="239"/>
      <c r="T17" s="85"/>
      <c r="U17" s="2"/>
      <c r="V17" s="15"/>
      <c r="W17" s="15"/>
      <c r="X17" s="14"/>
      <c r="Y17" s="14"/>
      <c r="Z17" s="14"/>
    </row>
    <row r="18" spans="1:26" s="25" customFormat="1" ht="15" customHeight="1" x14ac:dyDescent="0.2">
      <c r="A18" s="15"/>
      <c r="B18" s="150"/>
      <c r="C18" s="163"/>
      <c r="D18" s="154"/>
      <c r="E18" s="189"/>
      <c r="F18" s="189"/>
      <c r="G18" s="189"/>
      <c r="H18" s="189"/>
      <c r="I18" s="189"/>
      <c r="J18" s="65"/>
      <c r="K18" s="189"/>
      <c r="L18" s="191"/>
      <c r="M18" s="204"/>
      <c r="N18" s="204"/>
      <c r="O18" s="151"/>
      <c r="P18" s="151"/>
      <c r="Q18" s="151"/>
      <c r="R18" s="151"/>
      <c r="S18" s="204"/>
      <c r="T18" s="194"/>
      <c r="U18" s="2"/>
      <c r="V18" s="15"/>
      <c r="W18" s="15"/>
      <c r="X18" s="14"/>
      <c r="Y18" s="14"/>
      <c r="Z18" s="14"/>
    </row>
    <row r="19" spans="1:26" s="25" customFormat="1" ht="15" customHeight="1" thickBot="1" x14ac:dyDescent="0.25">
      <c r="A19" s="15"/>
      <c r="B19" s="102"/>
      <c r="C19" s="130"/>
      <c r="D19" s="108"/>
      <c r="E19" s="127"/>
      <c r="F19" s="122"/>
      <c r="G19" s="122"/>
      <c r="H19" s="67"/>
      <c r="I19" s="68"/>
      <c r="J19" s="69"/>
      <c r="K19" s="67"/>
      <c r="L19" s="205"/>
      <c r="M19" s="205"/>
      <c r="N19" s="205"/>
      <c r="O19" s="158"/>
      <c r="P19" s="186"/>
      <c r="Q19" s="158"/>
      <c r="R19" s="69"/>
      <c r="S19" s="210"/>
      <c r="T19" s="86"/>
      <c r="U19" s="2"/>
      <c r="V19" s="15"/>
      <c r="W19" s="15"/>
      <c r="X19" s="14"/>
      <c r="Y19" s="14"/>
      <c r="Z19" s="14"/>
    </row>
    <row r="20" spans="1:26" s="25" customFormat="1" ht="18" customHeight="1" thickBot="1" x14ac:dyDescent="0.25">
      <c r="A20" s="15"/>
      <c r="B20" s="26">
        <f>COUNT(B16:B19)</f>
        <v>1</v>
      </c>
      <c r="C20" s="123"/>
      <c r="D20" s="45"/>
      <c r="E20" s="28" t="s">
        <v>21</v>
      </c>
      <c r="F20" s="131"/>
      <c r="G20" s="31"/>
      <c r="H20" s="123">
        <f>SUM(H16:H19)</f>
        <v>300</v>
      </c>
      <c r="I20" s="123">
        <f>SUM(I16:I19)</f>
        <v>300</v>
      </c>
      <c r="J20" s="31"/>
      <c r="K20" s="123">
        <f>SUM(K16:K19)</f>
        <v>300000000</v>
      </c>
      <c r="L20" s="27">
        <f>COUNTA(L16:L19)</f>
        <v>0</v>
      </c>
      <c r="M20" s="27">
        <f>COUNTA(M16:M19)</f>
        <v>1</v>
      </c>
      <c r="N20" s="27">
        <f>COUNTA(N16:N19)</f>
        <v>0</v>
      </c>
      <c r="O20" s="27"/>
      <c r="P20" s="31"/>
      <c r="Q20" s="31"/>
      <c r="R20" s="31"/>
      <c r="S20" s="27">
        <f>COUNTA(S16:S19)</f>
        <v>0</v>
      </c>
      <c r="T20" s="32"/>
      <c r="U20" s="22"/>
      <c r="V20" s="15"/>
      <c r="W20" s="15"/>
      <c r="X20" s="14"/>
      <c r="Y20" s="14"/>
      <c r="Z20" s="14"/>
    </row>
    <row r="21" spans="1:26" ht="7.5" customHeight="1" thickBot="1" x14ac:dyDescent="0.3">
      <c r="A21" s="88"/>
      <c r="B21" s="88"/>
      <c r="C21" s="88"/>
      <c r="D21" s="88"/>
      <c r="E21" s="117"/>
      <c r="F21" s="117"/>
      <c r="G21" s="117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6" s="25" customFormat="1" ht="18" customHeight="1" thickBot="1" x14ac:dyDescent="0.25">
      <c r="A22" s="15"/>
      <c r="B22" s="124">
        <f>B15+B20</f>
        <v>3</v>
      </c>
      <c r="C22" s="27"/>
      <c r="D22" s="45"/>
      <c r="E22" s="28" t="s">
        <v>22</v>
      </c>
      <c r="F22" s="131"/>
      <c r="G22" s="31"/>
      <c r="H22" s="27">
        <f>H15+H20</f>
        <v>4870</v>
      </c>
      <c r="I22" s="27">
        <f>I15+I20</f>
        <v>4870</v>
      </c>
      <c r="J22" s="31"/>
      <c r="K22" s="27">
        <f>K15+K20</f>
        <v>630000000</v>
      </c>
      <c r="L22" s="27">
        <f>L15+L20</f>
        <v>1</v>
      </c>
      <c r="M22" s="27">
        <f>M15+M20</f>
        <v>1</v>
      </c>
      <c r="N22" s="27">
        <f>N15+N20</f>
        <v>1</v>
      </c>
      <c r="O22" s="27"/>
      <c r="P22" s="27"/>
      <c r="Q22" s="27"/>
      <c r="R22" s="31"/>
      <c r="S22" s="27">
        <f>S15+S20</f>
        <v>2</v>
      </c>
      <c r="T22" s="32"/>
      <c r="U22" s="16"/>
      <c r="V22" s="15"/>
      <c r="W22" s="15"/>
      <c r="X22" s="14"/>
      <c r="Y22" s="14"/>
      <c r="Z22" s="14"/>
    </row>
    <row r="23" spans="1:26" s="25" customFormat="1" ht="18" customHeight="1" x14ac:dyDescent="0.2">
      <c r="A23" s="15"/>
      <c r="B23" s="71"/>
      <c r="C23" s="71"/>
      <c r="D23" s="71"/>
      <c r="E23" s="72"/>
      <c r="F23" s="71"/>
      <c r="G23" s="71"/>
      <c r="H23" s="71"/>
      <c r="I23" s="71"/>
      <c r="J23" s="72"/>
      <c r="K23" s="71"/>
      <c r="L23" s="71"/>
      <c r="M23" s="71"/>
      <c r="N23" s="71"/>
      <c r="O23" s="71"/>
      <c r="P23" s="71"/>
      <c r="Q23" s="71"/>
      <c r="R23" s="72"/>
      <c r="S23" s="72"/>
      <c r="T23" s="72"/>
      <c r="U23" s="42"/>
      <c r="V23" s="15"/>
      <c r="W23" s="15"/>
      <c r="X23" s="14"/>
      <c r="Y23" s="14"/>
      <c r="Z23" s="14"/>
    </row>
    <row r="24" spans="1:26" s="10" customFormat="1" ht="18" customHeight="1" x14ac:dyDescent="0.25">
      <c r="A24" s="2"/>
      <c r="B24" s="74" t="s">
        <v>24</v>
      </c>
      <c r="C24" s="75" t="s">
        <v>173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  <c r="W24" s="2"/>
    </row>
    <row r="25" spans="1:26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4"/>
      <c r="K25" s="8"/>
      <c r="L25" s="8"/>
      <c r="M25" s="8"/>
      <c r="N25" s="8"/>
      <c r="O25" s="8"/>
      <c r="P25" s="8"/>
      <c r="Q25" s="8"/>
      <c r="R25" s="6"/>
      <c r="S25" s="6"/>
      <c r="T25" s="24"/>
    </row>
    <row r="26" spans="1:26" s="2" customFormat="1" ht="18" customHeight="1" x14ac:dyDescent="0.25">
      <c r="B26" s="316" t="s">
        <v>6</v>
      </c>
      <c r="C26" s="324" t="s">
        <v>7</v>
      </c>
      <c r="D26" s="326" t="s">
        <v>14</v>
      </c>
      <c r="E26" s="316" t="s">
        <v>2</v>
      </c>
      <c r="F26" s="318" t="s">
        <v>3</v>
      </c>
      <c r="G26" s="318"/>
      <c r="H26" s="319"/>
      <c r="I26" s="318"/>
      <c r="J26" s="320" t="s">
        <v>44</v>
      </c>
      <c r="K26" s="320" t="s">
        <v>26</v>
      </c>
      <c r="L26" s="322" t="s">
        <v>13</v>
      </c>
      <c r="M26" s="322"/>
      <c r="N26" s="322"/>
      <c r="O26" s="322"/>
      <c r="P26" s="322"/>
      <c r="Q26" s="322"/>
      <c r="R26" s="323"/>
      <c r="S26" s="324" t="s">
        <v>53</v>
      </c>
      <c r="T26" s="316" t="s">
        <v>1</v>
      </c>
      <c r="U26" s="22"/>
    </row>
    <row r="27" spans="1:26" s="11" customFormat="1" ht="18" customHeight="1" thickBot="1" x14ac:dyDescent="0.3">
      <c r="B27" s="317"/>
      <c r="C27" s="325"/>
      <c r="D27" s="327"/>
      <c r="E27" s="317"/>
      <c r="F27" s="4" t="s">
        <v>5</v>
      </c>
      <c r="G27" s="5" t="s">
        <v>4</v>
      </c>
      <c r="H27" s="56" t="s">
        <v>15</v>
      </c>
      <c r="I27" s="56" t="s">
        <v>16</v>
      </c>
      <c r="J27" s="321"/>
      <c r="K27" s="321"/>
      <c r="L27" s="57" t="s">
        <v>36</v>
      </c>
      <c r="M27" s="57" t="s">
        <v>37</v>
      </c>
      <c r="N27" s="57" t="s">
        <v>38</v>
      </c>
      <c r="O27" s="57" t="s">
        <v>35</v>
      </c>
      <c r="P27" s="57" t="s">
        <v>49</v>
      </c>
      <c r="Q27" s="57" t="s">
        <v>50</v>
      </c>
      <c r="R27" s="57" t="s">
        <v>4</v>
      </c>
      <c r="S27" s="325"/>
      <c r="T27" s="317"/>
      <c r="U27" s="23"/>
    </row>
    <row r="28" spans="1:26" s="11" customFormat="1" ht="15" customHeight="1" x14ac:dyDescent="0.25">
      <c r="B28" s="98" t="s">
        <v>18</v>
      </c>
      <c r="C28" s="103" t="s">
        <v>42</v>
      </c>
      <c r="D28" s="104"/>
      <c r="E28" s="103"/>
      <c r="F28" s="105"/>
      <c r="G28" s="106"/>
      <c r="H28" s="104"/>
      <c r="I28" s="107"/>
      <c r="J28" s="118"/>
      <c r="K28" s="104"/>
      <c r="L28" s="202"/>
      <c r="M28" s="202"/>
      <c r="N28" s="202"/>
      <c r="O28" s="187"/>
      <c r="P28" s="187"/>
      <c r="Q28" s="187"/>
      <c r="R28" s="118"/>
      <c r="S28" s="202"/>
      <c r="T28" s="103"/>
      <c r="U28" s="60"/>
    </row>
    <row r="29" spans="1:26" s="25" customFormat="1" ht="15" customHeight="1" x14ac:dyDescent="0.2">
      <c r="A29" s="15"/>
      <c r="B29" s="61"/>
      <c r="C29" s="129"/>
      <c r="D29" s="101"/>
      <c r="E29" s="126"/>
      <c r="F29" s="121"/>
      <c r="G29" s="121"/>
      <c r="H29" s="62"/>
      <c r="I29" s="63"/>
      <c r="J29" s="65"/>
      <c r="K29" s="64"/>
      <c r="L29" s="213"/>
      <c r="M29" s="213"/>
      <c r="N29" s="213"/>
      <c r="O29" s="65"/>
      <c r="P29" s="188"/>
      <c r="Q29" s="65"/>
      <c r="R29" s="65"/>
      <c r="S29" s="193"/>
      <c r="T29" s="85"/>
      <c r="U29" s="15"/>
      <c r="V29" s="15"/>
      <c r="W29" s="15"/>
      <c r="X29" s="14"/>
      <c r="Y29" s="14"/>
      <c r="Z29" s="14"/>
    </row>
    <row r="30" spans="1:26" s="25" customFormat="1" ht="15" customHeight="1" x14ac:dyDescent="0.2">
      <c r="A30" s="15"/>
      <c r="B30" s="162"/>
      <c r="C30" s="163"/>
      <c r="D30" s="164"/>
      <c r="E30" s="165"/>
      <c r="F30" s="166"/>
      <c r="G30" s="166"/>
      <c r="H30" s="167"/>
      <c r="I30" s="168"/>
      <c r="J30" s="151"/>
      <c r="K30" s="167"/>
      <c r="L30" s="204"/>
      <c r="M30" s="204"/>
      <c r="N30" s="204"/>
      <c r="O30" s="151"/>
      <c r="P30" s="151"/>
      <c r="Q30" s="151"/>
      <c r="R30" s="151"/>
      <c r="S30" s="204"/>
      <c r="T30" s="194"/>
      <c r="U30" s="15"/>
      <c r="V30" s="15"/>
      <c r="W30" s="15"/>
      <c r="X30" s="14"/>
      <c r="Y30" s="14"/>
      <c r="Z30" s="14"/>
    </row>
    <row r="31" spans="1:26" s="25" customFormat="1" ht="15" customHeight="1" thickBot="1" x14ac:dyDescent="0.25">
      <c r="A31" s="15"/>
      <c r="B31" s="66"/>
      <c r="C31" s="130"/>
      <c r="D31" s="87"/>
      <c r="E31" s="127"/>
      <c r="F31" s="122"/>
      <c r="G31" s="122"/>
      <c r="H31" s="67"/>
      <c r="I31" s="68"/>
      <c r="J31" s="69"/>
      <c r="K31" s="67"/>
      <c r="L31" s="205"/>
      <c r="M31" s="205"/>
      <c r="N31" s="205"/>
      <c r="O31" s="158"/>
      <c r="P31" s="186"/>
      <c r="Q31" s="158"/>
      <c r="R31" s="69"/>
      <c r="S31" s="210"/>
      <c r="T31" s="86"/>
      <c r="U31" s="15"/>
      <c r="V31" s="15"/>
      <c r="W31" s="15"/>
      <c r="X31" s="14"/>
      <c r="Y31" s="14"/>
      <c r="Z31" s="14"/>
    </row>
    <row r="32" spans="1:26" s="25" customFormat="1" ht="18" customHeight="1" thickBot="1" x14ac:dyDescent="0.25">
      <c r="A32" s="15"/>
      <c r="B32" s="26">
        <f>COUNT(B28:B31)</f>
        <v>0</v>
      </c>
      <c r="C32" s="27"/>
      <c r="D32" s="45"/>
      <c r="E32" s="28" t="s">
        <v>20</v>
      </c>
      <c r="F32" s="131"/>
      <c r="G32" s="31"/>
      <c r="H32" s="123">
        <f>SUM(H28:H31)</f>
        <v>0</v>
      </c>
      <c r="I32" s="123">
        <f>SUM(I28:I31)</f>
        <v>0</v>
      </c>
      <c r="J32" s="31"/>
      <c r="K32" s="27">
        <f>SUM(K28:K31)</f>
        <v>0</v>
      </c>
      <c r="L32" s="27">
        <f>COUNTA(L28:L31)</f>
        <v>0</v>
      </c>
      <c r="M32" s="27">
        <f>COUNTA(M28:M31)</f>
        <v>0</v>
      </c>
      <c r="N32" s="27">
        <f>COUNTA(N28:N31)</f>
        <v>0</v>
      </c>
      <c r="O32" s="27"/>
      <c r="P32" s="31"/>
      <c r="Q32" s="31"/>
      <c r="R32" s="31"/>
      <c r="S32" s="27">
        <f>COUNTA(S28:S31)</f>
        <v>0</v>
      </c>
      <c r="T32" s="32"/>
      <c r="U32" s="16"/>
      <c r="V32" s="15"/>
      <c r="W32" s="15"/>
      <c r="X32" s="14"/>
      <c r="Y32" s="14"/>
      <c r="Z32" s="14"/>
    </row>
    <row r="33" spans="1:26" s="11" customFormat="1" ht="15" customHeight="1" x14ac:dyDescent="0.25">
      <c r="B33" s="73" t="s">
        <v>19</v>
      </c>
      <c r="C33" s="70" t="s">
        <v>43</v>
      </c>
      <c r="D33" s="109"/>
      <c r="E33" s="70"/>
      <c r="F33" s="132"/>
      <c r="G33" s="133"/>
      <c r="H33" s="134"/>
      <c r="I33" s="135"/>
      <c r="J33" s="116"/>
      <c r="K33" s="109"/>
      <c r="L33" s="109"/>
      <c r="M33" s="109"/>
      <c r="N33" s="109"/>
      <c r="O33" s="116"/>
      <c r="P33" s="116"/>
      <c r="Q33" s="116"/>
      <c r="R33" s="116"/>
      <c r="S33" s="109"/>
      <c r="T33" s="70"/>
      <c r="U33" s="60"/>
    </row>
    <row r="34" spans="1:26" s="25" customFormat="1" ht="15" customHeight="1" x14ac:dyDescent="0.2">
      <c r="A34" s="15"/>
      <c r="B34" s="61"/>
      <c r="C34" s="129"/>
      <c r="D34" s="101"/>
      <c r="E34" s="126"/>
      <c r="F34" s="121"/>
      <c r="G34" s="121"/>
      <c r="H34" s="62"/>
      <c r="I34" s="63"/>
      <c r="J34" s="65"/>
      <c r="K34" s="64"/>
      <c r="L34" s="213"/>
      <c r="M34" s="213"/>
      <c r="N34" s="213"/>
      <c r="O34" s="65"/>
      <c r="P34" s="188"/>
      <c r="Q34" s="65"/>
      <c r="R34" s="65"/>
      <c r="S34" s="193"/>
      <c r="T34" s="85"/>
      <c r="U34" s="15"/>
      <c r="V34" s="15"/>
      <c r="W34" s="15"/>
      <c r="X34" s="14"/>
      <c r="Y34" s="14"/>
      <c r="Z34" s="14"/>
    </row>
    <row r="35" spans="1:26" s="25" customFormat="1" ht="15" customHeight="1" x14ac:dyDescent="0.2">
      <c r="A35" s="15"/>
      <c r="B35" s="162"/>
      <c r="C35" s="163"/>
      <c r="D35" s="164"/>
      <c r="E35" s="165"/>
      <c r="F35" s="166"/>
      <c r="G35" s="166"/>
      <c r="H35" s="167"/>
      <c r="I35" s="168"/>
      <c r="J35" s="151"/>
      <c r="K35" s="167"/>
      <c r="L35" s="204"/>
      <c r="M35" s="204"/>
      <c r="N35" s="204"/>
      <c r="O35" s="151"/>
      <c r="P35" s="151"/>
      <c r="Q35" s="151"/>
      <c r="R35" s="151"/>
      <c r="S35" s="204"/>
      <c r="T35" s="194"/>
      <c r="U35" s="15"/>
      <c r="V35" s="15"/>
      <c r="W35" s="15"/>
      <c r="X35" s="14"/>
      <c r="Y35" s="14"/>
      <c r="Z35" s="14"/>
    </row>
    <row r="36" spans="1:26" s="25" customFormat="1" ht="15" customHeight="1" thickBot="1" x14ac:dyDescent="0.25">
      <c r="A36" s="15"/>
      <c r="B36" s="66"/>
      <c r="C36" s="130"/>
      <c r="D36" s="87"/>
      <c r="E36" s="127"/>
      <c r="F36" s="122"/>
      <c r="G36" s="122"/>
      <c r="H36" s="67"/>
      <c r="I36" s="68"/>
      <c r="J36" s="69"/>
      <c r="K36" s="67"/>
      <c r="L36" s="205"/>
      <c r="M36" s="205"/>
      <c r="N36" s="205"/>
      <c r="O36" s="158"/>
      <c r="P36" s="186"/>
      <c r="Q36" s="158"/>
      <c r="R36" s="69"/>
      <c r="S36" s="210"/>
      <c r="T36" s="86"/>
      <c r="U36" s="15"/>
      <c r="V36" s="15"/>
      <c r="W36" s="15"/>
      <c r="X36" s="14"/>
      <c r="Y36" s="14"/>
      <c r="Z36" s="14"/>
    </row>
    <row r="37" spans="1:26" s="25" customFormat="1" ht="18" customHeight="1" thickBot="1" x14ac:dyDescent="0.25">
      <c r="A37" s="15"/>
      <c r="B37" s="26">
        <f>COUNT(B33:B36)</f>
        <v>0</v>
      </c>
      <c r="C37" s="27"/>
      <c r="D37" s="45"/>
      <c r="E37" s="28" t="s">
        <v>21</v>
      </c>
      <c r="F37" s="131"/>
      <c r="G37" s="31"/>
      <c r="H37" s="123">
        <f>SUM(H33:H36)</f>
        <v>0</v>
      </c>
      <c r="I37" s="123">
        <f>SUM(I33:I36)</f>
        <v>0</v>
      </c>
      <c r="J37" s="31"/>
      <c r="K37" s="27">
        <f>SUM(K33:K36)</f>
        <v>0</v>
      </c>
      <c r="L37" s="27">
        <f>COUNTA(L33:L36)</f>
        <v>0</v>
      </c>
      <c r="M37" s="27">
        <f>COUNTA(M33:M36)</f>
        <v>0</v>
      </c>
      <c r="N37" s="27">
        <f>COUNTA(N33:N36)</f>
        <v>0</v>
      </c>
      <c r="O37" s="27"/>
      <c r="P37" s="31"/>
      <c r="Q37" s="31"/>
      <c r="R37" s="31"/>
      <c r="S37" s="27">
        <f>COUNTA(S33:S36)</f>
        <v>0</v>
      </c>
      <c r="T37" s="32"/>
      <c r="U37" s="16"/>
      <c r="V37" s="15"/>
      <c r="W37" s="15"/>
      <c r="X37" s="14"/>
      <c r="Y37" s="14"/>
      <c r="Z37" s="14"/>
    </row>
    <row r="38" spans="1:26" ht="7.5" customHeight="1" thickBot="1" x14ac:dyDescent="0.3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</row>
    <row r="39" spans="1:26" s="25" customFormat="1" ht="18" customHeight="1" thickBot="1" x14ac:dyDescent="0.25">
      <c r="A39" s="15"/>
      <c r="B39" s="124">
        <f>B32+B37</f>
        <v>0</v>
      </c>
      <c r="C39" s="27"/>
      <c r="D39" s="45"/>
      <c r="E39" s="28" t="s">
        <v>22</v>
      </c>
      <c r="F39" s="29"/>
      <c r="G39" s="27"/>
      <c r="H39" s="123">
        <f>H32+H37</f>
        <v>0</v>
      </c>
      <c r="I39" s="123">
        <f>I32+I37</f>
        <v>0</v>
      </c>
      <c r="J39" s="31"/>
      <c r="K39" s="27">
        <f>K32+K37</f>
        <v>0</v>
      </c>
      <c r="L39" s="123">
        <f>L32+L37</f>
        <v>0</v>
      </c>
      <c r="M39" s="123">
        <f>M32+M37</f>
        <v>0</v>
      </c>
      <c r="N39" s="123">
        <f>N32+N37</f>
        <v>0</v>
      </c>
      <c r="O39" s="123"/>
      <c r="P39" s="27"/>
      <c r="Q39" s="27"/>
      <c r="R39" s="31"/>
      <c r="S39" s="123">
        <f>S32+S37</f>
        <v>0</v>
      </c>
      <c r="T39" s="32"/>
      <c r="U39" s="16"/>
      <c r="V39" s="15"/>
      <c r="W39" s="15"/>
      <c r="X39" s="14"/>
      <c r="Y39" s="14"/>
      <c r="Z39" s="14"/>
    </row>
    <row r="40" spans="1:26" x14ac:dyDescent="0.25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spans="1:26" x14ac:dyDescent="0.25">
      <c r="A41" s="88"/>
      <c r="B41" s="88" t="e">
        <f>#REF!</f>
        <v>#REF!</v>
      </c>
      <c r="C41" s="89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6" x14ac:dyDescent="0.25">
      <c r="A42" s="88"/>
      <c r="B42" s="91" t="s">
        <v>45</v>
      </c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</row>
    <row r="43" spans="1:26" x14ac:dyDescent="0.25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</row>
    <row r="44" spans="1:26" x14ac:dyDescent="0.25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spans="1:26" x14ac:dyDescent="0.25">
      <c r="A45" s="88"/>
      <c r="B45" s="88"/>
      <c r="C45" s="89"/>
      <c r="D45" s="89"/>
      <c r="E45" s="88"/>
      <c r="F45" s="88"/>
      <c r="G45" s="88"/>
      <c r="H45" s="147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 spans="1:26" x14ac:dyDescent="0.25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147"/>
      <c r="S46" s="147"/>
      <c r="T46" s="88"/>
      <c r="U46" s="88"/>
      <c r="V46" s="88"/>
      <c r="W46" s="88"/>
    </row>
    <row r="47" spans="1:26" x14ac:dyDescent="0.2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51" spans="7:7" x14ac:dyDescent="0.25">
      <c r="G51" s="59"/>
    </row>
    <row r="52" spans="7:7" x14ac:dyDescent="0.25">
      <c r="G52" s="59"/>
    </row>
    <row r="53" spans="7:7" x14ac:dyDescent="0.25">
      <c r="G53" s="33"/>
    </row>
  </sheetData>
  <mergeCells count="20">
    <mergeCell ref="S9:S10"/>
    <mergeCell ref="S26:S27"/>
    <mergeCell ref="L26:R26"/>
    <mergeCell ref="L9:R9"/>
    <mergeCell ref="T9:T10"/>
    <mergeCell ref="T26:T27"/>
    <mergeCell ref="J26:J27"/>
    <mergeCell ref="K26:K27"/>
    <mergeCell ref="J9:J10"/>
    <mergeCell ref="K9:K10"/>
    <mergeCell ref="B9:B10"/>
    <mergeCell ref="C9:C10"/>
    <mergeCell ref="D9:D10"/>
    <mergeCell ref="E9:E10"/>
    <mergeCell ref="F9:I9"/>
    <mergeCell ref="B26:B27"/>
    <mergeCell ref="C26:C27"/>
    <mergeCell ref="D26:D27"/>
    <mergeCell ref="E26:E27"/>
    <mergeCell ref="F26:I26"/>
  </mergeCells>
  <pageMargins left="0.59055118110236204" right="0.1" top="0.7" bottom="0.2" header="0" footer="0"/>
  <pageSetup paperSize="9" scale="6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Rekap</vt:lpstr>
      <vt:lpstr>BTB 1, 2, 3</vt:lpstr>
      <vt:lpstr>BTB 4</vt:lpstr>
      <vt:lpstr>MDR</vt:lpstr>
      <vt:lpstr>'BTB 1, 2, 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2020-02-29T04:46:54Z</cp:lastPrinted>
  <dcterms:created xsi:type="dcterms:W3CDTF">2016-10-29T01:35:56Z</dcterms:created>
  <dcterms:modified xsi:type="dcterms:W3CDTF">2020-06-19T04:36:38Z</dcterms:modified>
</cp:coreProperties>
</file>