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155" yWindow="345" windowWidth="15480" windowHeight="6975"/>
  </bookViews>
  <sheets>
    <sheet name="Rekap" sheetId="18" r:id="rId1"/>
    <sheet name="BKW" sheetId="14" r:id="rId2"/>
    <sheet name="GBP" sheetId="39" r:id="rId3"/>
    <sheet name="BMP 1, 2" sheetId="25" r:id="rId4"/>
    <sheet name="BMP 4" sheetId="37" r:id="rId5"/>
    <sheet name="MR" sheetId="27" r:id="rId6"/>
    <sheet name="BTB 1, 2, 3" sheetId="28" r:id="rId7"/>
    <sheet name="BTB 4" sheetId="38" r:id="rId8"/>
    <sheet name="BL" sheetId="31" r:id="rId9"/>
    <sheet name="PGP" sheetId="32" r:id="rId10"/>
    <sheet name="BEM" sheetId="34" r:id="rId11"/>
    <sheet name="GCM" sheetId="35" r:id="rId12"/>
    <sheet name="PR" sheetId="36" r:id="rId13"/>
  </sheets>
  <calcPr calcId="145621"/>
</workbook>
</file>

<file path=xl/calcChain.xml><?xml version="1.0" encoding="utf-8"?>
<calcChain xmlns="http://schemas.openxmlformats.org/spreadsheetml/2006/main">
  <c r="X92" i="36" l="1"/>
  <c r="X90" i="36"/>
  <c r="X72" i="36"/>
  <c r="T72" i="36"/>
  <c r="B90" i="36"/>
  <c r="B72" i="36"/>
  <c r="B45" i="36"/>
  <c r="J27" i="36"/>
  <c r="L45" i="36"/>
  <c r="K45" i="36"/>
  <c r="J45" i="36"/>
  <c r="D45" i="36"/>
  <c r="L25" i="36"/>
  <c r="L27" i="36" s="1"/>
  <c r="K25" i="36"/>
  <c r="J25" i="36"/>
  <c r="D25" i="36"/>
  <c r="B27" i="36"/>
  <c r="L14" i="36"/>
  <c r="K14" i="36"/>
  <c r="J14" i="36"/>
  <c r="D14" i="36"/>
  <c r="C74" i="36"/>
  <c r="C56" i="36"/>
  <c r="C29" i="36"/>
  <c r="C7" i="36"/>
  <c r="L69" i="35"/>
  <c r="K69" i="35"/>
  <c r="J69" i="35"/>
  <c r="D69" i="35"/>
  <c r="B69" i="35"/>
  <c r="L49" i="35"/>
  <c r="K49" i="35"/>
  <c r="J49" i="35"/>
  <c r="D49" i="35"/>
  <c r="L42" i="35"/>
  <c r="K42" i="35"/>
  <c r="J42" i="35"/>
  <c r="D42" i="35"/>
  <c r="L35" i="35"/>
  <c r="K35" i="35"/>
  <c r="J35" i="35"/>
  <c r="D35" i="35"/>
  <c r="D88" i="35"/>
  <c r="D94" i="35"/>
  <c r="J94" i="35"/>
  <c r="B96" i="35"/>
  <c r="B114" i="35"/>
  <c r="V96" i="35"/>
  <c r="U114" i="35"/>
  <c r="U116" i="35" s="1"/>
  <c r="K88" i="35"/>
  <c r="L88" i="35"/>
  <c r="L94" i="35"/>
  <c r="K94" i="35"/>
  <c r="J88" i="35"/>
  <c r="W114" i="35"/>
  <c r="T114" i="35"/>
  <c r="W96" i="35"/>
  <c r="U96" i="35"/>
  <c r="T96" i="35"/>
  <c r="V114" i="35"/>
  <c r="L112" i="35"/>
  <c r="L106" i="35"/>
  <c r="K106" i="35"/>
  <c r="J106" i="35"/>
  <c r="J112" i="35"/>
  <c r="D112" i="35"/>
  <c r="D106" i="35"/>
  <c r="C98" i="35"/>
  <c r="C80" i="35"/>
  <c r="C53" i="35"/>
  <c r="C7" i="35"/>
  <c r="B25" i="34"/>
  <c r="L41" i="34"/>
  <c r="J35" i="34"/>
  <c r="J41" i="34"/>
  <c r="D35" i="34"/>
  <c r="D41" i="34"/>
  <c r="B43" i="34"/>
  <c r="B70" i="34"/>
  <c r="B88" i="34"/>
  <c r="L70" i="34"/>
  <c r="K70" i="34"/>
  <c r="L68" i="34"/>
  <c r="J68" i="34"/>
  <c r="J62" i="34"/>
  <c r="K62" i="34"/>
  <c r="D62" i="34"/>
  <c r="D68" i="34"/>
  <c r="L86" i="34"/>
  <c r="J86" i="34"/>
  <c r="J80" i="34"/>
  <c r="K80" i="34"/>
  <c r="D86" i="34"/>
  <c r="D80" i="34"/>
  <c r="T90" i="34"/>
  <c r="V88" i="34"/>
  <c r="X70" i="34"/>
  <c r="T70" i="34"/>
  <c r="C72" i="34"/>
  <c r="C54" i="34"/>
  <c r="C27" i="34"/>
  <c r="C7" i="34"/>
  <c r="B18" i="18"/>
  <c r="L20" i="32"/>
  <c r="J14" i="32"/>
  <c r="J22" i="32" s="1"/>
  <c r="K14" i="32"/>
  <c r="K22" i="32"/>
  <c r="K42" i="32" s="1"/>
  <c r="B22" i="32"/>
  <c r="D32" i="32"/>
  <c r="K20" i="32"/>
  <c r="J20" i="32"/>
  <c r="D20" i="32"/>
  <c r="J40" i="32"/>
  <c r="D40" i="32"/>
  <c r="B40" i="32"/>
  <c r="L40" i="32"/>
  <c r="K40" i="32"/>
  <c r="K38" i="32"/>
  <c r="K32" i="32"/>
  <c r="J32" i="32"/>
  <c r="U67" i="32"/>
  <c r="X85" i="32"/>
  <c r="V85" i="32"/>
  <c r="T85" i="32"/>
  <c r="L77" i="32"/>
  <c r="L83" i="32"/>
  <c r="L85" i="32"/>
  <c r="K85" i="32"/>
  <c r="J85" i="32"/>
  <c r="B85" i="32"/>
  <c r="B67" i="32"/>
  <c r="D67" i="32"/>
  <c r="J67" i="32"/>
  <c r="L67" i="32"/>
  <c r="K67" i="32"/>
  <c r="L65" i="32"/>
  <c r="K65" i="32"/>
  <c r="L59" i="32"/>
  <c r="K59" i="32"/>
  <c r="J59" i="32"/>
  <c r="J65" i="32"/>
  <c r="C69" i="32"/>
  <c r="C51" i="32"/>
  <c r="C24" i="32"/>
  <c r="C7" i="32"/>
  <c r="J23" i="31"/>
  <c r="B23" i="31"/>
  <c r="K43" i="31"/>
  <c r="K41" i="31"/>
  <c r="K39" i="31"/>
  <c r="K68" i="31"/>
  <c r="K78" i="31"/>
  <c r="K84" i="31"/>
  <c r="D86" i="31"/>
  <c r="B86" i="31"/>
  <c r="V88" i="31"/>
  <c r="T88" i="31"/>
  <c r="AE86" i="31"/>
  <c r="AD86" i="31"/>
  <c r="AC86" i="31"/>
  <c r="AB86" i="31"/>
  <c r="AA86" i="31"/>
  <c r="Z86" i="31"/>
  <c r="Y86" i="31"/>
  <c r="X86" i="31"/>
  <c r="W86" i="31"/>
  <c r="V86" i="31"/>
  <c r="U86" i="31"/>
  <c r="T86" i="31"/>
  <c r="AE68" i="31"/>
  <c r="AD68" i="31"/>
  <c r="AC68" i="31"/>
  <c r="AB68" i="31"/>
  <c r="AA68" i="31"/>
  <c r="Z68" i="31"/>
  <c r="Y68" i="31"/>
  <c r="X68" i="31"/>
  <c r="W68" i="31"/>
  <c r="V68" i="31"/>
  <c r="U68" i="31"/>
  <c r="T68" i="31"/>
  <c r="B88" i="31"/>
  <c r="L88" i="31"/>
  <c r="J88" i="31"/>
  <c r="L86" i="31"/>
  <c r="K86" i="31"/>
  <c r="J86" i="31"/>
  <c r="D84" i="31"/>
  <c r="D78" i="31"/>
  <c r="B68" i="31"/>
  <c r="B41" i="31"/>
  <c r="L33" i="31"/>
  <c r="L39" i="31"/>
  <c r="D39" i="31"/>
  <c r="D33" i="31"/>
  <c r="J33" i="31"/>
  <c r="J39" i="31"/>
  <c r="D41" i="31"/>
  <c r="B43" i="31"/>
  <c r="C70" i="31"/>
  <c r="C52" i="31"/>
  <c r="C25" i="31"/>
  <c r="C7" i="31"/>
  <c r="L43" i="31"/>
  <c r="J43" i="31"/>
  <c r="L41" i="31"/>
  <c r="J41" i="31"/>
  <c r="L23" i="31"/>
  <c r="K23" i="31"/>
  <c r="D23" i="31"/>
  <c r="K21" i="31"/>
  <c r="L21" i="31"/>
  <c r="L15" i="31"/>
  <c r="K15" i="31"/>
  <c r="J15" i="31"/>
  <c r="J21" i="31"/>
  <c r="D21" i="31"/>
  <c r="D15" i="31"/>
  <c r="B734" i="38"/>
  <c r="D734" i="38"/>
  <c r="L734" i="38"/>
  <c r="K734" i="38"/>
  <c r="J734" i="38"/>
  <c r="L726" i="38"/>
  <c r="L732" i="38"/>
  <c r="K732" i="38"/>
  <c r="J732" i="38"/>
  <c r="D732" i="38"/>
  <c r="D726" i="38"/>
  <c r="K726" i="38"/>
  <c r="J726" i="38"/>
  <c r="K714" i="38"/>
  <c r="D714" i="38"/>
  <c r="L662" i="38"/>
  <c r="K662" i="38"/>
  <c r="D662" i="38"/>
  <c r="L485" i="38"/>
  <c r="K485" i="38"/>
  <c r="D485" i="38"/>
  <c r="L173" i="38"/>
  <c r="K173" i="38"/>
  <c r="U168" i="38"/>
  <c r="D173" i="38"/>
  <c r="L43" i="38"/>
  <c r="K43" i="38"/>
  <c r="D43" i="38"/>
  <c r="C718" i="38"/>
  <c r="C7" i="38"/>
  <c r="B779" i="38"/>
  <c r="W761" i="38"/>
  <c r="T761" i="38"/>
  <c r="T781" i="38" s="1"/>
  <c r="W779" i="38"/>
  <c r="T779" i="38"/>
  <c r="J777" i="38"/>
  <c r="K777" i="38"/>
  <c r="K779" i="38" s="1"/>
  <c r="L771" i="38"/>
  <c r="K771" i="38"/>
  <c r="J771" i="38"/>
  <c r="D771" i="38"/>
  <c r="C763" i="38"/>
  <c r="C745" i="38"/>
  <c r="B761" i="38"/>
  <c r="L759" i="38"/>
  <c r="J759" i="38"/>
  <c r="K759" i="38"/>
  <c r="L753" i="38"/>
  <c r="K753" i="38"/>
  <c r="J753" i="38"/>
  <c r="J761" i="38" s="1"/>
  <c r="D759" i="38"/>
  <c r="D753" i="38"/>
  <c r="J110" i="28"/>
  <c r="J116" i="28"/>
  <c r="L118" i="28"/>
  <c r="K118" i="28"/>
  <c r="J118" i="28"/>
  <c r="D118" i="28"/>
  <c r="B118" i="28"/>
  <c r="L100" i="28"/>
  <c r="L98" i="28"/>
  <c r="K98" i="28"/>
  <c r="K100" i="28" s="1"/>
  <c r="J98" i="28"/>
  <c r="J100" i="28" s="1"/>
  <c r="D98" i="28"/>
  <c r="D100" i="28" s="1"/>
  <c r="D120" i="28" s="1"/>
  <c r="T75" i="28"/>
  <c r="L116" i="28"/>
  <c r="K116" i="28"/>
  <c r="D116" i="28"/>
  <c r="L110" i="28"/>
  <c r="K110" i="28"/>
  <c r="D110" i="28"/>
  <c r="D137" i="28"/>
  <c r="B145" i="28"/>
  <c r="B163" i="28"/>
  <c r="AE163" i="28"/>
  <c r="AD163" i="28"/>
  <c r="AC163" i="28"/>
  <c r="AB163" i="28"/>
  <c r="AA163" i="28"/>
  <c r="Z163" i="28"/>
  <c r="Y163" i="28"/>
  <c r="X163" i="28"/>
  <c r="W163" i="28"/>
  <c r="V163" i="28"/>
  <c r="U163" i="28"/>
  <c r="T163" i="28"/>
  <c r="AE145" i="28"/>
  <c r="AE165" i="28" s="1"/>
  <c r="AD145" i="28"/>
  <c r="AD165" i="28" s="1"/>
  <c r="AC145" i="28"/>
  <c r="AC165" i="28" s="1"/>
  <c r="AB145" i="28"/>
  <c r="AB165" i="28" s="1"/>
  <c r="AA145" i="28"/>
  <c r="AA165" i="28" s="1"/>
  <c r="Z145" i="28"/>
  <c r="Z165" i="28" s="1"/>
  <c r="Y145" i="28"/>
  <c r="Y165" i="28" s="1"/>
  <c r="X145" i="28"/>
  <c r="X165" i="28" s="1"/>
  <c r="W145" i="28"/>
  <c r="W165" i="28" s="1"/>
  <c r="V145" i="28"/>
  <c r="V165" i="28" s="1"/>
  <c r="U145" i="28"/>
  <c r="U165" i="28" s="1"/>
  <c r="T145" i="28"/>
  <c r="T165" i="28" s="1"/>
  <c r="D145" i="28"/>
  <c r="L143" i="28"/>
  <c r="K143" i="28"/>
  <c r="J143" i="28"/>
  <c r="L137" i="28"/>
  <c r="L145" i="28" s="1"/>
  <c r="K137" i="28"/>
  <c r="K145" i="28" s="1"/>
  <c r="J137" i="28"/>
  <c r="J145" i="28" s="1"/>
  <c r="D143" i="28"/>
  <c r="J155" i="28"/>
  <c r="J163" i="28" s="1"/>
  <c r="K155" i="28"/>
  <c r="K161" i="28"/>
  <c r="J161" i="28"/>
  <c r="C147" i="28"/>
  <c r="C129" i="28"/>
  <c r="C102" i="28"/>
  <c r="C7" i="28"/>
  <c r="B43" i="27"/>
  <c r="L41" i="27"/>
  <c r="K41" i="27"/>
  <c r="J41" i="27"/>
  <c r="D41" i="27"/>
  <c r="D23" i="27"/>
  <c r="B23" i="27"/>
  <c r="B41" i="27"/>
  <c r="D21" i="27"/>
  <c r="K21" i="27"/>
  <c r="K23" i="27" s="1"/>
  <c r="K43" i="27" s="1"/>
  <c r="L21" i="27"/>
  <c r="L23" i="27" s="1"/>
  <c r="J21" i="27"/>
  <c r="J23" i="27" s="1"/>
  <c r="J43" i="27" s="1"/>
  <c r="B68" i="27"/>
  <c r="Z86" i="27"/>
  <c r="W86" i="27"/>
  <c r="T86" i="27"/>
  <c r="Y68" i="27"/>
  <c r="W68" i="27"/>
  <c r="T68" i="27"/>
  <c r="D66" i="27"/>
  <c r="D60" i="27"/>
  <c r="K84" i="27"/>
  <c r="J84" i="27"/>
  <c r="K78" i="27"/>
  <c r="J78" i="27"/>
  <c r="D78" i="27"/>
  <c r="D84" i="27"/>
  <c r="B86" i="27"/>
  <c r="L66" i="27"/>
  <c r="K66" i="27"/>
  <c r="J66" i="27"/>
  <c r="C70" i="27"/>
  <c r="C52" i="27"/>
  <c r="C25" i="27"/>
  <c r="C7" i="27"/>
  <c r="AA88" i="37"/>
  <c r="W88" i="37"/>
  <c r="T88" i="37"/>
  <c r="AA86" i="37"/>
  <c r="AC86" i="37"/>
  <c r="V68" i="37"/>
  <c r="T68" i="37"/>
  <c r="L86" i="37"/>
  <c r="L84" i="37"/>
  <c r="J84" i="37"/>
  <c r="J88" i="37"/>
  <c r="D88" i="37"/>
  <c r="B88" i="37"/>
  <c r="K86" i="37"/>
  <c r="J86" i="37"/>
  <c r="D86" i="37"/>
  <c r="B86" i="37"/>
  <c r="B68" i="37"/>
  <c r="L78" i="37"/>
  <c r="K78" i="37"/>
  <c r="K84" i="37"/>
  <c r="J78" i="37"/>
  <c r="D84" i="37"/>
  <c r="D78" i="37"/>
  <c r="L66" i="37"/>
  <c r="K60" i="37"/>
  <c r="J60" i="37"/>
  <c r="J66" i="37"/>
  <c r="D66" i="37"/>
  <c r="D60" i="37"/>
  <c r="C70" i="37"/>
  <c r="C52" i="37"/>
  <c r="C25" i="37"/>
  <c r="C7" i="37"/>
  <c r="B41" i="37"/>
  <c r="D39" i="37"/>
  <c r="L39" i="37"/>
  <c r="K39" i="37"/>
  <c r="J39" i="37"/>
  <c r="J33" i="37"/>
  <c r="L33" i="37"/>
  <c r="L41" i="37" s="1"/>
  <c r="K33" i="37"/>
  <c r="D15" i="37"/>
  <c r="D21" i="37"/>
  <c r="D33" i="37"/>
  <c r="J21" i="37"/>
  <c r="K21" i="37"/>
  <c r="L21" i="37"/>
  <c r="L15" i="37"/>
  <c r="K15" i="37"/>
  <c r="J15" i="37"/>
  <c r="B23" i="37"/>
  <c r="B43" i="37" s="1"/>
  <c r="J43" i="25"/>
  <c r="D43" i="25"/>
  <c r="K43" i="25"/>
  <c r="L43" i="25"/>
  <c r="D51" i="25"/>
  <c r="J51" i="25"/>
  <c r="K51" i="25"/>
  <c r="L51" i="25"/>
  <c r="V120" i="25"/>
  <c r="T120" i="25"/>
  <c r="Y102" i="25"/>
  <c r="U102" i="25"/>
  <c r="T102" i="25"/>
  <c r="T122" i="25" s="1"/>
  <c r="B102" i="25"/>
  <c r="B75" i="25"/>
  <c r="L67" i="25"/>
  <c r="L75" i="25" s="1"/>
  <c r="L73" i="25"/>
  <c r="K67" i="25"/>
  <c r="K75" i="25" s="1"/>
  <c r="K73" i="25"/>
  <c r="J73" i="25"/>
  <c r="J75" i="25" s="1"/>
  <c r="J67" i="25"/>
  <c r="D73" i="25"/>
  <c r="D67" i="25"/>
  <c r="D75" i="25" s="1"/>
  <c r="L55" i="25"/>
  <c r="K55" i="25"/>
  <c r="J55" i="25"/>
  <c r="D55" i="25"/>
  <c r="U87" i="39"/>
  <c r="T85" i="39"/>
  <c r="V67" i="39"/>
  <c r="T67" i="39"/>
  <c r="L67" i="39"/>
  <c r="K67" i="39"/>
  <c r="J67" i="39"/>
  <c r="K85" i="39"/>
  <c r="J85" i="39"/>
  <c r="J87" i="39"/>
  <c r="B67" i="39"/>
  <c r="B85" i="39"/>
  <c r="B40" i="39"/>
  <c r="D14" i="39"/>
  <c r="D38" i="39"/>
  <c r="B22" i="39"/>
  <c r="J14" i="39"/>
  <c r="J20" i="39"/>
  <c r="L20" i="39"/>
  <c r="K20" i="39"/>
  <c r="L14" i="39"/>
  <c r="K14" i="39"/>
  <c r="K22" i="39" s="1"/>
  <c r="D20" i="39"/>
  <c r="U125" i="14"/>
  <c r="T125" i="14"/>
  <c r="U105" i="14"/>
  <c r="T105" i="14"/>
  <c r="U123" i="14"/>
  <c r="T123" i="14"/>
  <c r="J125" i="14"/>
  <c r="J121" i="14"/>
  <c r="D123" i="14"/>
  <c r="B123" i="14"/>
  <c r="B105" i="14"/>
  <c r="D105" i="14"/>
  <c r="J105" i="14"/>
  <c r="L105" i="14"/>
  <c r="K105" i="14"/>
  <c r="K103" i="14"/>
  <c r="L103" i="14"/>
  <c r="L97" i="14"/>
  <c r="K97" i="14"/>
  <c r="J97" i="14"/>
  <c r="J103" i="14"/>
  <c r="D103" i="14"/>
  <c r="D97" i="14"/>
  <c r="D76" i="14"/>
  <c r="D70" i="14"/>
  <c r="C104" i="25"/>
  <c r="C86" i="25"/>
  <c r="C59" i="25"/>
  <c r="C7" i="25"/>
  <c r="K27" i="36" l="1"/>
  <c r="D27" i="36"/>
  <c r="B51" i="35"/>
  <c r="B71" i="35" s="1"/>
  <c r="K716" i="38"/>
  <c r="D716" i="38"/>
  <c r="B716" i="38"/>
  <c r="T116" i="35"/>
  <c r="L96" i="35"/>
  <c r="J96" i="35"/>
  <c r="K96" i="35"/>
  <c r="J114" i="35"/>
  <c r="J116" i="35" s="1"/>
  <c r="B116" i="35"/>
  <c r="D96" i="35"/>
  <c r="L114" i="35"/>
  <c r="B45" i="34"/>
  <c r="J485" i="38"/>
  <c r="J779" i="38"/>
  <c r="J173" i="38"/>
  <c r="L714" i="38"/>
  <c r="L716" i="38" s="1"/>
  <c r="J43" i="38"/>
  <c r="J714" i="38"/>
  <c r="T714" i="38" s="1"/>
  <c r="J662" i="38"/>
  <c r="K761" i="38"/>
  <c r="D761" i="38"/>
  <c r="K163" i="28"/>
  <c r="K86" i="27"/>
  <c r="D86" i="27"/>
  <c r="J86" i="27"/>
  <c r="B88" i="27"/>
  <c r="D68" i="27"/>
  <c r="K41" i="37"/>
  <c r="D41" i="37"/>
  <c r="J23" i="37"/>
  <c r="K23" i="37"/>
  <c r="D23" i="37"/>
  <c r="J41" i="37"/>
  <c r="L22" i="39"/>
  <c r="D22" i="39"/>
  <c r="J22" i="39"/>
  <c r="J76" i="14"/>
  <c r="B78" i="14"/>
  <c r="K58" i="14"/>
  <c r="J716" i="38" l="1"/>
  <c r="D43" i="37"/>
  <c r="L58" i="14" l="1"/>
  <c r="J58" i="14"/>
  <c r="D58" i="14"/>
  <c r="L50" i="14"/>
  <c r="K50" i="14"/>
  <c r="J50" i="14"/>
  <c r="D50" i="14"/>
  <c r="C69" i="39"/>
  <c r="C51" i="39"/>
  <c r="C24" i="39"/>
  <c r="C7" i="39"/>
  <c r="E52" i="18"/>
  <c r="J67" i="35" l="1"/>
  <c r="D67" i="35"/>
  <c r="L67" i="35"/>
  <c r="K67" i="35"/>
  <c r="D32" i="39" l="1"/>
  <c r="D40" i="39" s="1"/>
  <c r="B89" i="39"/>
  <c r="AE85" i="39"/>
  <c r="AD85" i="39"/>
  <c r="AC85" i="39"/>
  <c r="AB85" i="39"/>
  <c r="AA85" i="39"/>
  <c r="Z85" i="39"/>
  <c r="Y85" i="39"/>
  <c r="X85" i="39"/>
  <c r="W85" i="39"/>
  <c r="V85" i="39"/>
  <c r="U85" i="39"/>
  <c r="L83" i="39"/>
  <c r="K83" i="39"/>
  <c r="J83" i="39"/>
  <c r="D83" i="39"/>
  <c r="L77" i="39"/>
  <c r="L85" i="39" s="1"/>
  <c r="K77" i="39"/>
  <c r="J77" i="39"/>
  <c r="D77" i="39"/>
  <c r="AE67" i="39"/>
  <c r="AD67" i="39"/>
  <c r="AD87" i="39" s="1"/>
  <c r="Q10" i="18" s="1"/>
  <c r="AC67" i="39"/>
  <c r="AB67" i="39"/>
  <c r="AA67" i="39"/>
  <c r="Z67" i="39"/>
  <c r="Z87" i="39" s="1"/>
  <c r="M10" i="18" s="1"/>
  <c r="Y67" i="39"/>
  <c r="X67" i="39"/>
  <c r="W67" i="39"/>
  <c r="V87" i="39"/>
  <c r="I10" i="18" s="1"/>
  <c r="U67" i="39"/>
  <c r="L65" i="39"/>
  <c r="K65" i="39"/>
  <c r="J65" i="39"/>
  <c r="D65" i="39"/>
  <c r="K59" i="39"/>
  <c r="J59" i="39"/>
  <c r="D59" i="39"/>
  <c r="B47" i="39"/>
  <c r="L38" i="39"/>
  <c r="K38" i="39"/>
  <c r="J38" i="39"/>
  <c r="L32" i="39"/>
  <c r="L40" i="39" s="1"/>
  <c r="K32" i="39"/>
  <c r="K40" i="39" s="1"/>
  <c r="J32" i="39"/>
  <c r="J40" i="39" s="1"/>
  <c r="B4" i="39"/>
  <c r="B10" i="18"/>
  <c r="B11" i="18" s="1"/>
  <c r="B12" i="18" s="1"/>
  <c r="B13" i="18" s="1"/>
  <c r="D42" i="39" l="1"/>
  <c r="D85" i="39"/>
  <c r="E10" i="18" s="1"/>
  <c r="B87" i="39"/>
  <c r="D67" i="39"/>
  <c r="L59" i="39"/>
  <c r="L87" i="39" s="1"/>
  <c r="W87" i="39"/>
  <c r="J10" i="18" s="1"/>
  <c r="AA87" i="39"/>
  <c r="N10" i="18" s="1"/>
  <c r="AE87" i="39"/>
  <c r="R10" i="18" s="1"/>
  <c r="T87" i="39"/>
  <c r="G10" i="18" s="1"/>
  <c r="X87" i="39"/>
  <c r="K10" i="18" s="1"/>
  <c r="AB87" i="39"/>
  <c r="O10" i="18" s="1"/>
  <c r="H10" i="18"/>
  <c r="Y87" i="39"/>
  <c r="L10" i="18" s="1"/>
  <c r="AC87" i="39"/>
  <c r="P10" i="18" s="1"/>
  <c r="B42" i="39"/>
  <c r="T732" i="38" l="1"/>
  <c r="K87" i="39"/>
  <c r="D87" i="39"/>
  <c r="S10" i="18"/>
  <c r="D10" i="18"/>
  <c r="F10" i="18" s="1"/>
  <c r="K42" i="39"/>
  <c r="L42" i="39"/>
  <c r="J42" i="39"/>
  <c r="T10" i="18" l="1"/>
  <c r="L76" i="14" l="1"/>
  <c r="K76" i="14"/>
  <c r="D78" i="14" l="1"/>
  <c r="D161" i="28" l="1"/>
  <c r="J70" i="14" l="1"/>
  <c r="J78" i="14" s="1"/>
  <c r="J43" i="14" l="1"/>
  <c r="B120" i="25" l="1"/>
  <c r="AB86" i="37"/>
  <c r="D155" i="28" l="1"/>
  <c r="D163" i="28" s="1"/>
  <c r="B783" i="38" l="1"/>
  <c r="AE779" i="38"/>
  <c r="AD779" i="38"/>
  <c r="AC779" i="38"/>
  <c r="AB779" i="38"/>
  <c r="AA779" i="38"/>
  <c r="Z779" i="38"/>
  <c r="Y779" i="38"/>
  <c r="X779" i="38"/>
  <c r="V779" i="38"/>
  <c r="U779" i="38"/>
  <c r="L777" i="38"/>
  <c r="L779" i="38" s="1"/>
  <c r="D777" i="38"/>
  <c r="AE761" i="38"/>
  <c r="AD761" i="38"/>
  <c r="AC761" i="38"/>
  <c r="AB761" i="38"/>
  <c r="AA761" i="38"/>
  <c r="Z761" i="38"/>
  <c r="Y761" i="38"/>
  <c r="X761" i="38"/>
  <c r="V761" i="38"/>
  <c r="U761" i="38"/>
  <c r="L761" i="38"/>
  <c r="L781" i="38" s="1"/>
  <c r="B741" i="38"/>
  <c r="B736" i="38"/>
  <c r="B4" i="38"/>
  <c r="L736" i="38" l="1"/>
  <c r="K736" i="38"/>
  <c r="D15" i="18"/>
  <c r="D779" i="38"/>
  <c r="E15" i="18" s="1"/>
  <c r="G15" i="18"/>
  <c r="V781" i="38"/>
  <c r="I15" i="18" s="1"/>
  <c r="X781" i="38"/>
  <c r="K15" i="18" s="1"/>
  <c r="Z781" i="38"/>
  <c r="M15" i="18" s="1"/>
  <c r="AB781" i="38"/>
  <c r="O15" i="18" s="1"/>
  <c r="AD781" i="38"/>
  <c r="Q15" i="18" s="1"/>
  <c r="J781" i="38"/>
  <c r="D736" i="38"/>
  <c r="J736" i="38"/>
  <c r="K781" i="38"/>
  <c r="B781" i="38"/>
  <c r="U781" i="38"/>
  <c r="H15" i="18" s="1"/>
  <c r="W781" i="38"/>
  <c r="J15" i="18" s="1"/>
  <c r="Y781" i="38"/>
  <c r="L15" i="18" s="1"/>
  <c r="AA781" i="38"/>
  <c r="N15" i="18" s="1"/>
  <c r="AC781" i="38"/>
  <c r="P15" i="18" s="1"/>
  <c r="AE781" i="38"/>
  <c r="R15" i="18" s="1"/>
  <c r="D781" i="38" l="1"/>
  <c r="F15" i="18"/>
  <c r="S15" i="18"/>
  <c r="T15" i="18" l="1"/>
  <c r="B90" i="37" l="1"/>
  <c r="AE86" i="37"/>
  <c r="AD86" i="37"/>
  <c r="Z86" i="37"/>
  <c r="Y86" i="37"/>
  <c r="X86" i="37"/>
  <c r="W86" i="37"/>
  <c r="V86" i="37"/>
  <c r="U86" i="37"/>
  <c r="T86" i="37"/>
  <c r="AE68" i="37"/>
  <c r="AD68" i="37"/>
  <c r="AC68" i="37"/>
  <c r="AB68" i="37"/>
  <c r="AA68" i="37"/>
  <c r="Z68" i="37"/>
  <c r="Y68" i="37"/>
  <c r="X68" i="37"/>
  <c r="W68" i="37"/>
  <c r="U68" i="37"/>
  <c r="K66" i="37"/>
  <c r="K68" i="37" s="1"/>
  <c r="L60" i="37"/>
  <c r="L68" i="37" s="1"/>
  <c r="B48" i="37"/>
  <c r="L23" i="37"/>
  <c r="B4" i="37"/>
  <c r="G12" i="18" l="1"/>
  <c r="X88" i="37"/>
  <c r="K12" i="18" s="1"/>
  <c r="AB88" i="37"/>
  <c r="O12" i="18" s="1"/>
  <c r="J68" i="37"/>
  <c r="E12" i="18"/>
  <c r="Z88" i="37"/>
  <c r="M12" i="18" s="1"/>
  <c r="D68" i="37"/>
  <c r="J12" i="18"/>
  <c r="N12" i="18"/>
  <c r="AE88" i="37"/>
  <c r="R12" i="18" s="1"/>
  <c r="U88" i="37"/>
  <c r="H12" i="18" s="1"/>
  <c r="Y88" i="37"/>
  <c r="L12" i="18" s="1"/>
  <c r="AC88" i="37"/>
  <c r="P12" i="18" s="1"/>
  <c r="V88" i="37"/>
  <c r="I12" i="18" s="1"/>
  <c r="AD88" i="37"/>
  <c r="Q12" i="18" s="1"/>
  <c r="L88" i="37" l="1"/>
  <c r="D12" i="18"/>
  <c r="F12" i="18" s="1"/>
  <c r="S12" i="18"/>
  <c r="T12" i="18" l="1"/>
  <c r="D43" i="14" l="1"/>
  <c r="J37" i="25" l="1"/>
  <c r="K100" i="25"/>
  <c r="J100" i="25"/>
  <c r="D100" i="25"/>
  <c r="L100" i="25" l="1"/>
  <c r="K60" i="27" l="1"/>
  <c r="K68" i="27" s="1"/>
  <c r="K88" i="27" s="1"/>
  <c r="J60" i="27"/>
  <c r="J68" i="27" s="1"/>
  <c r="L60" i="27" l="1"/>
  <c r="L68" i="27" s="1"/>
  <c r="K37" i="25"/>
  <c r="L37" i="25" l="1"/>
  <c r="D14" i="32" l="1"/>
  <c r="D22" i="32" s="1"/>
  <c r="D59" i="32" l="1"/>
  <c r="D65" i="32" l="1"/>
  <c r="B57" i="25" l="1"/>
  <c r="B77" i="25" s="1"/>
  <c r="D94" i="25"/>
  <c r="D102" i="25" s="1"/>
  <c r="B165" i="28" l="1"/>
  <c r="AE67" i="32"/>
  <c r="AD67" i="32"/>
  <c r="AC67" i="32"/>
  <c r="AB67" i="32"/>
  <c r="AA67" i="32"/>
  <c r="Z67" i="32"/>
  <c r="Y67" i="32"/>
  <c r="X67" i="32"/>
  <c r="X87" i="32" s="1"/>
  <c r="W67" i="32"/>
  <c r="V67" i="32"/>
  <c r="T67" i="32"/>
  <c r="AE96" i="35" l="1"/>
  <c r="AD96" i="35"/>
  <c r="AC96" i="35"/>
  <c r="AB96" i="35"/>
  <c r="AA96" i="35"/>
  <c r="Z96" i="35"/>
  <c r="Y96" i="35"/>
  <c r="X96" i="35"/>
  <c r="AE114" i="35" l="1"/>
  <c r="AD114" i="35"/>
  <c r="AC114" i="35"/>
  <c r="AB114" i="35"/>
  <c r="AA114" i="35"/>
  <c r="Z114" i="35"/>
  <c r="Y114" i="35"/>
  <c r="X114" i="35"/>
  <c r="L61" i="35"/>
  <c r="K61" i="35"/>
  <c r="J61" i="35"/>
  <c r="D61" i="35"/>
  <c r="AE90" i="36"/>
  <c r="AD90" i="36"/>
  <c r="AC90" i="36"/>
  <c r="AB90" i="36"/>
  <c r="AA90" i="36"/>
  <c r="Z90" i="36"/>
  <c r="Y90" i="36"/>
  <c r="W90" i="36"/>
  <c r="V90" i="36"/>
  <c r="U90" i="36"/>
  <c r="T90" i="36"/>
  <c r="AE72" i="36"/>
  <c r="AD72" i="36"/>
  <c r="AC72" i="36"/>
  <c r="AB72" i="36"/>
  <c r="AA72" i="36"/>
  <c r="Z72" i="36"/>
  <c r="Y72" i="36"/>
  <c r="W72" i="36"/>
  <c r="V72" i="36"/>
  <c r="U72" i="36"/>
  <c r="L88" i="36"/>
  <c r="K88" i="36"/>
  <c r="J88" i="36"/>
  <c r="D88" i="36"/>
  <c r="L82" i="36"/>
  <c r="K82" i="36"/>
  <c r="J82" i="36"/>
  <c r="D82" i="36"/>
  <c r="D90" i="36" s="1"/>
  <c r="D70" i="36"/>
  <c r="J70" i="36"/>
  <c r="K70" i="36"/>
  <c r="L70" i="36"/>
  <c r="L64" i="36"/>
  <c r="K64" i="36"/>
  <c r="J64" i="36"/>
  <c r="D64" i="36"/>
  <c r="D43" i="36"/>
  <c r="J43" i="36"/>
  <c r="K43" i="36"/>
  <c r="L43" i="36"/>
  <c r="L37" i="36"/>
  <c r="K37" i="36"/>
  <c r="J37" i="36"/>
  <c r="D37" i="36"/>
  <c r="AE88" i="34"/>
  <c r="AD88" i="34"/>
  <c r="AC88" i="34"/>
  <c r="AB88" i="34"/>
  <c r="AA88" i="34"/>
  <c r="Z88" i="34"/>
  <c r="Y88" i="34"/>
  <c r="X88" i="34"/>
  <c r="W88" i="34"/>
  <c r="U88" i="34"/>
  <c r="T88" i="34"/>
  <c r="AE70" i="34"/>
  <c r="AD70" i="34"/>
  <c r="AC70" i="34"/>
  <c r="AB70" i="34"/>
  <c r="AA70" i="34"/>
  <c r="Z70" i="34"/>
  <c r="Y70" i="34"/>
  <c r="W70" i="34"/>
  <c r="V70" i="34"/>
  <c r="U70" i="34"/>
  <c r="L80" i="34"/>
  <c r="K86" i="34"/>
  <c r="L62" i="34"/>
  <c r="K68" i="34"/>
  <c r="K35" i="34"/>
  <c r="L35" i="34"/>
  <c r="K41" i="34"/>
  <c r="AE85" i="32"/>
  <c r="AD85" i="32"/>
  <c r="AC85" i="32"/>
  <c r="AB85" i="32"/>
  <c r="AA85" i="32"/>
  <c r="Z85" i="32"/>
  <c r="Y85" i="32"/>
  <c r="W85" i="32"/>
  <c r="U85" i="32"/>
  <c r="K83" i="32"/>
  <c r="J83" i="32"/>
  <c r="D83" i="32"/>
  <c r="K77" i="32"/>
  <c r="J77" i="32"/>
  <c r="D77" i="32"/>
  <c r="L38" i="32"/>
  <c r="J38" i="32"/>
  <c r="D38" i="32"/>
  <c r="L32" i="32"/>
  <c r="L78" i="31"/>
  <c r="J78" i="31"/>
  <c r="J60" i="31"/>
  <c r="K66" i="31"/>
  <c r="J66" i="31"/>
  <c r="D66" i="31"/>
  <c r="D60" i="31"/>
  <c r="K33" i="31"/>
  <c r="L161" i="28"/>
  <c r="L155" i="28"/>
  <c r="L163" i="28" s="1"/>
  <c r="L39" i="27"/>
  <c r="K39" i="27"/>
  <c r="J39" i="27"/>
  <c r="L33" i="27"/>
  <c r="K33" i="27"/>
  <c r="J33" i="27"/>
  <c r="D33" i="27"/>
  <c r="D39" i="27"/>
  <c r="L84" i="27"/>
  <c r="L78" i="27"/>
  <c r="AE102" i="25"/>
  <c r="AD102" i="25"/>
  <c r="AC102" i="25"/>
  <c r="AB102" i="25"/>
  <c r="AA102" i="25"/>
  <c r="Z102" i="25"/>
  <c r="X102" i="25"/>
  <c r="W102" i="25"/>
  <c r="V102" i="25"/>
  <c r="V122" i="25" s="1"/>
  <c r="D118" i="25"/>
  <c r="D112" i="25"/>
  <c r="J94" i="25"/>
  <c r="J102" i="25" s="1"/>
  <c r="L94" i="25"/>
  <c r="L102" i="25" s="1"/>
  <c r="K94" i="25"/>
  <c r="K102" i="25" s="1"/>
  <c r="V123" i="14"/>
  <c r="AE123" i="14"/>
  <c r="AD123" i="14"/>
  <c r="AC123" i="14"/>
  <c r="AB123" i="14"/>
  <c r="AA123" i="14"/>
  <c r="Z123" i="14"/>
  <c r="Y123" i="14"/>
  <c r="X123" i="14"/>
  <c r="W123" i="14"/>
  <c r="AE105" i="14"/>
  <c r="AD105" i="14"/>
  <c r="AC105" i="14"/>
  <c r="AB105" i="14"/>
  <c r="AA105" i="14"/>
  <c r="Z105" i="14"/>
  <c r="Y105" i="14"/>
  <c r="X105" i="14"/>
  <c r="W105" i="14"/>
  <c r="V105" i="14"/>
  <c r="L86" i="27" l="1"/>
  <c r="D43" i="27"/>
  <c r="D85" i="32"/>
  <c r="D120" i="25"/>
  <c r="J72" i="36"/>
  <c r="L43" i="27"/>
  <c r="V125" i="14"/>
  <c r="K72" i="36"/>
  <c r="J88" i="34"/>
  <c r="J90" i="36"/>
  <c r="U90" i="34"/>
  <c r="B47" i="36"/>
  <c r="D88" i="34"/>
  <c r="L88" i="34"/>
  <c r="B92" i="36"/>
  <c r="L90" i="36"/>
  <c r="T92" i="36"/>
  <c r="U92" i="36"/>
  <c r="V92" i="36"/>
  <c r="L72" i="36"/>
  <c r="D72" i="36"/>
  <c r="D92" i="36" s="1"/>
  <c r="K90" i="36"/>
  <c r="W92" i="36"/>
  <c r="E11" i="18"/>
  <c r="T87" i="32"/>
  <c r="D43" i="34"/>
  <c r="L47" i="36" l="1"/>
  <c r="K47" i="36"/>
  <c r="L92" i="36"/>
  <c r="K92" i="36"/>
  <c r="L165" i="28"/>
  <c r="L90" i="34"/>
  <c r="J47" i="36"/>
  <c r="K118" i="25" l="1"/>
  <c r="J118" i="25" l="1"/>
  <c r="L118" i="25"/>
  <c r="AE120" i="25" l="1"/>
  <c r="AD120" i="25"/>
  <c r="AC120" i="25"/>
  <c r="AB120" i="25"/>
  <c r="AA120" i="25"/>
  <c r="Z120" i="25"/>
  <c r="Y120" i="25"/>
  <c r="X120" i="25"/>
  <c r="W120" i="25"/>
  <c r="U120" i="25"/>
  <c r="U122" i="25" s="1"/>
  <c r="AC86" i="27" l="1"/>
  <c r="AD86" i="27"/>
  <c r="AE86" i="27"/>
  <c r="AB86" i="27"/>
  <c r="AA86" i="27"/>
  <c r="Y86" i="27"/>
  <c r="X86" i="27"/>
  <c r="V86" i="27"/>
  <c r="U86" i="27"/>
  <c r="B60" i="14" l="1"/>
  <c r="B80" i="14" s="1"/>
  <c r="D165" i="28" l="1"/>
  <c r="AE68" i="27" l="1"/>
  <c r="AD68" i="27"/>
  <c r="AC68" i="27"/>
  <c r="AB68" i="27"/>
  <c r="AA68" i="27"/>
  <c r="Z68" i="27"/>
  <c r="X68" i="27"/>
  <c r="V68" i="27"/>
  <c r="V88" i="27" s="1"/>
  <c r="U68" i="27"/>
  <c r="J165" i="28" l="1"/>
  <c r="L13" i="25" l="1"/>
  <c r="K13" i="25"/>
  <c r="L29" i="25"/>
  <c r="K29" i="25"/>
  <c r="K57" i="25" l="1"/>
  <c r="K77" i="25" s="1"/>
  <c r="L57" i="25"/>
  <c r="B125" i="28" l="1"/>
  <c r="B94" i="36" l="1"/>
  <c r="D20" i="18"/>
  <c r="B52" i="36"/>
  <c r="B4" i="36"/>
  <c r="J92" i="36" l="1"/>
  <c r="H20" i="18"/>
  <c r="J20" i="18"/>
  <c r="Y92" i="36"/>
  <c r="L20" i="18" s="1"/>
  <c r="AC92" i="36"/>
  <c r="P20" i="18" s="1"/>
  <c r="AE92" i="36"/>
  <c r="R20" i="18" s="1"/>
  <c r="G20" i="18"/>
  <c r="I20" i="18"/>
  <c r="K20" i="18"/>
  <c r="Z92" i="36"/>
  <c r="M20" i="18" s="1"/>
  <c r="AB92" i="36"/>
  <c r="O20" i="18" s="1"/>
  <c r="AD92" i="36"/>
  <c r="Q20" i="18" s="1"/>
  <c r="AA92" i="36"/>
  <c r="N20" i="18" s="1"/>
  <c r="B100" i="28" l="1"/>
  <c r="B120" i="28" s="1"/>
  <c r="S20" i="18"/>
  <c r="D47" i="36"/>
  <c r="E20" i="18"/>
  <c r="F20" i="18" s="1"/>
  <c r="T20" i="18" l="1"/>
  <c r="D115" i="14" l="1"/>
  <c r="J115" i="14"/>
  <c r="K115" i="14"/>
  <c r="L115" i="14"/>
  <c r="D121" i="14"/>
  <c r="K121" i="14"/>
  <c r="L121" i="14"/>
  <c r="L123" i="14" l="1"/>
  <c r="K123" i="14"/>
  <c r="B125" i="14"/>
  <c r="J123" i="14"/>
  <c r="B118" i="35"/>
  <c r="K112" i="35"/>
  <c r="K114" i="35" s="1"/>
  <c r="D114" i="35"/>
  <c r="D116" i="35" s="1"/>
  <c r="B76" i="35"/>
  <c r="L116" i="35"/>
  <c r="K116" i="35"/>
  <c r="L30" i="35"/>
  <c r="K30" i="35"/>
  <c r="D30" i="35"/>
  <c r="L13" i="35"/>
  <c r="K13" i="35"/>
  <c r="K51" i="35" s="1"/>
  <c r="K71" i="35" s="1"/>
  <c r="D13" i="35"/>
  <c r="B4" i="35"/>
  <c r="J18" i="34"/>
  <c r="B92" i="34"/>
  <c r="K88" i="34"/>
  <c r="B90" i="34"/>
  <c r="J70" i="34"/>
  <c r="J90" i="34" s="1"/>
  <c r="D70" i="34"/>
  <c r="D90" i="34" s="1"/>
  <c r="B50" i="34"/>
  <c r="L43" i="34"/>
  <c r="K43" i="34"/>
  <c r="J43" i="34"/>
  <c r="L23" i="34"/>
  <c r="K23" i="34"/>
  <c r="J23" i="34"/>
  <c r="D23" i="34"/>
  <c r="L18" i="34"/>
  <c r="K18" i="34"/>
  <c r="D18" i="34"/>
  <c r="L14" i="34"/>
  <c r="K14" i="34"/>
  <c r="K25" i="34" s="1"/>
  <c r="D14" i="34"/>
  <c r="B4" i="34"/>
  <c r="B89" i="32"/>
  <c r="B87" i="32"/>
  <c r="K87" i="32"/>
  <c r="B47" i="32"/>
  <c r="D42" i="32"/>
  <c r="B4" i="32"/>
  <c r="B42" i="32" s="1"/>
  <c r="B90" i="31"/>
  <c r="L84" i="31"/>
  <c r="J84" i="31"/>
  <c r="L66" i="31"/>
  <c r="L60" i="31"/>
  <c r="K60" i="31"/>
  <c r="J68" i="31"/>
  <c r="D68" i="31"/>
  <c r="B48" i="31"/>
  <c r="B4" i="31"/>
  <c r="D51" i="35" l="1"/>
  <c r="D71" i="35" s="1"/>
  <c r="L51" i="35"/>
  <c r="L71" i="35" s="1"/>
  <c r="D25" i="34"/>
  <c r="L25" i="34"/>
  <c r="L45" i="34" s="1"/>
  <c r="J30" i="35"/>
  <c r="K90" i="34"/>
  <c r="L68" i="31"/>
  <c r="J87" i="32"/>
  <c r="D16" i="18"/>
  <c r="G18" i="18"/>
  <c r="Z90" i="34"/>
  <c r="M18" i="18" s="1"/>
  <c r="V116" i="35"/>
  <c r="I19" i="18" s="1"/>
  <c r="AD116" i="35"/>
  <c r="Q19" i="18" s="1"/>
  <c r="Z116" i="35"/>
  <c r="M19" i="18" s="1"/>
  <c r="W116" i="35"/>
  <c r="J19" i="18" s="1"/>
  <c r="AA116" i="35"/>
  <c r="N19" i="18" s="1"/>
  <c r="H19" i="18"/>
  <c r="Y116" i="35"/>
  <c r="L19" i="18" s="1"/>
  <c r="AC116" i="35"/>
  <c r="P19" i="18" s="1"/>
  <c r="G19" i="18"/>
  <c r="X116" i="35"/>
  <c r="K19" i="18" s="1"/>
  <c r="AB116" i="35"/>
  <c r="O19" i="18" s="1"/>
  <c r="J13" i="35"/>
  <c r="AE116" i="35"/>
  <c r="R19" i="18" s="1"/>
  <c r="AA90" i="34"/>
  <c r="N18" i="18" s="1"/>
  <c r="AB90" i="34"/>
  <c r="O18" i="18" s="1"/>
  <c r="K45" i="34"/>
  <c r="X90" i="34"/>
  <c r="K18" i="18" s="1"/>
  <c r="D45" i="34"/>
  <c r="H18" i="18"/>
  <c r="Y90" i="34"/>
  <c r="L18" i="18" s="1"/>
  <c r="AC90" i="34"/>
  <c r="P18" i="18" s="1"/>
  <c r="W90" i="34"/>
  <c r="J18" i="18" s="1"/>
  <c r="AE90" i="34"/>
  <c r="R18" i="18" s="1"/>
  <c r="J14" i="34"/>
  <c r="V90" i="34"/>
  <c r="I18" i="18" s="1"/>
  <c r="AD90" i="34"/>
  <c r="Q18" i="18" s="1"/>
  <c r="E17" i="18"/>
  <c r="Z87" i="32"/>
  <c r="M17" i="18" s="1"/>
  <c r="AD87" i="32"/>
  <c r="Q17" i="18" s="1"/>
  <c r="W87" i="32"/>
  <c r="J17" i="18" s="1"/>
  <c r="AA87" i="32"/>
  <c r="N17" i="18" s="1"/>
  <c r="AE87" i="32"/>
  <c r="R17" i="18" s="1"/>
  <c r="G17" i="18"/>
  <c r="K17" i="18"/>
  <c r="L87" i="32"/>
  <c r="U87" i="32"/>
  <c r="H17" i="18" s="1"/>
  <c r="Y87" i="32"/>
  <c r="L17" i="18" s="1"/>
  <c r="AC87" i="32"/>
  <c r="P17" i="18" s="1"/>
  <c r="V87" i="32"/>
  <c r="I17" i="18" s="1"/>
  <c r="AB87" i="32"/>
  <c r="O17" i="18" s="1"/>
  <c r="K88" i="31"/>
  <c r="E16" i="18"/>
  <c r="I16" i="18"/>
  <c r="Z88" i="31"/>
  <c r="M16" i="18" s="1"/>
  <c r="AE88" i="31"/>
  <c r="R16" i="18" s="1"/>
  <c r="U88" i="31"/>
  <c r="H16" i="18" s="1"/>
  <c r="D88" i="31"/>
  <c r="D43" i="31"/>
  <c r="J51" i="35" l="1"/>
  <c r="J71" i="35" s="1"/>
  <c r="J25" i="34"/>
  <c r="J45" i="34" s="1"/>
  <c r="Y88" i="31"/>
  <c r="L16" i="18" s="1"/>
  <c r="W88" i="31"/>
  <c r="J16" i="18" s="1"/>
  <c r="G16" i="18"/>
  <c r="D19" i="18"/>
  <c r="X88" i="31"/>
  <c r="K16" i="18" s="1"/>
  <c r="AC88" i="31"/>
  <c r="P16" i="18" s="1"/>
  <c r="AD88" i="31"/>
  <c r="Q16" i="18" s="1"/>
  <c r="AB88" i="31"/>
  <c r="O16" i="18" s="1"/>
  <c r="AA88" i="31"/>
  <c r="N16" i="18" s="1"/>
  <c r="S17" i="18"/>
  <c r="D87" i="32"/>
  <c r="S18" i="18"/>
  <c r="S19" i="18"/>
  <c r="E18" i="18"/>
  <c r="D17" i="18"/>
  <c r="D18" i="18"/>
  <c r="E19" i="18"/>
  <c r="S16" i="18" l="1"/>
  <c r="B167" i="28"/>
  <c r="B4" i="28"/>
  <c r="L120" i="28" l="1"/>
  <c r="K120" i="28"/>
  <c r="J120" i="28" l="1"/>
  <c r="D14" i="18"/>
  <c r="K165" i="28"/>
  <c r="E14" i="18"/>
  <c r="F14" i="18" l="1"/>
  <c r="B90" i="27"/>
  <c r="B48" i="27"/>
  <c r="B4" i="27"/>
  <c r="D13" i="25"/>
  <c r="B14" i="18"/>
  <c r="B15" i="18" s="1"/>
  <c r="B16" i="18" s="1"/>
  <c r="B17" i="18" s="1"/>
  <c r="B19" i="18" s="1"/>
  <c r="B20" i="18" s="1"/>
  <c r="D37" i="25"/>
  <c r="D29" i="25"/>
  <c r="L17" i="14"/>
  <c r="K17" i="14"/>
  <c r="K125" i="14"/>
  <c r="L13" i="14"/>
  <c r="K13" i="14"/>
  <c r="J17" i="14"/>
  <c r="L77" i="25"/>
  <c r="J13" i="25"/>
  <c r="B124" i="25"/>
  <c r="B82" i="25"/>
  <c r="L112" i="25"/>
  <c r="L120" i="25" s="1"/>
  <c r="K112" i="25"/>
  <c r="K120" i="25" s="1"/>
  <c r="J112" i="25"/>
  <c r="J120" i="25" s="1"/>
  <c r="B4" i="25"/>
  <c r="L70" i="14"/>
  <c r="L78" i="14" s="1"/>
  <c r="K70" i="14"/>
  <c r="K78" i="14" s="1"/>
  <c r="L43" i="14"/>
  <c r="K43" i="14"/>
  <c r="D57" i="25" l="1"/>
  <c r="J57" i="25"/>
  <c r="L60" i="14"/>
  <c r="L80" i="14" s="1"/>
  <c r="K60" i="14"/>
  <c r="J29" i="25"/>
  <c r="L88" i="27"/>
  <c r="L125" i="14"/>
  <c r="E13" i="18"/>
  <c r="W88" i="27"/>
  <c r="J13" i="18" s="1"/>
  <c r="D13" i="18"/>
  <c r="AE88" i="27"/>
  <c r="R13" i="18" s="1"/>
  <c r="G9" i="18"/>
  <c r="T88" i="27"/>
  <c r="G13" i="18" s="1"/>
  <c r="X88" i="27"/>
  <c r="K13" i="18" s="1"/>
  <c r="AB88" i="27"/>
  <c r="O13" i="18" s="1"/>
  <c r="Y88" i="27"/>
  <c r="L13" i="18" s="1"/>
  <c r="AC88" i="27"/>
  <c r="P13" i="18" s="1"/>
  <c r="I13" i="18"/>
  <c r="Z88" i="27"/>
  <c r="M13" i="18" s="1"/>
  <c r="AD88" i="27"/>
  <c r="Q13" i="18" s="1"/>
  <c r="AA88" i="27"/>
  <c r="N13" i="18" s="1"/>
  <c r="U88" i="27"/>
  <c r="H13" i="18" s="1"/>
  <c r="AA122" i="25"/>
  <c r="N11" i="18" s="1"/>
  <c r="Y122" i="25"/>
  <c r="L11" i="18" s="1"/>
  <c r="AC122" i="25"/>
  <c r="P11" i="18" s="1"/>
  <c r="I11" i="18"/>
  <c r="Z122" i="25"/>
  <c r="M11" i="18" s="1"/>
  <c r="AD122" i="25"/>
  <c r="Q11" i="18" s="1"/>
  <c r="K122" i="25"/>
  <c r="W122" i="25"/>
  <c r="J11" i="18" s="1"/>
  <c r="AE122" i="25"/>
  <c r="R11" i="18" s="1"/>
  <c r="G11" i="18"/>
  <c r="AB122" i="25"/>
  <c r="O11" i="18" s="1"/>
  <c r="B122" i="25"/>
  <c r="D122" i="25"/>
  <c r="X122" i="25"/>
  <c r="K11" i="18" s="1"/>
  <c r="H11" i="18"/>
  <c r="D11" i="18" l="1"/>
  <c r="F11" i="18" s="1"/>
  <c r="D77" i="25"/>
  <c r="J77" i="25"/>
  <c r="S13" i="18"/>
  <c r="S11" i="18"/>
  <c r="D88" i="27"/>
  <c r="J88" i="27"/>
  <c r="J122" i="25"/>
  <c r="L122" i="25"/>
  <c r="T11" i="18" l="1"/>
  <c r="E9" i="18" l="1"/>
  <c r="E22" i="18" s="1"/>
  <c r="B127" i="14" l="1"/>
  <c r="B85" i="14"/>
  <c r="B4" i="14"/>
  <c r="X125" i="14" l="1"/>
  <c r="K9" i="18" s="1"/>
  <c r="I9" i="18"/>
  <c r="AE125" i="14"/>
  <c r="R9" i="18" s="1"/>
  <c r="Y125" i="14"/>
  <c r="L9" i="18" s="1"/>
  <c r="AD125" i="14" l="1"/>
  <c r="Q9" i="18" s="1"/>
  <c r="H9" i="18"/>
  <c r="AA125" i="14"/>
  <c r="N9" i="18" s="1"/>
  <c r="Z125" i="14"/>
  <c r="M9" i="18" s="1"/>
  <c r="W125" i="14"/>
  <c r="J9" i="18" s="1"/>
  <c r="AB125" i="14"/>
  <c r="O9" i="18" s="1"/>
  <c r="AC125" i="14"/>
  <c r="P9" i="18" s="1"/>
  <c r="S9" i="18" l="1"/>
  <c r="F16" i="18"/>
  <c r="T16" i="18" s="1"/>
  <c r="F13" i="18" l="1"/>
  <c r="T13" i="18" s="1"/>
  <c r="F19" i="18" l="1"/>
  <c r="T19" i="18" s="1"/>
  <c r="D17" i="14" l="1"/>
  <c r="D125" i="14" l="1"/>
  <c r="D13" i="14"/>
  <c r="D60" i="14" s="1"/>
  <c r="J13" i="14"/>
  <c r="J60" i="14" s="1"/>
  <c r="J80" i="14" s="1"/>
  <c r="D80" i="14" l="1"/>
  <c r="F17" i="18"/>
  <c r="T17" i="18" s="1"/>
  <c r="F18" i="18" l="1"/>
  <c r="T18" i="18" s="1"/>
  <c r="D9" i="18"/>
  <c r="F9" i="18" s="1"/>
  <c r="T9" i="18" s="1"/>
  <c r="D22" i="18" l="1"/>
  <c r="F22" i="18"/>
  <c r="J42" i="32"/>
  <c r="K80" i="14"/>
  <c r="L14" i="18" l="1"/>
  <c r="L22" i="18" s="1"/>
  <c r="R14" i="18"/>
  <c r="R22" i="18" s="1"/>
  <c r="I14" i="18"/>
  <c r="I22" i="18" s="1"/>
  <c r="K14" i="18"/>
  <c r="K22" i="18" s="1"/>
  <c r="O14" i="18"/>
  <c r="O22" i="18" s="1"/>
  <c r="J14" i="18"/>
  <c r="J22" i="18" s="1"/>
  <c r="Q14" i="18"/>
  <c r="Q22" i="18" s="1"/>
  <c r="M14" i="18"/>
  <c r="M22" i="18" s="1"/>
  <c r="N14" i="18"/>
  <c r="N22" i="18" s="1"/>
  <c r="H14" i="18"/>
  <c r="H22" i="18" s="1"/>
  <c r="G14" i="18"/>
  <c r="G22" i="18" l="1"/>
  <c r="P14" i="18"/>
  <c r="P22" i="18" s="1"/>
  <c r="S14" i="18" l="1"/>
  <c r="S22" i="18" l="1"/>
  <c r="T14" i="18"/>
  <c r="T22" i="18" l="1"/>
  <c r="J43" i="37"/>
  <c r="K43" i="37"/>
  <c r="K88" i="37" s="1"/>
  <c r="L43" i="37"/>
  <c r="L14" i="32"/>
  <c r="L22" i="32"/>
  <c r="L42" i="32"/>
</calcChain>
</file>

<file path=xl/sharedStrings.xml><?xml version="1.0" encoding="utf-8"?>
<sst xmlns="http://schemas.openxmlformats.org/spreadsheetml/2006/main" count="1389" uniqueCount="133">
  <si>
    <t>JUMLAH</t>
  </si>
  <si>
    <t>PT. GUNUNG BATU UTAMA</t>
  </si>
  <si>
    <t>No.</t>
  </si>
  <si>
    <t>Blok</t>
  </si>
  <si>
    <t>Induk</t>
  </si>
  <si>
    <t>No. Dftr</t>
  </si>
  <si>
    <t>Tgl. Dftr</t>
  </si>
  <si>
    <t>Keterangan</t>
  </si>
  <si>
    <t>TOTAL</t>
  </si>
  <si>
    <t>Unit</t>
  </si>
  <si>
    <t>Ukuran Kavling</t>
  </si>
  <si>
    <t>Luas Terbit</t>
  </si>
  <si>
    <t>PERUMAHAN BUMI KALIWATES (BKW)</t>
  </si>
  <si>
    <t>Selisih</t>
  </si>
  <si>
    <t>PROSES SERTIFIKAT SPLITSING</t>
  </si>
  <si>
    <t>*</t>
  </si>
  <si>
    <t>BUMI KALIWATES</t>
  </si>
  <si>
    <t>PONDOK GEDE PERMAI</t>
  </si>
  <si>
    <t>BUMI ESTE MUKTISARI</t>
  </si>
  <si>
    <t>GRAHA CITRA MAS</t>
  </si>
  <si>
    <t>Sisa Belum Terbit</t>
  </si>
  <si>
    <t>REKAPITULASI PROSES PENYELESAIAN SERTIPIKAT SPLITSING</t>
  </si>
  <si>
    <t>A.</t>
  </si>
  <si>
    <t>B.</t>
  </si>
  <si>
    <t>Q.06</t>
  </si>
  <si>
    <t>Departemen Land Acquisition</t>
  </si>
  <si>
    <t>Proses Splitsing</t>
  </si>
  <si>
    <t>Proyek</t>
  </si>
  <si>
    <t>Total</t>
  </si>
  <si>
    <t>Tambahan bidang jadi 1 berkas GGA.09 (B.452)</t>
  </si>
  <si>
    <t>PERUMAHAN MANGLI RESIDENCE (MR)</t>
  </si>
  <si>
    <t>MANGLI RESIDENCE</t>
  </si>
  <si>
    <t>Menyetujui,</t>
  </si>
  <si>
    <t>Yunita Widyaningtyas, SH.</t>
  </si>
  <si>
    <t>Manager</t>
  </si>
  <si>
    <t>BANGSALSARI LAND</t>
  </si>
  <si>
    <t>Mei</t>
  </si>
  <si>
    <t>PROSES SERTIFIKAT SPLITSING - TERBIT</t>
  </si>
  <si>
    <t>Jan</t>
  </si>
  <si>
    <t>Feb</t>
  </si>
  <si>
    <t>Mar</t>
  </si>
  <si>
    <t>Apr</t>
  </si>
  <si>
    <t>Jun</t>
  </si>
  <si>
    <t>Jul</t>
  </si>
  <si>
    <t>Ags</t>
  </si>
  <si>
    <t>Sep</t>
  </si>
  <si>
    <t>Okt</t>
  </si>
  <si>
    <t>Nov</t>
  </si>
  <si>
    <t>Des</t>
  </si>
  <si>
    <t>No. SHGB</t>
  </si>
  <si>
    <t>Masa Berlaku</t>
  </si>
  <si>
    <t>B.2881</t>
  </si>
  <si>
    <t>C.12B</t>
  </si>
  <si>
    <t>Q.11</t>
  </si>
  <si>
    <t>Q.12</t>
  </si>
  <si>
    <t>Q.08</t>
  </si>
  <si>
    <t>Q.09</t>
  </si>
  <si>
    <t>Jumlah</t>
  </si>
  <si>
    <t>PERUMAHAN BUMI KALIWATES</t>
  </si>
  <si>
    <t>TOTAL - A</t>
  </si>
  <si>
    <t>TOTAL - B</t>
  </si>
  <si>
    <t>Tgl. Terbit</t>
  </si>
  <si>
    <t>Agu</t>
  </si>
  <si>
    <t>PERUMAHAN BANGSALSARI LAND</t>
  </si>
  <si>
    <t>PERUMAHAN PONDOK GEDE PERMAI</t>
  </si>
  <si>
    <t>PERUMAHAN VILLA TEGAL BESAR</t>
  </si>
  <si>
    <t>PERUMAHAN BUMI ESTE MUKTISARI</t>
  </si>
  <si>
    <t>PERUMAHAN GRAHA CITRA MAS</t>
  </si>
  <si>
    <t>PERUMAHAN PANCORAN RESIDENCE</t>
  </si>
  <si>
    <t>PANCORAN RESIDENCE</t>
  </si>
  <si>
    <t>B.1237</t>
  </si>
  <si>
    <t>M.4354</t>
  </si>
  <si>
    <t>C.21</t>
  </si>
  <si>
    <t>D.14</t>
  </si>
  <si>
    <t>D.22A</t>
  </si>
  <si>
    <t>E.09</t>
  </si>
  <si>
    <t>E.17</t>
  </si>
  <si>
    <t>F.08</t>
  </si>
  <si>
    <t>F.17</t>
  </si>
  <si>
    <t>H.10</t>
  </si>
  <si>
    <t>H.11</t>
  </si>
  <si>
    <t>Q.01</t>
  </si>
  <si>
    <t>Q.02</t>
  </si>
  <si>
    <t>Q.03</t>
  </si>
  <si>
    <t>Q.04</t>
  </si>
  <si>
    <t>Q.05</t>
  </si>
  <si>
    <t>Q.07</t>
  </si>
  <si>
    <t>Q.10</t>
  </si>
  <si>
    <t>Q.12A</t>
  </si>
  <si>
    <t>Q.14</t>
  </si>
  <si>
    <t>N.12A</t>
  </si>
  <si>
    <t>M.17</t>
  </si>
  <si>
    <t>M.18</t>
  </si>
  <si>
    <t>M.14</t>
  </si>
  <si>
    <t>O.09</t>
  </si>
  <si>
    <t>Andrew Nugroho A. S.Kom</t>
  </si>
  <si>
    <t>B.4392</t>
  </si>
  <si>
    <t>B.5219</t>
  </si>
  <si>
    <t>Luas Daftar</t>
  </si>
  <si>
    <t>bayar hutang</t>
  </si>
  <si>
    <t>Kadiv Administration</t>
  </si>
  <si>
    <t>B.2223</t>
  </si>
  <si>
    <t xml:space="preserve">      </t>
  </si>
  <si>
    <t>BUMI MANGLI PERMAI 4</t>
  </si>
  <si>
    <t>PERUMAHAN BUMI MANGLI PERMAI 4</t>
  </si>
  <si>
    <t>PERUMAHAN BUMI TEGAL BESAR 4</t>
  </si>
  <si>
    <t>BUMI TEGAL BESAR 4</t>
  </si>
  <si>
    <t>unit</t>
  </si>
  <si>
    <t>PROSES YANG TIDAK MASUK STOCK DAN HUTANG</t>
  </si>
  <si>
    <t>BKW :</t>
  </si>
  <si>
    <t>- Fasos &amp; Jalan</t>
  </si>
  <si>
    <t>BTB 1&amp;2 :</t>
  </si>
  <si>
    <t>- Sisa Induk</t>
  </si>
  <si>
    <t>BTB 3 :</t>
  </si>
  <si>
    <t>BTB 4 :</t>
  </si>
  <si>
    <t>PR :</t>
  </si>
  <si>
    <t>GUNUNG BATU PERMAI</t>
  </si>
  <si>
    <t>PERUMAHAN GUNUNG BATU PERMAI (GBP)</t>
  </si>
  <si>
    <t>GBP :</t>
  </si>
  <si>
    <t>MR :</t>
  </si>
  <si>
    <t>- Pemisahan Saluran</t>
  </si>
  <si>
    <t>BULAN JANUARI 2020</t>
  </si>
  <si>
    <t>Jember, 31 Januari 2020</t>
  </si>
  <si>
    <t>sd. 2019</t>
  </si>
  <si>
    <t>Thn 2020</t>
  </si>
  <si>
    <t>Terbit Tahun 2020</t>
  </si>
  <si>
    <t>Proses sd. 2019</t>
  </si>
  <si>
    <t>Proses th. 2020</t>
  </si>
  <si>
    <t>Terbit 2020</t>
  </si>
  <si>
    <t>PERUMAHAN BUMI MANGLI PERMAI 1, 2</t>
  </si>
  <si>
    <t>BUMI MANGLI PERMAI 1, 2</t>
  </si>
  <si>
    <t>PERUMAHAN BUMI TEGAL BESAR 1, 2, 3</t>
  </si>
  <si>
    <t>BUMI TEGAL BESAR 1, 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</si>
</sst>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_);_(* \(#,##0.0\);_(* &quot;-&quot;?_);_(@_)"/>
    <numFmt numFmtId="166" formatCode="_(* #,##0.0_);_(* \(#,##0.0\);_(* &quot;-&quot;??_);_(@_)"/>
    <numFmt numFmtId="167" formatCode="_(* #,##0_);_(* \(#,##0\);_(* &quot;-&quot;??_);_(@_)"/>
    <numFmt numFmtId="168" formatCode="_(* #,##0.00_);_(* \(#,##0.00\);_(* &quot;-&quot;_);_(@_)"/>
    <numFmt numFmtId="169" formatCode="dd/mm/yyyy;@"/>
    <numFmt numFmtId="170" formatCode="_(* #,##0.0_);_(* \(#,##0.0\);_(* &quot;-&quot;_);_(@_)"/>
    <numFmt numFmtId="171" formatCode="_-* #,##0.0_-;\-* #,##0.0_-;_-* &quot;-&quot;?_-;_-@_-"/>
    <numFmt numFmtId="172" formatCode="#,##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indexed="8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name val="Cambria"/>
      <family val="1"/>
      <scheme val="major"/>
    </font>
    <font>
      <u/>
      <sz val="10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0"/>
      <color indexed="8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indexed="8"/>
      <name val="Cambria"/>
      <family val="1"/>
      <scheme val="major"/>
    </font>
    <font>
      <sz val="16"/>
      <color indexed="8"/>
      <name val="Cambria"/>
      <family val="1"/>
      <scheme val="major"/>
    </font>
    <font>
      <sz val="9.5"/>
      <name val="Cambria"/>
      <family val="1"/>
      <scheme val="major"/>
    </font>
    <font>
      <sz val="9.5"/>
      <color indexed="8"/>
      <name val="Cambria"/>
      <family val="1"/>
      <scheme val="major"/>
    </font>
    <font>
      <b/>
      <sz val="16"/>
      <color indexed="8"/>
      <name val="Cambria"/>
      <family val="1"/>
      <scheme val="major"/>
    </font>
    <font>
      <b/>
      <sz val="10"/>
      <color rgb="FF0000CC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1"/>
      <name val="Cambria"/>
      <family val="1"/>
    </font>
    <font>
      <sz val="10"/>
      <color theme="3" tint="0.39997558519241921"/>
      <name val="Cambria"/>
      <family val="1"/>
      <scheme val="major"/>
    </font>
    <font>
      <sz val="10"/>
      <name val="Cambria"/>
      <family val="1"/>
    </font>
    <font>
      <sz val="10"/>
      <color rgb="FFFF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gray0625">
        <bgColor theme="0"/>
      </patternFill>
    </fill>
    <fill>
      <patternFill patternType="solid">
        <fgColor indexed="65"/>
        <bgColor indexed="64"/>
      </patternFill>
    </fill>
    <fill>
      <patternFill patternType="gray0625">
        <bgColor indexed="9"/>
      </patternFill>
    </fill>
    <fill>
      <patternFill patternType="solid">
        <fgColor rgb="FF0099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64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/>
      <right style="thin">
        <color indexed="64"/>
      </right>
      <top style="medium">
        <color indexed="8"/>
      </top>
      <bottom style="double">
        <color indexed="8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indexed="8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3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3" borderId="0"/>
  </cellStyleXfs>
  <cellXfs count="1674">
    <xf numFmtId="0" fontId="0" fillId="0" borderId="0" xfId="0"/>
    <xf numFmtId="0" fontId="4" fillId="0" borderId="0" xfId="0" applyFont="1" applyAlignment="1">
      <alignment vertical="center"/>
    </xf>
    <xf numFmtId="0" fontId="2" fillId="0" borderId="0" xfId="1" applyNumberFormat="1"/>
    <xf numFmtId="41" fontId="9" fillId="0" borderId="34" xfId="1" applyNumberFormat="1" applyFont="1" applyBorder="1" applyAlignment="1">
      <alignment vertical="center"/>
    </xf>
    <xf numFmtId="41" fontId="9" fillId="0" borderId="35" xfId="1" applyNumberFormat="1" applyFont="1" applyBorder="1" applyAlignment="1">
      <alignment vertical="center"/>
    </xf>
    <xf numFmtId="41" fontId="9" fillId="0" borderId="36" xfId="1" applyNumberFormat="1" applyFont="1" applyBorder="1" applyAlignment="1">
      <alignment vertical="center"/>
    </xf>
    <xf numFmtId="41" fontId="9" fillId="0" borderId="37" xfId="1" applyNumberFormat="1" applyFont="1" applyBorder="1" applyAlignment="1">
      <alignment vertical="center"/>
    </xf>
    <xf numFmtId="41" fontId="9" fillId="0" borderId="38" xfId="1" applyNumberFormat="1" applyFont="1" applyBorder="1" applyAlignment="1">
      <alignment vertical="center"/>
    </xf>
    <xf numFmtId="41" fontId="9" fillId="0" borderId="39" xfId="1" applyNumberFormat="1" applyFont="1" applyBorder="1" applyAlignment="1">
      <alignment vertical="center"/>
    </xf>
    <xf numFmtId="41" fontId="9" fillId="0" borderId="40" xfId="1" applyNumberFormat="1" applyFont="1" applyBorder="1" applyAlignment="1">
      <alignment vertical="center"/>
    </xf>
    <xf numFmtId="41" fontId="9" fillId="0" borderId="41" xfId="1" applyNumberFormat="1" applyFont="1" applyBorder="1" applyAlignment="1">
      <alignment vertical="center"/>
    </xf>
    <xf numFmtId="0" fontId="9" fillId="7" borderId="42" xfId="1" applyNumberFormat="1" applyFont="1" applyFill="1" applyBorder="1" applyAlignment="1">
      <alignment horizontal="right"/>
    </xf>
    <xf numFmtId="0" fontId="10" fillId="0" borderId="42" xfId="1" applyNumberFormat="1" applyFont="1" applyBorder="1" applyAlignment="1">
      <alignment horizontal="center" vertical="center"/>
    </xf>
    <xf numFmtId="0" fontId="9" fillId="7" borderId="43" xfId="1" applyNumberFormat="1" applyFont="1" applyFill="1" applyBorder="1"/>
    <xf numFmtId="0" fontId="7" fillId="7" borderId="32" xfId="1" quotePrefix="1" applyNumberFormat="1" applyFont="1" applyFill="1" applyBorder="1" applyAlignment="1">
      <alignment horizontal="center" vertical="center"/>
    </xf>
    <xf numFmtId="0" fontId="7" fillId="7" borderId="32" xfId="1" applyNumberFormat="1" applyFont="1" applyFill="1" applyBorder="1" applyAlignment="1">
      <alignment horizontal="center" vertical="center" wrapText="1"/>
    </xf>
    <xf numFmtId="0" fontId="7" fillId="7" borderId="48" xfId="1" quotePrefix="1" applyNumberFormat="1" applyFont="1" applyFill="1" applyBorder="1" applyAlignment="1">
      <alignment horizontal="center" vertical="center"/>
    </xf>
    <xf numFmtId="41" fontId="9" fillId="0" borderId="49" xfId="1" applyNumberFormat="1" applyFont="1" applyBorder="1" applyAlignment="1">
      <alignment vertical="center"/>
    </xf>
    <xf numFmtId="41" fontId="10" fillId="0" borderId="36" xfId="1" applyNumberFormat="1" applyFont="1" applyBorder="1" applyAlignment="1">
      <alignment vertical="center"/>
    </xf>
    <xf numFmtId="41" fontId="10" fillId="0" borderId="40" xfId="1" applyNumberFormat="1" applyFont="1" applyBorder="1" applyAlignment="1">
      <alignment vertical="center"/>
    </xf>
    <xf numFmtId="41" fontId="10" fillId="0" borderId="42" xfId="1" applyNumberFormat="1" applyFont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43" fontId="14" fillId="0" borderId="0" xfId="8" applyFont="1" applyAlignment="1">
      <alignment vertical="center"/>
    </xf>
    <xf numFmtId="43" fontId="14" fillId="0" borderId="0" xfId="8" applyFont="1" applyAlignment="1">
      <alignment horizontal="center" vertical="center"/>
    </xf>
    <xf numFmtId="43" fontId="14" fillId="0" borderId="0" xfId="8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15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166" fontId="13" fillId="0" borderId="0" xfId="8" applyNumberFormat="1" applyFont="1" applyBorder="1" applyAlignment="1">
      <alignment horizontal="center" vertical="center"/>
    </xf>
    <xf numFmtId="41" fontId="14" fillId="0" borderId="11" xfId="0" applyNumberFormat="1" applyFont="1" applyBorder="1" applyAlignment="1">
      <alignment horizontal="left" vertical="center"/>
    </xf>
    <xf numFmtId="41" fontId="14" fillId="0" borderId="11" xfId="9" applyNumberFormat="1" applyFont="1" applyBorder="1" applyAlignment="1">
      <alignment horizontal="left" vertical="center"/>
    </xf>
    <xf numFmtId="43" fontId="14" fillId="0" borderId="11" xfId="8" applyNumberFormat="1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41" fontId="14" fillId="0" borderId="10" xfId="9" applyNumberFormat="1" applyFont="1" applyBorder="1" applyAlignment="1">
      <alignment horizontal="left" vertical="center"/>
    </xf>
    <xf numFmtId="165" fontId="14" fillId="0" borderId="26" xfId="8" applyNumberFormat="1" applyFont="1" applyBorder="1" applyAlignment="1">
      <alignment horizontal="left" vertical="center"/>
    </xf>
    <xf numFmtId="43" fontId="14" fillId="0" borderId="17" xfId="8" applyFont="1" applyBorder="1" applyAlignment="1">
      <alignment horizontal="center" vertical="center"/>
    </xf>
    <xf numFmtId="165" fontId="14" fillId="0" borderId="17" xfId="8" applyNumberFormat="1" applyFont="1" applyBorder="1" applyAlignment="1">
      <alignment horizontal="left" vertical="center"/>
    </xf>
    <xf numFmtId="43" fontId="14" fillId="0" borderId="17" xfId="8" quotePrefix="1" applyFont="1" applyBorder="1" applyAlignment="1">
      <alignment horizontal="center" vertical="center"/>
    </xf>
    <xf numFmtId="165" fontId="14" fillId="0" borderId="18" xfId="8" applyNumberFormat="1" applyFont="1" applyBorder="1" applyAlignment="1">
      <alignment horizontal="left" vertical="center"/>
    </xf>
    <xf numFmtId="41" fontId="13" fillId="2" borderId="4" xfId="0" applyNumberFormat="1" applyFont="1" applyFill="1" applyBorder="1" applyAlignment="1">
      <alignment horizontal="left" vertical="center"/>
    </xf>
    <xf numFmtId="41" fontId="14" fillId="5" borderId="3" xfId="0" applyNumberFormat="1" applyFont="1" applyFill="1" applyBorder="1" applyAlignment="1">
      <alignment horizontal="left" vertical="center"/>
    </xf>
    <xf numFmtId="165" fontId="13" fillId="0" borderId="1" xfId="8" applyNumberFormat="1" applyFont="1" applyBorder="1" applyAlignment="1">
      <alignment horizontal="center" vertical="center"/>
    </xf>
    <xf numFmtId="43" fontId="13" fillId="0" borderId="2" xfId="8" applyFont="1" applyBorder="1" applyAlignment="1">
      <alignment horizontal="center" vertical="center"/>
    </xf>
    <xf numFmtId="165" fontId="13" fillId="0" borderId="2" xfId="8" applyNumberFormat="1" applyFont="1" applyBorder="1" applyAlignment="1">
      <alignment horizontal="center" vertical="center"/>
    </xf>
    <xf numFmtId="43" fontId="13" fillId="0" borderId="2" xfId="8" quotePrefix="1" applyFont="1" applyBorder="1" applyAlignment="1">
      <alignment horizontal="center" vertical="center"/>
    </xf>
    <xf numFmtId="165" fontId="13" fillId="0" borderId="3" xfId="8" applyNumberFormat="1" applyFont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3" xfId="0" applyFont="1" applyFill="1" applyBorder="1" applyAlignment="1">
      <alignment horizontal="center" vertical="center"/>
    </xf>
    <xf numFmtId="41" fontId="14" fillId="4" borderId="3" xfId="0" applyNumberFormat="1" applyFont="1" applyFill="1" applyBorder="1" applyAlignment="1">
      <alignment horizontal="center" vertical="center"/>
    </xf>
    <xf numFmtId="41" fontId="14" fillId="0" borderId="28" xfId="0" applyNumberFormat="1" applyFont="1" applyBorder="1" applyAlignment="1">
      <alignment horizontal="left" vertical="center"/>
    </xf>
    <xf numFmtId="41" fontId="14" fillId="0" borderId="28" xfId="9" applyNumberFormat="1" applyFont="1" applyBorder="1" applyAlignment="1">
      <alignment horizontal="left" vertical="center"/>
    </xf>
    <xf numFmtId="165" fontId="14" fillId="0" borderId="27" xfId="8" applyNumberFormat="1" applyFont="1" applyBorder="1" applyAlignment="1">
      <alignment horizontal="left" vertical="center"/>
    </xf>
    <xf numFmtId="43" fontId="14" fillId="0" borderId="5" xfId="8" applyFont="1" applyBorder="1" applyAlignment="1">
      <alignment horizontal="center" vertical="center"/>
    </xf>
    <xf numFmtId="165" fontId="14" fillId="0" borderId="5" xfId="8" applyNumberFormat="1" applyFont="1" applyBorder="1" applyAlignment="1">
      <alignment horizontal="left" vertical="center"/>
    </xf>
    <xf numFmtId="43" fontId="14" fillId="0" borderId="5" xfId="8" quotePrefix="1" applyFont="1" applyBorder="1" applyAlignment="1">
      <alignment horizontal="center" vertical="center"/>
    </xf>
    <xf numFmtId="165" fontId="14" fillId="0" borderId="6" xfId="8" applyNumberFormat="1" applyFont="1" applyBorder="1" applyAlignment="1">
      <alignment horizontal="left" vertical="center"/>
    </xf>
    <xf numFmtId="14" fontId="14" fillId="0" borderId="10" xfId="0" quotePrefix="1" applyNumberFormat="1" applyFont="1" applyBorder="1" applyAlignment="1">
      <alignment horizontal="center" vertical="center"/>
    </xf>
    <xf numFmtId="0" fontId="14" fillId="0" borderId="28" xfId="0" quotePrefix="1" applyFont="1" applyBorder="1" applyAlignment="1">
      <alignment horizontal="center" vertical="center"/>
    </xf>
    <xf numFmtId="41" fontId="14" fillId="0" borderId="0" xfId="0" applyNumberFormat="1" applyFont="1" applyFill="1" applyBorder="1" applyAlignment="1">
      <alignment horizontal="left" vertical="center"/>
    </xf>
    <xf numFmtId="41" fontId="13" fillId="0" borderId="0" xfId="0" applyNumberFormat="1" applyFont="1" applyFill="1" applyBorder="1" applyAlignment="1">
      <alignment horizontal="left" vertical="center"/>
    </xf>
    <xf numFmtId="166" fontId="13" fillId="0" borderId="0" xfId="8" applyNumberFormat="1" applyFont="1" applyFill="1" applyBorder="1" applyAlignment="1">
      <alignment horizontal="center" vertical="center"/>
    </xf>
    <xf numFmtId="43" fontId="13" fillId="0" borderId="0" xfId="8" applyFont="1" applyFill="1" applyBorder="1" applyAlignment="1">
      <alignment horizontal="center" vertical="center"/>
    </xf>
    <xf numFmtId="43" fontId="13" fillId="0" borderId="0" xfId="8" quotePrefix="1" applyFont="1" applyFill="1" applyBorder="1" applyAlignment="1">
      <alignment horizontal="center" vertical="center"/>
    </xf>
    <xf numFmtId="165" fontId="13" fillId="0" borderId="0" xfId="8" applyNumberFormat="1" applyFont="1" applyFill="1" applyBorder="1" applyAlignment="1">
      <alignment horizontal="center" vertical="center"/>
    </xf>
    <xf numFmtId="43" fontId="14" fillId="0" borderId="0" xfId="8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41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41" fontId="14" fillId="2" borderId="1" xfId="0" applyNumberFormat="1" applyFont="1" applyFill="1" applyBorder="1" applyAlignment="1">
      <alignment horizontal="left" vertical="center"/>
    </xf>
    <xf numFmtId="41" fontId="14" fillId="4" borderId="3" xfId="0" applyNumberFormat="1" applyFont="1" applyFill="1" applyBorder="1" applyAlignment="1">
      <alignment horizontal="left" vertical="center"/>
    </xf>
    <xf numFmtId="43" fontId="14" fillId="0" borderId="2" xfId="8" applyFont="1" applyBorder="1" applyAlignment="1">
      <alignment horizontal="center" vertical="center"/>
    </xf>
    <xf numFmtId="43" fontId="14" fillId="0" borderId="2" xfId="8" quotePrefix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center" vertical="center"/>
    </xf>
    <xf numFmtId="166" fontId="13" fillId="0" borderId="19" xfId="8" applyNumberFormat="1" applyFont="1" applyBorder="1" applyAlignment="1">
      <alignment horizontal="center" vertical="center"/>
    </xf>
    <xf numFmtId="43" fontId="14" fillId="0" borderId="19" xfId="8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41" fontId="14" fillId="0" borderId="0" xfId="9" applyFont="1" applyAlignment="1">
      <alignment vertical="center"/>
    </xf>
    <xf numFmtId="41" fontId="14" fillId="2" borderId="11" xfId="9" applyNumberFormat="1" applyFont="1" applyFill="1" applyBorder="1" applyAlignment="1">
      <alignment horizontal="left" vertical="center"/>
    </xf>
    <xf numFmtId="39" fontId="14" fillId="2" borderId="24" xfId="1" applyNumberFormat="1" applyFont="1" applyFill="1" applyBorder="1" applyAlignment="1">
      <alignment horizontal="center" vertical="center"/>
    </xf>
    <xf numFmtId="0" fontId="14" fillId="2" borderId="24" xfId="1" applyNumberFormat="1" applyFont="1" applyFill="1" applyBorder="1" applyAlignment="1">
      <alignment horizontal="center" vertical="center"/>
    </xf>
    <xf numFmtId="165" fontId="14" fillId="2" borderId="20" xfId="1" applyNumberFormat="1" applyFont="1" applyFill="1" applyBorder="1" applyAlignment="1">
      <alignment vertical="center"/>
    </xf>
    <xf numFmtId="41" fontId="14" fillId="2" borderId="28" xfId="0" applyNumberFormat="1" applyFont="1" applyFill="1" applyBorder="1" applyAlignment="1">
      <alignment horizontal="left" vertical="center"/>
    </xf>
    <xf numFmtId="41" fontId="14" fillId="0" borderId="5" xfId="9" applyNumberFormat="1" applyFont="1" applyBorder="1" applyAlignment="1">
      <alignment horizontal="left" vertical="center"/>
    </xf>
    <xf numFmtId="41" fontId="14" fillId="0" borderId="27" xfId="0" applyNumberFormat="1" applyFont="1" applyBorder="1" applyAlignment="1">
      <alignment horizontal="left" vertical="center"/>
    </xf>
    <xf numFmtId="41" fontId="14" fillId="0" borderId="6" xfId="0" applyNumberFormat="1" applyFont="1" applyBorder="1" applyAlignment="1">
      <alignment vertical="center"/>
    </xf>
    <xf numFmtId="43" fontId="14" fillId="0" borderId="10" xfId="8" applyNumberFormat="1" applyFont="1" applyBorder="1" applyAlignment="1">
      <alignment vertical="center"/>
    </xf>
    <xf numFmtId="41" fontId="13" fillId="2" borderId="1" xfId="0" applyNumberFormat="1" applyFont="1" applyFill="1" applyBorder="1" applyAlignment="1">
      <alignment horizontal="left" vertical="center"/>
    </xf>
    <xf numFmtId="41" fontId="13" fillId="5" borderId="3" xfId="0" applyNumberFormat="1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right" vertical="center"/>
    </xf>
    <xf numFmtId="0" fontId="13" fillId="4" borderId="3" xfId="0" applyFont="1" applyFill="1" applyBorder="1" applyAlignment="1">
      <alignment horizontal="center" vertical="center"/>
    </xf>
    <xf numFmtId="41" fontId="13" fillId="4" borderId="3" xfId="0" applyNumberFormat="1" applyFont="1" applyFill="1" applyBorder="1" applyAlignment="1">
      <alignment horizontal="center" vertical="center"/>
    </xf>
    <xf numFmtId="41" fontId="13" fillId="2" borderId="2" xfId="0" applyNumberFormat="1" applyFont="1" applyFill="1" applyBorder="1" applyAlignment="1">
      <alignment horizontal="left" vertical="center"/>
    </xf>
    <xf numFmtId="41" fontId="13" fillId="0" borderId="13" xfId="0" applyNumberFormat="1" applyFont="1" applyBorder="1" applyAlignment="1">
      <alignment horizontal="left" vertical="center"/>
    </xf>
    <xf numFmtId="41" fontId="13" fillId="0" borderId="13" xfId="9" applyNumberFormat="1" applyFont="1" applyBorder="1" applyAlignment="1">
      <alignment horizontal="left" vertical="center"/>
    </xf>
    <xf numFmtId="41" fontId="13" fillId="5" borderId="13" xfId="9" applyNumberFormat="1" applyFont="1" applyFill="1" applyBorder="1" applyAlignment="1">
      <alignment horizontal="left" vertical="center"/>
    </xf>
    <xf numFmtId="165" fontId="13" fillId="6" borderId="15" xfId="8" applyNumberFormat="1" applyFont="1" applyFill="1" applyBorder="1" applyAlignment="1">
      <alignment horizontal="center" vertical="center"/>
    </xf>
    <xf numFmtId="43" fontId="13" fillId="6" borderId="15" xfId="8" applyFont="1" applyFill="1" applyBorder="1" applyAlignment="1">
      <alignment horizontal="center" vertical="center"/>
    </xf>
    <xf numFmtId="165" fontId="13" fillId="0" borderId="9" xfId="9" applyNumberFormat="1" applyFont="1" applyBorder="1" applyAlignment="1">
      <alignment vertical="center"/>
    </xf>
    <xf numFmtId="0" fontId="14" fillId="4" borderId="16" xfId="0" applyFont="1" applyFill="1" applyBorder="1" applyAlignment="1">
      <alignment horizontal="right" vertical="center"/>
    </xf>
    <xf numFmtId="0" fontId="14" fillId="4" borderId="16" xfId="0" applyFont="1" applyFill="1" applyBorder="1" applyAlignment="1">
      <alignment horizontal="center" vertical="center"/>
    </xf>
    <xf numFmtId="41" fontId="14" fillId="4" borderId="16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43" fontId="14" fillId="0" borderId="0" xfId="8" applyFont="1" applyBorder="1" applyAlignment="1">
      <alignment horizontal="center" vertical="center"/>
    </xf>
    <xf numFmtId="0" fontId="14" fillId="0" borderId="0" xfId="1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166" fontId="14" fillId="0" borderId="0" xfId="8" applyNumberFormat="1" applyFont="1" applyAlignment="1">
      <alignment vertical="center"/>
    </xf>
    <xf numFmtId="41" fontId="14" fillId="2" borderId="10" xfId="0" applyNumberFormat="1" applyFont="1" applyFill="1" applyBorder="1" applyAlignment="1">
      <alignment horizontal="left" vertical="center"/>
    </xf>
    <xf numFmtId="41" fontId="14" fillId="0" borderId="10" xfId="0" applyNumberFormat="1" applyFont="1" applyBorder="1" applyAlignment="1">
      <alignment vertical="center"/>
    </xf>
    <xf numFmtId="41" fontId="14" fillId="2" borderId="27" xfId="0" applyNumberFormat="1" applyFont="1" applyFill="1" applyBorder="1" applyAlignment="1">
      <alignment horizontal="left" vertical="center"/>
    </xf>
    <xf numFmtId="41" fontId="14" fillId="0" borderId="44" xfId="9" applyNumberFormat="1" applyFont="1" applyBorder="1" applyAlignment="1">
      <alignment horizontal="left" vertical="center"/>
    </xf>
    <xf numFmtId="41" fontId="14" fillId="0" borderId="35" xfId="9" applyNumberFormat="1" applyFont="1" applyBorder="1" applyAlignment="1">
      <alignment horizontal="left" vertical="center"/>
    </xf>
    <xf numFmtId="0" fontId="14" fillId="0" borderId="35" xfId="0" applyFont="1" applyBorder="1" applyAlignment="1">
      <alignment horizontal="right" vertical="center"/>
    </xf>
    <xf numFmtId="41" fontId="13" fillId="4" borderId="13" xfId="9" applyNumberFormat="1" applyFont="1" applyFill="1" applyBorder="1" applyAlignment="1">
      <alignment horizontal="left" vertical="center"/>
    </xf>
    <xf numFmtId="165" fontId="14" fillId="0" borderId="5" xfId="8" applyNumberFormat="1" applyFont="1" applyBorder="1" applyAlignment="1">
      <alignment horizontal="center" vertical="center"/>
    </xf>
    <xf numFmtId="165" fontId="14" fillId="0" borderId="1" xfId="8" applyNumberFormat="1" applyFont="1" applyBorder="1" applyAlignment="1">
      <alignment horizontal="center" vertical="center"/>
    </xf>
    <xf numFmtId="165" fontId="14" fillId="0" borderId="2" xfId="8" applyNumberFormat="1" applyFont="1" applyBorder="1" applyAlignment="1">
      <alignment horizontal="center" vertical="center"/>
    </xf>
    <xf numFmtId="41" fontId="14" fillId="0" borderId="22" xfId="0" applyNumberFormat="1" applyFont="1" applyBorder="1" applyAlignment="1">
      <alignment horizontal="left" vertical="center"/>
    </xf>
    <xf numFmtId="165" fontId="14" fillId="0" borderId="22" xfId="0" applyNumberFormat="1" applyFont="1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4" fillId="0" borderId="22" xfId="0" applyFont="1" applyBorder="1" applyAlignment="1">
      <alignment vertical="center"/>
    </xf>
    <xf numFmtId="0" fontId="14" fillId="0" borderId="22" xfId="0" applyFont="1" applyBorder="1" applyAlignment="1">
      <alignment horizontal="right" vertical="center"/>
    </xf>
    <xf numFmtId="41" fontId="14" fillId="0" borderId="22" xfId="0" applyNumberFormat="1" applyFont="1" applyBorder="1" applyAlignment="1">
      <alignment vertical="center"/>
    </xf>
    <xf numFmtId="166" fontId="14" fillId="0" borderId="22" xfId="8" applyNumberFormat="1" applyFont="1" applyBorder="1" applyAlignment="1">
      <alignment vertical="center"/>
    </xf>
    <xf numFmtId="41" fontId="14" fillId="0" borderId="55" xfId="0" applyNumberFormat="1" applyFont="1" applyBorder="1" applyAlignment="1">
      <alignment horizontal="left" vertical="center"/>
    </xf>
    <xf numFmtId="43" fontId="14" fillId="0" borderId="52" xfId="8" applyFont="1" applyBorder="1" applyAlignment="1">
      <alignment horizontal="center" vertical="center"/>
    </xf>
    <xf numFmtId="43" fontId="14" fillId="0" borderId="52" xfId="8" quotePrefix="1" applyFont="1" applyBorder="1" applyAlignment="1">
      <alignment horizontal="center" vertical="center"/>
    </xf>
    <xf numFmtId="41" fontId="14" fillId="0" borderId="58" xfId="9" applyNumberFormat="1" applyFont="1" applyBorder="1" applyAlignment="1">
      <alignment horizontal="left" vertical="center"/>
    </xf>
    <xf numFmtId="165" fontId="14" fillId="0" borderId="57" xfId="8" applyNumberFormat="1" applyFont="1" applyBorder="1" applyAlignment="1">
      <alignment horizontal="left" vertical="center"/>
    </xf>
    <xf numFmtId="43" fontId="14" fillId="0" borderId="60" xfId="8" applyFont="1" applyBorder="1" applyAlignment="1">
      <alignment horizontal="center" vertical="center"/>
    </xf>
    <xf numFmtId="165" fontId="14" fillId="0" borderId="60" xfId="8" applyNumberFormat="1" applyFont="1" applyBorder="1" applyAlignment="1">
      <alignment horizontal="left" vertical="center"/>
    </xf>
    <xf numFmtId="43" fontId="14" fillId="0" borderId="60" xfId="8" quotePrefix="1" applyFont="1" applyBorder="1" applyAlignment="1">
      <alignment horizontal="center" vertical="center"/>
    </xf>
    <xf numFmtId="43" fontId="14" fillId="0" borderId="58" xfId="8" applyNumberFormat="1" applyFont="1" applyBorder="1" applyAlignment="1">
      <alignment horizontal="left" vertical="center"/>
    </xf>
    <xf numFmtId="0" fontId="14" fillId="0" borderId="59" xfId="0" applyFont="1" applyBorder="1" applyAlignment="1">
      <alignment horizontal="right" vertical="center"/>
    </xf>
    <xf numFmtId="0" fontId="14" fillId="0" borderId="59" xfId="0" applyFont="1" applyBorder="1" applyAlignment="1">
      <alignment horizontal="center" vertical="center"/>
    </xf>
    <xf numFmtId="41" fontId="14" fillId="0" borderId="56" xfId="0" applyNumberFormat="1" applyFont="1" applyBorder="1" applyAlignment="1">
      <alignment horizontal="left" vertical="center"/>
    </xf>
    <xf numFmtId="41" fontId="14" fillId="0" borderId="56" xfId="9" applyNumberFormat="1" applyFont="1" applyBorder="1" applyAlignment="1">
      <alignment horizontal="left" vertical="center"/>
    </xf>
    <xf numFmtId="43" fontId="14" fillId="0" borderId="56" xfId="8" applyNumberFormat="1" applyFont="1" applyBorder="1" applyAlignment="1">
      <alignment horizontal="left" vertical="center"/>
    </xf>
    <xf numFmtId="165" fontId="14" fillId="0" borderId="52" xfId="8" applyNumberFormat="1" applyFont="1" applyBorder="1" applyAlignment="1">
      <alignment horizontal="left" vertical="center"/>
    </xf>
    <xf numFmtId="0" fontId="14" fillId="0" borderId="53" xfId="0" applyFont="1" applyBorder="1" applyAlignment="1">
      <alignment horizontal="center" vertical="center"/>
    </xf>
    <xf numFmtId="41" fontId="14" fillId="0" borderId="53" xfId="0" applyNumberFormat="1" applyFont="1" applyBorder="1" applyAlignment="1">
      <alignment horizontal="left" vertical="center"/>
    </xf>
    <xf numFmtId="0" fontId="14" fillId="0" borderId="55" xfId="0" applyFont="1" applyBorder="1" applyAlignment="1">
      <alignment horizontal="center" vertical="center"/>
    </xf>
    <xf numFmtId="41" fontId="9" fillId="0" borderId="62" xfId="1" applyNumberFormat="1" applyFont="1" applyBorder="1" applyAlignment="1">
      <alignment vertical="center"/>
    </xf>
    <xf numFmtId="41" fontId="9" fillId="0" borderId="63" xfId="1" applyNumberFormat="1" applyFont="1" applyBorder="1" applyAlignment="1">
      <alignment vertical="center"/>
    </xf>
    <xf numFmtId="41" fontId="9" fillId="0" borderId="64" xfId="1" applyNumberFormat="1" applyFont="1" applyBorder="1" applyAlignment="1">
      <alignment vertical="center"/>
    </xf>
    <xf numFmtId="0" fontId="14" fillId="0" borderId="69" xfId="0" applyFont="1" applyBorder="1" applyAlignment="1">
      <alignment horizontal="center" vertical="center"/>
    </xf>
    <xf numFmtId="0" fontId="14" fillId="0" borderId="56" xfId="0" applyFont="1" applyBorder="1" applyAlignment="1">
      <alignment horizontal="right" vertical="center"/>
    </xf>
    <xf numFmtId="0" fontId="14" fillId="0" borderId="56" xfId="0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6" fontId="14" fillId="0" borderId="18" xfId="8" applyNumberFormat="1" applyFont="1" applyBorder="1" applyAlignment="1">
      <alignment horizontal="left" vertical="center"/>
    </xf>
    <xf numFmtId="166" fontId="14" fillId="0" borderId="22" xfId="0" applyNumberFormat="1" applyFont="1" applyBorder="1" applyAlignment="1">
      <alignment vertical="center"/>
    </xf>
    <xf numFmtId="0" fontId="14" fillId="0" borderId="58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7" fontId="14" fillId="0" borderId="0" xfId="8" applyNumberFormat="1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167" fontId="14" fillId="0" borderId="0" xfId="8" applyNumberFormat="1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1" fontId="13" fillId="2" borderId="0" xfId="0" applyNumberFormat="1" applyFont="1" applyFill="1" applyBorder="1" applyAlignment="1">
      <alignment horizontal="left" vertical="center"/>
    </xf>
    <xf numFmtId="41" fontId="14" fillId="2" borderId="0" xfId="0" applyNumberFormat="1" applyFont="1" applyFill="1" applyBorder="1" applyAlignment="1">
      <alignment horizontal="left" vertical="center"/>
    </xf>
    <xf numFmtId="165" fontId="13" fillId="6" borderId="0" xfId="8" applyNumberFormat="1" applyFont="1" applyFill="1" applyBorder="1" applyAlignment="1">
      <alignment horizontal="center" vertical="center"/>
    </xf>
    <xf numFmtId="43" fontId="13" fillId="6" borderId="0" xfId="8" applyFont="1" applyFill="1" applyBorder="1" applyAlignment="1">
      <alignment horizontal="center" vertical="center"/>
    </xf>
    <xf numFmtId="43" fontId="13" fillId="6" borderId="0" xfId="8" quotePrefix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55" xfId="0" applyFont="1" applyBorder="1" applyAlignment="1">
      <alignment vertical="center"/>
    </xf>
    <xf numFmtId="0" fontId="14" fillId="0" borderId="77" xfId="0" applyFont="1" applyBorder="1" applyAlignment="1">
      <alignment vertical="center"/>
    </xf>
    <xf numFmtId="41" fontId="13" fillId="2" borderId="75" xfId="0" applyNumberFormat="1" applyFont="1" applyFill="1" applyBorder="1" applyAlignment="1">
      <alignment horizontal="left" vertical="center"/>
    </xf>
    <xf numFmtId="41" fontId="13" fillId="0" borderId="73" xfId="0" applyNumberFormat="1" applyFont="1" applyBorder="1" applyAlignment="1">
      <alignment vertical="center"/>
    </xf>
    <xf numFmtId="0" fontId="7" fillId="7" borderId="32" xfId="1" applyNumberFormat="1" applyFont="1" applyFill="1" applyBorder="1" applyAlignment="1">
      <alignment horizontal="center" vertical="center"/>
    </xf>
    <xf numFmtId="41" fontId="13" fillId="0" borderId="44" xfId="0" applyNumberFormat="1" applyFont="1" applyBorder="1" applyAlignment="1">
      <alignment horizontal="right" vertical="center"/>
    </xf>
    <xf numFmtId="41" fontId="13" fillId="0" borderId="44" xfId="0" applyNumberFormat="1" applyFont="1" applyBorder="1" applyAlignment="1">
      <alignment horizontal="left" vertical="center"/>
    </xf>
    <xf numFmtId="165" fontId="14" fillId="0" borderId="45" xfId="8" applyNumberFormat="1" applyFont="1" applyBorder="1" applyAlignment="1">
      <alignment horizontal="left" vertical="center"/>
    </xf>
    <xf numFmtId="165" fontId="14" fillId="0" borderId="0" xfId="8" applyNumberFormat="1" applyFont="1" applyBorder="1" applyAlignment="1">
      <alignment horizontal="left" vertical="center"/>
    </xf>
    <xf numFmtId="43" fontId="14" fillId="0" borderId="0" xfId="8" quotePrefix="1" applyFont="1" applyBorder="1" applyAlignment="1">
      <alignment horizontal="center" vertical="center"/>
    </xf>
    <xf numFmtId="165" fontId="14" fillId="0" borderId="35" xfId="8" applyNumberFormat="1" applyFont="1" applyBorder="1" applyAlignment="1">
      <alignment horizontal="left" vertical="center"/>
    </xf>
    <xf numFmtId="43" fontId="14" fillId="0" borderId="44" xfId="8" applyNumberFormat="1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41" fontId="14" fillId="2" borderId="56" xfId="9" applyNumberFormat="1" applyFont="1" applyFill="1" applyBorder="1" applyAlignment="1">
      <alignment horizontal="left" vertical="center"/>
    </xf>
    <xf numFmtId="165" fontId="14" fillId="2" borderId="61" xfId="1" applyNumberFormat="1" applyFont="1" applyFill="1" applyBorder="1" applyAlignment="1">
      <alignment vertical="center"/>
    </xf>
    <xf numFmtId="39" fontId="14" fillId="2" borderId="51" xfId="1" applyNumberFormat="1" applyFont="1" applyFill="1" applyBorder="1" applyAlignment="1">
      <alignment horizontal="center" vertical="center"/>
    </xf>
    <xf numFmtId="0" fontId="14" fillId="2" borderId="51" xfId="1" applyNumberFormat="1" applyFont="1" applyFill="1" applyBorder="1" applyAlignment="1">
      <alignment horizontal="center" vertical="center"/>
    </xf>
    <xf numFmtId="41" fontId="13" fillId="0" borderId="58" xfId="0" applyNumberFormat="1" applyFont="1" applyBorder="1" applyAlignment="1">
      <alignment horizontal="right" vertical="center"/>
    </xf>
    <xf numFmtId="41" fontId="13" fillId="0" borderId="58" xfId="0" applyNumberFormat="1" applyFont="1" applyBorder="1" applyAlignment="1">
      <alignment horizontal="left" vertical="center"/>
    </xf>
    <xf numFmtId="41" fontId="14" fillId="0" borderId="59" xfId="9" applyNumberFormat="1" applyFont="1" applyBorder="1" applyAlignment="1">
      <alignment horizontal="left" vertical="center"/>
    </xf>
    <xf numFmtId="165" fontId="14" fillId="0" borderId="59" xfId="8" applyNumberFormat="1" applyFont="1" applyBorder="1" applyAlignment="1">
      <alignment horizontal="left" vertical="center"/>
    </xf>
    <xf numFmtId="39" fontId="14" fillId="2" borderId="60" xfId="1" applyNumberFormat="1" applyFont="1" applyFill="1" applyBorder="1" applyAlignment="1">
      <alignment horizontal="center" vertical="center"/>
    </xf>
    <xf numFmtId="0" fontId="14" fillId="2" borderId="60" xfId="1" applyNumberFormat="1" applyFont="1" applyFill="1" applyBorder="1" applyAlignment="1">
      <alignment horizontal="center" vertical="center"/>
    </xf>
    <xf numFmtId="41" fontId="14" fillId="0" borderId="79" xfId="9" applyNumberFormat="1" applyFont="1" applyBorder="1" applyAlignment="1">
      <alignment horizontal="left" vertical="center"/>
    </xf>
    <xf numFmtId="165" fontId="14" fillId="0" borderId="80" xfId="8" applyNumberFormat="1" applyFont="1" applyBorder="1" applyAlignment="1">
      <alignment horizontal="left" vertical="center"/>
    </xf>
    <xf numFmtId="43" fontId="14" fillId="0" borderId="79" xfId="8" applyNumberFormat="1" applyFont="1" applyBorder="1" applyAlignment="1">
      <alignment horizontal="left" vertical="center"/>
    </xf>
    <xf numFmtId="0" fontId="14" fillId="0" borderId="79" xfId="0" applyFont="1" applyBorder="1" applyAlignment="1">
      <alignment horizontal="center" vertical="center"/>
    </xf>
    <xf numFmtId="43" fontId="14" fillId="0" borderId="0" xfId="8" applyNumberFormat="1" applyFont="1" applyAlignment="1">
      <alignment horizontal="center" vertical="center"/>
    </xf>
    <xf numFmtId="43" fontId="14" fillId="0" borderId="56" xfId="8" applyNumberFormat="1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41" fontId="13" fillId="2" borderId="75" xfId="0" applyNumberFormat="1" applyFont="1" applyFill="1" applyBorder="1" applyAlignment="1">
      <alignment horizontal="center" vertical="center"/>
    </xf>
    <xf numFmtId="167" fontId="19" fillId="0" borderId="0" xfId="8" applyNumberFormat="1" applyFont="1" applyBorder="1" applyAlignment="1">
      <alignment horizontal="left" vertical="center" wrapText="1"/>
    </xf>
    <xf numFmtId="43" fontId="14" fillId="0" borderId="58" xfId="8" applyFont="1" applyBorder="1" applyAlignment="1">
      <alignment horizontal="center" vertical="center"/>
    </xf>
    <xf numFmtId="41" fontId="13" fillId="0" borderId="0" xfId="0" applyNumberFormat="1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14" fillId="0" borderId="15" xfId="0" applyFont="1" applyBorder="1" applyAlignment="1">
      <alignment vertical="center"/>
    </xf>
    <xf numFmtId="0" fontId="14" fillId="0" borderId="79" xfId="0" applyFont="1" applyBorder="1" applyAlignment="1">
      <alignment vertical="center"/>
    </xf>
    <xf numFmtId="0" fontId="14" fillId="0" borderId="69" xfId="0" applyFont="1" applyBorder="1" applyAlignment="1">
      <alignment vertical="center"/>
    </xf>
    <xf numFmtId="0" fontId="14" fillId="0" borderId="73" xfId="0" applyFont="1" applyBorder="1" applyAlignment="1">
      <alignment horizontal="center" vertical="center"/>
    </xf>
    <xf numFmtId="0" fontId="13" fillId="4" borderId="71" xfId="0" applyFont="1" applyFill="1" applyBorder="1" applyAlignment="1">
      <alignment horizontal="right" vertical="center"/>
    </xf>
    <xf numFmtId="0" fontId="17" fillId="0" borderId="28" xfId="0" quotePrefix="1" applyFont="1" applyBorder="1" applyAlignment="1">
      <alignment horizontal="center" vertical="center"/>
    </xf>
    <xf numFmtId="41" fontId="17" fillId="0" borderId="38" xfId="1" applyNumberFormat="1" applyFont="1" applyBorder="1" applyAlignment="1">
      <alignment vertical="center"/>
    </xf>
    <xf numFmtId="41" fontId="14" fillId="0" borderId="83" xfId="0" applyNumberFormat="1" applyFont="1" applyBorder="1" applyAlignment="1">
      <alignment horizontal="left" vertical="center"/>
    </xf>
    <xf numFmtId="41" fontId="14" fillId="2" borderId="84" xfId="9" applyNumberFormat="1" applyFont="1" applyFill="1" applyBorder="1" applyAlignment="1">
      <alignment horizontal="left" vertical="center"/>
    </xf>
    <xf numFmtId="41" fontId="14" fillId="0" borderId="84" xfId="9" applyNumberFormat="1" applyFont="1" applyBorder="1" applyAlignment="1">
      <alignment horizontal="left" vertical="center"/>
    </xf>
    <xf numFmtId="169" fontId="14" fillId="0" borderId="84" xfId="2" quotePrefix="1" applyNumberFormat="1" applyFont="1" applyBorder="1" applyAlignment="1">
      <alignment horizontal="center" vertical="center"/>
    </xf>
    <xf numFmtId="0" fontId="4" fillId="0" borderId="0" xfId="0" applyFont="1"/>
    <xf numFmtId="0" fontId="14" fillId="4" borderId="71" xfId="0" applyFont="1" applyFill="1" applyBorder="1" applyAlignment="1">
      <alignment horizontal="center" vertical="center"/>
    </xf>
    <xf numFmtId="43" fontId="14" fillId="4" borderId="71" xfId="8" applyNumberFormat="1" applyFont="1" applyFill="1" applyBorder="1" applyAlignment="1">
      <alignment horizontal="center" vertical="center"/>
    </xf>
    <xf numFmtId="43" fontId="13" fillId="0" borderId="75" xfId="8" quotePrefix="1" applyFont="1" applyBorder="1" applyAlignment="1">
      <alignment horizontal="center" vertical="center"/>
    </xf>
    <xf numFmtId="43" fontId="13" fillId="0" borderId="75" xfId="8" applyFont="1" applyBorder="1" applyAlignment="1">
      <alignment horizontal="center" vertical="center"/>
    </xf>
    <xf numFmtId="0" fontId="14" fillId="5" borderId="71" xfId="0" applyFont="1" applyFill="1" applyBorder="1" applyAlignment="1">
      <alignment horizontal="center" vertical="center"/>
    </xf>
    <xf numFmtId="41" fontId="13" fillId="2" borderId="73" xfId="0" applyNumberFormat="1" applyFont="1" applyFill="1" applyBorder="1" applyAlignment="1">
      <alignment horizontal="center" vertical="center"/>
    </xf>
    <xf numFmtId="0" fontId="13" fillId="2" borderId="73" xfId="0" applyFont="1" applyFill="1" applyBorder="1" applyAlignment="1">
      <alignment horizontal="center" vertical="center"/>
    </xf>
    <xf numFmtId="43" fontId="14" fillId="0" borderId="84" xfId="8" applyNumberFormat="1" applyFont="1" applyBorder="1" applyAlignment="1">
      <alignment horizontal="left" vertical="center"/>
    </xf>
    <xf numFmtId="0" fontId="14" fillId="0" borderId="84" xfId="0" applyFont="1" applyBorder="1" applyAlignment="1">
      <alignment vertical="center"/>
    </xf>
    <xf numFmtId="0" fontId="14" fillId="0" borderId="84" xfId="0" applyFont="1" applyBorder="1" applyAlignment="1">
      <alignment horizontal="center" vertical="center"/>
    </xf>
    <xf numFmtId="41" fontId="14" fillId="0" borderId="22" xfId="0" applyNumberFormat="1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center" vertical="center"/>
    </xf>
    <xf numFmtId="41" fontId="13" fillId="0" borderId="72" xfId="0" applyNumberFormat="1" applyFont="1" applyFill="1" applyBorder="1" applyAlignment="1">
      <alignment horizontal="left" vertical="center"/>
    </xf>
    <xf numFmtId="41" fontId="13" fillId="0" borderId="78" xfId="0" applyNumberFormat="1" applyFont="1" applyFill="1" applyBorder="1" applyAlignment="1">
      <alignment horizontal="left" vertical="center"/>
    </xf>
    <xf numFmtId="41" fontId="13" fillId="0" borderId="35" xfId="0" applyNumberFormat="1" applyFont="1" applyFill="1" applyBorder="1" applyAlignment="1">
      <alignment horizontal="left" vertical="center"/>
    </xf>
    <xf numFmtId="0" fontId="14" fillId="0" borderId="78" xfId="0" applyFont="1" applyFill="1" applyBorder="1" applyAlignment="1">
      <alignment vertical="center"/>
    </xf>
    <xf numFmtId="0" fontId="14" fillId="0" borderId="78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41" fontId="13" fillId="0" borderId="35" xfId="0" applyNumberFormat="1" applyFont="1" applyFill="1" applyBorder="1" applyAlignment="1">
      <alignment horizontal="center" vertical="center"/>
    </xf>
    <xf numFmtId="0" fontId="14" fillId="0" borderId="84" xfId="0" quotePrefix="1" applyFont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41" fontId="13" fillId="6" borderId="0" xfId="0" applyNumberFormat="1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vertical="center"/>
    </xf>
    <xf numFmtId="0" fontId="14" fillId="6" borderId="0" xfId="0" quotePrefix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3" fillId="4" borderId="71" xfId="0" applyFont="1" applyFill="1" applyBorder="1" applyAlignment="1">
      <alignment horizontal="center" vertical="center"/>
    </xf>
    <xf numFmtId="41" fontId="6" fillId="0" borderId="79" xfId="1" applyNumberFormat="1" applyFont="1" applyFill="1" applyBorder="1" applyAlignment="1">
      <alignment vertical="center"/>
    </xf>
    <xf numFmtId="41" fontId="6" fillId="0" borderId="79" xfId="11" applyNumberFormat="1" applyFont="1" applyFill="1" applyBorder="1" applyAlignment="1">
      <alignment vertical="center"/>
    </xf>
    <xf numFmtId="43" fontId="14" fillId="0" borderId="55" xfId="8" applyFont="1" applyBorder="1" applyAlignment="1">
      <alignment horizontal="center" vertical="center"/>
    </xf>
    <xf numFmtId="41" fontId="14" fillId="0" borderId="78" xfId="9" applyNumberFormat="1" applyFont="1" applyBorder="1" applyAlignment="1">
      <alignment horizontal="left" vertical="center"/>
    </xf>
    <xf numFmtId="41" fontId="14" fillId="2" borderId="80" xfId="0" applyNumberFormat="1" applyFont="1" applyFill="1" applyBorder="1" applyAlignment="1">
      <alignment horizontal="left" vertical="center"/>
    </xf>
    <xf numFmtId="41" fontId="14" fillId="2" borderId="79" xfId="0" applyNumberFormat="1" applyFont="1" applyFill="1" applyBorder="1" applyAlignment="1">
      <alignment horizontal="left" vertical="center"/>
    </xf>
    <xf numFmtId="43" fontId="14" fillId="0" borderId="87" xfId="8" applyFont="1" applyBorder="1" applyAlignment="1">
      <alignment horizontal="center" vertical="center"/>
    </xf>
    <xf numFmtId="43" fontId="14" fillId="0" borderId="87" xfId="8" quotePrefix="1" applyFont="1" applyBorder="1" applyAlignment="1">
      <alignment horizontal="center" vertical="center"/>
    </xf>
    <xf numFmtId="165" fontId="14" fillId="0" borderId="76" xfId="8" applyNumberFormat="1" applyFont="1" applyBorder="1" applyAlignment="1">
      <alignment horizontal="left" vertical="center"/>
    </xf>
    <xf numFmtId="43" fontId="14" fillId="0" borderId="79" xfId="8" applyNumberFormat="1" applyFont="1" applyBorder="1" applyAlignment="1">
      <alignment vertical="center"/>
    </xf>
    <xf numFmtId="41" fontId="14" fillId="0" borderId="76" xfId="0" applyNumberFormat="1" applyFont="1" applyBorder="1" applyAlignment="1">
      <alignment vertical="center"/>
    </xf>
    <xf numFmtId="165" fontId="14" fillId="0" borderId="85" xfId="8" applyNumberFormat="1" applyFont="1" applyBorder="1" applyAlignment="1">
      <alignment horizontal="left" vertical="center"/>
    </xf>
    <xf numFmtId="41" fontId="14" fillId="0" borderId="84" xfId="0" applyNumberFormat="1" applyFont="1" applyBorder="1" applyAlignment="1">
      <alignment horizontal="left" vertical="center"/>
    </xf>
    <xf numFmtId="41" fontId="14" fillId="0" borderId="84" xfId="0" applyNumberFormat="1" applyFont="1" applyBorder="1" applyAlignment="1">
      <alignment vertical="center"/>
    </xf>
    <xf numFmtId="0" fontId="14" fillId="0" borderId="56" xfId="0" applyFont="1" applyBorder="1" applyAlignment="1">
      <alignment vertical="center"/>
    </xf>
    <xf numFmtId="165" fontId="14" fillId="0" borderId="6" xfId="0" applyNumberFormat="1" applyFont="1" applyBorder="1" applyAlignment="1">
      <alignment vertical="center"/>
    </xf>
    <xf numFmtId="165" fontId="14" fillId="0" borderId="57" xfId="8" applyNumberFormat="1" applyFont="1" applyBorder="1" applyAlignment="1">
      <alignment vertical="center"/>
    </xf>
    <xf numFmtId="165" fontId="14" fillId="0" borderId="27" xfId="8" applyNumberFormat="1" applyFont="1" applyBorder="1" applyAlignment="1">
      <alignment horizontal="right" vertical="center"/>
    </xf>
    <xf numFmtId="165" fontId="14" fillId="0" borderId="60" xfId="8" applyNumberFormat="1" applyFont="1" applyBorder="1" applyAlignment="1">
      <alignment vertical="center"/>
    </xf>
    <xf numFmtId="165" fontId="14" fillId="0" borderId="87" xfId="8" applyNumberFormat="1" applyFont="1" applyBorder="1" applyAlignment="1">
      <alignment horizontal="left" vertical="center"/>
    </xf>
    <xf numFmtId="165" fontId="14" fillId="2" borderId="21" xfId="8" applyNumberFormat="1" applyFont="1" applyFill="1" applyBorder="1" applyAlignment="1">
      <alignment vertical="center"/>
    </xf>
    <xf numFmtId="165" fontId="13" fillId="0" borderId="72" xfId="8" applyNumberFormat="1" applyFont="1" applyFill="1" applyBorder="1" applyAlignment="1">
      <alignment horizontal="center" vertical="center"/>
    </xf>
    <xf numFmtId="165" fontId="13" fillId="0" borderId="81" xfId="8" applyNumberFormat="1" applyFont="1" applyBorder="1" applyAlignment="1">
      <alignment horizontal="center" vertical="center"/>
    </xf>
    <xf numFmtId="165" fontId="13" fillId="2" borderId="2" xfId="8" applyNumberFormat="1" applyFont="1" applyFill="1" applyBorder="1" applyAlignment="1">
      <alignment horizontal="left" vertical="center"/>
    </xf>
    <xf numFmtId="165" fontId="14" fillId="2" borderId="24" xfId="8" applyNumberFormat="1" applyFont="1" applyFill="1" applyBorder="1" applyAlignment="1">
      <alignment vertical="center"/>
    </xf>
    <xf numFmtId="165" fontId="13" fillId="0" borderId="75" xfId="8" applyNumberFormat="1" applyFont="1" applyBorder="1" applyAlignment="1">
      <alignment horizontal="center" vertical="center"/>
    </xf>
    <xf numFmtId="165" fontId="13" fillId="0" borderId="3" xfId="8" applyNumberFormat="1" applyFont="1" applyBorder="1" applyAlignment="1">
      <alignment horizontal="left" vertical="center"/>
    </xf>
    <xf numFmtId="165" fontId="13" fillId="0" borderId="35" xfId="8" applyNumberFormat="1" applyFont="1" applyFill="1" applyBorder="1" applyAlignment="1">
      <alignment horizontal="left" vertical="center"/>
    </xf>
    <xf numFmtId="165" fontId="13" fillId="0" borderId="71" xfId="8" applyNumberFormat="1" applyFont="1" applyBorder="1" applyAlignment="1">
      <alignment horizontal="center" vertical="center"/>
    </xf>
    <xf numFmtId="165" fontId="13" fillId="2" borderId="71" xfId="0" applyNumberFormat="1" applyFont="1" applyFill="1" applyBorder="1" applyAlignment="1">
      <alignment horizontal="left" vertical="center"/>
    </xf>
    <xf numFmtId="165" fontId="13" fillId="2" borderId="2" xfId="0" applyNumberFormat="1" applyFont="1" applyFill="1" applyBorder="1" applyAlignment="1">
      <alignment horizontal="left" vertical="center"/>
    </xf>
    <xf numFmtId="0" fontId="14" fillId="4" borderId="73" xfId="0" applyFont="1" applyFill="1" applyBorder="1" applyAlignment="1">
      <alignment vertical="center"/>
    </xf>
    <xf numFmtId="0" fontId="14" fillId="4" borderId="73" xfId="0" applyFont="1" applyFill="1" applyBorder="1" applyAlignment="1">
      <alignment horizontal="center" vertical="center"/>
    </xf>
    <xf numFmtId="41" fontId="14" fillId="0" borderId="78" xfId="0" applyNumberFormat="1" applyFont="1" applyBorder="1" applyAlignment="1">
      <alignment horizontal="left" vertical="center"/>
    </xf>
    <xf numFmtId="41" fontId="14" fillId="4" borderId="71" xfId="0" applyNumberFormat="1" applyFont="1" applyFill="1" applyBorder="1" applyAlignment="1">
      <alignment horizontal="center" vertical="center"/>
    </xf>
    <xf numFmtId="41" fontId="14" fillId="0" borderId="77" xfId="0" applyNumberFormat="1" applyFont="1" applyBorder="1" applyAlignment="1">
      <alignment horizontal="left" vertical="center"/>
    </xf>
    <xf numFmtId="165" fontId="14" fillId="2" borderId="85" xfId="1" applyNumberFormat="1" applyFont="1" applyFill="1" applyBorder="1" applyAlignment="1">
      <alignment vertical="center"/>
    </xf>
    <xf numFmtId="0" fontId="14" fillId="0" borderId="85" xfId="0" applyFont="1" applyBorder="1" applyAlignment="1">
      <alignment horizontal="right" vertical="center"/>
    </xf>
    <xf numFmtId="0" fontId="14" fillId="0" borderId="60" xfId="8" applyNumberFormat="1" applyFont="1" applyBorder="1" applyAlignment="1">
      <alignment horizontal="center" vertical="center"/>
    </xf>
    <xf numFmtId="14" fontId="14" fillId="0" borderId="84" xfId="0" quotePrefix="1" applyNumberFormat="1" applyFont="1" applyBorder="1" applyAlignment="1">
      <alignment horizontal="center" vertical="center"/>
    </xf>
    <xf numFmtId="0" fontId="14" fillId="0" borderId="60" xfId="8" quotePrefix="1" applyNumberFormat="1" applyFont="1" applyBorder="1" applyAlignment="1">
      <alignment horizontal="center" vertical="center"/>
    </xf>
    <xf numFmtId="0" fontId="14" fillId="0" borderId="88" xfId="8" applyNumberFormat="1" applyFont="1" applyBorder="1" applyAlignment="1">
      <alignment horizontal="center" vertical="center"/>
    </xf>
    <xf numFmtId="0" fontId="14" fillId="0" borderId="88" xfId="8" quotePrefix="1" applyNumberFormat="1" applyFont="1" applyBorder="1" applyAlignment="1">
      <alignment horizontal="center" vertical="center"/>
    </xf>
    <xf numFmtId="14" fontId="14" fillId="0" borderId="56" xfId="0" quotePrefix="1" applyNumberFormat="1" applyFont="1" applyBorder="1" applyAlignment="1">
      <alignment horizontal="center" vertical="center"/>
    </xf>
    <xf numFmtId="0" fontId="14" fillId="0" borderId="54" xfId="0" applyFont="1" applyBorder="1" applyAlignment="1">
      <alignment horizontal="right" vertical="center"/>
    </xf>
    <xf numFmtId="0" fontId="14" fillId="0" borderId="56" xfId="0" quotePrefix="1" applyFont="1" applyBorder="1" applyAlignment="1">
      <alignment horizontal="center" vertical="center"/>
    </xf>
    <xf numFmtId="41" fontId="14" fillId="0" borderId="56" xfId="0" applyNumberFormat="1" applyFont="1" applyBorder="1" applyAlignment="1">
      <alignment vertical="center"/>
    </xf>
    <xf numFmtId="165" fontId="14" fillId="2" borderId="54" xfId="1" applyNumberFormat="1" applyFont="1" applyFill="1" applyBorder="1" applyAlignment="1">
      <alignment vertical="center"/>
    </xf>
    <xf numFmtId="165" fontId="13" fillId="2" borderId="3" xfId="0" applyNumberFormat="1" applyFont="1" applyFill="1" applyBorder="1" applyAlignment="1">
      <alignment horizontal="left" vertical="center"/>
    </xf>
    <xf numFmtId="165" fontId="14" fillId="2" borderId="51" xfId="1" applyNumberFormat="1" applyFont="1" applyFill="1" applyBorder="1" applyAlignment="1">
      <alignment vertical="center"/>
    </xf>
    <xf numFmtId="165" fontId="14" fillId="2" borderId="57" xfId="8" applyNumberFormat="1" applyFont="1" applyFill="1" applyBorder="1" applyAlignment="1">
      <alignment vertical="center"/>
    </xf>
    <xf numFmtId="165" fontId="14" fillId="0" borderId="61" xfId="8" applyNumberFormat="1" applyFont="1" applyBorder="1" applyAlignment="1">
      <alignment vertical="center"/>
    </xf>
    <xf numFmtId="165" fontId="14" fillId="0" borderId="0" xfId="8" applyNumberFormat="1" applyFont="1" applyAlignment="1">
      <alignment vertical="center"/>
    </xf>
    <xf numFmtId="165" fontId="14" fillId="2" borderId="60" xfId="8" applyNumberFormat="1" applyFont="1" applyFill="1" applyBorder="1" applyAlignment="1">
      <alignment vertical="center"/>
    </xf>
    <xf numFmtId="165" fontId="14" fillId="0" borderId="88" xfId="8" applyNumberFormat="1" applyFont="1" applyBorder="1" applyAlignment="1">
      <alignment vertical="center"/>
    </xf>
    <xf numFmtId="165" fontId="13" fillId="0" borderId="16" xfId="9" applyNumberFormat="1" applyFont="1" applyBorder="1" applyAlignment="1">
      <alignment horizontal="left" vertical="center"/>
    </xf>
    <xf numFmtId="165" fontId="14" fillId="0" borderId="0" xfId="0" applyNumberFormat="1" applyFont="1" applyAlignment="1">
      <alignment vertical="center"/>
    </xf>
    <xf numFmtId="165" fontId="14" fillId="0" borderId="54" xfId="8" applyNumberFormat="1" applyFont="1" applyBorder="1" applyAlignment="1">
      <alignment horizontal="left" vertical="center"/>
    </xf>
    <xf numFmtId="165" fontId="14" fillId="0" borderId="84" xfId="8" applyNumberFormat="1" applyFont="1" applyBorder="1" applyAlignment="1">
      <alignment horizontal="left" vertical="center"/>
    </xf>
    <xf numFmtId="165" fontId="14" fillId="0" borderId="84" xfId="8" applyNumberFormat="1" applyFont="1" applyBorder="1" applyAlignment="1">
      <alignment vertical="center"/>
    </xf>
    <xf numFmtId="165" fontId="14" fillId="0" borderId="56" xfId="8" applyNumberFormat="1" applyFont="1" applyBorder="1" applyAlignment="1">
      <alignment vertical="center"/>
    </xf>
    <xf numFmtId="165" fontId="14" fillId="0" borderId="11" xfId="8" applyNumberFormat="1" applyFont="1" applyBorder="1" applyAlignment="1">
      <alignment horizontal="left" vertical="center"/>
    </xf>
    <xf numFmtId="165" fontId="14" fillId="0" borderId="28" xfId="8" applyNumberFormat="1" applyFont="1" applyBorder="1" applyAlignment="1">
      <alignment vertical="center"/>
    </xf>
    <xf numFmtId="165" fontId="14" fillId="0" borderId="58" xfId="0" applyNumberFormat="1" applyFont="1" applyBorder="1" applyAlignment="1">
      <alignment vertical="center"/>
    </xf>
    <xf numFmtId="165" fontId="14" fillId="0" borderId="69" xfId="0" applyNumberFormat="1" applyFont="1" applyBorder="1" applyAlignment="1">
      <alignment vertical="center"/>
    </xf>
    <xf numFmtId="165" fontId="14" fillId="0" borderId="56" xfId="0" applyNumberFormat="1" applyFont="1" applyBorder="1" applyAlignment="1">
      <alignment vertical="center"/>
    </xf>
    <xf numFmtId="165" fontId="14" fillId="0" borderId="84" xfId="0" applyNumberFormat="1" applyFont="1" applyBorder="1" applyAlignment="1">
      <alignment vertical="center"/>
    </xf>
    <xf numFmtId="41" fontId="13" fillId="2" borderId="81" xfId="0" applyNumberFormat="1" applyFont="1" applyFill="1" applyBorder="1" applyAlignment="1">
      <alignment horizontal="left" vertical="center"/>
    </xf>
    <xf numFmtId="41" fontId="13" fillId="2" borderId="73" xfId="0" applyNumberFormat="1" applyFont="1" applyFill="1" applyBorder="1" applyAlignment="1">
      <alignment horizontal="left" vertical="center"/>
    </xf>
    <xf numFmtId="41" fontId="14" fillId="0" borderId="79" xfId="0" applyNumberFormat="1" applyFont="1" applyBorder="1" applyAlignment="1">
      <alignment horizontal="left" vertical="center"/>
    </xf>
    <xf numFmtId="41" fontId="14" fillId="2" borderId="79" xfId="9" applyNumberFormat="1" applyFont="1" applyFill="1" applyBorder="1" applyAlignment="1">
      <alignment horizontal="left" vertical="center"/>
    </xf>
    <xf numFmtId="166" fontId="14" fillId="2" borderId="80" xfId="8" applyNumberFormat="1" applyFont="1" applyFill="1" applyBorder="1" applyAlignment="1">
      <alignment vertical="center"/>
    </xf>
    <xf numFmtId="39" fontId="14" fillId="2" borderId="87" xfId="1" applyNumberFormat="1" applyFont="1" applyFill="1" applyBorder="1" applyAlignment="1">
      <alignment horizontal="center" vertical="center"/>
    </xf>
    <xf numFmtId="166" fontId="14" fillId="2" borderId="87" xfId="8" applyNumberFormat="1" applyFont="1" applyFill="1" applyBorder="1" applyAlignment="1">
      <alignment vertical="center"/>
    </xf>
    <xf numFmtId="0" fontId="14" fillId="2" borderId="87" xfId="1" applyNumberFormat="1" applyFont="1" applyFill="1" applyBorder="1" applyAlignment="1">
      <alignment horizontal="center" vertical="center"/>
    </xf>
    <xf numFmtId="165" fontId="14" fillId="2" borderId="76" xfId="1" applyNumberFormat="1" applyFont="1" applyFill="1" applyBorder="1" applyAlignment="1">
      <alignment vertical="center"/>
    </xf>
    <xf numFmtId="41" fontId="14" fillId="0" borderId="76" xfId="0" applyNumberFormat="1" applyFont="1" applyBorder="1" applyAlignment="1">
      <alignment horizontal="center" vertical="center"/>
    </xf>
    <xf numFmtId="41" fontId="14" fillId="4" borderId="71" xfId="0" applyNumberFormat="1" applyFont="1" applyFill="1" applyBorder="1" applyAlignment="1">
      <alignment horizontal="right" vertical="center"/>
    </xf>
    <xf numFmtId="41" fontId="14" fillId="0" borderId="0" xfId="0" applyNumberFormat="1" applyFont="1" applyFill="1" applyBorder="1" applyAlignment="1">
      <alignment horizontal="right" vertical="center"/>
    </xf>
    <xf numFmtId="41" fontId="14" fillId="4" borderId="3" xfId="0" applyNumberFormat="1" applyFont="1" applyFill="1" applyBorder="1" applyAlignment="1">
      <alignment horizontal="right" vertical="center"/>
    </xf>
    <xf numFmtId="41" fontId="14" fillId="0" borderId="76" xfId="0" applyNumberFormat="1" applyFont="1" applyBorder="1" applyAlignment="1">
      <alignment horizontal="right" vertical="center"/>
    </xf>
    <xf numFmtId="41" fontId="13" fillId="4" borderId="71" xfId="0" applyNumberFormat="1" applyFont="1" applyFill="1" applyBorder="1" applyAlignment="1">
      <alignment horizontal="right" vertical="center"/>
    </xf>
    <xf numFmtId="41" fontId="13" fillId="2" borderId="2" xfId="0" applyNumberFormat="1" applyFont="1" applyFill="1" applyBorder="1" applyAlignment="1">
      <alignment horizontal="right" vertical="center"/>
    </xf>
    <xf numFmtId="39" fontId="14" fillId="2" borderId="91" xfId="1" applyNumberFormat="1" applyFont="1" applyFill="1" applyBorder="1" applyAlignment="1">
      <alignment horizontal="center" vertical="center"/>
    </xf>
    <xf numFmtId="0" fontId="14" fillId="2" borderId="91" xfId="1" applyNumberFormat="1" applyFont="1" applyFill="1" applyBorder="1" applyAlignment="1">
      <alignment horizontal="center" vertical="center"/>
    </xf>
    <xf numFmtId="41" fontId="14" fillId="0" borderId="84" xfId="2" applyNumberFormat="1" applyFont="1" applyBorder="1" applyAlignment="1">
      <alignment horizontal="right" vertical="center"/>
    </xf>
    <xf numFmtId="41" fontId="14" fillId="0" borderId="50" xfId="0" applyNumberFormat="1" applyFont="1" applyBorder="1" applyAlignment="1">
      <alignment vertical="center"/>
    </xf>
    <xf numFmtId="41" fontId="14" fillId="0" borderId="95" xfId="0" applyNumberFormat="1" applyFont="1" applyBorder="1" applyAlignment="1">
      <alignment horizontal="center" vertical="center"/>
    </xf>
    <xf numFmtId="41" fontId="14" fillId="0" borderId="96" xfId="0" applyNumberFormat="1" applyFont="1" applyBorder="1" applyAlignment="1">
      <alignment horizontal="left" vertical="center"/>
    </xf>
    <xf numFmtId="41" fontId="14" fillId="0" borderId="95" xfId="9" applyNumberFormat="1" applyFont="1" applyBorder="1" applyAlignment="1">
      <alignment horizontal="left" vertical="center"/>
    </xf>
    <xf numFmtId="166" fontId="14" fillId="0" borderId="96" xfId="8" applyNumberFormat="1" applyFont="1" applyBorder="1" applyAlignment="1">
      <alignment vertical="center"/>
    </xf>
    <xf numFmtId="41" fontId="14" fillId="2" borderId="97" xfId="0" applyNumberFormat="1" applyFont="1" applyFill="1" applyBorder="1" applyAlignment="1">
      <alignment horizontal="left" vertical="center"/>
    </xf>
    <xf numFmtId="0" fontId="14" fillId="0" borderId="98" xfId="0" applyFont="1" applyBorder="1" applyAlignment="1">
      <alignment horizontal="left" vertical="center"/>
    </xf>
    <xf numFmtId="43" fontId="14" fillId="0" borderId="98" xfId="8" applyNumberFormat="1" applyFont="1" applyBorder="1" applyAlignment="1">
      <alignment horizontal="left" vertical="center"/>
    </xf>
    <xf numFmtId="41" fontId="14" fillId="0" borderId="95" xfId="0" applyNumberFormat="1" applyFont="1" applyBorder="1" applyAlignment="1">
      <alignment horizontal="left" vertical="center"/>
    </xf>
    <xf numFmtId="41" fontId="14" fillId="2" borderId="95" xfId="0" applyNumberFormat="1" applyFont="1" applyFill="1" applyBorder="1" applyAlignment="1">
      <alignment horizontal="left" vertical="center"/>
    </xf>
    <xf numFmtId="43" fontId="14" fillId="4" borderId="99" xfId="8" applyNumberFormat="1" applyFont="1" applyFill="1" applyBorder="1" applyAlignment="1">
      <alignment horizontal="center" vertical="center"/>
    </xf>
    <xf numFmtId="43" fontId="14" fillId="4" borderId="100" xfId="8" applyNumberFormat="1" applyFont="1" applyFill="1" applyBorder="1" applyAlignment="1">
      <alignment horizontal="center" vertical="center"/>
    </xf>
    <xf numFmtId="41" fontId="14" fillId="4" borderId="99" xfId="0" applyNumberFormat="1" applyFont="1" applyFill="1" applyBorder="1" applyAlignment="1">
      <alignment horizontal="right" vertical="center"/>
    </xf>
    <xf numFmtId="0" fontId="14" fillId="4" borderId="100" xfId="0" applyFont="1" applyFill="1" applyBorder="1" applyAlignment="1">
      <alignment horizontal="center" vertical="center"/>
    </xf>
    <xf numFmtId="41" fontId="14" fillId="4" borderId="100" xfId="0" applyNumberFormat="1" applyFont="1" applyFill="1" applyBorder="1" applyAlignment="1">
      <alignment horizontal="center" vertical="center"/>
    </xf>
    <xf numFmtId="0" fontId="14" fillId="0" borderId="95" xfId="0" applyFont="1" applyBorder="1" applyAlignment="1">
      <alignment vertical="center"/>
    </xf>
    <xf numFmtId="0" fontId="14" fillId="0" borderId="97" xfId="8" applyNumberFormat="1" applyFont="1" applyBorder="1" applyAlignment="1">
      <alignment horizontal="center" vertical="center"/>
    </xf>
    <xf numFmtId="43" fontId="14" fillId="0" borderId="95" xfId="8" applyNumberFormat="1" applyFont="1" applyBorder="1" applyAlignment="1">
      <alignment horizontal="left" vertical="center"/>
    </xf>
    <xf numFmtId="14" fontId="14" fillId="0" borderId="95" xfId="0" quotePrefix="1" applyNumberFormat="1" applyFont="1" applyBorder="1" applyAlignment="1">
      <alignment horizontal="center" vertical="center"/>
    </xf>
    <xf numFmtId="0" fontId="14" fillId="0" borderId="95" xfId="0" quotePrefix="1" applyFont="1" applyBorder="1" applyAlignment="1">
      <alignment horizontal="center" vertical="center"/>
    </xf>
    <xf numFmtId="41" fontId="14" fillId="0" borderId="95" xfId="0" applyNumberFormat="1" applyFont="1" applyBorder="1" applyAlignment="1">
      <alignment vertical="center"/>
    </xf>
    <xf numFmtId="41" fontId="14" fillId="2" borderId="0" xfId="9" applyNumberFormat="1" applyFont="1" applyFill="1" applyBorder="1" applyAlignment="1">
      <alignment horizontal="left" vertical="center"/>
    </xf>
    <xf numFmtId="41" fontId="14" fillId="2" borderId="0" xfId="1" applyNumberFormat="1" applyFont="1" applyFill="1" applyBorder="1" applyAlignment="1">
      <alignment vertical="center"/>
    </xf>
    <xf numFmtId="165" fontId="14" fillId="2" borderId="0" xfId="8" applyNumberFormat="1" applyFont="1" applyFill="1" applyBorder="1" applyAlignment="1">
      <alignment horizontal="left" vertical="center"/>
    </xf>
    <xf numFmtId="43" fontId="14" fillId="2" borderId="0" xfId="8" applyFont="1" applyFill="1" applyBorder="1" applyAlignment="1">
      <alignment horizontal="center" vertical="center"/>
    </xf>
    <xf numFmtId="43" fontId="14" fillId="2" borderId="0" xfId="8" quotePrefix="1" applyFont="1" applyFill="1" applyBorder="1" applyAlignment="1">
      <alignment horizontal="center" vertical="center"/>
    </xf>
    <xf numFmtId="165" fontId="14" fillId="2" borderId="0" xfId="1" applyNumberFormat="1" applyFont="1" applyFill="1" applyBorder="1" applyAlignment="1">
      <alignment vertical="center"/>
    </xf>
    <xf numFmtId="169" fontId="14" fillId="2" borderId="0" xfId="1" quotePrefix="1" applyNumberFormat="1" applyFont="1" applyFill="1" applyBorder="1" applyAlignment="1">
      <alignment horizontal="center" vertical="center"/>
    </xf>
    <xf numFmtId="165" fontId="14" fillId="6" borderId="0" xfId="8" applyNumberFormat="1" applyFont="1" applyFill="1" applyBorder="1" applyAlignment="1">
      <alignment vertical="center"/>
    </xf>
    <xf numFmtId="165" fontId="14" fillId="6" borderId="0" xfId="0" applyNumberFormat="1" applyFont="1" applyFill="1" applyBorder="1" applyAlignment="1">
      <alignment vertical="center"/>
    </xf>
    <xf numFmtId="165" fontId="14" fillId="6" borderId="0" xfId="8" applyNumberFormat="1" applyFont="1" applyFill="1" applyBorder="1" applyAlignment="1">
      <alignment horizontal="left" vertical="center"/>
    </xf>
    <xf numFmtId="14" fontId="14" fillId="6" borderId="0" xfId="0" quotePrefix="1" applyNumberFormat="1" applyFont="1" applyFill="1" applyBorder="1" applyAlignment="1">
      <alignment horizontal="center" vertical="center"/>
    </xf>
    <xf numFmtId="165" fontId="13" fillId="6" borderId="0" xfId="8" applyNumberFormat="1" applyFont="1" applyFill="1" applyBorder="1" applyAlignment="1">
      <alignment horizontal="left" vertical="center"/>
    </xf>
    <xf numFmtId="165" fontId="14" fillId="6" borderId="0" xfId="0" applyNumberFormat="1" applyFont="1" applyFill="1" applyBorder="1" applyAlignment="1">
      <alignment horizontal="center" vertical="center"/>
    </xf>
    <xf numFmtId="167" fontId="11" fillId="0" borderId="0" xfId="8" applyNumberFormat="1" applyFont="1" applyBorder="1" applyAlignment="1">
      <alignment horizontal="left" vertical="center" wrapText="1"/>
    </xf>
    <xf numFmtId="0" fontId="7" fillId="7" borderId="32" xfId="1" quotePrefix="1" applyNumberFormat="1" applyFont="1" applyFill="1" applyBorder="1" applyAlignment="1">
      <alignment horizontal="center" vertical="center" wrapText="1"/>
    </xf>
    <xf numFmtId="167" fontId="19" fillId="0" borderId="0" xfId="8" applyNumberFormat="1" applyFont="1" applyBorder="1" applyAlignment="1">
      <alignment horizontal="left" vertical="center" wrapText="1"/>
    </xf>
    <xf numFmtId="0" fontId="7" fillId="0" borderId="73" xfId="1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84" xfId="0" applyFont="1" applyBorder="1" applyAlignment="1">
      <alignment horizontal="center" vertical="center"/>
    </xf>
    <xf numFmtId="0" fontId="16" fillId="0" borderId="84" xfId="0" applyFont="1" applyBorder="1" applyAlignment="1">
      <alignment vertical="center"/>
    </xf>
    <xf numFmtId="41" fontId="16" fillId="0" borderId="84" xfId="9" applyFont="1" applyBorder="1" applyAlignment="1">
      <alignment horizontal="center" vertical="center"/>
    </xf>
    <xf numFmtId="0" fontId="17" fillId="0" borderId="0" xfId="1" applyNumberFormat="1" applyFont="1"/>
    <xf numFmtId="0" fontId="23" fillId="0" borderId="0" xfId="1" applyNumberFormat="1" applyFont="1"/>
    <xf numFmtId="49" fontId="24" fillId="0" borderId="0" xfId="1" applyNumberFormat="1" applyFont="1" applyAlignment="1">
      <alignment horizontal="center"/>
    </xf>
    <xf numFmtId="0" fontId="17" fillId="0" borderId="0" xfId="1" applyNumberFormat="1" applyFont="1" applyAlignment="1">
      <alignment vertical="center"/>
    </xf>
    <xf numFmtId="0" fontId="17" fillId="0" borderId="29" xfId="1" applyNumberFormat="1" applyFont="1" applyBorder="1"/>
    <xf numFmtId="0" fontId="25" fillId="0" borderId="0" xfId="1" applyNumberFormat="1" applyFont="1"/>
    <xf numFmtId="39" fontId="26" fillId="0" borderId="0" xfId="1" applyNumberFormat="1" applyFont="1"/>
    <xf numFmtId="41" fontId="14" fillId="0" borderId="103" xfId="0" applyNumberFormat="1" applyFont="1" applyBorder="1" applyAlignment="1">
      <alignment horizontal="left" vertical="center"/>
    </xf>
    <xf numFmtId="41" fontId="14" fillId="0" borderId="103" xfId="9" applyNumberFormat="1" applyFont="1" applyBorder="1" applyAlignment="1">
      <alignment horizontal="left" vertical="center"/>
    </xf>
    <xf numFmtId="0" fontId="14" fillId="0" borderId="103" xfId="0" applyFont="1" applyBorder="1" applyAlignment="1">
      <alignment horizontal="center" vertical="center"/>
    </xf>
    <xf numFmtId="165" fontId="14" fillId="0" borderId="105" xfId="0" applyNumberFormat="1" applyFont="1" applyBorder="1" applyAlignment="1">
      <alignment horizontal="right" vertical="center"/>
    </xf>
    <xf numFmtId="0" fontId="14" fillId="0" borderId="104" xfId="0" applyFont="1" applyBorder="1" applyAlignment="1">
      <alignment horizontal="center" vertical="center"/>
    </xf>
    <xf numFmtId="165" fontId="14" fillId="0" borderId="104" xfId="0" applyNumberFormat="1" applyFont="1" applyBorder="1" applyAlignment="1">
      <alignment horizontal="right" vertical="center"/>
    </xf>
    <xf numFmtId="41" fontId="14" fillId="2" borderId="101" xfId="0" applyNumberFormat="1" applyFont="1" applyFill="1" applyBorder="1" applyAlignment="1">
      <alignment horizontal="left" vertical="center"/>
    </xf>
    <xf numFmtId="166" fontId="14" fillId="0" borderId="93" xfId="8" applyNumberFormat="1" applyFont="1" applyBorder="1" applyAlignment="1">
      <alignment vertical="center"/>
    </xf>
    <xf numFmtId="41" fontId="14" fillId="2" borderId="94" xfId="0" applyNumberFormat="1" applyFont="1" applyFill="1" applyBorder="1" applyAlignment="1">
      <alignment horizontal="left" vertical="center"/>
    </xf>
    <xf numFmtId="43" fontId="4" fillId="0" borderId="94" xfId="8" applyFont="1" applyBorder="1" applyAlignment="1">
      <alignment horizontal="center" vertical="center"/>
    </xf>
    <xf numFmtId="41" fontId="14" fillId="2" borderId="78" xfId="0" applyNumberFormat="1" applyFont="1" applyFill="1" applyBorder="1" applyAlignment="1">
      <alignment horizontal="left" vertical="center"/>
    </xf>
    <xf numFmtId="41" fontId="14" fillId="2" borderId="35" xfId="0" applyNumberFormat="1" applyFont="1" applyFill="1" applyBorder="1" applyAlignment="1">
      <alignment horizontal="left" vertical="center"/>
    </xf>
    <xf numFmtId="165" fontId="14" fillId="2" borderId="80" xfId="8" applyNumberFormat="1" applyFont="1" applyFill="1" applyBorder="1" applyAlignment="1">
      <alignment vertical="center"/>
    </xf>
    <xf numFmtId="165" fontId="14" fillId="2" borderId="91" xfId="8" applyNumberFormat="1" applyFont="1" applyFill="1" applyBorder="1" applyAlignment="1">
      <alignment vertical="center"/>
    </xf>
    <xf numFmtId="165" fontId="14" fillId="0" borderId="96" xfId="8" applyNumberFormat="1" applyFont="1" applyBorder="1" applyAlignment="1">
      <alignment horizontal="left" vertical="center"/>
    </xf>
    <xf numFmtId="43" fontId="14" fillId="0" borderId="97" xfId="8" applyFont="1" applyBorder="1" applyAlignment="1">
      <alignment horizontal="center" vertical="center"/>
    </xf>
    <xf numFmtId="165" fontId="14" fillId="0" borderId="97" xfId="8" applyNumberFormat="1" applyFont="1" applyBorder="1" applyAlignment="1">
      <alignment horizontal="left" vertical="center"/>
    </xf>
    <xf numFmtId="43" fontId="14" fillId="0" borderId="97" xfId="8" quotePrefix="1" applyFont="1" applyBorder="1" applyAlignment="1">
      <alignment horizontal="center" vertical="center"/>
    </xf>
    <xf numFmtId="165" fontId="14" fillId="0" borderId="98" xfId="8" applyNumberFormat="1" applyFont="1" applyBorder="1" applyAlignment="1">
      <alignment horizontal="left" vertical="center"/>
    </xf>
    <xf numFmtId="0" fontId="14" fillId="0" borderId="95" xfId="0" applyFont="1" applyBorder="1" applyAlignment="1">
      <alignment horizontal="center" vertical="center"/>
    </xf>
    <xf numFmtId="0" fontId="7" fillId="0" borderId="73" xfId="1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1" fontId="14" fillId="0" borderId="105" xfId="0" applyNumberFormat="1" applyFont="1" applyBorder="1" applyAlignment="1">
      <alignment horizontal="left" vertical="center"/>
    </xf>
    <xf numFmtId="43" fontId="14" fillId="0" borderId="106" xfId="8" applyNumberFormat="1" applyFont="1" applyBorder="1" applyAlignment="1">
      <alignment horizontal="left" vertical="center"/>
    </xf>
    <xf numFmtId="0" fontId="14" fillId="0" borderId="76" xfId="0" applyFont="1" applyBorder="1" applyAlignment="1">
      <alignment vertical="center"/>
    </xf>
    <xf numFmtId="0" fontId="14" fillId="0" borderId="98" xfId="0" applyFont="1" applyBorder="1" applyAlignment="1">
      <alignment vertical="center"/>
    </xf>
    <xf numFmtId="43" fontId="14" fillId="0" borderId="59" xfId="8" quotePrefix="1" applyNumberFormat="1" applyFont="1" applyBorder="1" applyAlignment="1">
      <alignment horizontal="center" vertical="center"/>
    </xf>
    <xf numFmtId="0" fontId="14" fillId="0" borderId="59" xfId="0" quotePrefix="1" applyFont="1" applyBorder="1" applyAlignment="1">
      <alignment horizontal="center" vertical="center"/>
    </xf>
    <xf numFmtId="165" fontId="14" fillId="0" borderId="79" xfId="8" applyNumberFormat="1" applyFont="1" applyBorder="1" applyAlignment="1">
      <alignment horizontal="left" vertical="center"/>
    </xf>
    <xf numFmtId="165" fontId="14" fillId="0" borderId="109" xfId="0" applyNumberFormat="1" applyFont="1" applyBorder="1" applyAlignment="1">
      <alignment horizontal="left" vertical="center"/>
    </xf>
    <xf numFmtId="41" fontId="0" fillId="0" borderId="108" xfId="0" applyNumberFormat="1" applyBorder="1" applyAlignment="1">
      <alignment horizontal="left" vertical="center"/>
    </xf>
    <xf numFmtId="41" fontId="0" fillId="0" borderId="109" xfId="0" applyNumberFormat="1" applyBorder="1" applyAlignment="1">
      <alignment vertical="center"/>
    </xf>
    <xf numFmtId="165" fontId="0" fillId="0" borderId="108" xfId="0" applyNumberFormat="1" applyBorder="1" applyAlignment="1">
      <alignment vertical="center"/>
    </xf>
    <xf numFmtId="41" fontId="14" fillId="2" borderId="95" xfId="9" applyNumberFormat="1" applyFont="1" applyFill="1" applyBorder="1" applyAlignment="1">
      <alignment horizontal="left" vertical="center"/>
    </xf>
    <xf numFmtId="165" fontId="14" fillId="2" borderId="96" xfId="1" applyNumberFormat="1" applyFont="1" applyFill="1" applyBorder="1" applyAlignment="1">
      <alignment vertical="center"/>
    </xf>
    <xf numFmtId="39" fontId="14" fillId="2" borderId="97" xfId="1" applyNumberFormat="1" applyFont="1" applyFill="1" applyBorder="1" applyAlignment="1">
      <alignment horizontal="center" vertical="center"/>
    </xf>
    <xf numFmtId="165" fontId="14" fillId="2" borderId="97" xfId="1" applyNumberFormat="1" applyFont="1" applyFill="1" applyBorder="1" applyAlignment="1">
      <alignment vertical="center"/>
    </xf>
    <xf numFmtId="0" fontId="14" fillId="2" borderId="97" xfId="1" applyNumberFormat="1" applyFont="1" applyFill="1" applyBorder="1" applyAlignment="1">
      <alignment horizontal="center" vertical="center"/>
    </xf>
    <xf numFmtId="165" fontId="14" fillId="2" borderId="98" xfId="1" applyNumberFormat="1" applyFont="1" applyFill="1" applyBorder="1" applyAlignment="1">
      <alignment vertical="center"/>
    </xf>
    <xf numFmtId="0" fontId="14" fillId="0" borderId="103" xfId="0" quotePrefix="1" applyFont="1" applyBorder="1" applyAlignment="1">
      <alignment horizontal="center" vertical="center"/>
    </xf>
    <xf numFmtId="166" fontId="14" fillId="0" borderId="104" xfId="8" applyNumberFormat="1" applyFont="1" applyBorder="1" applyAlignment="1">
      <alignment vertical="center"/>
    </xf>
    <xf numFmtId="170" fontId="13" fillId="2" borderId="107" xfId="0" applyNumberFormat="1" applyFont="1" applyFill="1" applyBorder="1" applyAlignment="1">
      <alignment horizontal="left" vertical="center"/>
    </xf>
    <xf numFmtId="41" fontId="9" fillId="0" borderId="65" xfId="1" applyNumberFormat="1" applyFont="1" applyBorder="1" applyAlignment="1">
      <alignment vertical="center"/>
    </xf>
    <xf numFmtId="1" fontId="14" fillId="0" borderId="0" xfId="0" applyNumberFormat="1" applyFont="1" applyAlignment="1">
      <alignment vertical="center"/>
    </xf>
    <xf numFmtId="1" fontId="14" fillId="0" borderId="15" xfId="0" applyNumberFormat="1" applyFont="1" applyBorder="1" applyAlignment="1">
      <alignment vertical="center"/>
    </xf>
    <xf numFmtId="1" fontId="14" fillId="0" borderId="76" xfId="0" applyNumberFormat="1" applyFont="1" applyBorder="1" applyAlignment="1">
      <alignment horizontal="center" vertical="center"/>
    </xf>
    <xf numFmtId="1" fontId="14" fillId="4" borderId="71" xfId="0" applyNumberFormat="1" applyFont="1" applyFill="1" applyBorder="1" applyAlignment="1">
      <alignment horizontal="center" vertical="center"/>
    </xf>
    <xf numFmtId="1" fontId="14" fillId="0" borderId="53" xfId="0" applyNumberFormat="1" applyFont="1" applyBorder="1" applyAlignment="1">
      <alignment horizontal="center" vertical="center"/>
    </xf>
    <xf numFmtId="1" fontId="14" fillId="0" borderId="59" xfId="0" applyNumberFormat="1" applyFont="1" applyBorder="1" applyAlignment="1">
      <alignment horizontal="center" vertical="center"/>
    </xf>
    <xf numFmtId="1" fontId="13" fillId="4" borderId="71" xfId="0" applyNumberFormat="1" applyFont="1" applyFill="1" applyBorder="1" applyAlignment="1">
      <alignment horizontal="center" vertical="center"/>
    </xf>
    <xf numFmtId="1" fontId="14" fillId="4" borderId="71" xfId="0" applyNumberFormat="1" applyFont="1" applyFill="1" applyBorder="1" applyAlignment="1">
      <alignment horizontal="right" vertical="center"/>
    </xf>
    <xf numFmtId="1" fontId="14" fillId="0" borderId="0" xfId="0" applyNumberFormat="1" applyFont="1" applyFill="1" applyBorder="1" applyAlignment="1">
      <alignment horizontal="right" vertical="center"/>
    </xf>
    <xf numFmtId="1" fontId="14" fillId="4" borderId="3" xfId="0" applyNumberFormat="1" applyFont="1" applyFill="1" applyBorder="1" applyAlignment="1">
      <alignment horizontal="right" vertical="center"/>
    </xf>
    <xf numFmtId="1" fontId="14" fillId="0" borderId="22" xfId="0" applyNumberFormat="1" applyFont="1" applyBorder="1" applyAlignment="1">
      <alignment horizontal="right" vertical="center"/>
    </xf>
    <xf numFmtId="1" fontId="13" fillId="0" borderId="19" xfId="0" applyNumberFormat="1" applyFont="1" applyBorder="1" applyAlignment="1">
      <alignment horizontal="center" vertical="center"/>
    </xf>
    <xf numFmtId="1" fontId="14" fillId="0" borderId="76" xfId="0" applyNumberFormat="1" applyFont="1" applyBorder="1" applyAlignment="1">
      <alignment horizontal="right" vertical="center"/>
    </xf>
    <xf numFmtId="1" fontId="14" fillId="0" borderId="82" xfId="0" applyNumberFormat="1" applyFont="1" applyBorder="1" applyAlignment="1">
      <alignment horizontal="right" vertical="center"/>
    </xf>
    <xf numFmtId="1" fontId="13" fillId="4" borderId="71" xfId="0" applyNumberFormat="1" applyFont="1" applyFill="1" applyBorder="1" applyAlignment="1">
      <alignment horizontal="right" vertical="center"/>
    </xf>
    <xf numFmtId="1" fontId="13" fillId="2" borderId="2" xfId="0" applyNumberFormat="1" applyFont="1" applyFill="1" applyBorder="1" applyAlignment="1">
      <alignment horizontal="right" vertical="center"/>
    </xf>
    <xf numFmtId="1" fontId="14" fillId="4" borderId="99" xfId="0" applyNumberFormat="1" applyFont="1" applyFill="1" applyBorder="1" applyAlignment="1">
      <alignment horizontal="right" vertical="center"/>
    </xf>
    <xf numFmtId="1" fontId="13" fillId="0" borderId="0" xfId="0" applyNumberFormat="1" applyFont="1" applyBorder="1" applyAlignment="1">
      <alignment horizontal="center" vertical="center"/>
    </xf>
    <xf numFmtId="1" fontId="14" fillId="0" borderId="3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right" vertical="center"/>
    </xf>
    <xf numFmtId="1" fontId="13" fillId="4" borderId="3" xfId="0" applyNumberFormat="1" applyFont="1" applyFill="1" applyBorder="1" applyAlignment="1">
      <alignment horizontal="right" vertical="center"/>
    </xf>
    <xf numFmtId="1" fontId="14" fillId="0" borderId="85" xfId="0" applyNumberFormat="1" applyFont="1" applyBorder="1" applyAlignment="1">
      <alignment horizontal="right" vertical="center"/>
    </xf>
    <xf numFmtId="1" fontId="14" fillId="0" borderId="54" xfId="0" applyNumberFormat="1" applyFont="1" applyBorder="1" applyAlignment="1">
      <alignment horizontal="right" vertical="center"/>
    </xf>
    <xf numFmtId="1" fontId="13" fillId="2" borderId="2" xfId="0" applyNumberFormat="1" applyFont="1" applyFill="1" applyBorder="1" applyAlignment="1">
      <alignment horizontal="left" vertical="center"/>
    </xf>
    <xf numFmtId="1" fontId="14" fillId="4" borderId="16" xfId="0" applyNumberFormat="1" applyFont="1" applyFill="1" applyBorder="1" applyAlignment="1">
      <alignment horizontal="right" vertical="center"/>
    </xf>
    <xf numFmtId="1" fontId="4" fillId="0" borderId="0" xfId="0" applyNumberFormat="1" applyFont="1"/>
    <xf numFmtId="1" fontId="13" fillId="0" borderId="35" xfId="0" applyNumberFormat="1" applyFont="1" applyFill="1" applyBorder="1" applyAlignment="1">
      <alignment horizontal="center" vertical="center"/>
    </xf>
    <xf numFmtId="1" fontId="14" fillId="2" borderId="0" xfId="1" applyNumberFormat="1" applyFont="1" applyFill="1" applyBorder="1" applyAlignment="1">
      <alignment horizontal="right" vertical="center"/>
    </xf>
    <xf numFmtId="1" fontId="13" fillId="6" borderId="0" xfId="0" applyNumberFormat="1" applyFont="1" applyFill="1" applyBorder="1" applyAlignment="1">
      <alignment horizontal="right" vertical="center"/>
    </xf>
    <xf numFmtId="1" fontId="14" fillId="0" borderId="103" xfId="0" quotePrefix="1" applyNumberFormat="1" applyFont="1" applyBorder="1" applyAlignment="1">
      <alignment horizontal="right" vertical="center"/>
    </xf>
    <xf numFmtId="0" fontId="14" fillId="8" borderId="0" xfId="0" applyFont="1" applyFill="1" applyAlignment="1">
      <alignment vertical="center"/>
    </xf>
    <xf numFmtId="0" fontId="14" fillId="8" borderId="0" xfId="0" applyFont="1" applyFill="1" applyBorder="1" applyAlignment="1">
      <alignment vertical="center"/>
    </xf>
    <xf numFmtId="0" fontId="14" fillId="9" borderId="0" xfId="0" applyFont="1" applyFill="1" applyAlignment="1">
      <alignment vertical="center"/>
    </xf>
    <xf numFmtId="41" fontId="13" fillId="2" borderId="72" xfId="0" applyNumberFormat="1" applyFont="1" applyFill="1" applyBorder="1" applyAlignment="1">
      <alignment horizontal="left" vertical="center"/>
    </xf>
    <xf numFmtId="165" fontId="13" fillId="0" borderId="72" xfId="8" applyNumberFormat="1" applyFont="1" applyBorder="1" applyAlignment="1">
      <alignment horizontal="center" vertical="center"/>
    </xf>
    <xf numFmtId="43" fontId="13" fillId="0" borderId="0" xfId="8" applyFont="1" applyBorder="1" applyAlignment="1">
      <alignment horizontal="center" vertical="center"/>
    </xf>
    <xf numFmtId="165" fontId="13" fillId="0" borderId="0" xfId="8" applyNumberFormat="1" applyFont="1" applyBorder="1" applyAlignment="1">
      <alignment horizontal="center" vertical="center"/>
    </xf>
    <xf numFmtId="43" fontId="13" fillId="0" borderId="0" xfId="8" quotePrefix="1" applyFont="1" applyBorder="1" applyAlignment="1">
      <alignment horizontal="center" vertical="center"/>
    </xf>
    <xf numFmtId="165" fontId="13" fillId="0" borderId="35" xfId="8" applyNumberFormat="1" applyFont="1" applyBorder="1" applyAlignment="1">
      <alignment horizontal="left" vertical="center"/>
    </xf>
    <xf numFmtId="41" fontId="13" fillId="2" borderId="107" xfId="0" applyNumberFormat="1" applyFont="1" applyFill="1" applyBorder="1" applyAlignment="1">
      <alignment horizontal="left" vertical="center"/>
    </xf>
    <xf numFmtId="43" fontId="14" fillId="4" borderId="110" xfId="8" applyNumberFormat="1" applyFont="1" applyFill="1" applyBorder="1" applyAlignment="1">
      <alignment horizontal="center" vertical="center"/>
    </xf>
    <xf numFmtId="43" fontId="14" fillId="4" borderId="111" xfId="8" applyNumberFormat="1" applyFont="1" applyFill="1" applyBorder="1" applyAlignment="1">
      <alignment horizontal="center" vertical="center"/>
    </xf>
    <xf numFmtId="0" fontId="14" fillId="0" borderId="113" xfId="0" applyFont="1" applyBorder="1" applyAlignment="1">
      <alignment vertical="center"/>
    </xf>
    <xf numFmtId="165" fontId="14" fillId="0" borderId="81" xfId="8" applyNumberFormat="1" applyFont="1" applyBorder="1" applyAlignment="1">
      <alignment horizontal="center" vertical="center"/>
    </xf>
    <xf numFmtId="43" fontId="14" fillId="0" borderId="112" xfId="8" applyFont="1" applyBorder="1" applyAlignment="1">
      <alignment horizontal="center" vertical="center"/>
    </xf>
    <xf numFmtId="165" fontId="14" fillId="0" borderId="112" xfId="8" applyNumberFormat="1" applyFont="1" applyBorder="1" applyAlignment="1">
      <alignment horizontal="center" vertical="center"/>
    </xf>
    <xf numFmtId="43" fontId="14" fillId="0" borderId="112" xfId="8" quotePrefix="1" applyFont="1" applyBorder="1" applyAlignment="1">
      <alignment horizontal="center" vertical="center"/>
    </xf>
    <xf numFmtId="0" fontId="14" fillId="0" borderId="114" xfId="0" applyFont="1" applyBorder="1" applyAlignment="1">
      <alignment vertical="center"/>
    </xf>
    <xf numFmtId="41" fontId="14" fillId="0" borderId="0" xfId="0" applyNumberFormat="1" applyFont="1" applyAlignment="1">
      <alignment vertical="center"/>
    </xf>
    <xf numFmtId="43" fontId="13" fillId="0" borderId="0" xfId="8" applyFont="1" applyAlignment="1">
      <alignment vertical="center"/>
    </xf>
    <xf numFmtId="43" fontId="14" fillId="0" borderId="0" xfId="8" applyFont="1" applyFill="1" applyBorder="1" applyAlignment="1">
      <alignment vertical="center"/>
    </xf>
    <xf numFmtId="43" fontId="14" fillId="0" borderId="0" xfId="8" applyFont="1" applyBorder="1" applyAlignment="1">
      <alignment vertical="center"/>
    </xf>
    <xf numFmtId="43" fontId="7" fillId="0" borderId="73" xfId="8" applyFont="1" applyFill="1" applyBorder="1" applyAlignment="1">
      <alignment horizontal="center" vertical="center"/>
    </xf>
    <xf numFmtId="43" fontId="14" fillId="0" borderId="46" xfId="8" applyFont="1" applyBorder="1" applyAlignment="1">
      <alignment horizontal="center" vertical="center"/>
    </xf>
    <xf numFmtId="43" fontId="13" fillId="0" borderId="73" xfId="8" applyFont="1" applyBorder="1" applyAlignment="1">
      <alignment vertical="center"/>
    </xf>
    <xf numFmtId="43" fontId="4" fillId="0" borderId="0" xfId="8" applyFont="1"/>
    <xf numFmtId="166" fontId="14" fillId="0" borderId="103" xfId="0" applyNumberFormat="1" applyFont="1" applyBorder="1" applyAlignment="1">
      <alignment vertical="center"/>
    </xf>
    <xf numFmtId="166" fontId="14" fillId="0" borderId="103" xfId="8" applyNumberFormat="1" applyFont="1" applyBorder="1" applyAlignment="1">
      <alignment horizontal="left" vertical="center"/>
    </xf>
    <xf numFmtId="0" fontId="14" fillId="2" borderId="108" xfId="0" quotePrefix="1" applyFont="1" applyFill="1" applyBorder="1" applyAlignment="1">
      <alignment horizontal="center" vertical="center"/>
    </xf>
    <xf numFmtId="1" fontId="14" fillId="0" borderId="103" xfId="0" quotePrefix="1" applyNumberFormat="1" applyFont="1" applyBorder="1" applyAlignment="1">
      <alignment horizontal="center" vertical="center"/>
    </xf>
    <xf numFmtId="165" fontId="14" fillId="2" borderId="35" xfId="8" applyNumberFormat="1" applyFont="1" applyFill="1" applyBorder="1" applyAlignment="1">
      <alignment vertical="center"/>
    </xf>
    <xf numFmtId="166" fontId="14" fillId="2" borderId="109" xfId="8" applyNumberFormat="1" applyFont="1" applyFill="1" applyBorder="1" applyAlignment="1">
      <alignment vertical="center"/>
    </xf>
    <xf numFmtId="166" fontId="14" fillId="0" borderId="98" xfId="8" applyNumberFormat="1" applyFont="1" applyBorder="1" applyAlignment="1">
      <alignment horizontal="left" vertical="center"/>
    </xf>
    <xf numFmtId="41" fontId="14" fillId="0" borderId="72" xfId="0" applyNumberFormat="1" applyFont="1" applyBorder="1" applyAlignment="1">
      <alignment horizontal="left" vertical="center"/>
    </xf>
    <xf numFmtId="166" fontId="14" fillId="0" borderId="72" xfId="8" applyNumberFormat="1" applyFont="1" applyBorder="1" applyAlignment="1">
      <alignment vertical="center"/>
    </xf>
    <xf numFmtId="43" fontId="4" fillId="0" borderId="0" xfId="8" applyFont="1" applyBorder="1" applyAlignment="1">
      <alignment horizontal="center" vertical="center"/>
    </xf>
    <xf numFmtId="1" fontId="14" fillId="0" borderId="35" xfId="0" quotePrefix="1" applyNumberFormat="1" applyFont="1" applyBorder="1" applyAlignment="1">
      <alignment horizontal="right" vertical="center"/>
    </xf>
    <xf numFmtId="0" fontId="14" fillId="0" borderId="35" xfId="0" quotePrefix="1" applyFont="1" applyBorder="1" applyAlignment="1">
      <alignment horizontal="center" vertical="center"/>
    </xf>
    <xf numFmtId="41" fontId="14" fillId="0" borderId="35" xfId="0" applyNumberFormat="1" applyFont="1" applyBorder="1" applyAlignment="1">
      <alignment horizontal="left" vertical="center"/>
    </xf>
    <xf numFmtId="0" fontId="14" fillId="0" borderId="95" xfId="0" applyFont="1" applyFill="1" applyBorder="1" applyAlignment="1">
      <alignment vertical="center"/>
    </xf>
    <xf numFmtId="165" fontId="14" fillId="0" borderId="109" xfId="1" applyNumberFormat="1" applyFont="1" applyFill="1" applyBorder="1" applyAlignment="1">
      <alignment vertical="center"/>
    </xf>
    <xf numFmtId="41" fontId="14" fillId="2" borderId="96" xfId="0" applyNumberFormat="1" applyFont="1" applyFill="1" applyBorder="1" applyAlignment="1">
      <alignment horizontal="left" vertical="center"/>
    </xf>
    <xf numFmtId="43" fontId="17" fillId="0" borderId="97" xfId="8" applyFont="1" applyBorder="1" applyAlignment="1">
      <alignment horizontal="center" vertical="center"/>
    </xf>
    <xf numFmtId="165" fontId="17" fillId="0" borderId="97" xfId="8" applyNumberFormat="1" applyFont="1" applyBorder="1" applyAlignment="1">
      <alignment horizontal="center" vertical="center"/>
    </xf>
    <xf numFmtId="43" fontId="17" fillId="0" borderId="97" xfId="8" quotePrefix="1" applyFont="1" applyBorder="1" applyAlignment="1">
      <alignment horizontal="center" vertical="center"/>
    </xf>
    <xf numFmtId="166" fontId="17" fillId="0" borderId="98" xfId="8" applyNumberFormat="1" applyFont="1" applyBorder="1" applyAlignment="1">
      <alignment vertical="center"/>
    </xf>
    <xf numFmtId="41" fontId="14" fillId="0" borderId="98" xfId="0" applyNumberFormat="1" applyFont="1" applyBorder="1" applyAlignment="1">
      <alignment vertical="center"/>
    </xf>
    <xf numFmtId="0" fontId="14" fillId="0" borderId="98" xfId="0" quotePrefix="1" applyFont="1" applyBorder="1" applyAlignment="1">
      <alignment horizontal="center" vertical="center"/>
    </xf>
    <xf numFmtId="1" fontId="14" fillId="0" borderId="98" xfId="0" applyNumberFormat="1" applyFont="1" applyBorder="1" applyAlignment="1">
      <alignment horizontal="center" vertical="center"/>
    </xf>
    <xf numFmtId="0" fontId="14" fillId="0" borderId="116" xfId="0" applyFont="1" applyBorder="1" applyAlignment="1">
      <alignment vertical="center"/>
    </xf>
    <xf numFmtId="41" fontId="6" fillId="0" borderId="116" xfId="1" applyNumberFormat="1" applyFont="1" applyFill="1" applyBorder="1" applyAlignment="1">
      <alignment vertical="center"/>
    </xf>
    <xf numFmtId="41" fontId="6" fillId="0" borderId="116" xfId="11" applyNumberFormat="1" applyFont="1" applyFill="1" applyBorder="1" applyAlignment="1">
      <alignment vertical="center"/>
    </xf>
    <xf numFmtId="41" fontId="13" fillId="0" borderId="116" xfId="0" applyNumberFormat="1" applyFont="1" applyBorder="1" applyAlignment="1">
      <alignment vertical="center"/>
    </xf>
    <xf numFmtId="166" fontId="14" fillId="0" borderId="55" xfId="0" applyNumberFormat="1" applyFont="1" applyBorder="1" applyAlignment="1">
      <alignment vertical="center"/>
    </xf>
    <xf numFmtId="165" fontId="14" fillId="0" borderId="80" xfId="8" applyNumberFormat="1" applyFont="1" applyBorder="1" applyAlignment="1">
      <alignment horizontal="center" vertical="center"/>
    </xf>
    <xf numFmtId="165" fontId="14" fillId="0" borderId="87" xfId="8" applyNumberFormat="1" applyFont="1" applyBorder="1" applyAlignment="1">
      <alignment horizontal="center" vertical="center"/>
    </xf>
    <xf numFmtId="43" fontId="14" fillId="0" borderId="104" xfId="8" applyFont="1" applyBorder="1" applyAlignment="1">
      <alignment horizontal="center" vertical="center"/>
    </xf>
    <xf numFmtId="165" fontId="14" fillId="0" borderId="104" xfId="8" applyNumberFormat="1" applyFont="1" applyBorder="1" applyAlignment="1">
      <alignment horizontal="left" vertical="center"/>
    </xf>
    <xf numFmtId="43" fontId="14" fillId="0" borderId="104" xfId="8" quotePrefix="1" applyFont="1" applyBorder="1" applyAlignment="1">
      <alignment horizontal="center" vertical="center"/>
    </xf>
    <xf numFmtId="41" fontId="14" fillId="0" borderId="109" xfId="0" applyNumberFormat="1" applyFont="1" applyBorder="1" applyAlignment="1">
      <alignment horizontal="left" vertical="center"/>
    </xf>
    <xf numFmtId="0" fontId="14" fillId="0" borderId="98" xfId="0" applyFont="1" applyBorder="1" applyAlignment="1">
      <alignment horizontal="center" vertical="center"/>
    </xf>
    <xf numFmtId="0" fontId="14" fillId="0" borderId="96" xfId="0" applyFont="1" applyBorder="1" applyAlignment="1">
      <alignment horizontal="center" vertical="center"/>
    </xf>
    <xf numFmtId="165" fontId="14" fillId="0" borderId="97" xfId="8" applyNumberFormat="1" applyFont="1" applyBorder="1" applyAlignment="1">
      <alignment vertical="center"/>
    </xf>
    <xf numFmtId="14" fontId="14" fillId="0" borderId="98" xfId="0" quotePrefix="1" applyNumberFormat="1" applyFont="1" applyBorder="1" applyAlignment="1">
      <alignment horizontal="center" vertical="center"/>
    </xf>
    <xf numFmtId="41" fontId="14" fillId="0" borderId="113" xfId="0" applyNumberFormat="1" applyFont="1" applyBorder="1" applyAlignment="1">
      <alignment horizontal="left" vertical="center"/>
    </xf>
    <xf numFmtId="41" fontId="14" fillId="0" borderId="113" xfId="9" applyNumberFormat="1" applyFont="1" applyBorder="1" applyAlignment="1">
      <alignment horizontal="left" vertical="center"/>
    </xf>
    <xf numFmtId="165" fontId="14" fillId="0" borderId="118" xfId="8" applyNumberFormat="1" applyFont="1" applyBorder="1" applyAlignment="1">
      <alignment horizontal="left" vertical="center"/>
    </xf>
    <xf numFmtId="0" fontId="14" fillId="0" borderId="53" xfId="0" quotePrefix="1" applyFont="1" applyBorder="1" applyAlignment="1">
      <alignment horizontal="center" vertical="center"/>
    </xf>
    <xf numFmtId="41" fontId="17" fillId="0" borderId="95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41" fontId="14" fillId="0" borderId="119" xfId="0" applyNumberFormat="1" applyFont="1" applyBorder="1" applyAlignment="1">
      <alignment vertical="center"/>
    </xf>
    <xf numFmtId="0" fontId="15" fillId="0" borderId="0" xfId="1" applyNumberFormat="1" applyFont="1" applyAlignment="1">
      <alignment vertical="center"/>
    </xf>
    <xf numFmtId="165" fontId="14" fillId="0" borderId="72" xfId="8" applyNumberFormat="1" applyFont="1" applyBorder="1" applyAlignment="1">
      <alignment horizontal="left" vertical="center"/>
    </xf>
    <xf numFmtId="41" fontId="13" fillId="0" borderId="120" xfId="0" applyNumberFormat="1" applyFont="1" applyBorder="1" applyAlignment="1">
      <alignment horizontal="left" vertical="center"/>
    </xf>
    <xf numFmtId="41" fontId="14" fillId="0" borderId="120" xfId="9" applyNumberFormat="1" applyFont="1" applyBorder="1" applyAlignment="1">
      <alignment horizontal="left" vertical="center"/>
    </xf>
    <xf numFmtId="43" fontId="14" fillId="0" borderId="120" xfId="8" applyNumberFormat="1" applyFont="1" applyBorder="1" applyAlignment="1">
      <alignment horizontal="left" vertical="center"/>
    </xf>
    <xf numFmtId="41" fontId="14" fillId="0" borderId="119" xfId="9" applyNumberFormat="1" applyFont="1" applyBorder="1" applyAlignment="1">
      <alignment horizontal="left" vertical="center"/>
    </xf>
    <xf numFmtId="41" fontId="14" fillId="0" borderId="119" xfId="0" applyNumberFormat="1" applyFont="1" applyBorder="1" applyAlignment="1">
      <alignment horizontal="left" vertical="center"/>
    </xf>
    <xf numFmtId="41" fontId="13" fillId="5" borderId="107" xfId="0" applyNumberFormat="1" applyFont="1" applyFill="1" applyBorder="1" applyAlignment="1">
      <alignment horizontal="left" vertical="center"/>
    </xf>
    <xf numFmtId="43" fontId="13" fillId="0" borderId="112" xfId="8" applyFont="1" applyBorder="1" applyAlignment="1">
      <alignment horizontal="center" vertical="center"/>
    </xf>
    <xf numFmtId="165" fontId="13" fillId="0" borderId="112" xfId="8" applyNumberFormat="1" applyFont="1" applyBorder="1" applyAlignment="1">
      <alignment horizontal="center" vertical="center"/>
    </xf>
    <xf numFmtId="43" fontId="13" fillId="0" borderId="112" xfId="8" quotePrefix="1" applyFont="1" applyBorder="1" applyAlignment="1">
      <alignment horizontal="center" vertical="center"/>
    </xf>
    <xf numFmtId="165" fontId="13" fillId="0" borderId="107" xfId="8" applyNumberFormat="1" applyFont="1" applyBorder="1" applyAlignment="1">
      <alignment horizontal="left" vertical="center"/>
    </xf>
    <xf numFmtId="0" fontId="17" fillId="0" borderId="84" xfId="0" applyFont="1" applyBorder="1" applyAlignment="1">
      <alignment horizontal="center" vertical="center"/>
    </xf>
    <xf numFmtId="165" fontId="14" fillId="2" borderId="87" xfId="8" applyNumberFormat="1" applyFont="1" applyFill="1" applyBorder="1" applyAlignment="1">
      <alignment vertical="center"/>
    </xf>
    <xf numFmtId="41" fontId="14" fillId="2" borderId="119" xfId="9" applyNumberFormat="1" applyFont="1" applyFill="1" applyBorder="1" applyAlignment="1">
      <alignment horizontal="left" vertical="center"/>
    </xf>
    <xf numFmtId="165" fontId="14" fillId="2" borderId="117" xfId="8" applyNumberFormat="1" applyFont="1" applyFill="1" applyBorder="1" applyAlignment="1">
      <alignment vertical="center"/>
    </xf>
    <xf numFmtId="1" fontId="14" fillId="0" borderId="109" xfId="0" applyNumberFormat="1" applyFont="1" applyBorder="1" applyAlignment="1">
      <alignment horizontal="right" vertical="center"/>
    </xf>
    <xf numFmtId="1" fontId="14" fillId="0" borderId="98" xfId="0" applyNumberFormat="1" applyFont="1" applyBorder="1" applyAlignment="1">
      <alignment horizontal="right" vertical="center"/>
    </xf>
    <xf numFmtId="41" fontId="14" fillId="2" borderId="113" xfId="9" applyNumberFormat="1" applyFont="1" applyFill="1" applyBorder="1" applyAlignment="1">
      <alignment horizontal="left" vertical="center"/>
    </xf>
    <xf numFmtId="165" fontId="14" fillId="2" borderId="118" xfId="8" applyNumberFormat="1" applyFont="1" applyFill="1" applyBorder="1" applyAlignment="1">
      <alignment vertical="center"/>
    </xf>
    <xf numFmtId="1" fontId="14" fillId="0" borderId="53" xfId="0" applyNumberFormat="1" applyFont="1" applyBorder="1" applyAlignment="1">
      <alignment horizontal="right" vertical="center"/>
    </xf>
    <xf numFmtId="0" fontId="13" fillId="6" borderId="79" xfId="0" applyFont="1" applyFill="1" applyBorder="1" applyAlignment="1">
      <alignment horizontal="center" vertical="center" wrapText="1"/>
    </xf>
    <xf numFmtId="0" fontId="13" fillId="2" borderId="79" xfId="0" applyFont="1" applyFill="1" applyBorder="1" applyAlignment="1">
      <alignment horizontal="center" vertical="center" wrapText="1"/>
    </xf>
    <xf numFmtId="43" fontId="13" fillId="6" borderId="80" xfId="8" applyFont="1" applyFill="1" applyBorder="1" applyAlignment="1">
      <alignment horizontal="center" vertical="center" wrapText="1"/>
    </xf>
    <xf numFmtId="43" fontId="13" fillId="6" borderId="87" xfId="8" applyFont="1" applyFill="1" applyBorder="1" applyAlignment="1">
      <alignment horizontal="center" vertical="center" wrapText="1"/>
    </xf>
    <xf numFmtId="43" fontId="13" fillId="6" borderId="76" xfId="8" applyFont="1" applyFill="1" applyBorder="1" applyAlignment="1">
      <alignment horizontal="center" vertical="center" wrapText="1"/>
    </xf>
    <xf numFmtId="43" fontId="13" fillId="6" borderId="79" xfId="8" applyNumberFormat="1" applyFont="1" applyFill="1" applyBorder="1" applyAlignment="1">
      <alignment horizontal="center" vertical="center" wrapText="1"/>
    </xf>
    <xf numFmtId="1" fontId="13" fillId="6" borderId="76" xfId="0" applyNumberFormat="1" applyFont="1" applyFill="1" applyBorder="1" applyAlignment="1">
      <alignment horizontal="center" vertical="center" wrapText="1"/>
    </xf>
    <xf numFmtId="41" fontId="14" fillId="6" borderId="119" xfId="0" applyNumberFormat="1" applyFont="1" applyFill="1" applyBorder="1" applyAlignment="1">
      <alignment horizontal="left" vertical="center"/>
    </xf>
    <xf numFmtId="41" fontId="14" fillId="6" borderId="119" xfId="9" applyNumberFormat="1" applyFont="1" applyFill="1" applyBorder="1" applyAlignment="1">
      <alignment horizontal="left" vertical="center"/>
    </xf>
    <xf numFmtId="165" fontId="14" fillId="6" borderId="117" xfId="1" applyNumberFormat="1" applyFont="1" applyFill="1" applyBorder="1" applyAlignment="1">
      <alignment vertical="center"/>
    </xf>
    <xf numFmtId="43" fontId="14" fillId="6" borderId="104" xfId="8" applyFont="1" applyFill="1" applyBorder="1" applyAlignment="1">
      <alignment horizontal="center" vertical="center"/>
    </xf>
    <xf numFmtId="165" fontId="14" fillId="6" borderId="104" xfId="1" applyNumberFormat="1" applyFont="1" applyFill="1" applyBorder="1" applyAlignment="1">
      <alignment vertical="center"/>
    </xf>
    <xf numFmtId="43" fontId="14" fillId="6" borderId="104" xfId="8" quotePrefix="1" applyFont="1" applyFill="1" applyBorder="1" applyAlignment="1">
      <alignment horizontal="center" vertical="center"/>
    </xf>
    <xf numFmtId="165" fontId="14" fillId="6" borderId="109" xfId="1" applyNumberFormat="1" applyFont="1" applyFill="1" applyBorder="1" applyAlignment="1">
      <alignment vertical="center"/>
    </xf>
    <xf numFmtId="0" fontId="14" fillId="6" borderId="119" xfId="0" applyFont="1" applyFill="1" applyBorder="1" applyAlignment="1">
      <alignment vertical="center"/>
    </xf>
    <xf numFmtId="0" fontId="14" fillId="6" borderId="119" xfId="0" applyFont="1" applyFill="1" applyBorder="1" applyAlignment="1">
      <alignment horizontal="center" vertical="center"/>
    </xf>
    <xf numFmtId="1" fontId="14" fillId="6" borderId="109" xfId="0" applyNumberFormat="1" applyFont="1" applyFill="1" applyBorder="1" applyAlignment="1">
      <alignment horizontal="right" vertical="center"/>
    </xf>
    <xf numFmtId="41" fontId="14" fillId="6" borderId="95" xfId="9" applyNumberFormat="1" applyFont="1" applyFill="1" applyBorder="1" applyAlignment="1">
      <alignment horizontal="left" vertical="center"/>
    </xf>
    <xf numFmtId="165" fontId="14" fillId="6" borderId="96" xfId="8" applyNumberFormat="1" applyFont="1" applyFill="1" applyBorder="1" applyAlignment="1">
      <alignment horizontal="left" vertical="center"/>
    </xf>
    <xf numFmtId="43" fontId="14" fillId="6" borderId="97" xfId="8" applyFont="1" applyFill="1" applyBorder="1" applyAlignment="1">
      <alignment horizontal="center" vertical="center"/>
    </xf>
    <xf numFmtId="165" fontId="14" fillId="6" borderId="97" xfId="8" applyNumberFormat="1" applyFont="1" applyFill="1" applyBorder="1" applyAlignment="1">
      <alignment horizontal="left" vertical="center"/>
    </xf>
    <xf numFmtId="43" fontId="14" fillId="6" borderId="97" xfId="8" quotePrefix="1" applyFont="1" applyFill="1" applyBorder="1" applyAlignment="1">
      <alignment horizontal="center" vertical="center"/>
    </xf>
    <xf numFmtId="165" fontId="14" fillId="6" borderId="98" xfId="8" applyNumberFormat="1" applyFont="1" applyFill="1" applyBorder="1" applyAlignment="1">
      <alignment horizontal="left" vertical="center"/>
    </xf>
    <xf numFmtId="0" fontId="14" fillId="6" borderId="95" xfId="0" applyFont="1" applyFill="1" applyBorder="1" applyAlignment="1">
      <alignment horizontal="center" vertical="center"/>
    </xf>
    <xf numFmtId="1" fontId="14" fillId="6" borderId="98" xfId="0" applyNumberFormat="1" applyFont="1" applyFill="1" applyBorder="1" applyAlignment="1">
      <alignment horizontal="right" vertical="center"/>
    </xf>
    <xf numFmtId="14" fontId="14" fillId="6" borderId="95" xfId="0" quotePrefix="1" applyNumberFormat="1" applyFont="1" applyFill="1" applyBorder="1" applyAlignment="1">
      <alignment horizontal="center" vertical="center"/>
    </xf>
    <xf numFmtId="41" fontId="14" fillId="6" borderId="95" xfId="0" applyNumberFormat="1" applyFont="1" applyFill="1" applyBorder="1" applyAlignment="1">
      <alignment vertical="center"/>
    </xf>
    <xf numFmtId="41" fontId="14" fillId="0" borderId="0" xfId="0" applyNumberFormat="1" applyFont="1" applyFill="1" applyAlignment="1">
      <alignment horizontal="center" vertical="center"/>
    </xf>
    <xf numFmtId="41" fontId="16" fillId="0" borderId="119" xfId="0" applyNumberFormat="1" applyFont="1" applyBorder="1" applyAlignment="1">
      <alignment horizontal="left" vertical="center"/>
    </xf>
    <xf numFmtId="166" fontId="14" fillId="0" borderId="11" xfId="8" applyNumberFormat="1" applyFont="1" applyBorder="1" applyAlignment="1">
      <alignment horizontal="left" vertical="center"/>
    </xf>
    <xf numFmtId="166" fontId="14" fillId="0" borderId="79" xfId="0" applyNumberFormat="1" applyFont="1" applyBorder="1" applyAlignment="1">
      <alignment vertical="center"/>
    </xf>
    <xf numFmtId="166" fontId="14" fillId="0" borderId="10" xfId="8" applyNumberFormat="1" applyFont="1" applyBorder="1" applyAlignment="1">
      <alignment vertical="center"/>
    </xf>
    <xf numFmtId="41" fontId="6" fillId="0" borderId="114" xfId="1" applyNumberFormat="1" applyFont="1" applyFill="1" applyBorder="1" applyAlignment="1">
      <alignment vertical="center"/>
    </xf>
    <xf numFmtId="41" fontId="6" fillId="0" borderId="114" xfId="11" applyNumberFormat="1" applyFont="1" applyFill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4" fillId="0" borderId="109" xfId="0" quotePrefix="1" applyNumberFormat="1" applyFont="1" applyBorder="1" applyAlignment="1">
      <alignment horizontal="right" vertical="center"/>
    </xf>
    <xf numFmtId="0" fontId="14" fillId="0" borderId="109" xfId="0" quotePrefix="1" applyFont="1" applyBorder="1" applyAlignment="1">
      <alignment horizontal="center" vertical="center"/>
    </xf>
    <xf numFmtId="41" fontId="14" fillId="2" borderId="98" xfId="0" applyNumberFormat="1" applyFont="1" applyFill="1" applyBorder="1" applyAlignment="1">
      <alignment horizontal="left" vertical="center"/>
    </xf>
    <xf numFmtId="43" fontId="4" fillId="0" borderId="97" xfId="8" applyFont="1" applyBorder="1" applyAlignment="1">
      <alignment horizontal="center" vertical="center"/>
    </xf>
    <xf numFmtId="1" fontId="14" fillId="0" borderId="98" xfId="0" quotePrefix="1" applyNumberFormat="1" applyFont="1" applyBorder="1" applyAlignment="1">
      <alignment horizontal="right" vertical="center"/>
    </xf>
    <xf numFmtId="41" fontId="14" fillId="0" borderId="98" xfId="0" applyNumberFormat="1" applyFont="1" applyBorder="1" applyAlignment="1">
      <alignment horizontal="left" vertical="center"/>
    </xf>
    <xf numFmtId="0" fontId="4" fillId="2" borderId="98" xfId="0" applyFont="1" applyFill="1" applyBorder="1" applyAlignment="1">
      <alignment vertical="center"/>
    </xf>
    <xf numFmtId="43" fontId="4" fillId="2" borderId="96" xfId="8" applyFont="1" applyFill="1" applyBorder="1" applyAlignment="1">
      <alignment vertical="center"/>
    </xf>
    <xf numFmtId="43" fontId="4" fillId="2" borderId="97" xfId="8" applyFont="1" applyFill="1" applyBorder="1" applyAlignment="1">
      <alignment horizontal="center" vertical="center"/>
    </xf>
    <xf numFmtId="0" fontId="4" fillId="2" borderId="97" xfId="0" quotePrefix="1" applyFont="1" applyFill="1" applyBorder="1" applyAlignment="1">
      <alignment horizontal="center" vertical="center"/>
    </xf>
    <xf numFmtId="43" fontId="4" fillId="2" borderId="98" xfId="8" applyFont="1" applyFill="1" applyBorder="1" applyAlignment="1">
      <alignment vertical="center"/>
    </xf>
    <xf numFmtId="0" fontId="14" fillId="0" borderId="35" xfId="0" applyFont="1" applyBorder="1" applyAlignment="1">
      <alignment horizontal="left" vertical="center"/>
    </xf>
    <xf numFmtId="0" fontId="4" fillId="2" borderId="123" xfId="0" applyFont="1" applyFill="1" applyBorder="1" applyAlignment="1">
      <alignment vertical="center"/>
    </xf>
    <xf numFmtId="0" fontId="4" fillId="2" borderId="123" xfId="0" applyFont="1" applyFill="1" applyBorder="1" applyAlignment="1">
      <alignment horizontal="center" vertical="center"/>
    </xf>
    <xf numFmtId="166" fontId="4" fillId="2" borderId="122" xfId="8" applyNumberFormat="1" applyFont="1" applyFill="1" applyBorder="1" applyAlignment="1">
      <alignment vertical="center"/>
    </xf>
    <xf numFmtId="166" fontId="4" fillId="2" borderId="124" xfId="8" applyNumberFormat="1" applyFont="1" applyFill="1" applyBorder="1" applyAlignment="1">
      <alignment horizontal="center" vertical="center"/>
    </xf>
    <xf numFmtId="166" fontId="4" fillId="2" borderId="124" xfId="8" quotePrefix="1" applyNumberFormat="1" applyFont="1" applyFill="1" applyBorder="1" applyAlignment="1">
      <alignment horizontal="center" vertical="center"/>
    </xf>
    <xf numFmtId="166" fontId="4" fillId="2" borderId="125" xfId="8" applyNumberFormat="1" applyFont="1" applyFill="1" applyBorder="1" applyAlignment="1">
      <alignment vertical="center"/>
    </xf>
    <xf numFmtId="0" fontId="14" fillId="0" borderId="113" xfId="0" quotePrefix="1" applyFont="1" applyBorder="1" applyAlignment="1">
      <alignment horizontal="center" vertical="center"/>
    </xf>
    <xf numFmtId="0" fontId="14" fillId="0" borderId="123" xfId="0" applyFont="1" applyBorder="1" applyAlignment="1">
      <alignment horizontal="center" vertical="center"/>
    </xf>
    <xf numFmtId="41" fontId="14" fillId="0" borderId="122" xfId="0" applyNumberFormat="1" applyFont="1" applyBorder="1" applyAlignment="1">
      <alignment horizontal="left" vertical="center"/>
    </xf>
    <xf numFmtId="41" fontId="14" fillId="0" borderId="123" xfId="9" applyNumberFormat="1" applyFont="1" applyBorder="1" applyAlignment="1">
      <alignment horizontal="left" vertical="center"/>
    </xf>
    <xf numFmtId="43" fontId="14" fillId="0" borderId="127" xfId="8" applyNumberFormat="1" applyFont="1" applyBorder="1" applyAlignment="1">
      <alignment horizontal="left" vertical="center"/>
    </xf>
    <xf numFmtId="169" fontId="14" fillId="2" borderId="127" xfId="1" quotePrefix="1" applyNumberFormat="1" applyFont="1" applyFill="1" applyBorder="1" applyAlignment="1">
      <alignment horizontal="center" vertical="center"/>
    </xf>
    <xf numFmtId="41" fontId="14" fillId="0" borderId="126" xfId="0" applyNumberFormat="1" applyFont="1" applyBorder="1" applyAlignment="1">
      <alignment horizontal="left" vertical="center"/>
    </xf>
    <xf numFmtId="43" fontId="14" fillId="0" borderId="129" xfId="8" applyFont="1" applyBorder="1" applyAlignment="1">
      <alignment horizontal="center" vertical="center"/>
    </xf>
    <xf numFmtId="43" fontId="14" fillId="0" borderId="129" xfId="8" quotePrefix="1" applyFont="1" applyBorder="1" applyAlignment="1">
      <alignment horizontal="center" vertical="center"/>
    </xf>
    <xf numFmtId="0" fontId="14" fillId="10" borderId="0" xfId="0" applyFont="1" applyFill="1" applyAlignment="1">
      <alignment vertical="center"/>
    </xf>
    <xf numFmtId="0" fontId="14" fillId="0" borderId="126" xfId="0" quotePrefix="1" applyFont="1" applyBorder="1" applyAlignment="1">
      <alignment horizontal="center" vertical="center"/>
    </xf>
    <xf numFmtId="41" fontId="14" fillId="2" borderId="126" xfId="0" applyNumberFormat="1" applyFont="1" applyFill="1" applyBorder="1" applyAlignment="1">
      <alignment horizontal="left" vertical="center"/>
    </xf>
    <xf numFmtId="165" fontId="14" fillId="0" borderId="129" xfId="8" applyNumberFormat="1" applyFont="1" applyBorder="1" applyAlignment="1">
      <alignment vertical="center"/>
    </xf>
    <xf numFmtId="165" fontId="14" fillId="0" borderId="129" xfId="9" applyNumberFormat="1" applyFont="1" applyBorder="1" applyAlignment="1">
      <alignment horizontal="center" vertical="center"/>
    </xf>
    <xf numFmtId="165" fontId="14" fillId="0" borderId="127" xfId="1" applyNumberFormat="1" applyFont="1" applyFill="1" applyBorder="1" applyAlignment="1">
      <alignment vertical="center"/>
    </xf>
    <xf numFmtId="1" fontId="14" fillId="0" borderId="109" xfId="0" quotePrefix="1" applyNumberFormat="1" applyFont="1" applyBorder="1" applyAlignment="1">
      <alignment horizontal="center" vertical="center"/>
    </xf>
    <xf numFmtId="0" fontId="14" fillId="0" borderId="119" xfId="0" quotePrefix="1" applyFont="1" applyBorder="1" applyAlignment="1">
      <alignment horizontal="center" vertical="center"/>
    </xf>
    <xf numFmtId="41" fontId="14" fillId="2" borderId="126" xfId="9" applyNumberFormat="1" applyFont="1" applyFill="1" applyBorder="1" applyAlignment="1">
      <alignment horizontal="left" vertical="center"/>
    </xf>
    <xf numFmtId="165" fontId="14" fillId="0" borderId="128" xfId="8" applyNumberFormat="1" applyFont="1" applyBorder="1" applyAlignment="1">
      <alignment horizontal="center" vertical="center"/>
    </xf>
    <xf numFmtId="165" fontId="14" fillId="0" borderId="129" xfId="8" applyNumberFormat="1" applyFont="1" applyBorder="1" applyAlignment="1">
      <alignment horizontal="center" vertical="center"/>
    </xf>
    <xf numFmtId="166" fontId="14" fillId="0" borderId="127" xfId="8" applyNumberFormat="1" applyFont="1" applyBorder="1" applyAlignment="1">
      <alignment horizontal="left" vertical="center"/>
    </xf>
    <xf numFmtId="0" fontId="14" fillId="0" borderId="127" xfId="0" applyFont="1" applyBorder="1" applyAlignment="1">
      <alignment vertical="center"/>
    </xf>
    <xf numFmtId="0" fontId="14" fillId="0" borderId="127" xfId="0" applyFont="1" applyBorder="1" applyAlignment="1">
      <alignment horizontal="center" vertical="center"/>
    </xf>
    <xf numFmtId="14" fontId="14" fillId="0" borderId="127" xfId="0" quotePrefix="1" applyNumberFormat="1" applyFont="1" applyBorder="1" applyAlignment="1">
      <alignment horizontal="center" vertical="center"/>
    </xf>
    <xf numFmtId="41" fontId="14" fillId="0" borderId="127" xfId="0" applyNumberFormat="1" applyFont="1" applyBorder="1" applyAlignment="1">
      <alignment vertical="center"/>
    </xf>
    <xf numFmtId="165" fontId="14" fillId="0" borderId="96" xfId="8" applyNumberFormat="1" applyFont="1" applyBorder="1" applyAlignment="1">
      <alignment horizontal="center" vertical="center"/>
    </xf>
    <xf numFmtId="165" fontId="14" fillId="0" borderId="97" xfId="8" applyNumberFormat="1" applyFont="1" applyBorder="1" applyAlignment="1">
      <alignment horizontal="center" vertical="center"/>
    </xf>
    <xf numFmtId="41" fontId="14" fillId="0" borderId="126" xfId="0" applyNumberFormat="1" applyFont="1" applyBorder="1" applyAlignment="1">
      <alignment vertical="center"/>
    </xf>
    <xf numFmtId="166" fontId="14" fillId="0" borderId="35" xfId="8" applyNumberFormat="1" applyFont="1" applyBorder="1" applyAlignment="1">
      <alignment horizontal="left" vertical="center"/>
    </xf>
    <xf numFmtId="166" fontId="14" fillId="0" borderId="35" xfId="0" applyNumberFormat="1" applyFont="1" applyBorder="1" applyAlignment="1">
      <alignment vertical="center"/>
    </xf>
    <xf numFmtId="166" fontId="14" fillId="0" borderId="95" xfId="8" applyNumberFormat="1" applyFont="1" applyBorder="1" applyAlignment="1">
      <alignment vertical="center"/>
    </xf>
    <xf numFmtId="166" fontId="14" fillId="0" borderId="95" xfId="0" applyNumberFormat="1" applyFont="1" applyBorder="1" applyAlignment="1">
      <alignment vertical="center"/>
    </xf>
    <xf numFmtId="0" fontId="14" fillId="0" borderId="55" xfId="0" quotePrefix="1" applyFont="1" applyBorder="1" applyAlignment="1">
      <alignment horizontal="center" vertical="center"/>
    </xf>
    <xf numFmtId="170" fontId="13" fillId="2" borderId="4" xfId="0" applyNumberFormat="1" applyFont="1" applyFill="1" applyBorder="1" applyAlignment="1">
      <alignment horizontal="left" vertical="center"/>
    </xf>
    <xf numFmtId="41" fontId="14" fillId="0" borderId="79" xfId="0" applyNumberFormat="1" applyFont="1" applyBorder="1" applyAlignment="1">
      <alignment horizontal="center" vertical="center"/>
    </xf>
    <xf numFmtId="166" fontId="14" fillId="6" borderId="109" xfId="1" applyNumberFormat="1" applyFont="1" applyFill="1" applyBorder="1" applyAlignment="1">
      <alignment vertical="center"/>
    </xf>
    <xf numFmtId="41" fontId="13" fillId="2" borderId="79" xfId="0" applyNumberFormat="1" applyFont="1" applyFill="1" applyBorder="1" applyAlignment="1">
      <alignment horizontal="left" vertical="center"/>
    </xf>
    <xf numFmtId="41" fontId="14" fillId="6" borderId="76" xfId="0" applyNumberFormat="1" applyFont="1" applyFill="1" applyBorder="1" applyAlignment="1">
      <alignment horizontal="left" vertical="center"/>
    </xf>
    <xf numFmtId="165" fontId="13" fillId="6" borderId="80" xfId="8" applyNumberFormat="1" applyFont="1" applyFill="1" applyBorder="1" applyAlignment="1">
      <alignment horizontal="center" vertical="center"/>
    </xf>
    <xf numFmtId="43" fontId="13" fillId="6" borderId="87" xfId="8" applyFont="1" applyFill="1" applyBorder="1" applyAlignment="1">
      <alignment horizontal="center" vertical="center"/>
    </xf>
    <xf numFmtId="165" fontId="13" fillId="6" borderId="87" xfId="8" applyNumberFormat="1" applyFont="1" applyFill="1" applyBorder="1" applyAlignment="1">
      <alignment horizontal="center" vertical="center"/>
    </xf>
    <xf numFmtId="43" fontId="13" fillId="6" borderId="87" xfId="8" quotePrefix="1" applyFont="1" applyFill="1" applyBorder="1" applyAlignment="1">
      <alignment horizontal="center" vertical="center"/>
    </xf>
    <xf numFmtId="165" fontId="13" fillId="6" borderId="76" xfId="8" applyNumberFormat="1" applyFont="1" applyFill="1" applyBorder="1" applyAlignment="1">
      <alignment horizontal="center" vertical="center"/>
    </xf>
    <xf numFmtId="43" fontId="14" fillId="6" borderId="76" xfId="8" applyNumberFormat="1" applyFont="1" applyFill="1" applyBorder="1" applyAlignment="1">
      <alignment horizontal="center" vertical="center"/>
    </xf>
    <xf numFmtId="1" fontId="14" fillId="6" borderId="76" xfId="0" applyNumberFormat="1" applyFont="1" applyFill="1" applyBorder="1" applyAlignment="1">
      <alignment horizontal="right" vertical="center"/>
    </xf>
    <xf numFmtId="0" fontId="14" fillId="6" borderId="76" xfId="0" applyFont="1" applyFill="1" applyBorder="1" applyAlignment="1">
      <alignment horizontal="center" vertical="center"/>
    </xf>
    <xf numFmtId="41" fontId="14" fillId="6" borderId="76" xfId="0" applyNumberFormat="1" applyFont="1" applyFill="1" applyBorder="1" applyAlignment="1">
      <alignment horizontal="center" vertical="center"/>
    </xf>
    <xf numFmtId="41" fontId="14" fillId="6" borderId="126" xfId="0" applyNumberFormat="1" applyFont="1" applyFill="1" applyBorder="1" applyAlignment="1">
      <alignment horizontal="left" vertical="center"/>
    </xf>
    <xf numFmtId="41" fontId="14" fillId="6" borderId="126" xfId="9" applyNumberFormat="1" applyFont="1" applyFill="1" applyBorder="1" applyAlignment="1">
      <alignment horizontal="left" vertical="center"/>
    </xf>
    <xf numFmtId="0" fontId="14" fillId="6" borderId="126" xfId="0" quotePrefix="1" applyFont="1" applyFill="1" applyBorder="1" applyAlignment="1">
      <alignment horizontal="center" vertical="center"/>
    </xf>
    <xf numFmtId="166" fontId="13" fillId="0" borderId="3" xfId="8" applyNumberFormat="1" applyFont="1" applyBorder="1" applyAlignment="1">
      <alignment horizontal="center" vertical="center"/>
    </xf>
    <xf numFmtId="42" fontId="14" fillId="2" borderId="126" xfId="0" quotePrefix="1" applyNumberFormat="1" applyFont="1" applyFill="1" applyBorder="1" applyAlignment="1">
      <alignment horizontal="center" vertical="center"/>
    </xf>
    <xf numFmtId="166" fontId="14" fillId="0" borderId="28" xfId="8" applyNumberFormat="1" applyFont="1" applyBorder="1" applyAlignment="1">
      <alignment vertical="center"/>
    </xf>
    <xf numFmtId="166" fontId="13" fillId="0" borderId="3" xfId="8" applyNumberFormat="1" applyFont="1" applyBorder="1" applyAlignment="1">
      <alignment horizontal="left" vertical="center"/>
    </xf>
    <xf numFmtId="166" fontId="14" fillId="0" borderId="79" xfId="8" applyNumberFormat="1" applyFont="1" applyBorder="1" applyAlignment="1">
      <alignment vertical="center"/>
    </xf>
    <xf numFmtId="166" fontId="14" fillId="0" borderId="56" xfId="8" applyNumberFormat="1" applyFont="1" applyBorder="1" applyAlignment="1">
      <alignment vertical="center"/>
    </xf>
    <xf numFmtId="166" fontId="14" fillId="0" borderId="0" xfId="8" applyNumberFormat="1" applyFont="1" applyFill="1" applyBorder="1" applyAlignment="1">
      <alignment horizontal="center" vertical="center"/>
    </xf>
    <xf numFmtId="166" fontId="14" fillId="0" borderId="0" xfId="0" applyNumberFormat="1" applyFont="1" applyAlignment="1">
      <alignment vertical="center"/>
    </xf>
    <xf numFmtId="166" fontId="13" fillId="2" borderId="71" xfId="0" applyNumberFormat="1" applyFont="1" applyFill="1" applyBorder="1" applyAlignment="1">
      <alignment horizontal="left" vertical="center"/>
    </xf>
    <xf numFmtId="41" fontId="14" fillId="4" borderId="71" xfId="8" applyNumberFormat="1" applyFont="1" applyFill="1" applyBorder="1" applyAlignment="1">
      <alignment horizontal="left" vertical="center"/>
    </xf>
    <xf numFmtId="41" fontId="14" fillId="2" borderId="113" xfId="0" applyNumberFormat="1" applyFont="1" applyFill="1" applyBorder="1" applyAlignment="1">
      <alignment horizontal="left" vertical="center"/>
    </xf>
    <xf numFmtId="166" fontId="14" fillId="0" borderId="113" xfId="8" applyNumberFormat="1" applyFont="1" applyBorder="1" applyAlignment="1">
      <alignment horizontal="left" vertical="center"/>
    </xf>
    <xf numFmtId="166" fontId="13" fillId="6" borderId="79" xfId="8" applyNumberFormat="1" applyFont="1" applyFill="1" applyBorder="1" applyAlignment="1">
      <alignment horizontal="center" vertical="center" wrapText="1"/>
    </xf>
    <xf numFmtId="166" fontId="14" fillId="6" borderId="119" xfId="8" applyNumberFormat="1" applyFont="1" applyFill="1" applyBorder="1" applyAlignment="1">
      <alignment horizontal="left" vertical="center"/>
    </xf>
    <xf numFmtId="166" fontId="14" fillId="6" borderId="119" xfId="0" applyNumberFormat="1" applyFont="1" applyFill="1" applyBorder="1" applyAlignment="1">
      <alignment vertical="center"/>
    </xf>
    <xf numFmtId="166" fontId="14" fillId="6" borderId="95" xfId="8" applyNumberFormat="1" applyFont="1" applyFill="1" applyBorder="1" applyAlignment="1">
      <alignment vertical="center"/>
    </xf>
    <xf numFmtId="166" fontId="14" fillId="6" borderId="95" xfId="0" applyNumberFormat="1" applyFont="1" applyFill="1" applyBorder="1" applyAlignment="1">
      <alignment vertical="center"/>
    </xf>
    <xf numFmtId="41" fontId="13" fillId="6" borderId="79" xfId="8" applyNumberFormat="1" applyFont="1" applyFill="1" applyBorder="1" applyAlignment="1">
      <alignment horizontal="center" vertical="center" wrapText="1"/>
    </xf>
    <xf numFmtId="41" fontId="14" fillId="6" borderId="95" xfId="0" applyNumberFormat="1" applyFont="1" applyFill="1" applyBorder="1" applyAlignment="1">
      <alignment horizontal="center" vertical="center"/>
    </xf>
    <xf numFmtId="0" fontId="14" fillId="6" borderId="119" xfId="0" quotePrefix="1" applyFont="1" applyFill="1" applyBorder="1" applyAlignment="1">
      <alignment horizontal="center" vertical="center"/>
    </xf>
    <xf numFmtId="41" fontId="16" fillId="0" borderId="103" xfId="0" applyNumberFormat="1" applyFont="1" applyBorder="1" applyAlignment="1">
      <alignment horizontal="left" vertical="center"/>
    </xf>
    <xf numFmtId="166" fontId="14" fillId="0" borderId="98" xfId="0" applyNumberFormat="1" applyFont="1" applyBorder="1" applyAlignment="1">
      <alignment vertical="center"/>
    </xf>
    <xf numFmtId="41" fontId="14" fillId="0" borderId="35" xfId="8" applyNumberFormat="1" applyFont="1" applyBorder="1" applyAlignment="1">
      <alignment horizontal="left" vertical="center"/>
    </xf>
    <xf numFmtId="43" fontId="14" fillId="0" borderId="35" xfId="8" applyNumberFormat="1" applyFont="1" applyBorder="1" applyAlignment="1">
      <alignment horizontal="center" vertical="center"/>
    </xf>
    <xf numFmtId="165" fontId="17" fillId="0" borderId="85" xfId="1" applyNumberFormat="1" applyFont="1" applyFill="1" applyBorder="1" applyAlignment="1">
      <alignment vertical="center"/>
    </xf>
    <xf numFmtId="41" fontId="17" fillId="0" borderId="84" xfId="8" applyNumberFormat="1" applyFont="1" applyBorder="1" applyAlignment="1">
      <alignment horizontal="left" vertical="center"/>
    </xf>
    <xf numFmtId="43" fontId="17" fillId="0" borderId="84" xfId="8" quotePrefix="1" applyNumberFormat="1" applyFont="1" applyBorder="1" applyAlignment="1">
      <alignment horizontal="center" vertical="center"/>
    </xf>
    <xf numFmtId="0" fontId="17" fillId="0" borderId="84" xfId="0" quotePrefix="1" applyFont="1" applyBorder="1" applyAlignment="1">
      <alignment horizontal="center" vertical="center"/>
    </xf>
    <xf numFmtId="43" fontId="14" fillId="6" borderId="76" xfId="8" applyNumberFormat="1" applyFont="1" applyFill="1" applyBorder="1" applyAlignment="1">
      <alignment horizontal="left" vertical="center"/>
    </xf>
    <xf numFmtId="0" fontId="14" fillId="0" borderId="55" xfId="0" applyFont="1" applyBorder="1" applyAlignment="1">
      <alignment horizontal="left" vertical="center"/>
    </xf>
    <xf numFmtId="0" fontId="14" fillId="6" borderId="113" xfId="0" applyFont="1" applyFill="1" applyBorder="1" applyAlignment="1">
      <alignment vertical="center"/>
    </xf>
    <xf numFmtId="41" fontId="14" fillId="6" borderId="113" xfId="0" applyNumberFormat="1" applyFont="1" applyFill="1" applyBorder="1" applyAlignment="1">
      <alignment horizontal="left" vertical="center"/>
    </xf>
    <xf numFmtId="0" fontId="17" fillId="6" borderId="119" xfId="0" applyFont="1" applyFill="1" applyBorder="1" applyAlignment="1">
      <alignment vertical="center"/>
    </xf>
    <xf numFmtId="165" fontId="17" fillId="6" borderId="117" xfId="1" applyNumberFormat="1" applyFont="1" applyFill="1" applyBorder="1" applyAlignment="1">
      <alignment vertical="center"/>
    </xf>
    <xf numFmtId="41" fontId="17" fillId="6" borderId="119" xfId="0" applyNumberFormat="1" applyFont="1" applyFill="1" applyBorder="1" applyAlignment="1">
      <alignment horizontal="left" vertical="center"/>
    </xf>
    <xf numFmtId="0" fontId="17" fillId="6" borderId="119" xfId="0" quotePrefix="1" applyFont="1" applyFill="1" applyBorder="1" applyAlignment="1">
      <alignment horizontal="center" vertical="center"/>
    </xf>
    <xf numFmtId="0" fontId="17" fillId="6" borderId="126" xfId="0" quotePrefix="1" applyFont="1" applyFill="1" applyBorder="1" applyAlignment="1">
      <alignment horizontal="center" vertical="center"/>
    </xf>
    <xf numFmtId="165" fontId="14" fillId="0" borderId="10" xfId="8" applyNumberFormat="1" applyFont="1" applyBorder="1" applyAlignment="1">
      <alignment vertical="center"/>
    </xf>
    <xf numFmtId="165" fontId="14" fillId="0" borderId="55" xfId="0" applyNumberFormat="1" applyFont="1" applyBorder="1" applyAlignment="1">
      <alignment vertical="center"/>
    </xf>
    <xf numFmtId="41" fontId="14" fillId="6" borderId="76" xfId="8" applyNumberFormat="1" applyFont="1" applyFill="1" applyBorder="1" applyAlignment="1">
      <alignment horizontal="left" vertical="center"/>
    </xf>
    <xf numFmtId="165" fontId="16" fillId="0" borderId="127" xfId="1" applyNumberFormat="1" applyFont="1" applyFill="1" applyBorder="1" applyAlignment="1">
      <alignment vertical="center"/>
    </xf>
    <xf numFmtId="41" fontId="16" fillId="6" borderId="126" xfId="0" applyNumberFormat="1" applyFont="1" applyFill="1" applyBorder="1" applyAlignment="1">
      <alignment horizontal="left" vertical="center"/>
    </xf>
    <xf numFmtId="41" fontId="17" fillId="2" borderId="126" xfId="9" applyNumberFormat="1" applyFont="1" applyFill="1" applyBorder="1" applyAlignment="1">
      <alignment horizontal="left" vertical="center"/>
    </xf>
    <xf numFmtId="165" fontId="17" fillId="0" borderId="127" xfId="1" applyNumberFormat="1" applyFont="1" applyFill="1" applyBorder="1" applyAlignment="1">
      <alignment vertical="center"/>
    </xf>
    <xf numFmtId="165" fontId="17" fillId="6" borderId="119" xfId="0" applyNumberFormat="1" applyFont="1" applyFill="1" applyBorder="1" applyAlignment="1">
      <alignment vertical="center"/>
    </xf>
    <xf numFmtId="165" fontId="17" fillId="6" borderId="126" xfId="0" applyNumberFormat="1" applyFont="1" applyFill="1" applyBorder="1" applyAlignment="1">
      <alignment vertical="center"/>
    </xf>
    <xf numFmtId="0" fontId="14" fillId="0" borderId="130" xfId="0" applyFont="1" applyBorder="1" applyAlignment="1">
      <alignment vertical="center"/>
    </xf>
    <xf numFmtId="0" fontId="14" fillId="0" borderId="130" xfId="0" applyFont="1" applyFill="1" applyBorder="1" applyAlignment="1">
      <alignment vertical="center"/>
    </xf>
    <xf numFmtId="165" fontId="17" fillId="0" borderId="60" xfId="8" applyNumberFormat="1" applyFont="1" applyBorder="1" applyAlignment="1">
      <alignment vertical="center"/>
    </xf>
    <xf numFmtId="43" fontId="17" fillId="0" borderId="60" xfId="8" applyFont="1" applyBorder="1" applyAlignment="1">
      <alignment horizontal="center" vertical="center"/>
    </xf>
    <xf numFmtId="165" fontId="17" fillId="0" borderId="60" xfId="9" applyNumberFormat="1" applyFont="1" applyBorder="1" applyAlignment="1">
      <alignment horizontal="center" vertical="center"/>
    </xf>
    <xf numFmtId="43" fontId="17" fillId="0" borderId="60" xfId="8" quotePrefix="1" applyFont="1" applyBorder="1" applyAlignment="1">
      <alignment horizontal="center" vertical="center"/>
    </xf>
    <xf numFmtId="1" fontId="17" fillId="0" borderId="84" xfId="0" applyNumberFormat="1" applyFont="1" applyBorder="1" applyAlignment="1">
      <alignment horizontal="center" vertical="center"/>
    </xf>
    <xf numFmtId="0" fontId="17" fillId="0" borderId="84" xfId="0" applyFont="1" applyBorder="1" applyAlignment="1">
      <alignment horizontal="left" vertical="center"/>
    </xf>
    <xf numFmtId="41" fontId="17" fillId="0" borderId="92" xfId="1" applyNumberFormat="1" applyFont="1" applyFill="1" applyBorder="1" applyAlignment="1">
      <alignment vertical="center"/>
    </xf>
    <xf numFmtId="0" fontId="17" fillId="0" borderId="84" xfId="0" applyFont="1" applyBorder="1" applyAlignment="1">
      <alignment vertical="center"/>
    </xf>
    <xf numFmtId="41" fontId="17" fillId="0" borderId="84" xfId="9" applyFont="1" applyBorder="1" applyAlignment="1">
      <alignment horizontal="center" vertical="center"/>
    </xf>
    <xf numFmtId="1" fontId="17" fillId="0" borderId="126" xfId="0" quotePrefix="1" applyNumberFormat="1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69" xfId="0" applyFont="1" applyBorder="1" applyAlignment="1">
      <alignment horizontal="center" vertical="center"/>
    </xf>
    <xf numFmtId="43" fontId="17" fillId="0" borderId="46" xfId="8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130" xfId="0" applyFont="1" applyBorder="1" applyAlignment="1">
      <alignment horizontal="center" vertical="center"/>
    </xf>
    <xf numFmtId="0" fontId="17" fillId="0" borderId="130" xfId="0" applyFont="1" applyBorder="1" applyAlignment="1">
      <alignment vertical="center"/>
    </xf>
    <xf numFmtId="41" fontId="17" fillId="0" borderId="130" xfId="9" applyFont="1" applyBorder="1" applyAlignment="1">
      <alignment horizontal="center" vertical="center"/>
    </xf>
    <xf numFmtId="0" fontId="17" fillId="0" borderId="114" xfId="0" applyFont="1" applyBorder="1" applyAlignment="1">
      <alignment horizontal="center" vertical="center"/>
    </xf>
    <xf numFmtId="43" fontId="17" fillId="0" borderId="131" xfId="8" applyFont="1" applyBorder="1" applyAlignment="1">
      <alignment horizontal="center" vertical="center"/>
    </xf>
    <xf numFmtId="0" fontId="17" fillId="0" borderId="131" xfId="0" applyFont="1" applyBorder="1" applyAlignment="1">
      <alignment horizontal="center" vertical="center"/>
    </xf>
    <xf numFmtId="41" fontId="14" fillId="2" borderId="130" xfId="9" applyNumberFormat="1" applyFont="1" applyFill="1" applyBorder="1" applyAlignment="1">
      <alignment horizontal="left" vertical="center"/>
    </xf>
    <xf numFmtId="41" fontId="14" fillId="0" borderId="130" xfId="0" applyNumberFormat="1" applyFont="1" applyBorder="1" applyAlignment="1">
      <alignment horizontal="left" vertical="center"/>
    </xf>
    <xf numFmtId="41" fontId="14" fillId="0" borderId="130" xfId="9" applyNumberFormat="1" applyFont="1" applyBorder="1" applyAlignment="1">
      <alignment horizontal="left" vertical="center"/>
    </xf>
    <xf numFmtId="41" fontId="17" fillId="2" borderId="130" xfId="9" applyNumberFormat="1" applyFont="1" applyFill="1" applyBorder="1" applyAlignment="1">
      <alignment horizontal="left" vertical="center"/>
    </xf>
    <xf numFmtId="165" fontId="14" fillId="2" borderId="133" xfId="8" applyNumberFormat="1" applyFont="1" applyFill="1" applyBorder="1" applyAlignment="1">
      <alignment vertical="center"/>
    </xf>
    <xf numFmtId="165" fontId="14" fillId="2" borderId="132" xfId="8" applyNumberFormat="1" applyFont="1" applyFill="1" applyBorder="1" applyAlignment="1">
      <alignment vertical="center"/>
    </xf>
    <xf numFmtId="165" fontId="14" fillId="0" borderId="134" xfId="1" applyNumberFormat="1" applyFont="1" applyFill="1" applyBorder="1" applyAlignment="1">
      <alignment vertical="center"/>
    </xf>
    <xf numFmtId="41" fontId="14" fillId="2" borderId="130" xfId="0" applyNumberFormat="1" applyFont="1" applyFill="1" applyBorder="1" applyAlignment="1">
      <alignment horizontal="left" vertical="center"/>
    </xf>
    <xf numFmtId="166" fontId="14" fillId="0" borderId="130" xfId="0" applyNumberFormat="1" applyFont="1" applyBorder="1" applyAlignment="1">
      <alignment vertical="center"/>
    </xf>
    <xf numFmtId="0" fontId="14" fillId="0" borderId="130" xfId="0" quotePrefix="1" applyFont="1" applyBorder="1" applyAlignment="1">
      <alignment horizontal="center" vertical="center"/>
    </xf>
    <xf numFmtId="166" fontId="14" fillId="0" borderId="79" xfId="8" applyNumberFormat="1" applyFont="1" applyBorder="1" applyAlignment="1">
      <alignment horizontal="left" vertical="center"/>
    </xf>
    <xf numFmtId="166" fontId="14" fillId="0" borderId="119" xfId="8" applyNumberFormat="1" applyFont="1" applyBorder="1" applyAlignment="1">
      <alignment horizontal="left" vertical="center"/>
    </xf>
    <xf numFmtId="166" fontId="14" fillId="0" borderId="119" xfId="0" applyNumberFormat="1" applyFont="1" applyBorder="1" applyAlignment="1">
      <alignment vertical="center"/>
    </xf>
    <xf numFmtId="41" fontId="14" fillId="0" borderId="79" xfId="0" applyNumberFormat="1" applyFont="1" applyBorder="1" applyAlignment="1">
      <alignment vertical="center"/>
    </xf>
    <xf numFmtId="41" fontId="14" fillId="0" borderId="119" xfId="0" quotePrefix="1" applyNumberFormat="1" applyFont="1" applyBorder="1" applyAlignment="1">
      <alignment horizontal="center" vertical="center"/>
    </xf>
    <xf numFmtId="0" fontId="14" fillId="0" borderId="112" xfId="0" applyFont="1" applyBorder="1" applyAlignment="1">
      <alignment horizontal="center" vertical="center"/>
    </xf>
    <xf numFmtId="41" fontId="14" fillId="0" borderId="130" xfId="0" applyNumberFormat="1" applyFont="1" applyBorder="1" applyAlignment="1">
      <alignment horizontal="center" vertical="center"/>
    </xf>
    <xf numFmtId="41" fontId="14" fillId="0" borderId="133" xfId="0" applyNumberFormat="1" applyFont="1" applyBorder="1" applyAlignment="1">
      <alignment horizontal="left" vertical="center"/>
    </xf>
    <xf numFmtId="41" fontId="14" fillId="0" borderId="134" xfId="0" applyNumberFormat="1" applyFont="1" applyBorder="1" applyAlignment="1">
      <alignment horizontal="left" vertical="center"/>
    </xf>
    <xf numFmtId="165" fontId="14" fillId="0" borderId="53" xfId="8" applyNumberFormat="1" applyFont="1" applyBorder="1" applyAlignment="1">
      <alignment horizontal="left" vertical="center"/>
    </xf>
    <xf numFmtId="41" fontId="17" fillId="0" borderId="130" xfId="0" applyNumberFormat="1" applyFont="1" applyBorder="1" applyAlignment="1">
      <alignment horizontal="left" vertical="center"/>
    </xf>
    <xf numFmtId="0" fontId="14" fillId="0" borderId="114" xfId="0" applyFont="1" applyBorder="1" applyAlignment="1">
      <alignment horizontal="center" vertical="center"/>
    </xf>
    <xf numFmtId="166" fontId="14" fillId="2" borderId="132" xfId="8" applyNumberFormat="1" applyFont="1" applyFill="1" applyBorder="1" applyAlignment="1">
      <alignment horizontal="center" vertical="center"/>
    </xf>
    <xf numFmtId="166" fontId="14" fillId="2" borderId="132" xfId="8" quotePrefix="1" applyNumberFormat="1" applyFont="1" applyFill="1" applyBorder="1" applyAlignment="1">
      <alignment horizontal="center" vertical="center"/>
    </xf>
    <xf numFmtId="41" fontId="6" fillId="0" borderId="130" xfId="1" applyNumberFormat="1" applyFont="1" applyFill="1" applyBorder="1" applyAlignment="1">
      <alignment vertical="center"/>
    </xf>
    <xf numFmtId="41" fontId="6" fillId="0" borderId="130" xfId="11" applyNumberFormat="1" applyFont="1" applyFill="1" applyBorder="1" applyAlignment="1">
      <alignment vertical="center"/>
    </xf>
    <xf numFmtId="41" fontId="14" fillId="0" borderId="130" xfId="0" applyNumberFormat="1" applyFont="1" applyBorder="1" applyAlignment="1">
      <alignment vertical="center"/>
    </xf>
    <xf numFmtId="41" fontId="13" fillId="0" borderId="130" xfId="0" applyNumberFormat="1" applyFont="1" applyBorder="1" applyAlignment="1">
      <alignment vertical="center"/>
    </xf>
    <xf numFmtId="1" fontId="14" fillId="0" borderId="79" xfId="0" applyNumberFormat="1" applyFont="1" applyBorder="1" applyAlignment="1">
      <alignment horizontal="center" vertical="center"/>
    </xf>
    <xf numFmtId="166" fontId="14" fillId="0" borderId="130" xfId="8" applyNumberFormat="1" applyFont="1" applyBorder="1" applyAlignment="1">
      <alignment vertical="center"/>
    </xf>
    <xf numFmtId="0" fontId="14" fillId="0" borderId="130" xfId="0" applyFont="1" applyBorder="1" applyAlignment="1">
      <alignment horizontal="center" vertical="center"/>
    </xf>
    <xf numFmtId="1" fontId="14" fillId="0" borderId="130" xfId="0" applyNumberFormat="1" applyFont="1" applyBorder="1" applyAlignment="1">
      <alignment horizontal="center" vertical="center"/>
    </xf>
    <xf numFmtId="14" fontId="14" fillId="0" borderId="130" xfId="0" quotePrefix="1" applyNumberFormat="1" applyFont="1" applyBorder="1" applyAlignment="1">
      <alignment horizontal="center" vertical="center"/>
    </xf>
    <xf numFmtId="1" fontId="14" fillId="0" borderId="95" xfId="0" applyNumberFormat="1" applyFont="1" applyBorder="1" applyAlignment="1">
      <alignment horizontal="center" vertical="center"/>
    </xf>
    <xf numFmtId="165" fontId="14" fillId="0" borderId="133" xfId="8" applyNumberFormat="1" applyFont="1" applyBorder="1" applyAlignment="1">
      <alignment horizontal="left" vertical="center"/>
    </xf>
    <xf numFmtId="165" fontId="14" fillId="0" borderId="132" xfId="8" applyNumberFormat="1" applyFont="1" applyBorder="1" applyAlignment="1">
      <alignment horizontal="left" vertical="center"/>
    </xf>
    <xf numFmtId="165" fontId="14" fillId="0" borderId="134" xfId="8" applyNumberFormat="1" applyFont="1" applyBorder="1" applyAlignment="1">
      <alignment horizontal="left" vertical="center"/>
    </xf>
    <xf numFmtId="43" fontId="14" fillId="0" borderId="132" xfId="8" applyFont="1" applyBorder="1" applyAlignment="1">
      <alignment horizontal="center" vertical="center"/>
    </xf>
    <xf numFmtId="43" fontId="14" fillId="0" borderId="132" xfId="8" quotePrefix="1" applyFont="1" applyBorder="1" applyAlignment="1">
      <alignment horizontal="center" vertical="center"/>
    </xf>
    <xf numFmtId="166" fontId="13" fillId="0" borderId="79" xfId="0" applyNumberFormat="1" applyFont="1" applyBorder="1" applyAlignment="1">
      <alignment vertical="center"/>
    </xf>
    <xf numFmtId="0" fontId="13" fillId="0" borderId="79" xfId="0" applyFont="1" applyBorder="1" applyAlignment="1">
      <alignment vertical="center"/>
    </xf>
    <xf numFmtId="165" fontId="14" fillId="0" borderId="133" xfId="8" applyNumberFormat="1" applyFont="1" applyBorder="1" applyAlignment="1">
      <alignment vertical="center"/>
    </xf>
    <xf numFmtId="0" fontId="14" fillId="0" borderId="132" xfId="8" applyNumberFormat="1" applyFont="1" applyBorder="1" applyAlignment="1">
      <alignment horizontal="center" vertical="center"/>
    </xf>
    <xf numFmtId="165" fontId="14" fillId="0" borderId="132" xfId="8" applyNumberFormat="1" applyFont="1" applyBorder="1" applyAlignment="1">
      <alignment vertical="center"/>
    </xf>
    <xf numFmtId="1" fontId="14" fillId="0" borderId="134" xfId="0" applyNumberFormat="1" applyFont="1" applyBorder="1" applyAlignment="1">
      <alignment horizontal="center" vertical="center"/>
    </xf>
    <xf numFmtId="165" fontId="14" fillId="0" borderId="96" xfId="8" applyNumberFormat="1" applyFont="1" applyBorder="1" applyAlignment="1">
      <alignment vertical="center"/>
    </xf>
    <xf numFmtId="41" fontId="14" fillId="0" borderId="134" xfId="9" applyNumberFormat="1" applyFont="1" applyBorder="1" applyAlignment="1">
      <alignment horizontal="left" vertical="center"/>
    </xf>
    <xf numFmtId="165" fontId="14" fillId="0" borderId="132" xfId="8" applyNumberFormat="1" applyFont="1" applyBorder="1" applyAlignment="1">
      <alignment horizontal="center" vertical="center"/>
    </xf>
    <xf numFmtId="0" fontId="14" fillId="0" borderId="134" xfId="0" quotePrefix="1" applyFont="1" applyBorder="1" applyAlignment="1">
      <alignment horizontal="center" vertical="center"/>
    </xf>
    <xf numFmtId="41" fontId="14" fillId="0" borderId="134" xfId="0" applyNumberFormat="1" applyFont="1" applyBorder="1" applyAlignment="1">
      <alignment vertical="center"/>
    </xf>
    <xf numFmtId="41" fontId="14" fillId="2" borderId="133" xfId="9" applyNumberFormat="1" applyFont="1" applyFill="1" applyBorder="1" applyAlignment="1">
      <alignment horizontal="left" vertical="center"/>
    </xf>
    <xf numFmtId="41" fontId="14" fillId="0" borderId="132" xfId="9" applyNumberFormat="1" applyFont="1" applyBorder="1" applyAlignment="1">
      <alignment horizontal="left" vertical="center"/>
    </xf>
    <xf numFmtId="165" fontId="14" fillId="0" borderId="134" xfId="0" applyNumberFormat="1" applyFont="1" applyBorder="1" applyAlignment="1">
      <alignment vertical="center"/>
    </xf>
    <xf numFmtId="166" fontId="14" fillId="0" borderId="134" xfId="8" applyNumberFormat="1" applyFont="1" applyBorder="1" applyAlignment="1">
      <alignment horizontal="left" vertical="center"/>
    </xf>
    <xf numFmtId="41" fontId="14" fillId="0" borderId="98" xfId="9" applyNumberFormat="1" applyFont="1" applyBorder="1" applyAlignment="1">
      <alignment horizontal="left" vertical="center"/>
    </xf>
    <xf numFmtId="41" fontId="14" fillId="2" borderId="133" xfId="0" applyNumberFormat="1" applyFont="1" applyFill="1" applyBorder="1" applyAlignment="1">
      <alignment horizontal="left" vertical="center"/>
    </xf>
    <xf numFmtId="41" fontId="17" fillId="0" borderId="134" xfId="9" applyNumberFormat="1" applyFont="1" applyBorder="1" applyAlignment="1">
      <alignment horizontal="left" vertical="center"/>
    </xf>
    <xf numFmtId="165" fontId="17" fillId="0" borderId="133" xfId="8" applyNumberFormat="1" applyFont="1" applyBorder="1" applyAlignment="1">
      <alignment horizontal="center" vertical="center"/>
    </xf>
    <xf numFmtId="43" fontId="17" fillId="0" borderId="132" xfId="8" applyFont="1" applyBorder="1" applyAlignment="1">
      <alignment horizontal="center" vertical="center"/>
    </xf>
    <xf numFmtId="165" fontId="17" fillId="0" borderId="132" xfId="8" applyNumberFormat="1" applyFont="1" applyBorder="1" applyAlignment="1">
      <alignment horizontal="center" vertical="center"/>
    </xf>
    <xf numFmtId="43" fontId="17" fillId="0" borderId="132" xfId="8" quotePrefix="1" applyFont="1" applyBorder="1" applyAlignment="1">
      <alignment horizontal="center" vertical="center"/>
    </xf>
    <xf numFmtId="165" fontId="17" fillId="0" borderId="134" xfId="8" applyNumberFormat="1" applyFont="1" applyBorder="1" applyAlignment="1">
      <alignment horizontal="left" vertical="center"/>
    </xf>
    <xf numFmtId="166" fontId="17" fillId="0" borderId="130" xfId="8" applyNumberFormat="1" applyFont="1" applyBorder="1" applyAlignment="1">
      <alignment vertical="center"/>
    </xf>
    <xf numFmtId="166" fontId="17" fillId="0" borderId="130" xfId="0" applyNumberFormat="1" applyFont="1" applyBorder="1" applyAlignment="1">
      <alignment vertical="center"/>
    </xf>
    <xf numFmtId="1" fontId="17" fillId="0" borderId="134" xfId="0" applyNumberFormat="1" applyFont="1" applyBorder="1" applyAlignment="1">
      <alignment horizontal="center" vertical="center"/>
    </xf>
    <xf numFmtId="0" fontId="17" fillId="0" borderId="134" xfId="0" quotePrefix="1" applyFont="1" applyBorder="1" applyAlignment="1">
      <alignment horizontal="center" vertical="center"/>
    </xf>
    <xf numFmtId="41" fontId="17" fillId="0" borderId="134" xfId="0" applyNumberFormat="1" applyFont="1" applyBorder="1" applyAlignment="1">
      <alignment vertical="center"/>
    </xf>
    <xf numFmtId="41" fontId="17" fillId="0" borderId="98" xfId="9" applyNumberFormat="1" applyFont="1" applyBorder="1" applyAlignment="1">
      <alignment horizontal="left" vertical="center"/>
    </xf>
    <xf numFmtId="165" fontId="17" fillId="0" borderId="96" xfId="8" applyNumberFormat="1" applyFont="1" applyBorder="1" applyAlignment="1">
      <alignment horizontal="center" vertical="center"/>
    </xf>
    <xf numFmtId="165" fontId="17" fillId="0" borderId="98" xfId="8" applyNumberFormat="1" applyFont="1" applyBorder="1" applyAlignment="1">
      <alignment horizontal="left" vertical="center"/>
    </xf>
    <xf numFmtId="166" fontId="17" fillId="0" borderId="98" xfId="0" applyNumberFormat="1" applyFont="1" applyBorder="1" applyAlignment="1">
      <alignment vertical="center"/>
    </xf>
    <xf numFmtId="0" fontId="17" fillId="0" borderId="98" xfId="0" applyFont="1" applyBorder="1" applyAlignment="1">
      <alignment horizontal="center" vertical="center"/>
    </xf>
    <xf numFmtId="0" fontId="17" fillId="0" borderId="98" xfId="0" applyFont="1" applyBorder="1" applyAlignment="1">
      <alignment vertical="center"/>
    </xf>
    <xf numFmtId="1" fontId="17" fillId="0" borderId="98" xfId="0" applyNumberFormat="1" applyFont="1" applyBorder="1" applyAlignment="1">
      <alignment horizontal="center" vertical="center"/>
    </xf>
    <xf numFmtId="0" fontId="17" fillId="0" borderId="98" xfId="0" quotePrefix="1" applyFont="1" applyBorder="1" applyAlignment="1">
      <alignment horizontal="center" vertical="center"/>
    </xf>
    <xf numFmtId="41" fontId="17" fillId="0" borderId="98" xfId="0" applyNumberFormat="1" applyFont="1" applyBorder="1" applyAlignment="1">
      <alignment vertical="center"/>
    </xf>
    <xf numFmtId="41" fontId="14" fillId="0" borderId="79" xfId="8" applyNumberFormat="1" applyFont="1" applyBorder="1" applyAlignment="1">
      <alignment horizontal="center" vertical="center"/>
    </xf>
    <xf numFmtId="41" fontId="14" fillId="0" borderId="95" xfId="0" applyNumberFormat="1" applyFont="1" applyFill="1" applyBorder="1" applyAlignment="1">
      <alignment vertical="center"/>
    </xf>
    <xf numFmtId="41" fontId="14" fillId="0" borderId="95" xfId="8" applyNumberFormat="1" applyFont="1" applyFill="1" applyBorder="1" applyAlignment="1">
      <alignment vertical="center"/>
    </xf>
    <xf numFmtId="41" fontId="14" fillId="0" borderId="114" xfId="0" applyNumberFormat="1" applyFont="1" applyBorder="1" applyAlignment="1">
      <alignment horizontal="left" vertical="center"/>
    </xf>
    <xf numFmtId="41" fontId="14" fillId="0" borderId="114" xfId="9" applyNumberFormat="1" applyFont="1" applyBorder="1" applyAlignment="1">
      <alignment horizontal="left" vertical="center"/>
    </xf>
    <xf numFmtId="41" fontId="14" fillId="2" borderId="114" xfId="9" applyNumberFormat="1" applyFont="1" applyFill="1" applyBorder="1" applyAlignment="1">
      <alignment horizontal="left" vertical="center"/>
    </xf>
    <xf numFmtId="165" fontId="14" fillId="2" borderId="70" xfId="8" applyNumberFormat="1" applyFont="1" applyFill="1" applyBorder="1" applyAlignment="1">
      <alignment vertical="center"/>
    </xf>
    <xf numFmtId="39" fontId="14" fillId="2" borderId="70" xfId="1" applyNumberFormat="1" applyFont="1" applyFill="1" applyBorder="1" applyAlignment="1">
      <alignment horizontal="center" vertical="center"/>
    </xf>
    <xf numFmtId="0" fontId="14" fillId="2" borderId="70" xfId="1" applyNumberFormat="1" applyFont="1" applyFill="1" applyBorder="1" applyAlignment="1">
      <alignment horizontal="center" vertical="center"/>
    </xf>
    <xf numFmtId="165" fontId="14" fillId="2" borderId="131" xfId="1" applyNumberFormat="1" applyFont="1" applyFill="1" applyBorder="1" applyAlignment="1">
      <alignment vertical="center"/>
    </xf>
    <xf numFmtId="1" fontId="14" fillId="0" borderId="131" xfId="0" applyNumberFormat="1" applyFont="1" applyBorder="1" applyAlignment="1">
      <alignment horizontal="right" vertical="center"/>
    </xf>
    <xf numFmtId="41" fontId="14" fillId="0" borderId="130" xfId="9" applyNumberFormat="1" applyFont="1" applyFill="1" applyBorder="1" applyAlignment="1">
      <alignment horizontal="left" vertical="center"/>
    </xf>
    <xf numFmtId="43" fontId="14" fillId="0" borderId="130" xfId="8" applyNumberFormat="1" applyFont="1" applyBorder="1" applyAlignment="1">
      <alignment horizontal="left" vertical="center"/>
    </xf>
    <xf numFmtId="0" fontId="14" fillId="0" borderId="134" xfId="0" applyFont="1" applyBorder="1" applyAlignment="1">
      <alignment horizontal="center" vertical="center"/>
    </xf>
    <xf numFmtId="41" fontId="17" fillId="0" borderId="130" xfId="9" applyNumberFormat="1" applyFont="1" applyBorder="1" applyAlignment="1">
      <alignment horizontal="left" vertical="center"/>
    </xf>
    <xf numFmtId="165" fontId="17" fillId="0" borderId="133" xfId="0" applyNumberFormat="1" applyFont="1" applyBorder="1" applyAlignment="1">
      <alignment horizontal="left" vertical="center"/>
    </xf>
    <xf numFmtId="165" fontId="17" fillId="0" borderId="132" xfId="8" applyNumberFormat="1" applyFont="1" applyBorder="1" applyAlignment="1">
      <alignment horizontal="left" vertical="center"/>
    </xf>
    <xf numFmtId="165" fontId="17" fillId="0" borderId="96" xfId="0" applyNumberFormat="1" applyFont="1" applyBorder="1" applyAlignment="1">
      <alignment horizontal="left" vertical="center"/>
    </xf>
    <xf numFmtId="165" fontId="17" fillId="0" borderId="97" xfId="8" applyNumberFormat="1" applyFont="1" applyBorder="1" applyAlignment="1">
      <alignment horizontal="left" vertical="center"/>
    </xf>
    <xf numFmtId="41" fontId="17" fillId="0" borderId="98" xfId="0" applyNumberFormat="1" applyFont="1" applyBorder="1" applyAlignment="1">
      <alignment horizontal="left" vertical="center"/>
    </xf>
    <xf numFmtId="165" fontId="17" fillId="0" borderId="133" xfId="8" applyNumberFormat="1" applyFont="1" applyBorder="1" applyAlignment="1">
      <alignment horizontal="left" vertical="center"/>
    </xf>
    <xf numFmtId="14" fontId="17" fillId="0" borderId="130" xfId="0" quotePrefix="1" applyNumberFormat="1" applyFont="1" applyBorder="1" applyAlignment="1">
      <alignment horizontal="center" vertical="center"/>
    </xf>
    <xf numFmtId="165" fontId="17" fillId="0" borderId="96" xfId="8" applyNumberFormat="1" applyFont="1" applyBorder="1" applyAlignment="1">
      <alignment horizontal="left" vertical="center"/>
    </xf>
    <xf numFmtId="41" fontId="13" fillId="0" borderId="80" xfId="0" applyNumberFormat="1" applyFont="1" applyFill="1" applyBorder="1" applyAlignment="1">
      <alignment horizontal="left" vertical="center"/>
    </xf>
    <xf numFmtId="41" fontId="13" fillId="0" borderId="79" xfId="0" applyNumberFormat="1" applyFont="1" applyFill="1" applyBorder="1" applyAlignment="1">
      <alignment horizontal="left" vertical="center"/>
    </xf>
    <xf numFmtId="41" fontId="13" fillId="0" borderId="76" xfId="0" applyNumberFormat="1" applyFont="1" applyFill="1" applyBorder="1" applyAlignment="1">
      <alignment horizontal="left" vertical="center"/>
    </xf>
    <xf numFmtId="165" fontId="13" fillId="0" borderId="80" xfId="8" applyNumberFormat="1" applyFont="1" applyFill="1" applyBorder="1" applyAlignment="1">
      <alignment horizontal="center" vertical="center"/>
    </xf>
    <xf numFmtId="43" fontId="13" fillId="0" borderId="87" xfId="8" applyFont="1" applyFill="1" applyBorder="1" applyAlignment="1">
      <alignment horizontal="center" vertical="center"/>
    </xf>
    <xf numFmtId="165" fontId="13" fillId="0" borderId="87" xfId="8" applyNumberFormat="1" applyFont="1" applyFill="1" applyBorder="1" applyAlignment="1">
      <alignment horizontal="center" vertical="center"/>
    </xf>
    <xf numFmtId="43" fontId="13" fillId="0" borderId="87" xfId="8" quotePrefix="1" applyFont="1" applyFill="1" applyBorder="1" applyAlignment="1">
      <alignment horizontal="center" vertical="center"/>
    </xf>
    <xf numFmtId="165" fontId="13" fillId="0" borderId="76" xfId="8" applyNumberFormat="1" applyFont="1" applyFill="1" applyBorder="1" applyAlignment="1">
      <alignment horizontal="left" vertical="center"/>
    </xf>
    <xf numFmtId="0" fontId="14" fillId="0" borderId="79" xfId="0" applyFont="1" applyFill="1" applyBorder="1" applyAlignment="1">
      <alignment vertical="center"/>
    </xf>
    <xf numFmtId="0" fontId="14" fillId="0" borderId="79" xfId="0" applyFont="1" applyFill="1" applyBorder="1" applyAlignment="1">
      <alignment horizontal="center" vertical="center"/>
    </xf>
    <xf numFmtId="1" fontId="13" fillId="0" borderId="76" xfId="0" applyNumberFormat="1" applyFont="1" applyFill="1" applyBorder="1" applyAlignment="1">
      <alignment horizontal="center" vertical="center"/>
    </xf>
    <xf numFmtId="0" fontId="13" fillId="0" borderId="76" xfId="0" applyFont="1" applyFill="1" applyBorder="1" applyAlignment="1">
      <alignment horizontal="center" vertical="center"/>
    </xf>
    <xf numFmtId="41" fontId="13" fillId="0" borderId="76" xfId="0" applyNumberFormat="1" applyFont="1" applyFill="1" applyBorder="1" applyAlignment="1">
      <alignment horizontal="center" vertical="center"/>
    </xf>
    <xf numFmtId="0" fontId="14" fillId="0" borderId="130" xfId="0" applyFont="1" applyBorder="1" applyAlignment="1">
      <alignment horizontal="left" vertical="center"/>
    </xf>
    <xf numFmtId="0" fontId="16" fillId="0" borderId="130" xfId="0" applyFont="1" applyBorder="1" applyAlignment="1">
      <alignment horizontal="left" vertical="center"/>
    </xf>
    <xf numFmtId="41" fontId="16" fillId="0" borderId="130" xfId="0" applyNumberFormat="1" applyFont="1" applyBorder="1" applyAlignment="1">
      <alignment horizontal="left" vertical="center"/>
    </xf>
    <xf numFmtId="41" fontId="16" fillId="0" borderId="130" xfId="9" applyNumberFormat="1" applyFont="1" applyBorder="1" applyAlignment="1">
      <alignment horizontal="left" vertical="center"/>
    </xf>
    <xf numFmtId="41" fontId="17" fillId="0" borderId="130" xfId="9" applyNumberFormat="1" applyFont="1" applyFill="1" applyBorder="1" applyAlignment="1">
      <alignment horizontal="left" vertical="center"/>
    </xf>
    <xf numFmtId="0" fontId="16" fillId="0" borderId="130" xfId="0" applyFont="1" applyBorder="1" applyAlignment="1">
      <alignment horizontal="center" vertical="center"/>
    </xf>
    <xf numFmtId="0" fontId="16" fillId="0" borderId="130" xfId="0" applyFont="1" applyBorder="1" applyAlignment="1">
      <alignment vertical="center"/>
    </xf>
    <xf numFmtId="41" fontId="16" fillId="0" borderId="130" xfId="9" applyFont="1" applyBorder="1" applyAlignment="1">
      <alignment horizontal="center" vertical="center"/>
    </xf>
    <xf numFmtId="165" fontId="16" fillId="0" borderId="133" xfId="8" applyNumberFormat="1" applyFont="1" applyBorder="1" applyAlignment="1">
      <alignment horizontal="left" vertical="center"/>
    </xf>
    <xf numFmtId="43" fontId="16" fillId="0" borderId="132" xfId="8" applyFont="1" applyBorder="1" applyAlignment="1">
      <alignment horizontal="center" vertical="center"/>
    </xf>
    <xf numFmtId="165" fontId="16" fillId="0" borderId="132" xfId="8" applyNumberFormat="1" applyFont="1" applyBorder="1" applyAlignment="1">
      <alignment horizontal="left" vertical="center"/>
    </xf>
    <xf numFmtId="43" fontId="16" fillId="0" borderId="132" xfId="8" quotePrefix="1" applyFont="1" applyBorder="1" applyAlignment="1">
      <alignment horizontal="center" vertical="center"/>
    </xf>
    <xf numFmtId="165" fontId="16" fillId="0" borderId="134" xfId="8" applyNumberFormat="1" applyFont="1" applyBorder="1" applyAlignment="1">
      <alignment horizontal="left" vertical="center"/>
    </xf>
    <xf numFmtId="43" fontId="16" fillId="0" borderId="130" xfId="8" applyNumberFormat="1" applyFont="1" applyBorder="1" applyAlignment="1">
      <alignment horizontal="left" vertical="center"/>
    </xf>
    <xf numFmtId="1" fontId="16" fillId="0" borderId="130" xfId="0" applyNumberFormat="1" applyFont="1" applyBorder="1" applyAlignment="1">
      <alignment horizontal="center" vertical="center"/>
    </xf>
    <xf numFmtId="41" fontId="14" fillId="0" borderId="130" xfId="9" applyFont="1" applyBorder="1" applyAlignment="1">
      <alignment horizontal="center" vertical="center"/>
    </xf>
    <xf numFmtId="41" fontId="14" fillId="0" borderId="95" xfId="9" applyFont="1" applyBorder="1" applyAlignment="1">
      <alignment horizontal="center" vertical="center"/>
    </xf>
    <xf numFmtId="43" fontId="14" fillId="0" borderId="134" xfId="8" applyNumberFormat="1" applyFont="1" applyBorder="1" applyAlignment="1">
      <alignment horizontal="left" vertical="center"/>
    </xf>
    <xf numFmtId="41" fontId="16" fillId="0" borderId="130" xfId="1" quotePrefix="1" applyNumberFormat="1" applyFont="1" applyFill="1" applyBorder="1" applyAlignment="1">
      <alignment vertical="center"/>
    </xf>
    <xf numFmtId="165" fontId="16" fillId="0" borderId="134" xfId="1" applyNumberFormat="1" applyFont="1" applyFill="1" applyBorder="1" applyAlignment="1">
      <alignment vertical="center"/>
    </xf>
    <xf numFmtId="169" fontId="14" fillId="2" borderId="130" xfId="1" quotePrefix="1" applyNumberFormat="1" applyFont="1" applyFill="1" applyBorder="1" applyAlignment="1">
      <alignment horizontal="center" vertical="center"/>
    </xf>
    <xf numFmtId="41" fontId="16" fillId="0" borderId="135" xfId="1" quotePrefix="1" applyNumberFormat="1" applyFont="1" applyFill="1" applyBorder="1" applyAlignment="1">
      <alignment vertical="center"/>
    </xf>
    <xf numFmtId="165" fontId="16" fillId="0" borderId="128" xfId="8" applyNumberFormat="1" applyFont="1" applyBorder="1" applyAlignment="1">
      <alignment horizontal="left" vertical="center"/>
    </xf>
    <xf numFmtId="43" fontId="16" fillId="0" borderId="129" xfId="8" applyFont="1" applyBorder="1" applyAlignment="1">
      <alignment horizontal="center" vertical="center"/>
    </xf>
    <xf numFmtId="165" fontId="16" fillId="0" borderId="129" xfId="8" applyNumberFormat="1" applyFont="1" applyBorder="1" applyAlignment="1">
      <alignment horizontal="left" vertical="center"/>
    </xf>
    <xf numFmtId="43" fontId="16" fillId="0" borderId="129" xfId="8" quotePrefix="1" applyFont="1" applyBorder="1" applyAlignment="1">
      <alignment horizontal="center" vertical="center"/>
    </xf>
    <xf numFmtId="0" fontId="14" fillId="0" borderId="136" xfId="0" applyFont="1" applyBorder="1" applyAlignment="1">
      <alignment horizontal="left" vertical="center"/>
    </xf>
    <xf numFmtId="43" fontId="14" fillId="0" borderId="136" xfId="8" applyNumberFormat="1" applyFont="1" applyBorder="1" applyAlignment="1">
      <alignment horizontal="left" vertical="center"/>
    </xf>
    <xf numFmtId="1" fontId="14" fillId="2" borderId="136" xfId="1" applyNumberFormat="1" applyFont="1" applyFill="1" applyBorder="1" applyAlignment="1">
      <alignment horizontal="center" vertical="center"/>
    </xf>
    <xf numFmtId="169" fontId="14" fillId="2" borderId="136" xfId="1" quotePrefix="1" applyNumberFormat="1" applyFont="1" applyFill="1" applyBorder="1" applyAlignment="1">
      <alignment horizontal="center" vertical="center"/>
    </xf>
    <xf numFmtId="41" fontId="14" fillId="0" borderId="136" xfId="0" applyNumberFormat="1" applyFont="1" applyBorder="1" applyAlignment="1">
      <alignment horizontal="left" vertical="center"/>
    </xf>
    <xf numFmtId="0" fontId="14" fillId="0" borderId="136" xfId="0" applyFont="1" applyBorder="1" applyAlignment="1">
      <alignment horizontal="center" vertical="center"/>
    </xf>
    <xf numFmtId="41" fontId="14" fillId="0" borderId="136" xfId="9" applyNumberFormat="1" applyFont="1" applyBorder="1" applyAlignment="1">
      <alignment horizontal="left" vertical="center"/>
    </xf>
    <xf numFmtId="41" fontId="14" fillId="0" borderId="135" xfId="7" applyNumberFormat="1" applyFont="1" applyFill="1" applyBorder="1" applyAlignment="1">
      <alignment vertical="center"/>
    </xf>
    <xf numFmtId="165" fontId="14" fillId="0" borderId="137" xfId="8" applyNumberFormat="1" applyFont="1" applyBorder="1" applyAlignment="1">
      <alignment horizontal="left" vertical="center"/>
    </xf>
    <xf numFmtId="165" fontId="14" fillId="0" borderId="129" xfId="8" applyNumberFormat="1" applyFont="1" applyBorder="1" applyAlignment="1">
      <alignment horizontal="left" vertical="center"/>
    </xf>
    <xf numFmtId="41" fontId="14" fillId="0" borderId="135" xfId="1" applyNumberFormat="1" applyFont="1" applyFill="1" applyBorder="1" applyAlignment="1">
      <alignment horizontal="left" vertical="center"/>
    </xf>
    <xf numFmtId="41" fontId="14" fillId="0" borderId="136" xfId="1" applyNumberFormat="1" applyFont="1" applyFill="1" applyBorder="1" applyAlignment="1">
      <alignment vertical="center"/>
    </xf>
    <xf numFmtId="41" fontId="14" fillId="0" borderId="135" xfId="10" applyNumberFormat="1" applyFont="1" applyFill="1" applyBorder="1" applyAlignment="1">
      <alignment horizontal="left" vertical="center"/>
    </xf>
    <xf numFmtId="1" fontId="14" fillId="2" borderId="123" xfId="1" applyNumberFormat="1" applyFont="1" applyFill="1" applyBorder="1" applyAlignment="1">
      <alignment horizontal="center" vertical="center"/>
    </xf>
    <xf numFmtId="169" fontId="14" fillId="2" borderId="123" xfId="1" quotePrefix="1" applyNumberFormat="1" applyFont="1" applyFill="1" applyBorder="1" applyAlignment="1">
      <alignment horizontal="center" vertical="center"/>
    </xf>
    <xf numFmtId="41" fontId="14" fillId="0" borderId="123" xfId="0" applyNumberFormat="1" applyFont="1" applyBorder="1" applyAlignment="1">
      <alignment horizontal="left" vertical="center"/>
    </xf>
    <xf numFmtId="41" fontId="14" fillId="0" borderId="123" xfId="10" applyNumberFormat="1" applyFont="1" applyFill="1" applyBorder="1" applyAlignment="1">
      <alignment horizontal="left" vertical="center"/>
    </xf>
    <xf numFmtId="165" fontId="14" fillId="0" borderId="127" xfId="8" applyNumberFormat="1" applyFont="1" applyBorder="1" applyAlignment="1">
      <alignment horizontal="left" vertical="center"/>
    </xf>
    <xf numFmtId="0" fontId="14" fillId="0" borderId="138" xfId="0" applyFont="1" applyBorder="1" applyAlignment="1">
      <alignment horizontal="center" vertical="center"/>
    </xf>
    <xf numFmtId="41" fontId="14" fillId="0" borderId="139" xfId="0" applyNumberFormat="1" applyFont="1" applyBorder="1" applyAlignment="1">
      <alignment horizontal="left" vertical="center"/>
    </xf>
    <xf numFmtId="41" fontId="14" fillId="0" borderId="139" xfId="9" applyNumberFormat="1" applyFont="1" applyBorder="1" applyAlignment="1">
      <alignment horizontal="left" vertical="center"/>
    </xf>
    <xf numFmtId="41" fontId="14" fillId="0" borderId="140" xfId="1" applyNumberFormat="1" applyFont="1" applyFill="1" applyBorder="1" applyAlignment="1">
      <alignment horizontal="left" vertical="center"/>
    </xf>
    <xf numFmtId="43" fontId="14" fillId="0" borderId="140" xfId="8" applyFont="1" applyBorder="1" applyAlignment="1">
      <alignment horizontal="center" vertical="center"/>
    </xf>
    <xf numFmtId="165" fontId="14" fillId="0" borderId="140" xfId="9" applyNumberFormat="1" applyFont="1" applyBorder="1" applyAlignment="1">
      <alignment horizontal="center" vertical="center"/>
    </xf>
    <xf numFmtId="43" fontId="14" fillId="0" borderId="140" xfId="8" quotePrefix="1" applyFont="1" applyBorder="1" applyAlignment="1">
      <alignment horizontal="center" vertical="center"/>
    </xf>
    <xf numFmtId="165" fontId="14" fillId="0" borderId="141" xfId="8" applyNumberFormat="1" applyFont="1" applyBorder="1" applyAlignment="1">
      <alignment horizontal="left" vertical="center"/>
    </xf>
    <xf numFmtId="0" fontId="14" fillId="0" borderId="141" xfId="0" applyFont="1" applyBorder="1" applyAlignment="1">
      <alignment horizontal="left" vertical="center"/>
    </xf>
    <xf numFmtId="43" fontId="14" fillId="0" borderId="141" xfId="8" applyNumberFormat="1" applyFont="1" applyBorder="1" applyAlignment="1">
      <alignment horizontal="left" vertical="center"/>
    </xf>
    <xf numFmtId="1" fontId="14" fillId="2" borderId="141" xfId="1" applyNumberFormat="1" applyFont="1" applyFill="1" applyBorder="1" applyAlignment="1">
      <alignment horizontal="center" vertical="center"/>
    </xf>
    <xf numFmtId="169" fontId="14" fillId="2" borderId="141" xfId="1" quotePrefix="1" applyNumberFormat="1" applyFont="1" applyFill="1" applyBorder="1" applyAlignment="1">
      <alignment horizontal="center" vertical="center"/>
    </xf>
    <xf numFmtId="41" fontId="14" fillId="0" borderId="141" xfId="0" applyNumberFormat="1" applyFont="1" applyBorder="1" applyAlignment="1">
      <alignment horizontal="left" vertical="center"/>
    </xf>
    <xf numFmtId="165" fontId="14" fillId="0" borderId="138" xfId="8" applyNumberFormat="1" applyFont="1" applyBorder="1" applyAlignment="1">
      <alignment vertical="center"/>
    </xf>
    <xf numFmtId="165" fontId="14" fillId="0" borderId="127" xfId="0" applyNumberFormat="1" applyFont="1" applyBorder="1" applyAlignment="1">
      <alignment horizontal="left" vertical="center"/>
    </xf>
    <xf numFmtId="41" fontId="14" fillId="2" borderId="137" xfId="0" applyNumberFormat="1" applyFont="1" applyFill="1" applyBorder="1" applyAlignment="1">
      <alignment horizontal="left" vertical="center"/>
    </xf>
    <xf numFmtId="41" fontId="14" fillId="2" borderId="138" xfId="0" applyNumberFormat="1" applyFont="1" applyFill="1" applyBorder="1" applyAlignment="1">
      <alignment horizontal="left" vertical="center"/>
    </xf>
    <xf numFmtId="0" fontId="14" fillId="0" borderId="131" xfId="0" applyFont="1" applyBorder="1" applyAlignment="1">
      <alignment horizontal="center" vertical="center"/>
    </xf>
    <xf numFmtId="41" fontId="13" fillId="0" borderId="79" xfId="0" applyNumberFormat="1" applyFont="1" applyBorder="1" applyAlignment="1">
      <alignment horizontal="right" vertical="center"/>
    </xf>
    <xf numFmtId="41" fontId="13" fillId="0" borderId="79" xfId="0" applyNumberFormat="1" applyFont="1" applyBorder="1" applyAlignment="1">
      <alignment horizontal="left" vertical="center"/>
    </xf>
    <xf numFmtId="41" fontId="14" fillId="0" borderId="76" xfId="9" applyNumberFormat="1" applyFont="1" applyBorder="1" applyAlignment="1">
      <alignment horizontal="left" vertical="center"/>
    </xf>
    <xf numFmtId="0" fontId="14" fillId="0" borderId="76" xfId="0" applyFont="1" applyBorder="1" applyAlignment="1">
      <alignment horizontal="right" vertical="center"/>
    </xf>
    <xf numFmtId="39" fontId="14" fillId="2" borderId="132" xfId="1" applyNumberFormat="1" applyFont="1" applyFill="1" applyBorder="1" applyAlignment="1">
      <alignment horizontal="center" vertical="center"/>
    </xf>
    <xf numFmtId="0" fontId="14" fillId="2" borderId="132" xfId="1" applyNumberFormat="1" applyFont="1" applyFill="1" applyBorder="1" applyAlignment="1">
      <alignment horizontal="center" vertical="center"/>
    </xf>
    <xf numFmtId="165" fontId="14" fillId="2" borderId="134" xfId="1" applyNumberFormat="1" applyFont="1" applyFill="1" applyBorder="1" applyAlignment="1">
      <alignment vertical="center"/>
    </xf>
    <xf numFmtId="165" fontId="14" fillId="0" borderId="118" xfId="8" applyNumberFormat="1" applyFont="1" applyBorder="1" applyAlignment="1">
      <alignment vertical="center"/>
    </xf>
    <xf numFmtId="0" fontId="14" fillId="0" borderId="52" xfId="8" applyNumberFormat="1" applyFont="1" applyBorder="1" applyAlignment="1">
      <alignment horizontal="center" vertical="center"/>
    </xf>
    <xf numFmtId="165" fontId="14" fillId="0" borderId="52" xfId="8" applyNumberFormat="1" applyFont="1" applyBorder="1" applyAlignment="1">
      <alignment vertical="center"/>
    </xf>
    <xf numFmtId="0" fontId="14" fillId="0" borderId="52" xfId="8" quotePrefix="1" applyNumberFormat="1" applyFont="1" applyBorder="1" applyAlignment="1">
      <alignment horizontal="center" vertical="center"/>
    </xf>
    <xf numFmtId="165" fontId="14" fillId="0" borderId="113" xfId="8" applyNumberFormat="1" applyFont="1" applyBorder="1" applyAlignment="1">
      <alignment vertical="center"/>
    </xf>
    <xf numFmtId="165" fontId="14" fillId="0" borderId="113" xfId="0" applyNumberFormat="1" applyFont="1" applyBorder="1" applyAlignment="1">
      <alignment vertical="center"/>
    </xf>
    <xf numFmtId="43" fontId="14" fillId="0" borderId="113" xfId="8" applyNumberFormat="1" applyFont="1" applyBorder="1" applyAlignment="1">
      <alignment horizontal="left" vertical="center"/>
    </xf>
    <xf numFmtId="14" fontId="14" fillId="0" borderId="113" xfId="0" quotePrefix="1" applyNumberFormat="1" applyFont="1" applyBorder="1" applyAlignment="1">
      <alignment horizontal="center" vertical="center"/>
    </xf>
    <xf numFmtId="41" fontId="14" fillId="0" borderId="113" xfId="0" applyNumberFormat="1" applyFont="1" applyBorder="1" applyAlignment="1">
      <alignment vertical="center"/>
    </xf>
    <xf numFmtId="165" fontId="14" fillId="0" borderId="130" xfId="0" applyNumberFormat="1" applyFont="1" applyBorder="1" applyAlignment="1">
      <alignment vertical="center"/>
    </xf>
    <xf numFmtId="43" fontId="14" fillId="0" borderId="113" xfId="8" applyFont="1" applyBorder="1" applyAlignment="1">
      <alignment horizontal="center" vertical="center"/>
    </xf>
    <xf numFmtId="41" fontId="17" fillId="0" borderId="96" xfId="0" applyNumberFormat="1" applyFont="1" applyBorder="1" applyAlignment="1">
      <alignment horizontal="left" vertical="center"/>
    </xf>
    <xf numFmtId="41" fontId="17" fillId="0" borderId="95" xfId="9" applyNumberFormat="1" applyFont="1" applyBorder="1" applyAlignment="1">
      <alignment horizontal="left" vertical="center"/>
    </xf>
    <xf numFmtId="41" fontId="17" fillId="0" borderId="98" xfId="9" applyNumberFormat="1" applyFont="1" applyFill="1" applyBorder="1" applyAlignment="1">
      <alignment horizontal="left" vertical="center"/>
    </xf>
    <xf numFmtId="41" fontId="14" fillId="0" borderId="126" xfId="0" applyNumberFormat="1" applyFont="1" applyFill="1" applyBorder="1" applyAlignment="1">
      <alignment vertical="center"/>
    </xf>
    <xf numFmtId="41" fontId="14" fillId="6" borderId="113" xfId="9" applyNumberFormat="1" applyFont="1" applyFill="1" applyBorder="1" applyAlignment="1">
      <alignment horizontal="left" vertical="center"/>
    </xf>
    <xf numFmtId="165" fontId="17" fillId="6" borderId="118" xfId="1" applyNumberFormat="1" applyFont="1" applyFill="1" applyBorder="1" applyAlignment="1">
      <alignment vertical="center"/>
    </xf>
    <xf numFmtId="43" fontId="17" fillId="6" borderId="52" xfId="8" applyFont="1" applyFill="1" applyBorder="1" applyAlignment="1">
      <alignment horizontal="center" vertical="center"/>
    </xf>
    <xf numFmtId="165" fontId="17" fillId="6" borderId="52" xfId="1" applyNumberFormat="1" applyFont="1" applyFill="1" applyBorder="1" applyAlignment="1">
      <alignment vertical="center"/>
    </xf>
    <xf numFmtId="165" fontId="17" fillId="0" borderId="53" xfId="1" applyNumberFormat="1" applyFont="1" applyFill="1" applyBorder="1" applyAlignment="1">
      <alignment vertical="center"/>
    </xf>
    <xf numFmtId="165" fontId="17" fillId="6" borderId="113" xfId="0" applyNumberFormat="1" applyFont="1" applyFill="1" applyBorder="1" applyAlignment="1">
      <alignment vertical="center"/>
    </xf>
    <xf numFmtId="41" fontId="17" fillId="6" borderId="113" xfId="0" applyNumberFormat="1" applyFont="1" applyFill="1" applyBorder="1" applyAlignment="1">
      <alignment horizontal="left" vertical="center"/>
    </xf>
    <xf numFmtId="0" fontId="17" fillId="6" borderId="113" xfId="0" quotePrefix="1" applyFont="1" applyFill="1" applyBorder="1" applyAlignment="1">
      <alignment horizontal="center" vertical="center"/>
    </xf>
    <xf numFmtId="0" fontId="17" fillId="6" borderId="53" xfId="0" applyFont="1" applyFill="1" applyBorder="1" applyAlignment="1">
      <alignment vertical="center"/>
    </xf>
    <xf numFmtId="41" fontId="16" fillId="6" borderId="130" xfId="0" applyNumberFormat="1" applyFont="1" applyFill="1" applyBorder="1" applyAlignment="1">
      <alignment horizontal="left" vertical="center"/>
    </xf>
    <xf numFmtId="165" fontId="14" fillId="0" borderId="133" xfId="1" applyNumberFormat="1" applyFont="1" applyFill="1" applyBorder="1" applyAlignment="1">
      <alignment vertical="center"/>
    </xf>
    <xf numFmtId="165" fontId="14" fillId="0" borderId="132" xfId="1" applyNumberFormat="1" applyFont="1" applyFill="1" applyBorder="1" applyAlignment="1">
      <alignment vertical="center"/>
    </xf>
    <xf numFmtId="41" fontId="14" fillId="0" borderId="97" xfId="0" applyNumberFormat="1" applyFont="1" applyBorder="1" applyAlignment="1">
      <alignment horizontal="left" vertical="center"/>
    </xf>
    <xf numFmtId="165" fontId="14" fillId="0" borderId="96" xfId="1" applyNumberFormat="1" applyFont="1" applyFill="1" applyBorder="1" applyAlignment="1">
      <alignment vertical="center"/>
    </xf>
    <xf numFmtId="165" fontId="14" fillId="0" borderId="97" xfId="1" applyNumberFormat="1" applyFont="1" applyFill="1" applyBorder="1" applyAlignment="1">
      <alignment vertical="center"/>
    </xf>
    <xf numFmtId="165" fontId="14" fillId="0" borderId="98" xfId="1" applyNumberFormat="1" applyFont="1" applyFill="1" applyBorder="1" applyAlignment="1">
      <alignment vertical="center"/>
    </xf>
    <xf numFmtId="165" fontId="14" fillId="0" borderId="133" xfId="8" applyNumberFormat="1" applyFont="1" applyBorder="1" applyAlignment="1">
      <alignment horizontal="center" vertical="center"/>
    </xf>
    <xf numFmtId="41" fontId="14" fillId="2" borderId="98" xfId="9" applyNumberFormat="1" applyFont="1" applyFill="1" applyBorder="1" applyAlignment="1">
      <alignment horizontal="left" vertical="center"/>
    </xf>
    <xf numFmtId="41" fontId="14" fillId="0" borderId="142" xfId="1" quotePrefix="1" applyNumberFormat="1" applyFont="1" applyFill="1" applyBorder="1" applyAlignment="1">
      <alignment vertical="center"/>
    </xf>
    <xf numFmtId="165" fontId="14" fillId="0" borderId="122" xfId="8" applyNumberFormat="1" applyFont="1" applyBorder="1" applyAlignment="1">
      <alignment horizontal="center" vertical="center"/>
    </xf>
    <xf numFmtId="43" fontId="14" fillId="0" borderId="124" xfId="8" applyFont="1" applyBorder="1" applyAlignment="1">
      <alignment horizontal="center" vertical="center"/>
    </xf>
    <xf numFmtId="165" fontId="14" fillId="0" borderId="124" xfId="8" applyNumberFormat="1" applyFont="1" applyBorder="1" applyAlignment="1">
      <alignment horizontal="center" vertical="center"/>
    </xf>
    <xf numFmtId="43" fontId="14" fillId="0" borderId="124" xfId="8" quotePrefix="1" applyFont="1" applyBorder="1" applyAlignment="1">
      <alignment horizontal="center" vertical="center"/>
    </xf>
    <xf numFmtId="166" fontId="14" fillId="0" borderId="124" xfId="1" applyNumberFormat="1" applyFont="1" applyFill="1" applyBorder="1" applyAlignment="1">
      <alignment vertical="center"/>
    </xf>
    <xf numFmtId="0" fontId="14" fillId="0" borderId="143" xfId="0" applyFont="1" applyBorder="1" applyAlignment="1">
      <alignment horizontal="left" vertical="center"/>
    </xf>
    <xf numFmtId="0" fontId="14" fillId="0" borderId="125" xfId="0" applyFont="1" applyBorder="1" applyAlignment="1">
      <alignment horizontal="left" vertical="center"/>
    </xf>
    <xf numFmtId="43" fontId="14" fillId="0" borderId="125" xfId="8" applyNumberFormat="1" applyFont="1" applyBorder="1" applyAlignment="1">
      <alignment horizontal="left" vertical="center"/>
    </xf>
    <xf numFmtId="1" fontId="14" fillId="2" borderId="143" xfId="1" applyNumberFormat="1" applyFont="1" applyFill="1" applyBorder="1" applyAlignment="1">
      <alignment horizontal="center" vertical="center"/>
    </xf>
    <xf numFmtId="169" fontId="14" fillId="2" borderId="143" xfId="1" quotePrefix="1" applyNumberFormat="1" applyFont="1" applyFill="1" applyBorder="1" applyAlignment="1">
      <alignment horizontal="center" vertical="center"/>
    </xf>
    <xf numFmtId="0" fontId="14" fillId="0" borderId="143" xfId="0" applyFont="1" applyBorder="1" applyAlignment="1">
      <alignment horizontal="center" vertical="center"/>
    </xf>
    <xf numFmtId="41" fontId="14" fillId="0" borderId="143" xfId="9" applyNumberFormat="1" applyFont="1" applyBorder="1" applyAlignment="1">
      <alignment horizontal="left" vertical="center"/>
    </xf>
    <xf numFmtId="41" fontId="14" fillId="0" borderId="143" xfId="1" quotePrefix="1" applyNumberFormat="1" applyFont="1" applyFill="1" applyBorder="1" applyAlignment="1">
      <alignment vertical="center"/>
    </xf>
    <xf numFmtId="1" fontId="14" fillId="0" borderId="143" xfId="1" applyNumberFormat="1" applyFont="1" applyBorder="1" applyAlignment="1">
      <alignment horizontal="center" vertical="center"/>
    </xf>
    <xf numFmtId="169" fontId="14" fillId="2" borderId="125" xfId="1" quotePrefix="1" applyNumberFormat="1" applyFont="1" applyFill="1" applyBorder="1" applyAlignment="1">
      <alignment horizontal="center" vertical="center"/>
    </xf>
    <xf numFmtId="41" fontId="14" fillId="0" borderId="143" xfId="1" applyNumberFormat="1" applyFont="1" applyFill="1" applyBorder="1" applyAlignment="1">
      <alignment vertical="center"/>
    </xf>
    <xf numFmtId="169" fontId="14" fillId="0" borderId="143" xfId="1" quotePrefix="1" applyNumberFormat="1" applyFont="1" applyBorder="1" applyAlignment="1">
      <alignment horizontal="center" vertical="center"/>
    </xf>
    <xf numFmtId="41" fontId="14" fillId="0" borderId="144" xfId="1" applyNumberFormat="1" applyFont="1" applyFill="1" applyBorder="1" applyAlignment="1">
      <alignment vertical="center"/>
    </xf>
    <xf numFmtId="41" fontId="14" fillId="0" borderId="143" xfId="0" applyNumberFormat="1" applyFont="1" applyBorder="1" applyAlignment="1">
      <alignment horizontal="left" vertical="center"/>
    </xf>
    <xf numFmtId="169" fontId="14" fillId="0" borderId="143" xfId="2" quotePrefix="1" applyNumberFormat="1" applyFont="1" applyBorder="1" applyAlignment="1">
      <alignment horizontal="center" vertical="center"/>
    </xf>
    <xf numFmtId="0" fontId="14" fillId="0" borderId="139" xfId="0" applyFont="1" applyBorder="1" applyAlignment="1">
      <alignment horizontal="center" vertical="center"/>
    </xf>
    <xf numFmtId="41" fontId="14" fillId="0" borderId="140" xfId="1" applyNumberFormat="1" applyFont="1" applyFill="1" applyBorder="1" applyAlignment="1">
      <alignment vertical="center"/>
    </xf>
    <xf numFmtId="165" fontId="14" fillId="0" borderId="138" xfId="8" applyNumberFormat="1" applyFont="1" applyBorder="1" applyAlignment="1">
      <alignment horizontal="center" vertical="center"/>
    </xf>
    <xf numFmtId="165" fontId="14" fillId="0" borderId="140" xfId="8" applyNumberFormat="1" applyFont="1" applyBorder="1" applyAlignment="1">
      <alignment horizontal="center" vertical="center"/>
    </xf>
    <xf numFmtId="166" fontId="14" fillId="0" borderId="141" xfId="8" applyNumberFormat="1" applyFont="1" applyBorder="1" applyAlignment="1">
      <alignment horizontal="center" vertical="center"/>
    </xf>
    <xf numFmtId="1" fontId="14" fillId="0" borderId="141" xfId="2" applyNumberFormat="1" applyFont="1" applyBorder="1" applyAlignment="1">
      <alignment horizontal="center" vertical="center"/>
    </xf>
    <xf numFmtId="169" fontId="14" fillId="0" borderId="141" xfId="2" quotePrefix="1" applyNumberFormat="1" applyFont="1" applyBorder="1" applyAlignment="1">
      <alignment horizontal="center" vertical="center"/>
    </xf>
    <xf numFmtId="41" fontId="14" fillId="2" borderId="143" xfId="0" applyNumberFormat="1" applyFont="1" applyFill="1" applyBorder="1" applyAlignment="1">
      <alignment horizontal="left" vertical="center"/>
    </xf>
    <xf numFmtId="43" fontId="14" fillId="0" borderId="143" xfId="8" applyNumberFormat="1" applyFont="1" applyBorder="1" applyAlignment="1">
      <alignment vertical="center"/>
    </xf>
    <xf numFmtId="0" fontId="14" fillId="0" borderId="143" xfId="0" applyFont="1" applyBorder="1" applyAlignment="1">
      <alignment vertical="center"/>
    </xf>
    <xf numFmtId="14" fontId="14" fillId="0" borderId="143" xfId="0" quotePrefix="1" applyNumberFormat="1" applyFont="1" applyBorder="1" applyAlignment="1">
      <alignment horizontal="center" vertical="center"/>
    </xf>
    <xf numFmtId="0" fontId="14" fillId="0" borderId="125" xfId="0" applyFont="1" applyBorder="1" applyAlignment="1">
      <alignment vertical="center"/>
    </xf>
    <xf numFmtId="0" fontId="14" fillId="0" borderId="125" xfId="0" applyFont="1" applyBorder="1" applyAlignment="1">
      <alignment horizontal="center" vertical="center"/>
    </xf>
    <xf numFmtId="1" fontId="14" fillId="0" borderId="125" xfId="0" applyNumberFormat="1" applyFont="1" applyBorder="1" applyAlignment="1">
      <alignment horizontal="center" vertical="center"/>
    </xf>
    <xf numFmtId="0" fontId="14" fillId="0" borderId="143" xfId="0" quotePrefix="1" applyFont="1" applyBorder="1" applyAlignment="1">
      <alignment horizontal="center" vertical="center"/>
    </xf>
    <xf numFmtId="41" fontId="14" fillId="0" borderId="125" xfId="0" applyNumberFormat="1" applyFont="1" applyBorder="1" applyAlignment="1">
      <alignment vertical="center"/>
    </xf>
    <xf numFmtId="41" fontId="14" fillId="0" borderId="138" xfId="0" applyNumberFormat="1" applyFont="1" applyBorder="1" applyAlignment="1">
      <alignment horizontal="left" vertical="center"/>
    </xf>
    <xf numFmtId="43" fontId="14" fillId="0" borderId="141" xfId="8" applyNumberFormat="1" applyFont="1" applyBorder="1" applyAlignment="1">
      <alignment vertical="center"/>
    </xf>
    <xf numFmtId="0" fontId="14" fillId="0" borderId="141" xfId="0" applyFont="1" applyBorder="1" applyAlignment="1">
      <alignment vertical="center"/>
    </xf>
    <xf numFmtId="0" fontId="14" fillId="0" borderId="141" xfId="0" applyFont="1" applyBorder="1" applyAlignment="1">
      <alignment horizontal="center" vertical="center"/>
    </xf>
    <xf numFmtId="1" fontId="14" fillId="0" borderId="141" xfId="0" applyNumberFormat="1" applyFont="1" applyBorder="1" applyAlignment="1">
      <alignment horizontal="center" vertical="center"/>
    </xf>
    <xf numFmtId="0" fontId="14" fillId="0" borderId="141" xfId="0" quotePrefix="1" applyFont="1" applyBorder="1" applyAlignment="1">
      <alignment horizontal="center" vertical="center"/>
    </xf>
    <xf numFmtId="41" fontId="14" fillId="0" borderId="141" xfId="0" applyNumberFormat="1" applyFont="1" applyBorder="1" applyAlignment="1">
      <alignment vertical="center"/>
    </xf>
    <xf numFmtId="165" fontId="14" fillId="2" borderId="115" xfId="8" applyNumberFormat="1" applyFont="1" applyFill="1" applyBorder="1" applyAlignment="1">
      <alignment vertical="center"/>
    </xf>
    <xf numFmtId="43" fontId="14" fillId="0" borderId="114" xfId="8" applyNumberFormat="1" applyFont="1" applyBorder="1" applyAlignment="1">
      <alignment horizontal="left" vertical="center"/>
    </xf>
    <xf numFmtId="41" fontId="13" fillId="0" borderId="113" xfId="0" applyNumberFormat="1" applyFont="1" applyBorder="1" applyAlignment="1">
      <alignment horizontal="right" vertical="center"/>
    </xf>
    <xf numFmtId="41" fontId="13" fillId="0" borderId="113" xfId="0" applyNumberFormat="1" applyFont="1" applyBorder="1" applyAlignment="1">
      <alignment horizontal="left" vertical="center"/>
    </xf>
    <xf numFmtId="41" fontId="14" fillId="0" borderId="53" xfId="9" applyNumberFormat="1" applyFont="1" applyBorder="1" applyAlignment="1">
      <alignment horizontal="left" vertical="center"/>
    </xf>
    <xf numFmtId="0" fontId="14" fillId="0" borderId="53" xfId="0" applyFont="1" applyBorder="1" applyAlignment="1">
      <alignment horizontal="right" vertical="center"/>
    </xf>
    <xf numFmtId="41" fontId="14" fillId="2" borderId="143" xfId="9" applyNumberFormat="1" applyFont="1" applyFill="1" applyBorder="1" applyAlignment="1">
      <alignment horizontal="left" vertical="center"/>
    </xf>
    <xf numFmtId="165" fontId="14" fillId="2" borderId="122" xfId="8" applyNumberFormat="1" applyFont="1" applyFill="1" applyBorder="1" applyAlignment="1">
      <alignment vertical="center"/>
    </xf>
    <xf numFmtId="39" fontId="14" fillId="2" borderId="124" xfId="1" applyNumberFormat="1" applyFont="1" applyFill="1" applyBorder="1" applyAlignment="1">
      <alignment horizontal="center" vertical="center"/>
    </xf>
    <xf numFmtId="165" fontId="14" fillId="2" borderId="124" xfId="8" applyNumberFormat="1" applyFont="1" applyFill="1" applyBorder="1" applyAlignment="1">
      <alignment vertical="center"/>
    </xf>
    <xf numFmtId="0" fontId="14" fillId="2" borderId="124" xfId="1" applyNumberFormat="1" applyFont="1" applyFill="1" applyBorder="1" applyAlignment="1">
      <alignment horizontal="center" vertical="center"/>
    </xf>
    <xf numFmtId="165" fontId="14" fillId="2" borderId="125" xfId="1" applyNumberFormat="1" applyFont="1" applyFill="1" applyBorder="1" applyAlignment="1">
      <alignment vertical="center"/>
    </xf>
    <xf numFmtId="43" fontId="14" fillId="0" borderId="143" xfId="8" applyNumberFormat="1" applyFont="1" applyBorder="1" applyAlignment="1">
      <alignment horizontal="left" vertical="center"/>
    </xf>
    <xf numFmtId="41" fontId="14" fillId="2" borderId="139" xfId="0" applyNumberFormat="1" applyFont="1" applyFill="1" applyBorder="1" applyAlignment="1">
      <alignment horizontal="left" vertical="center"/>
    </xf>
    <xf numFmtId="165" fontId="14" fillId="0" borderId="138" xfId="8" applyNumberFormat="1" applyFont="1" applyBorder="1" applyAlignment="1">
      <alignment horizontal="left" vertical="center"/>
    </xf>
    <xf numFmtId="165" fontId="14" fillId="0" borderId="140" xfId="8" applyNumberFormat="1" applyFont="1" applyBorder="1" applyAlignment="1">
      <alignment horizontal="left" vertical="center"/>
    </xf>
    <xf numFmtId="43" fontId="14" fillId="0" borderId="139" xfId="8" applyNumberFormat="1" applyFont="1" applyBorder="1" applyAlignment="1">
      <alignment vertical="center"/>
    </xf>
    <xf numFmtId="0" fontId="14" fillId="0" borderId="139" xfId="0" applyFont="1" applyBorder="1" applyAlignment="1">
      <alignment vertical="center"/>
    </xf>
    <xf numFmtId="14" fontId="14" fillId="0" borderId="139" xfId="0" quotePrefix="1" applyNumberFormat="1" applyFont="1" applyBorder="1" applyAlignment="1">
      <alignment horizontal="center" vertical="center"/>
    </xf>
    <xf numFmtId="41" fontId="14" fillId="0" borderId="139" xfId="0" applyNumberFormat="1" applyFont="1" applyBorder="1" applyAlignment="1">
      <alignment vertical="center"/>
    </xf>
    <xf numFmtId="41" fontId="6" fillId="0" borderId="143" xfId="1" applyNumberFormat="1" applyFont="1" applyFill="1" applyBorder="1" applyAlignment="1">
      <alignment vertical="center"/>
    </xf>
    <xf numFmtId="41" fontId="6" fillId="0" borderId="143" xfId="11" applyNumberFormat="1" applyFont="1" applyFill="1" applyBorder="1" applyAlignment="1">
      <alignment vertical="center"/>
    </xf>
    <xf numFmtId="41" fontId="13" fillId="0" borderId="143" xfId="0" applyNumberFormat="1" applyFont="1" applyBorder="1" applyAlignment="1">
      <alignment vertical="center"/>
    </xf>
    <xf numFmtId="0" fontId="14" fillId="0" borderId="139" xfId="0" applyFont="1" applyFill="1" applyBorder="1" applyAlignment="1">
      <alignment vertical="center"/>
    </xf>
    <xf numFmtId="41" fontId="14" fillId="0" borderId="125" xfId="0" applyNumberFormat="1" applyFont="1" applyBorder="1" applyAlignment="1">
      <alignment horizontal="right" vertical="center"/>
    </xf>
    <xf numFmtId="41" fontId="14" fillId="0" borderId="141" xfId="0" applyNumberFormat="1" applyFont="1" applyBorder="1" applyAlignment="1">
      <alignment horizontal="right" vertical="center"/>
    </xf>
    <xf numFmtId="165" fontId="14" fillId="0" borderId="122" xfId="8" applyNumberFormat="1" applyFont="1" applyBorder="1" applyAlignment="1">
      <alignment horizontal="left" vertical="center"/>
    </xf>
    <xf numFmtId="41" fontId="14" fillId="0" borderId="124" xfId="9" applyNumberFormat="1" applyFont="1" applyBorder="1" applyAlignment="1">
      <alignment horizontal="left" vertical="center"/>
    </xf>
    <xf numFmtId="165" fontId="14" fillId="0" borderId="124" xfId="8" applyNumberFormat="1" applyFont="1" applyBorder="1" applyAlignment="1">
      <alignment horizontal="left" vertical="center"/>
    </xf>
    <xf numFmtId="165" fontId="14" fillId="0" borderId="125" xfId="0" applyNumberFormat="1" applyFont="1" applyBorder="1" applyAlignment="1">
      <alignment vertical="center"/>
    </xf>
    <xf numFmtId="165" fontId="14" fillId="0" borderId="143" xfId="8" applyNumberFormat="1" applyFont="1" applyBorder="1" applyAlignment="1">
      <alignment vertical="center"/>
    </xf>
    <xf numFmtId="165" fontId="14" fillId="0" borderId="143" xfId="0" applyNumberFormat="1" applyFont="1" applyBorder="1" applyAlignment="1">
      <alignment vertical="center"/>
    </xf>
    <xf numFmtId="165" fontId="14" fillId="0" borderId="125" xfId="8" applyNumberFormat="1" applyFont="1" applyBorder="1" applyAlignment="1">
      <alignment horizontal="left" vertical="center"/>
    </xf>
    <xf numFmtId="41" fontId="14" fillId="0" borderId="125" xfId="0" applyNumberFormat="1" applyFont="1" applyBorder="1" applyAlignment="1">
      <alignment horizontal="left" vertical="center"/>
    </xf>
    <xf numFmtId="41" fontId="9" fillId="0" borderId="144" xfId="1" applyNumberFormat="1" applyFont="1" applyFill="1" applyBorder="1" applyAlignment="1">
      <alignment horizontal="left" vertical="center"/>
    </xf>
    <xf numFmtId="41" fontId="9" fillId="0" borderId="140" xfId="1" applyNumberFormat="1" applyFont="1" applyFill="1" applyBorder="1" applyAlignment="1">
      <alignment horizontal="left" vertical="center"/>
    </xf>
    <xf numFmtId="165" fontId="14" fillId="0" borderId="147" xfId="1" applyNumberFormat="1" applyFont="1" applyFill="1" applyBorder="1" applyAlignment="1">
      <alignment vertical="center"/>
    </xf>
    <xf numFmtId="1" fontId="14" fillId="0" borderId="148" xfId="0" applyNumberFormat="1" applyFont="1" applyBorder="1" applyAlignment="1">
      <alignment horizontal="center" vertical="center"/>
    </xf>
    <xf numFmtId="0" fontId="14" fillId="0" borderId="148" xfId="0" quotePrefix="1" applyFont="1" applyBorder="1" applyAlignment="1">
      <alignment horizontal="center" vertical="center"/>
    </xf>
    <xf numFmtId="41" fontId="14" fillId="0" borderId="148" xfId="0" applyNumberFormat="1" applyFont="1" applyBorder="1" applyAlignment="1">
      <alignment vertical="center"/>
    </xf>
    <xf numFmtId="41" fontId="14" fillId="2" borderId="122" xfId="0" applyNumberFormat="1" applyFont="1" applyFill="1" applyBorder="1" applyAlignment="1">
      <alignment horizontal="left" vertical="center"/>
    </xf>
    <xf numFmtId="0" fontId="13" fillId="0" borderId="143" xfId="0" applyFont="1" applyBorder="1" applyAlignment="1">
      <alignment vertical="center"/>
    </xf>
    <xf numFmtId="165" fontId="14" fillId="0" borderId="148" xfId="1" applyNumberFormat="1" applyFont="1" applyFill="1" applyBorder="1" applyAlignment="1">
      <alignment vertical="center"/>
    </xf>
    <xf numFmtId="41" fontId="17" fillId="0" borderId="143" xfId="0" applyNumberFormat="1" applyFont="1" applyFill="1" applyBorder="1" applyAlignment="1">
      <alignment vertical="center"/>
    </xf>
    <xf numFmtId="41" fontId="14" fillId="0" borderId="140" xfId="1" quotePrefix="1" applyNumberFormat="1" applyFont="1" applyFill="1" applyBorder="1" applyAlignment="1">
      <alignment vertical="center"/>
    </xf>
    <xf numFmtId="165" fontId="14" fillId="0" borderId="140" xfId="1" applyNumberFormat="1" applyFont="1" applyFill="1" applyBorder="1" applyAlignment="1">
      <alignment vertical="center"/>
    </xf>
    <xf numFmtId="0" fontId="13" fillId="0" borderId="141" xfId="0" applyFont="1" applyBorder="1" applyAlignment="1">
      <alignment vertical="center"/>
    </xf>
    <xf numFmtId="165" fontId="14" fillId="2" borderId="148" xfId="1" applyNumberFormat="1" applyFont="1" applyFill="1" applyBorder="1" applyAlignment="1">
      <alignment vertical="center"/>
    </xf>
    <xf numFmtId="1" fontId="14" fillId="0" borderId="148" xfId="0" applyNumberFormat="1" applyFont="1" applyBorder="1" applyAlignment="1">
      <alignment horizontal="right" vertical="center"/>
    </xf>
    <xf numFmtId="1" fontId="14" fillId="0" borderId="141" xfId="0" applyNumberFormat="1" applyFont="1" applyBorder="1" applyAlignment="1">
      <alignment horizontal="right" vertical="center"/>
    </xf>
    <xf numFmtId="41" fontId="17" fillId="0" borderId="143" xfId="1" applyNumberFormat="1" applyFont="1" applyFill="1" applyBorder="1" applyAlignment="1">
      <alignment vertical="center"/>
    </xf>
    <xf numFmtId="41" fontId="17" fillId="0" borderId="143" xfId="11" applyNumberFormat="1" applyFont="1" applyFill="1" applyBorder="1" applyAlignment="1">
      <alignment vertical="center"/>
    </xf>
    <xf numFmtId="41" fontId="14" fillId="0" borderId="143" xfId="0" applyNumberFormat="1" applyFont="1" applyBorder="1" applyAlignment="1">
      <alignment horizontal="center" vertical="center"/>
    </xf>
    <xf numFmtId="0" fontId="14" fillId="0" borderId="113" xfId="0" applyFont="1" applyBorder="1" applyAlignment="1">
      <alignment horizontal="center" vertical="center"/>
    </xf>
    <xf numFmtId="41" fontId="14" fillId="0" borderId="4" xfId="0" applyNumberFormat="1" applyFont="1" applyBorder="1" applyAlignment="1">
      <alignment horizontal="center" vertical="center"/>
    </xf>
    <xf numFmtId="41" fontId="14" fillId="0" borderId="148" xfId="0" applyNumberFormat="1" applyFont="1" applyBorder="1" applyAlignment="1">
      <alignment horizontal="right" vertical="center"/>
    </xf>
    <xf numFmtId="0" fontId="14" fillId="0" borderId="148" xfId="0" applyFont="1" applyBorder="1" applyAlignment="1">
      <alignment horizontal="center" vertical="center"/>
    </xf>
    <xf numFmtId="165" fontId="14" fillId="0" borderId="148" xfId="0" applyNumberFormat="1" applyFont="1" applyBorder="1" applyAlignment="1">
      <alignment vertical="center"/>
    </xf>
    <xf numFmtId="165" fontId="14" fillId="0" borderId="148" xfId="8" applyNumberFormat="1" applyFont="1" applyBorder="1" applyAlignment="1">
      <alignment horizontal="left" vertical="center"/>
    </xf>
    <xf numFmtId="41" fontId="14" fillId="0" borderId="148" xfId="0" applyNumberFormat="1" applyFont="1" applyBorder="1" applyAlignment="1">
      <alignment horizontal="left" vertical="center"/>
    </xf>
    <xf numFmtId="41" fontId="14" fillId="0" borderId="148" xfId="9" applyNumberFormat="1" applyFont="1" applyBorder="1" applyAlignment="1">
      <alignment horizontal="left" vertical="center"/>
    </xf>
    <xf numFmtId="41" fontId="17" fillId="0" borderId="143" xfId="0" applyNumberFormat="1" applyFont="1" applyBorder="1" applyAlignment="1">
      <alignment horizontal="left" vertical="center"/>
    </xf>
    <xf numFmtId="41" fontId="14" fillId="0" borderId="141" xfId="9" applyNumberFormat="1" applyFont="1" applyBorder="1" applyAlignment="1">
      <alignment horizontal="left" vertical="center"/>
    </xf>
    <xf numFmtId="41" fontId="17" fillId="0" borderId="141" xfId="0" applyNumberFormat="1" applyFont="1" applyBorder="1" applyAlignment="1">
      <alignment horizontal="left" vertical="center"/>
    </xf>
    <xf numFmtId="41" fontId="14" fillId="0" borderId="143" xfId="9" applyFont="1" applyBorder="1" applyAlignment="1">
      <alignment horizontal="center" vertical="center"/>
    </xf>
    <xf numFmtId="41" fontId="14" fillId="0" borderId="142" xfId="1" applyNumberFormat="1" applyFont="1" applyFill="1" applyBorder="1" applyAlignment="1">
      <alignment horizontal="left" vertical="center"/>
    </xf>
    <xf numFmtId="41" fontId="14" fillId="0" borderId="139" xfId="9" applyFont="1" applyBorder="1" applyAlignment="1">
      <alignment horizontal="center" vertical="center"/>
    </xf>
    <xf numFmtId="165" fontId="14" fillId="0" borderId="141" xfId="1" applyNumberFormat="1" applyFont="1" applyFill="1" applyBorder="1" applyAlignment="1">
      <alignment vertical="center"/>
    </xf>
    <xf numFmtId="169" fontId="14" fillId="0" borderId="141" xfId="1" quotePrefix="1" applyNumberFormat="1" applyFont="1" applyBorder="1" applyAlignment="1">
      <alignment horizontal="center" vertical="center"/>
    </xf>
    <xf numFmtId="165" fontId="14" fillId="0" borderId="143" xfId="8" applyNumberFormat="1" applyFont="1" applyBorder="1" applyAlignment="1">
      <alignment horizontal="left" vertical="center"/>
    </xf>
    <xf numFmtId="0" fontId="14" fillId="0" borderId="148" xfId="0" applyFont="1" applyBorder="1" applyAlignment="1">
      <alignment vertical="center"/>
    </xf>
    <xf numFmtId="165" fontId="14" fillId="0" borderId="139" xfId="8" applyNumberFormat="1" applyFont="1" applyBorder="1" applyAlignment="1">
      <alignment vertical="center"/>
    </xf>
    <xf numFmtId="41" fontId="14" fillId="0" borderId="115" xfId="0" applyNumberFormat="1" applyFont="1" applyBorder="1" applyAlignment="1">
      <alignment horizontal="left" vertical="center"/>
    </xf>
    <xf numFmtId="165" fontId="14" fillId="0" borderId="114" xfId="8" applyNumberFormat="1" applyFont="1" applyBorder="1" applyAlignment="1">
      <alignment horizontal="left" vertical="center"/>
    </xf>
    <xf numFmtId="165" fontId="14" fillId="0" borderId="114" xfId="0" applyNumberFormat="1" applyFont="1" applyBorder="1" applyAlignment="1">
      <alignment vertical="center"/>
    </xf>
    <xf numFmtId="41" fontId="14" fillId="0" borderId="131" xfId="0" applyNumberFormat="1" applyFont="1" applyBorder="1" applyAlignment="1">
      <alignment horizontal="left" vertical="center"/>
    </xf>
    <xf numFmtId="41" fontId="14" fillId="0" borderId="141" xfId="1" applyNumberFormat="1" applyFont="1" applyFill="1" applyBorder="1" applyAlignment="1">
      <alignment vertical="center"/>
    </xf>
    <xf numFmtId="165" fontId="14" fillId="0" borderId="122" xfId="1" applyNumberFormat="1" applyFont="1" applyFill="1" applyBorder="1" applyAlignment="1">
      <alignment vertical="center"/>
    </xf>
    <xf numFmtId="165" fontId="14" fillId="0" borderId="124" xfId="1" applyNumberFormat="1" applyFont="1" applyFill="1" applyBorder="1" applyAlignment="1">
      <alignment vertical="center"/>
    </xf>
    <xf numFmtId="0" fontId="17" fillId="0" borderId="143" xfId="0" quotePrefix="1" applyFont="1" applyBorder="1" applyAlignment="1">
      <alignment horizontal="center" vertical="center"/>
    </xf>
    <xf numFmtId="43" fontId="14" fillId="0" borderId="148" xfId="8" applyNumberFormat="1" applyFont="1" applyBorder="1" applyAlignment="1">
      <alignment horizontal="left" vertical="center"/>
    </xf>
    <xf numFmtId="167" fontId="22" fillId="0" borderId="122" xfId="8" applyNumberFormat="1" applyFont="1" applyBorder="1" applyAlignment="1">
      <alignment horizontal="left" vertical="center"/>
    </xf>
    <xf numFmtId="167" fontId="22" fillId="0" borderId="124" xfId="8" applyNumberFormat="1" applyFont="1" applyBorder="1" applyAlignment="1">
      <alignment horizontal="left" vertical="center"/>
    </xf>
    <xf numFmtId="167" fontId="22" fillId="0" borderId="138" xfId="8" applyNumberFormat="1" applyFont="1" applyBorder="1" applyAlignment="1">
      <alignment horizontal="left" vertical="center"/>
    </xf>
    <xf numFmtId="167" fontId="22" fillId="0" borderId="140" xfId="8" applyNumberFormat="1" applyFont="1" applyBorder="1" applyAlignment="1">
      <alignment horizontal="left" vertical="center"/>
    </xf>
    <xf numFmtId="165" fontId="14" fillId="0" borderId="138" xfId="1" applyNumberFormat="1" applyFont="1" applyFill="1" applyBorder="1" applyAlignment="1">
      <alignment vertical="center"/>
    </xf>
    <xf numFmtId="166" fontId="14" fillId="0" borderId="130" xfId="0" applyNumberFormat="1" applyFont="1" applyBorder="1" applyAlignment="1">
      <alignment horizontal="left" vertical="center"/>
    </xf>
    <xf numFmtId="41" fontId="16" fillId="0" borderId="136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41" fontId="14" fillId="2" borderId="103" xfId="0" applyNumberFormat="1" applyFont="1" applyFill="1" applyBorder="1" applyAlignment="1">
      <alignment horizontal="left" vertical="center"/>
    </xf>
    <xf numFmtId="0" fontId="14" fillId="2" borderId="79" xfId="0" applyFont="1" applyFill="1" applyBorder="1" applyAlignment="1">
      <alignment vertical="center"/>
    </xf>
    <xf numFmtId="41" fontId="14" fillId="0" borderId="118" xfId="0" applyNumberFormat="1" applyFont="1" applyBorder="1" applyAlignment="1">
      <alignment horizontal="left" vertical="center"/>
    </xf>
    <xf numFmtId="0" fontId="14" fillId="0" borderId="118" xfId="0" applyFont="1" applyBorder="1" applyAlignment="1">
      <alignment horizontal="center" vertical="center"/>
    </xf>
    <xf numFmtId="43" fontId="14" fillId="0" borderId="123" xfId="8" quotePrefix="1" applyNumberFormat="1" applyFont="1" applyBorder="1" applyAlignment="1">
      <alignment horizontal="center" vertical="center"/>
    </xf>
    <xf numFmtId="41" fontId="14" fillId="0" borderId="123" xfId="0" quotePrefix="1" applyNumberFormat="1" applyFont="1" applyBorder="1" applyAlignment="1">
      <alignment horizontal="left" vertical="center"/>
    </xf>
    <xf numFmtId="41" fontId="14" fillId="0" borderId="120" xfId="0" applyNumberFormat="1" applyFont="1" applyBorder="1" applyAlignment="1">
      <alignment horizontal="right" vertical="center"/>
    </xf>
    <xf numFmtId="41" fontId="16" fillId="0" borderId="130" xfId="9" applyNumberFormat="1" applyFont="1" applyFill="1" applyBorder="1" applyAlignment="1">
      <alignment horizontal="left" vertical="center"/>
    </xf>
    <xf numFmtId="41" fontId="14" fillId="0" borderId="143" xfId="0" applyNumberFormat="1" applyFont="1" applyFill="1" applyBorder="1" applyAlignment="1">
      <alignment horizontal="left" vertical="center"/>
    </xf>
    <xf numFmtId="0" fontId="14" fillId="0" borderId="149" xfId="0" applyFont="1" applyBorder="1" applyAlignment="1">
      <alignment horizontal="center" vertical="center"/>
    </xf>
    <xf numFmtId="41" fontId="14" fillId="0" borderId="148" xfId="0" applyNumberFormat="1" applyFont="1" applyBorder="1" applyAlignment="1">
      <alignment horizontal="center" vertical="center"/>
    </xf>
    <xf numFmtId="14" fontId="14" fillId="0" borderId="103" xfId="0" quotePrefix="1" applyNumberFormat="1" applyFont="1" applyBorder="1" applyAlignment="1">
      <alignment horizontal="center" vertical="center"/>
    </xf>
    <xf numFmtId="41" fontId="14" fillId="0" borderId="149" xfId="0" applyNumberFormat="1" applyFont="1" applyBorder="1" applyAlignment="1">
      <alignment horizontal="left" vertical="center"/>
    </xf>
    <xf numFmtId="41" fontId="14" fillId="2" borderId="149" xfId="0" applyNumberFormat="1" applyFont="1" applyFill="1" applyBorder="1" applyAlignment="1">
      <alignment horizontal="left" vertical="center"/>
    </xf>
    <xf numFmtId="41" fontId="14" fillId="0" borderId="149" xfId="9" applyNumberFormat="1" applyFont="1" applyBorder="1" applyAlignment="1">
      <alignment horizontal="left" vertical="center"/>
    </xf>
    <xf numFmtId="166" fontId="14" fillId="0" borderId="83" xfId="8" applyNumberFormat="1" applyFont="1" applyBorder="1" applyAlignment="1">
      <alignment vertical="center"/>
    </xf>
    <xf numFmtId="41" fontId="14" fillId="2" borderId="150" xfId="0" applyNumberFormat="1" applyFont="1" applyFill="1" applyBorder="1" applyAlignment="1">
      <alignment horizontal="left" vertical="center"/>
    </xf>
    <xf numFmtId="166" fontId="14" fillId="0" borderId="149" xfId="8" applyNumberFormat="1" applyFont="1" applyBorder="1" applyAlignment="1">
      <alignment horizontal="left" vertical="center"/>
    </xf>
    <xf numFmtId="166" fontId="14" fillId="0" borderId="149" xfId="0" applyNumberFormat="1" applyFont="1" applyBorder="1" applyAlignment="1">
      <alignment vertical="center"/>
    </xf>
    <xf numFmtId="0" fontId="14" fillId="0" borderId="149" xfId="0" quotePrefix="1" applyFont="1" applyBorder="1" applyAlignment="1">
      <alignment horizontal="center" vertical="center"/>
    </xf>
    <xf numFmtId="1" fontId="14" fillId="0" borderId="149" xfId="0" quotePrefix="1" applyNumberFormat="1" applyFont="1" applyBorder="1" applyAlignment="1">
      <alignment horizontal="right" vertical="center"/>
    </xf>
    <xf numFmtId="41" fontId="16" fillId="0" borderId="149" xfId="0" applyNumberFormat="1" applyFont="1" applyBorder="1" applyAlignment="1">
      <alignment horizontal="left" vertical="center"/>
    </xf>
    <xf numFmtId="41" fontId="14" fillId="2" borderId="148" xfId="0" applyNumberFormat="1" applyFont="1" applyFill="1" applyBorder="1" applyAlignment="1">
      <alignment horizontal="left" vertical="center"/>
    </xf>
    <xf numFmtId="1" fontId="14" fillId="0" borderId="148" xfId="0" quotePrefix="1" applyNumberFormat="1" applyFont="1" applyBorder="1" applyAlignment="1">
      <alignment horizontal="right" vertical="center"/>
    </xf>
    <xf numFmtId="165" fontId="14" fillId="2" borderId="98" xfId="8" applyNumberFormat="1" applyFont="1" applyFill="1" applyBorder="1" applyAlignment="1">
      <alignment vertical="center"/>
    </xf>
    <xf numFmtId="0" fontId="14" fillId="2" borderId="150" xfId="0" applyFont="1" applyFill="1" applyBorder="1" applyAlignment="1">
      <alignment vertical="center"/>
    </xf>
    <xf numFmtId="0" fontId="13" fillId="6" borderId="120" xfId="0" applyFont="1" applyFill="1" applyBorder="1" applyAlignment="1">
      <alignment horizontal="center" vertical="center" wrapText="1"/>
    </xf>
    <xf numFmtId="0" fontId="13" fillId="2" borderId="120" xfId="0" applyFont="1" applyFill="1" applyBorder="1" applyAlignment="1">
      <alignment horizontal="center" vertical="center" wrapText="1"/>
    </xf>
    <xf numFmtId="43" fontId="13" fillId="6" borderId="72" xfId="8" applyFont="1" applyFill="1" applyBorder="1" applyAlignment="1">
      <alignment horizontal="center" vertical="center" wrapText="1"/>
    </xf>
    <xf numFmtId="43" fontId="13" fillId="6" borderId="0" xfId="8" applyFont="1" applyFill="1" applyBorder="1" applyAlignment="1">
      <alignment horizontal="center" vertical="center" wrapText="1"/>
    </xf>
    <xf numFmtId="43" fontId="13" fillId="6" borderId="35" xfId="8" applyFont="1" applyFill="1" applyBorder="1" applyAlignment="1">
      <alignment horizontal="center" vertical="center" wrapText="1"/>
    </xf>
    <xf numFmtId="43" fontId="13" fillId="6" borderId="35" xfId="8" applyNumberFormat="1" applyFont="1" applyFill="1" applyBorder="1" applyAlignment="1">
      <alignment horizontal="center" vertical="center" wrapText="1"/>
    </xf>
    <xf numFmtId="1" fontId="13" fillId="6" borderId="35" xfId="0" applyNumberFormat="1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41" fontId="14" fillId="6" borderId="123" xfId="0" applyNumberFormat="1" applyFont="1" applyFill="1" applyBorder="1" applyAlignment="1">
      <alignment horizontal="center" vertical="center"/>
    </xf>
    <xf numFmtId="41" fontId="14" fillId="6" borderId="123" xfId="9" applyNumberFormat="1" applyFont="1" applyFill="1" applyBorder="1" applyAlignment="1">
      <alignment horizontal="left" vertical="center"/>
    </xf>
    <xf numFmtId="41" fontId="17" fillId="6" borderId="123" xfId="9" applyNumberFormat="1" applyFont="1" applyFill="1" applyBorder="1" applyAlignment="1">
      <alignment horizontal="left" vertical="center"/>
    </xf>
    <xf numFmtId="41" fontId="17" fillId="6" borderId="137" xfId="9" applyNumberFormat="1" applyFont="1" applyFill="1" applyBorder="1" applyAlignment="1">
      <alignment horizontal="left" vertical="center"/>
    </xf>
    <xf numFmtId="41" fontId="17" fillId="6" borderId="129" xfId="9" applyNumberFormat="1" applyFont="1" applyFill="1" applyBorder="1" applyAlignment="1">
      <alignment horizontal="left" vertical="center"/>
    </xf>
    <xf numFmtId="165" fontId="14" fillId="6" borderId="127" xfId="0" applyNumberFormat="1" applyFont="1" applyFill="1" applyBorder="1" applyAlignment="1">
      <alignment horizontal="left" vertical="center"/>
    </xf>
    <xf numFmtId="0" fontId="14" fillId="6" borderId="127" xfId="0" applyFont="1" applyFill="1" applyBorder="1" applyAlignment="1">
      <alignment horizontal="left" vertical="center"/>
    </xf>
    <xf numFmtId="43" fontId="16" fillId="6" borderId="127" xfId="8" applyNumberFormat="1" applyFont="1" applyFill="1" applyBorder="1" applyAlignment="1">
      <alignment horizontal="left" vertical="center"/>
    </xf>
    <xf numFmtId="1" fontId="16" fillId="6" borderId="127" xfId="0" applyNumberFormat="1" applyFont="1" applyFill="1" applyBorder="1" applyAlignment="1">
      <alignment horizontal="center" vertical="center"/>
    </xf>
    <xf numFmtId="0" fontId="16" fillId="6" borderId="127" xfId="0" applyFont="1" applyFill="1" applyBorder="1" applyAlignment="1">
      <alignment horizontal="left" vertical="center"/>
    </xf>
    <xf numFmtId="41" fontId="14" fillId="6" borderId="139" xfId="0" applyNumberFormat="1" applyFont="1" applyFill="1" applyBorder="1" applyAlignment="1">
      <alignment horizontal="center" vertical="center"/>
    </xf>
    <xf numFmtId="41" fontId="14" fillId="6" borderId="139" xfId="9" applyNumberFormat="1" applyFont="1" applyFill="1" applyBorder="1" applyAlignment="1">
      <alignment horizontal="left" vertical="center"/>
    </xf>
    <xf numFmtId="41" fontId="16" fillId="6" borderId="141" xfId="9" applyNumberFormat="1" applyFont="1" applyFill="1" applyBorder="1" applyAlignment="1">
      <alignment horizontal="left" vertical="center"/>
    </xf>
    <xf numFmtId="41" fontId="16" fillId="6" borderId="138" xfId="9" applyNumberFormat="1" applyFont="1" applyFill="1" applyBorder="1" applyAlignment="1">
      <alignment horizontal="left" vertical="center"/>
    </xf>
    <xf numFmtId="41" fontId="16" fillId="6" borderId="97" xfId="9" applyNumberFormat="1" applyFont="1" applyFill="1" applyBorder="1" applyAlignment="1">
      <alignment horizontal="left" vertical="center"/>
    </xf>
    <xf numFmtId="168" fontId="16" fillId="6" borderId="141" xfId="9" applyNumberFormat="1" applyFont="1" applyFill="1" applyBorder="1" applyAlignment="1">
      <alignment horizontal="left" vertical="center"/>
    </xf>
    <xf numFmtId="165" fontId="16" fillId="6" borderId="141" xfId="0" applyNumberFormat="1" applyFont="1" applyFill="1" applyBorder="1" applyAlignment="1">
      <alignment horizontal="left" vertical="center"/>
    </xf>
    <xf numFmtId="43" fontId="16" fillId="6" borderId="141" xfId="8" applyNumberFormat="1" applyFont="1" applyFill="1" applyBorder="1" applyAlignment="1">
      <alignment horizontal="left" vertical="center"/>
    </xf>
    <xf numFmtId="43" fontId="16" fillId="6" borderId="141" xfId="8" quotePrefix="1" applyNumberFormat="1" applyFont="1" applyFill="1" applyBorder="1" applyAlignment="1">
      <alignment horizontal="center" vertical="center"/>
    </xf>
    <xf numFmtId="1" fontId="16" fillId="6" borderId="141" xfId="0" applyNumberFormat="1" applyFont="1" applyFill="1" applyBorder="1" applyAlignment="1">
      <alignment horizontal="center" vertical="center"/>
    </xf>
    <xf numFmtId="0" fontId="16" fillId="6" borderId="141" xfId="0" applyFont="1" applyFill="1" applyBorder="1" applyAlignment="1">
      <alignment horizontal="left" vertical="center"/>
    </xf>
    <xf numFmtId="0" fontId="16" fillId="6" borderId="141" xfId="0" quotePrefix="1" applyFont="1" applyFill="1" applyBorder="1" applyAlignment="1">
      <alignment horizontal="center" vertical="center"/>
    </xf>
    <xf numFmtId="0" fontId="14" fillId="6" borderId="141" xfId="0" applyFont="1" applyFill="1" applyBorder="1" applyAlignment="1">
      <alignment horizontal="left" vertical="center"/>
    </xf>
    <xf numFmtId="170" fontId="17" fillId="6" borderId="127" xfId="9" applyNumberFormat="1" applyFont="1" applyFill="1" applyBorder="1" applyAlignment="1">
      <alignment horizontal="left" vertical="center"/>
    </xf>
    <xf numFmtId="166" fontId="14" fillId="0" borderId="125" xfId="8" applyNumberFormat="1" applyFont="1" applyBorder="1" applyAlignment="1">
      <alignment horizontal="left" vertical="center"/>
    </xf>
    <xf numFmtId="166" fontId="14" fillId="0" borderId="125" xfId="0" applyNumberFormat="1" applyFont="1" applyBorder="1" applyAlignment="1">
      <alignment vertical="center"/>
    </xf>
    <xf numFmtId="0" fontId="14" fillId="0" borderId="125" xfId="0" quotePrefix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1" fontId="14" fillId="0" borderId="149" xfId="0" applyNumberFormat="1" applyFont="1" applyBorder="1" applyAlignment="1">
      <alignment horizontal="right" vertical="center"/>
    </xf>
    <xf numFmtId="41" fontId="13" fillId="0" borderId="149" xfId="0" applyNumberFormat="1" applyFont="1" applyBorder="1" applyAlignment="1">
      <alignment horizontal="right" vertical="center"/>
    </xf>
    <xf numFmtId="0" fontId="14" fillId="0" borderId="131" xfId="0" applyFont="1" applyBorder="1" applyAlignment="1">
      <alignment horizontal="right" vertical="center"/>
    </xf>
    <xf numFmtId="43" fontId="14" fillId="0" borderId="130" xfId="8" quotePrefix="1" applyNumberFormat="1" applyFont="1" applyBorder="1" applyAlignment="1">
      <alignment horizontal="center" vertical="center"/>
    </xf>
    <xf numFmtId="165" fontId="16" fillId="0" borderId="127" xfId="0" applyNumberFormat="1" applyFont="1" applyBorder="1" applyAlignment="1">
      <alignment horizontal="left" vertical="center"/>
    </xf>
    <xf numFmtId="43" fontId="16" fillId="0" borderId="130" xfId="8" quotePrefix="1" applyNumberFormat="1" applyFont="1" applyBorder="1" applyAlignment="1">
      <alignment horizontal="center" vertical="center"/>
    </xf>
    <xf numFmtId="0" fontId="16" fillId="0" borderId="130" xfId="0" quotePrefix="1" applyFont="1" applyBorder="1" applyAlignment="1">
      <alignment horizontal="center" vertical="center"/>
    </xf>
    <xf numFmtId="41" fontId="16" fillId="0" borderId="130" xfId="0" applyNumberFormat="1" applyFont="1" applyBorder="1" applyAlignment="1">
      <alignment horizontal="center" vertical="center"/>
    </xf>
    <xf numFmtId="41" fontId="16" fillId="0" borderId="133" xfId="0" applyNumberFormat="1" applyFont="1" applyBorder="1" applyAlignment="1">
      <alignment horizontal="left" vertical="center"/>
    </xf>
    <xf numFmtId="165" fontId="16" fillId="0" borderId="133" xfId="1" applyNumberFormat="1" applyFont="1" applyFill="1" applyBorder="1" applyAlignment="1">
      <alignment vertical="center"/>
    </xf>
    <xf numFmtId="165" fontId="16" fillId="0" borderId="132" xfId="1" applyNumberFormat="1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41" fontId="16" fillId="0" borderId="0" xfId="0" applyNumberFormat="1" applyFont="1" applyBorder="1" applyAlignment="1">
      <alignment vertical="center"/>
    </xf>
    <xf numFmtId="41" fontId="14" fillId="0" borderId="0" xfId="0" applyNumberFormat="1" applyFont="1" applyBorder="1" applyAlignment="1">
      <alignment vertical="center"/>
    </xf>
    <xf numFmtId="166" fontId="14" fillId="0" borderId="130" xfId="8" applyNumberFormat="1" applyFont="1" applyBorder="1" applyAlignment="1">
      <alignment horizontal="left" vertical="center"/>
    </xf>
    <xf numFmtId="166" fontId="14" fillId="0" borderId="98" xfId="8" applyNumberFormat="1" applyFont="1" applyBorder="1" applyAlignment="1">
      <alignment vertical="center"/>
    </xf>
    <xf numFmtId="166" fontId="14" fillId="0" borderId="79" xfId="0" applyNumberFormat="1" applyFont="1" applyFill="1" applyBorder="1" applyAlignment="1">
      <alignment vertical="center"/>
    </xf>
    <xf numFmtId="166" fontId="14" fillId="0" borderId="98" xfId="0" applyNumberFormat="1" applyFont="1" applyBorder="1" applyAlignment="1">
      <alignment horizontal="left" vertical="center"/>
    </xf>
    <xf numFmtId="166" fontId="14" fillId="0" borderId="19" xfId="8" applyNumberFormat="1" applyFont="1" applyBorder="1" applyAlignment="1">
      <alignment vertical="center"/>
    </xf>
    <xf numFmtId="166" fontId="13" fillId="2" borderId="2" xfId="0" applyNumberFormat="1" applyFont="1" applyFill="1" applyBorder="1" applyAlignment="1">
      <alignment horizontal="left" vertical="center"/>
    </xf>
    <xf numFmtId="166" fontId="13" fillId="0" borderId="9" xfId="9" applyNumberFormat="1" applyFont="1" applyBorder="1" applyAlignment="1">
      <alignment vertical="center"/>
    </xf>
    <xf numFmtId="166" fontId="14" fillId="0" borderId="95" xfId="8" applyNumberFormat="1" applyFont="1" applyBorder="1" applyAlignment="1">
      <alignment horizontal="left" vertical="center"/>
    </xf>
    <xf numFmtId="166" fontId="13" fillId="2" borderId="3" xfId="0" applyNumberFormat="1" applyFont="1" applyFill="1" applyBorder="1" applyAlignment="1">
      <alignment horizontal="left" vertical="center"/>
    </xf>
    <xf numFmtId="166" fontId="14" fillId="0" borderId="84" xfId="8" applyNumberFormat="1" applyFont="1" applyBorder="1" applyAlignment="1">
      <alignment horizontal="left" vertical="center"/>
    </xf>
    <xf numFmtId="166" fontId="13" fillId="0" borderId="16" xfId="9" applyNumberFormat="1" applyFont="1" applyBorder="1" applyAlignment="1">
      <alignment horizontal="left" vertical="center"/>
    </xf>
    <xf numFmtId="166" fontId="4" fillId="0" borderId="0" xfId="0" applyNumberFormat="1" applyFont="1"/>
    <xf numFmtId="43" fontId="14" fillId="0" borderId="136" xfId="8" quotePrefix="1" applyNumberFormat="1" applyFont="1" applyBorder="1" applyAlignment="1">
      <alignment horizontal="center" vertical="center"/>
    </xf>
    <xf numFmtId="43" fontId="14" fillId="0" borderId="130" xfId="8" applyNumberFormat="1" applyFont="1" applyBorder="1" applyAlignment="1">
      <alignment horizontal="center" vertical="center"/>
    </xf>
    <xf numFmtId="43" fontId="14" fillId="0" borderId="136" xfId="8" applyNumberFormat="1" applyFont="1" applyBorder="1" applyAlignment="1">
      <alignment horizontal="center" vertical="center"/>
    </xf>
    <xf numFmtId="43" fontId="14" fillId="0" borderId="123" xfId="8" applyNumberFormat="1" applyFont="1" applyBorder="1" applyAlignment="1">
      <alignment horizontal="center" vertical="center"/>
    </xf>
    <xf numFmtId="41" fontId="14" fillId="0" borderId="136" xfId="0" applyNumberFormat="1" applyFont="1" applyBorder="1" applyAlignment="1">
      <alignment horizontal="center" vertical="center"/>
    </xf>
    <xf numFmtId="41" fontId="14" fillId="0" borderId="123" xfId="0" applyNumberFormat="1" applyFont="1" applyBorder="1" applyAlignment="1">
      <alignment horizontal="center" vertical="center"/>
    </xf>
    <xf numFmtId="166" fontId="16" fillId="0" borderId="130" xfId="0" applyNumberFormat="1" applyFont="1" applyBorder="1" applyAlignment="1">
      <alignment horizontal="left" vertical="center"/>
    </xf>
    <xf numFmtId="166" fontId="14" fillId="0" borderId="127" xfId="1" applyNumberFormat="1" applyFont="1" applyFill="1" applyBorder="1" applyAlignment="1">
      <alignment vertical="center"/>
    </xf>
    <xf numFmtId="166" fontId="14" fillId="0" borderId="141" xfId="0" applyNumberFormat="1" applyFont="1" applyBorder="1" applyAlignment="1">
      <alignment horizontal="left" vertical="center"/>
    </xf>
    <xf numFmtId="166" fontId="13" fillId="6" borderId="35" xfId="8" applyNumberFormat="1" applyFont="1" applyFill="1" applyBorder="1" applyAlignment="1">
      <alignment horizontal="center" vertical="center" wrapText="1"/>
    </xf>
    <xf numFmtId="166" fontId="14" fillId="6" borderId="127" xfId="0" applyNumberFormat="1" applyFont="1" applyFill="1" applyBorder="1" applyAlignment="1">
      <alignment horizontal="left" vertical="center"/>
    </xf>
    <xf numFmtId="166" fontId="16" fillId="6" borderId="127" xfId="0" applyNumberFormat="1" applyFont="1" applyFill="1" applyBorder="1" applyAlignment="1">
      <alignment horizontal="left" vertical="center"/>
    </xf>
    <xf numFmtId="166" fontId="16" fillId="6" borderId="141" xfId="0" applyNumberFormat="1" applyFont="1" applyFill="1" applyBorder="1" applyAlignment="1">
      <alignment horizontal="left" vertical="center"/>
    </xf>
    <xf numFmtId="166" fontId="17" fillId="0" borderId="85" xfId="1" applyNumberFormat="1" applyFont="1" applyFill="1" applyBorder="1" applyAlignment="1">
      <alignment vertical="center"/>
    </xf>
    <xf numFmtId="166" fontId="14" fillId="0" borderId="120" xfId="8" applyNumberFormat="1" applyFont="1" applyBorder="1" applyAlignment="1">
      <alignment horizontal="left" vertical="center"/>
    </xf>
    <xf numFmtId="166" fontId="14" fillId="0" borderId="78" xfId="0" applyNumberFormat="1" applyFont="1" applyFill="1" applyBorder="1" applyAlignment="1">
      <alignment vertical="center"/>
    </xf>
    <xf numFmtId="166" fontId="14" fillId="0" borderId="35" xfId="0" applyNumberFormat="1" applyFont="1" applyBorder="1" applyAlignment="1">
      <alignment horizontal="left" vertical="center"/>
    </xf>
    <xf numFmtId="166" fontId="14" fillId="0" borderId="127" xfId="8" applyNumberFormat="1" applyFont="1" applyBorder="1" applyAlignment="1">
      <alignment vertical="center"/>
    </xf>
    <xf numFmtId="166" fontId="14" fillId="0" borderId="143" xfId="0" applyNumberFormat="1" applyFont="1" applyBorder="1" applyAlignment="1">
      <alignment horizontal="left" vertical="center"/>
    </xf>
    <xf numFmtId="166" fontId="13" fillId="0" borderId="35" xfId="8" applyNumberFormat="1" applyFont="1" applyBorder="1" applyAlignment="1">
      <alignment horizontal="left" vertical="center"/>
    </xf>
    <xf numFmtId="0" fontId="17" fillId="0" borderId="130" xfId="0" quotePrefix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41" fontId="17" fillId="0" borderId="118" xfId="0" applyNumberFormat="1" applyFont="1" applyBorder="1" applyAlignment="1">
      <alignment horizontal="left" vertical="center"/>
    </xf>
    <xf numFmtId="41" fontId="17" fillId="0" borderId="113" xfId="0" applyNumberFormat="1" applyFont="1" applyBorder="1" applyAlignment="1">
      <alignment horizontal="left" vertical="center"/>
    </xf>
    <xf numFmtId="41" fontId="17" fillId="0" borderId="130" xfId="0" applyNumberFormat="1" applyFont="1" applyBorder="1" applyAlignment="1">
      <alignment horizontal="right" vertical="center"/>
    </xf>
    <xf numFmtId="43" fontId="17" fillId="0" borderId="127" xfId="8" applyNumberFormat="1" applyFont="1" applyBorder="1" applyAlignment="1">
      <alignment horizontal="left" vertical="center"/>
    </xf>
    <xf numFmtId="0" fontId="17" fillId="0" borderId="130" xfId="0" applyFont="1" applyBorder="1" applyAlignment="1">
      <alignment horizontal="right" vertical="center"/>
    </xf>
    <xf numFmtId="166" fontId="14" fillId="0" borderId="150" xfId="8" applyNumberFormat="1" applyFont="1" applyBorder="1" applyAlignment="1">
      <alignment vertical="center"/>
    </xf>
    <xf numFmtId="166" fontId="14" fillId="2" borderId="148" xfId="8" applyNumberFormat="1" applyFont="1" applyFill="1" applyBorder="1" applyAlignment="1">
      <alignment vertical="center"/>
    </xf>
    <xf numFmtId="1" fontId="14" fillId="0" borderId="149" xfId="0" quotePrefix="1" applyNumberFormat="1" applyFont="1" applyBorder="1" applyAlignment="1">
      <alignment horizontal="center" vertical="center"/>
    </xf>
    <xf numFmtId="14" fontId="17" fillId="0" borderId="134" xfId="0" quotePrefix="1" applyNumberFormat="1" applyFont="1" applyBorder="1" applyAlignment="1">
      <alignment horizontal="center" vertical="center"/>
    </xf>
    <xf numFmtId="0" fontId="14" fillId="0" borderId="114" xfId="0" applyFont="1" applyBorder="1" applyAlignment="1">
      <alignment horizontal="right" vertical="center"/>
    </xf>
    <xf numFmtId="1" fontId="16" fillId="2" borderId="130" xfId="1" applyNumberFormat="1" applyFont="1" applyFill="1" applyBorder="1" applyAlignment="1">
      <alignment horizontal="center" vertical="center"/>
    </xf>
    <xf numFmtId="1" fontId="16" fillId="2" borderId="136" xfId="1" applyNumberFormat="1" applyFont="1" applyFill="1" applyBorder="1" applyAlignment="1">
      <alignment horizontal="center" vertical="center"/>
    </xf>
    <xf numFmtId="1" fontId="14" fillId="10" borderId="127" xfId="0" applyNumberFormat="1" applyFont="1" applyFill="1" applyBorder="1" applyAlignment="1">
      <alignment horizontal="center" vertical="center"/>
    </xf>
    <xf numFmtId="1" fontId="14" fillId="10" borderId="134" xfId="0" applyNumberFormat="1" applyFont="1" applyFill="1" applyBorder="1" applyAlignment="1">
      <alignment horizontal="center" vertical="center"/>
    </xf>
    <xf numFmtId="41" fontId="17" fillId="0" borderId="53" xfId="9" applyNumberFormat="1" applyFont="1" applyBorder="1" applyAlignment="1">
      <alignment horizontal="left" vertical="center"/>
    </xf>
    <xf numFmtId="165" fontId="17" fillId="0" borderId="118" xfId="8" applyNumberFormat="1" applyFont="1" applyBorder="1" applyAlignment="1">
      <alignment horizontal="center" vertical="center"/>
    </xf>
    <xf numFmtId="165" fontId="17" fillId="0" borderId="52" xfId="8" applyNumberFormat="1" applyFont="1" applyBorder="1" applyAlignment="1">
      <alignment horizontal="center" vertical="center"/>
    </xf>
    <xf numFmtId="165" fontId="17" fillId="0" borderId="53" xfId="8" applyNumberFormat="1" applyFont="1" applyBorder="1" applyAlignment="1">
      <alignment horizontal="left" vertical="center"/>
    </xf>
    <xf numFmtId="166" fontId="17" fillId="0" borderId="53" xfId="8" applyNumberFormat="1" applyFont="1" applyBorder="1" applyAlignment="1">
      <alignment vertical="center"/>
    </xf>
    <xf numFmtId="166" fontId="17" fillId="0" borderId="53" xfId="0" applyNumberFormat="1" applyFont="1" applyBorder="1" applyAlignment="1">
      <alignment vertical="center"/>
    </xf>
    <xf numFmtId="0" fontId="17" fillId="0" borderId="53" xfId="0" applyFont="1" applyBorder="1" applyAlignment="1">
      <alignment horizontal="center" vertical="center"/>
    </xf>
    <xf numFmtId="0" fontId="17" fillId="0" borderId="53" xfId="0" applyFont="1" applyBorder="1" applyAlignment="1">
      <alignment vertical="center"/>
    </xf>
    <xf numFmtId="1" fontId="17" fillId="0" borderId="53" xfId="0" applyNumberFormat="1" applyFont="1" applyBorder="1" applyAlignment="1">
      <alignment horizontal="center" vertical="center"/>
    </xf>
    <xf numFmtId="0" fontId="17" fillId="0" borderId="53" xfId="0" quotePrefix="1" applyFont="1" applyBorder="1" applyAlignment="1">
      <alignment horizontal="center" vertical="center"/>
    </xf>
    <xf numFmtId="41" fontId="17" fillId="0" borderId="53" xfId="0" applyNumberFormat="1" applyFont="1" applyBorder="1" applyAlignment="1">
      <alignment vertical="center"/>
    </xf>
    <xf numFmtId="41" fontId="14" fillId="0" borderId="120" xfId="0" applyNumberFormat="1" applyFont="1" applyBorder="1" applyAlignment="1">
      <alignment horizontal="left" vertical="center"/>
    </xf>
    <xf numFmtId="41" fontId="14" fillId="0" borderId="102" xfId="0" applyNumberFormat="1" applyFont="1" applyBorder="1" applyAlignment="1">
      <alignment horizontal="left" vertical="center"/>
    </xf>
    <xf numFmtId="165" fontId="14" fillId="2" borderId="86" xfId="1" applyNumberFormat="1" applyFont="1" applyFill="1" applyBorder="1" applyAlignment="1">
      <alignment vertical="center"/>
    </xf>
    <xf numFmtId="0" fontId="14" fillId="0" borderId="102" xfId="0" applyFont="1" applyBorder="1" applyAlignment="1">
      <alignment vertical="center"/>
    </xf>
    <xf numFmtId="0" fontId="14" fillId="0" borderId="102" xfId="0" applyFont="1" applyBorder="1" applyAlignment="1">
      <alignment horizontal="center" vertical="center"/>
    </xf>
    <xf numFmtId="1" fontId="14" fillId="0" borderId="86" xfId="0" applyNumberFormat="1" applyFont="1" applyBorder="1" applyAlignment="1">
      <alignment horizontal="right" vertical="center"/>
    </xf>
    <xf numFmtId="41" fontId="14" fillId="2" borderId="149" xfId="9" applyNumberFormat="1" applyFont="1" applyFill="1" applyBorder="1" applyAlignment="1">
      <alignment horizontal="left" vertical="center"/>
    </xf>
    <xf numFmtId="41" fontId="14" fillId="2" borderId="149" xfId="0" applyNumberFormat="1" applyFont="1" applyFill="1" applyBorder="1" applyAlignment="1">
      <alignment vertical="center"/>
    </xf>
    <xf numFmtId="170" fontId="14" fillId="2" borderId="150" xfId="9" applyNumberFormat="1" applyFont="1" applyFill="1" applyBorder="1" applyAlignment="1">
      <alignment horizontal="center" vertical="center"/>
    </xf>
    <xf numFmtId="170" fontId="14" fillId="2" borderId="150" xfId="9" quotePrefix="1" applyNumberFormat="1" applyFont="1" applyFill="1" applyBorder="1" applyAlignment="1">
      <alignment horizontal="center" vertical="center"/>
    </xf>
    <xf numFmtId="170" fontId="14" fillId="2" borderId="148" xfId="9" quotePrefix="1" applyNumberFormat="1" applyFont="1" applyFill="1" applyBorder="1" applyAlignment="1">
      <alignment vertical="center"/>
    </xf>
    <xf numFmtId="0" fontId="14" fillId="0" borderId="114" xfId="0" quotePrefix="1" applyFont="1" applyBorder="1" applyAlignment="1">
      <alignment horizontal="center" vertical="center"/>
    </xf>
    <xf numFmtId="0" fontId="14" fillId="2" borderId="149" xfId="0" quotePrefix="1" applyFont="1" applyFill="1" applyBorder="1" applyAlignment="1">
      <alignment horizontal="center" vertical="center"/>
    </xf>
    <xf numFmtId="42" fontId="14" fillId="2" borderId="149" xfId="0" quotePrefix="1" applyNumberFormat="1" applyFont="1" applyFill="1" applyBorder="1" applyAlignment="1">
      <alignment horizontal="center" vertical="center"/>
    </xf>
    <xf numFmtId="166" fontId="14" fillId="0" borderId="114" xfId="8" applyNumberFormat="1" applyFont="1" applyBorder="1" applyAlignment="1">
      <alignment horizontal="left" vertical="center"/>
    </xf>
    <xf numFmtId="170" fontId="14" fillId="2" borderId="145" xfId="9" applyNumberFormat="1" applyFont="1" applyFill="1" applyBorder="1" applyAlignment="1">
      <alignment vertical="center"/>
    </xf>
    <xf numFmtId="41" fontId="14" fillId="0" borderId="145" xfId="0" applyNumberFormat="1" applyFont="1" applyBorder="1" applyAlignment="1">
      <alignment horizontal="left" vertical="center"/>
    </xf>
    <xf numFmtId="166" fontId="14" fillId="0" borderId="148" xfId="8" applyNumberFormat="1" applyFont="1" applyBorder="1" applyAlignment="1">
      <alignment horizontal="left" vertical="center"/>
    </xf>
    <xf numFmtId="170" fontId="14" fillId="2" borderId="148" xfId="9" applyNumberFormat="1" applyFont="1" applyFill="1" applyBorder="1" applyAlignment="1">
      <alignment vertical="center"/>
    </xf>
    <xf numFmtId="41" fontId="14" fillId="2" borderId="148" xfId="0" applyNumberFormat="1" applyFont="1" applyFill="1" applyBorder="1" applyAlignment="1">
      <alignment vertical="center"/>
    </xf>
    <xf numFmtId="41" fontId="28" fillId="0" borderId="0" xfId="1" quotePrefix="1" applyNumberFormat="1" applyFont="1" applyAlignment="1">
      <alignment horizontal="left" vertical="center"/>
    </xf>
    <xf numFmtId="41" fontId="17" fillId="0" borderId="118" xfId="0" applyNumberFormat="1" applyFont="1" applyBorder="1" applyAlignment="1">
      <alignment horizontal="right" vertical="center"/>
    </xf>
    <xf numFmtId="0" fontId="17" fillId="0" borderId="149" xfId="0" applyFont="1" applyBorder="1" applyAlignment="1">
      <alignment horizontal="center" vertical="center"/>
    </xf>
    <xf numFmtId="0" fontId="17" fillId="0" borderId="149" xfId="0" applyFont="1" applyBorder="1" applyAlignment="1">
      <alignment horizontal="right" vertical="center"/>
    </xf>
    <xf numFmtId="170" fontId="17" fillId="2" borderId="150" xfId="9" applyNumberFormat="1" applyFont="1" applyFill="1" applyBorder="1" applyAlignment="1">
      <alignment horizontal="center" vertical="center"/>
    </xf>
    <xf numFmtId="170" fontId="17" fillId="2" borderId="150" xfId="9" quotePrefix="1" applyNumberFormat="1" applyFont="1" applyFill="1" applyBorder="1" applyAlignment="1">
      <alignment horizontal="center" vertical="center"/>
    </xf>
    <xf numFmtId="1" fontId="14" fillId="0" borderId="131" xfId="0" quotePrefix="1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7" fillId="0" borderId="7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41" fontId="14" fillId="0" borderId="151" xfId="0" applyNumberFormat="1" applyFont="1" applyBorder="1" applyAlignment="1">
      <alignment horizontal="left" vertical="center"/>
    </xf>
    <xf numFmtId="41" fontId="14" fillId="0" borderId="151" xfId="9" applyNumberFormat="1" applyFont="1" applyBorder="1" applyAlignment="1">
      <alignment horizontal="left" vertical="center"/>
    </xf>
    <xf numFmtId="166" fontId="14" fillId="0" borderId="151" xfId="8" applyNumberFormat="1" applyFont="1" applyBorder="1" applyAlignment="1">
      <alignment horizontal="left" vertical="center"/>
    </xf>
    <xf numFmtId="0" fontId="14" fillId="0" borderId="151" xfId="0" applyFont="1" applyBorder="1" applyAlignment="1">
      <alignment vertical="center"/>
    </xf>
    <xf numFmtId="0" fontId="14" fillId="0" borderId="151" xfId="0" applyFont="1" applyBorder="1" applyAlignment="1">
      <alignment horizontal="center" vertical="center"/>
    </xf>
    <xf numFmtId="41" fontId="14" fillId="0" borderId="151" xfId="0" applyNumberFormat="1" applyFont="1" applyBorder="1" applyAlignment="1">
      <alignment vertical="center"/>
    </xf>
    <xf numFmtId="41" fontId="14" fillId="2" borderId="152" xfId="9" applyFont="1" applyFill="1" applyBorder="1" applyAlignment="1">
      <alignment vertical="center"/>
    </xf>
    <xf numFmtId="41" fontId="14" fillId="2" borderId="150" xfId="9" applyFont="1" applyFill="1" applyBorder="1" applyAlignment="1">
      <alignment horizontal="center" vertical="center"/>
    </xf>
    <xf numFmtId="41" fontId="14" fillId="2" borderId="150" xfId="9" quotePrefix="1" applyFont="1" applyFill="1" applyBorder="1" applyAlignment="1">
      <alignment horizontal="center" vertical="center"/>
    </xf>
    <xf numFmtId="170" fontId="14" fillId="2" borderId="152" xfId="9" applyNumberFormat="1" applyFont="1" applyFill="1" applyBorder="1" applyAlignment="1">
      <alignment vertical="center"/>
    </xf>
    <xf numFmtId="166" fontId="14" fillId="0" borderId="53" xfId="8" applyNumberFormat="1" applyFont="1" applyBorder="1" applyAlignment="1">
      <alignment horizontal="left" vertical="center"/>
    </xf>
    <xf numFmtId="41" fontId="14" fillId="2" borderId="151" xfId="0" applyNumberFormat="1" applyFont="1" applyFill="1" applyBorder="1" applyAlignment="1">
      <alignment horizontal="left" vertical="center"/>
    </xf>
    <xf numFmtId="166" fontId="14" fillId="2" borderId="152" xfId="8" applyNumberFormat="1" applyFont="1" applyFill="1" applyBorder="1" applyAlignment="1">
      <alignment vertical="center"/>
    </xf>
    <xf numFmtId="166" fontId="14" fillId="0" borderId="151" xfId="0" applyNumberFormat="1" applyFont="1" applyBorder="1" applyAlignment="1">
      <alignment vertical="center"/>
    </xf>
    <xf numFmtId="0" fontId="14" fillId="0" borderId="151" xfId="0" quotePrefix="1" applyFont="1" applyBorder="1" applyAlignment="1">
      <alignment horizontal="center" vertical="center"/>
    </xf>
    <xf numFmtId="1" fontId="14" fillId="0" borderId="151" xfId="0" quotePrefix="1" applyNumberFormat="1" applyFont="1" applyBorder="1" applyAlignment="1">
      <alignment horizontal="right" vertical="center"/>
    </xf>
    <xf numFmtId="42" fontId="14" fillId="2" borderId="151" xfId="0" quotePrefix="1" applyNumberFormat="1" applyFont="1" applyFill="1" applyBorder="1" applyAlignment="1">
      <alignment horizontal="center" vertical="center"/>
    </xf>
    <xf numFmtId="41" fontId="16" fillId="0" borderId="151" xfId="0" applyNumberFormat="1" applyFont="1" applyBorder="1" applyAlignment="1">
      <alignment horizontal="left" vertical="center"/>
    </xf>
    <xf numFmtId="43" fontId="14" fillId="0" borderId="151" xfId="8" applyNumberFormat="1" applyFont="1" applyBorder="1" applyAlignment="1">
      <alignment horizontal="left" vertical="center"/>
    </xf>
    <xf numFmtId="166" fontId="14" fillId="2" borderId="150" xfId="8" applyNumberFormat="1" applyFont="1" applyFill="1" applyBorder="1" applyAlignment="1">
      <alignment horizontal="center" vertical="center"/>
    </xf>
    <xf numFmtId="166" fontId="14" fillId="2" borderId="150" xfId="8" quotePrefix="1" applyNumberFormat="1" applyFont="1" applyFill="1" applyBorder="1" applyAlignment="1">
      <alignment horizontal="center" vertical="center"/>
    </xf>
    <xf numFmtId="43" fontId="14" fillId="2" borderId="148" xfId="8" applyFont="1" applyFill="1" applyBorder="1" applyAlignment="1">
      <alignment vertical="center"/>
    </xf>
    <xf numFmtId="41" fontId="16" fillId="0" borderId="143" xfId="0" applyNumberFormat="1" applyFont="1" applyBorder="1" applyAlignment="1">
      <alignment horizontal="left" vertical="center"/>
    </xf>
    <xf numFmtId="0" fontId="7" fillId="0" borderId="73" xfId="1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6" fillId="6" borderId="125" xfId="0" applyNumberFormat="1" applyFont="1" applyFill="1" applyBorder="1" applyAlignment="1">
      <alignment horizontal="center" vertical="center" wrapText="1"/>
    </xf>
    <xf numFmtId="0" fontId="16" fillId="6" borderId="125" xfId="0" applyFont="1" applyFill="1" applyBorder="1" applyAlignment="1">
      <alignment horizontal="center" vertical="center" wrapText="1"/>
    </xf>
    <xf numFmtId="0" fontId="29" fillId="0" borderId="0" xfId="1" applyNumberFormat="1" applyFont="1"/>
    <xf numFmtId="0" fontId="14" fillId="2" borderId="151" xfId="0" applyFont="1" applyFill="1" applyBorder="1" applyAlignment="1">
      <alignment vertical="center"/>
    </xf>
    <xf numFmtId="166" fontId="14" fillId="2" borderId="118" xfId="8" applyNumberFormat="1" applyFont="1" applyFill="1" applyBorder="1" applyAlignment="1">
      <alignment vertical="center"/>
    </xf>
    <xf numFmtId="166" fontId="14" fillId="2" borderId="52" xfId="8" applyNumberFormat="1" applyFont="1" applyFill="1" applyBorder="1" applyAlignment="1">
      <alignment horizontal="center" vertical="center"/>
    </xf>
    <xf numFmtId="166" fontId="14" fillId="2" borderId="52" xfId="8" quotePrefix="1" applyNumberFormat="1" applyFont="1" applyFill="1" applyBorder="1" applyAlignment="1">
      <alignment horizontal="center" vertical="center"/>
    </xf>
    <xf numFmtId="166" fontId="14" fillId="2" borderId="53" xfId="8" applyNumberFormat="1" applyFont="1" applyFill="1" applyBorder="1" applyAlignment="1">
      <alignment vertical="center"/>
    </xf>
    <xf numFmtId="166" fontId="14" fillId="0" borderId="53" xfId="0" applyNumberFormat="1" applyFont="1" applyBorder="1" applyAlignment="1">
      <alignment vertical="center"/>
    </xf>
    <xf numFmtId="164" fontId="14" fillId="2" borderId="113" xfId="0" applyNumberFormat="1" applyFont="1" applyFill="1" applyBorder="1" applyAlignment="1">
      <alignment horizontal="left" vertical="center"/>
    </xf>
    <xf numFmtId="1" fontId="14" fillId="0" borderId="134" xfId="0" quotePrefix="1" applyNumberFormat="1" applyFont="1" applyBorder="1" applyAlignment="1">
      <alignment horizontal="center" vertical="center"/>
    </xf>
    <xf numFmtId="164" fontId="14" fillId="2" borderId="151" xfId="0" applyNumberFormat="1" applyFont="1" applyFill="1" applyBorder="1" applyAlignment="1">
      <alignment vertical="center"/>
    </xf>
    <xf numFmtId="1" fontId="14" fillId="0" borderId="148" xfId="0" quotePrefix="1" applyNumberFormat="1" applyFont="1" applyBorder="1" applyAlignment="1">
      <alignment horizontal="center" vertical="center"/>
    </xf>
    <xf numFmtId="41" fontId="16" fillId="2" borderId="151" xfId="8" applyNumberFormat="1" applyFont="1" applyFill="1" applyBorder="1" applyAlignment="1">
      <alignment vertical="center"/>
    </xf>
    <xf numFmtId="170" fontId="16" fillId="2" borderId="152" xfId="9" applyNumberFormat="1" applyFont="1" applyFill="1" applyBorder="1" applyAlignment="1">
      <alignment vertical="center"/>
    </xf>
    <xf numFmtId="170" fontId="16" fillId="2" borderId="150" xfId="9" applyNumberFormat="1" applyFont="1" applyFill="1" applyBorder="1" applyAlignment="1">
      <alignment horizontal="center" vertical="center"/>
    </xf>
    <xf numFmtId="170" fontId="16" fillId="2" borderId="150" xfId="9" quotePrefix="1" applyNumberFormat="1" applyFont="1" applyFill="1" applyBorder="1" applyAlignment="1">
      <alignment horizontal="center" vertical="center"/>
    </xf>
    <xf numFmtId="170" fontId="16" fillId="2" borderId="148" xfId="9" applyNumberFormat="1" applyFont="1" applyFill="1" applyBorder="1" applyAlignment="1">
      <alignment vertical="center"/>
    </xf>
    <xf numFmtId="166" fontId="16" fillId="0" borderId="151" xfId="8" applyNumberFormat="1" applyFont="1" applyBorder="1" applyAlignment="1">
      <alignment horizontal="left" vertical="center"/>
    </xf>
    <xf numFmtId="166" fontId="16" fillId="0" borderId="151" xfId="0" applyNumberFormat="1" applyFont="1" applyBorder="1" applyAlignment="1">
      <alignment vertical="center"/>
    </xf>
    <xf numFmtId="41" fontId="16" fillId="2" borderId="103" xfId="0" applyNumberFormat="1" applyFont="1" applyFill="1" applyBorder="1" applyAlignment="1">
      <alignment horizontal="left" vertical="center"/>
    </xf>
    <xf numFmtId="170" fontId="17" fillId="2" borderId="152" xfId="9" applyNumberFormat="1" applyFont="1" applyFill="1" applyBorder="1" applyAlignment="1">
      <alignment vertical="center"/>
    </xf>
    <xf numFmtId="166" fontId="17" fillId="0" borderId="151" xfId="8" applyNumberFormat="1" applyFont="1" applyBorder="1" applyAlignment="1">
      <alignment horizontal="left" vertical="center"/>
    </xf>
    <xf numFmtId="0" fontId="17" fillId="0" borderId="19" xfId="1" applyNumberFormat="1" applyFont="1" applyBorder="1"/>
    <xf numFmtId="41" fontId="16" fillId="0" borderId="151" xfId="0" applyNumberFormat="1" applyFont="1" applyBorder="1" applyAlignment="1">
      <alignment vertical="center"/>
    </xf>
    <xf numFmtId="41" fontId="16" fillId="2" borderId="152" xfId="9" applyFont="1" applyFill="1" applyBorder="1" applyAlignment="1">
      <alignment vertical="center"/>
    </xf>
    <xf numFmtId="41" fontId="16" fillId="2" borderId="150" xfId="9" applyFont="1" applyFill="1" applyBorder="1" applyAlignment="1">
      <alignment horizontal="center" vertical="center"/>
    </xf>
    <xf numFmtId="41" fontId="16" fillId="2" borderId="150" xfId="9" quotePrefix="1" applyFont="1" applyFill="1" applyBorder="1" applyAlignment="1">
      <alignment horizontal="center" vertical="center"/>
    </xf>
    <xf numFmtId="41" fontId="6" fillId="0" borderId="151" xfId="1" applyNumberFormat="1" applyFont="1" applyFill="1" applyBorder="1" applyAlignment="1">
      <alignment vertical="center"/>
    </xf>
    <xf numFmtId="41" fontId="6" fillId="0" borderId="151" xfId="11" applyNumberFormat="1" applyFont="1" applyFill="1" applyBorder="1" applyAlignment="1">
      <alignment vertical="center"/>
    </xf>
    <xf numFmtId="41" fontId="14" fillId="0" borderId="97" xfId="9" applyNumberFormat="1" applyFont="1" applyBorder="1" applyAlignment="1">
      <alignment horizontal="left" vertical="center"/>
    </xf>
    <xf numFmtId="165" fontId="14" fillId="0" borderId="98" xfId="0" applyNumberFormat="1" applyFont="1" applyBorder="1" applyAlignment="1">
      <alignment vertical="center"/>
    </xf>
    <xf numFmtId="166" fontId="14" fillId="0" borderId="139" xfId="8" applyNumberFormat="1" applyFont="1" applyBorder="1" applyAlignment="1">
      <alignment vertical="center"/>
    </xf>
    <xf numFmtId="165" fontId="14" fillId="0" borderId="139" xfId="0" applyNumberFormat="1" applyFont="1" applyBorder="1" applyAlignment="1">
      <alignment vertical="center"/>
    </xf>
    <xf numFmtId="43" fontId="14" fillId="0" borderId="139" xfId="8" applyNumberFormat="1" applyFont="1" applyBorder="1" applyAlignment="1">
      <alignment horizontal="left" vertical="center"/>
    </xf>
    <xf numFmtId="43" fontId="14" fillId="0" borderId="139" xfId="8" applyFont="1" applyBorder="1" applyAlignment="1">
      <alignment horizontal="center" vertical="center"/>
    </xf>
    <xf numFmtId="0" fontId="14" fillId="0" borderId="139" xfId="0" quotePrefix="1" applyFont="1" applyBorder="1" applyAlignment="1">
      <alignment horizontal="center" vertical="center"/>
    </xf>
    <xf numFmtId="41" fontId="14" fillId="2" borderId="118" xfId="0" applyNumberFormat="1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1" fontId="14" fillId="0" borderId="53" xfId="0" quotePrefix="1" applyNumberFormat="1" applyFont="1" applyBorder="1" applyAlignment="1">
      <alignment horizontal="right" vertical="center"/>
    </xf>
    <xf numFmtId="41" fontId="16" fillId="0" borderId="113" xfId="0" applyNumberFormat="1" applyFont="1" applyBorder="1" applyAlignment="1">
      <alignment horizontal="left" vertical="center"/>
    </xf>
    <xf numFmtId="164" fontId="17" fillId="2" borderId="151" xfId="0" applyNumberFormat="1" applyFont="1" applyFill="1" applyBorder="1" applyAlignment="1">
      <alignment vertical="center"/>
    </xf>
    <xf numFmtId="170" fontId="17" fillId="2" borderId="148" xfId="9" quotePrefix="1" applyNumberFormat="1" applyFont="1" applyFill="1" applyBorder="1" applyAlignment="1">
      <alignment vertical="center"/>
    </xf>
    <xf numFmtId="0" fontId="15" fillId="0" borderId="0" xfId="0" applyFont="1" applyAlignment="1">
      <alignment horizontal="left" vertical="center"/>
    </xf>
    <xf numFmtId="41" fontId="16" fillId="0" borderId="151" xfId="9" applyNumberFormat="1" applyFont="1" applyBorder="1" applyAlignment="1">
      <alignment horizontal="left" vertical="center"/>
    </xf>
    <xf numFmtId="170" fontId="16" fillId="2" borderId="148" xfId="9" quotePrefix="1" applyNumberFormat="1" applyFont="1" applyFill="1" applyBorder="1" applyAlignment="1">
      <alignment vertical="center"/>
    </xf>
    <xf numFmtId="0" fontId="16" fillId="0" borderId="151" xfId="0" applyFont="1" applyBorder="1" applyAlignment="1">
      <alignment vertical="center"/>
    </xf>
    <xf numFmtId="1" fontId="16" fillId="0" borderId="134" xfId="0" quotePrefix="1" applyNumberFormat="1" applyFont="1" applyBorder="1" applyAlignment="1">
      <alignment horizontal="center" vertical="center"/>
    </xf>
    <xf numFmtId="41" fontId="14" fillId="2" borderId="123" xfId="0" applyNumberFormat="1" applyFont="1" applyFill="1" applyBorder="1" applyAlignment="1">
      <alignment horizontal="left" vertical="center"/>
    </xf>
    <xf numFmtId="43" fontId="14" fillId="6" borderId="127" xfId="8" quotePrefix="1" applyNumberFormat="1" applyFont="1" applyFill="1" applyBorder="1" applyAlignment="1">
      <alignment horizontal="left" vertical="center"/>
    </xf>
    <xf numFmtId="0" fontId="14" fillId="6" borderId="127" xfId="0" quotePrefix="1" applyFont="1" applyFill="1" applyBorder="1" applyAlignment="1">
      <alignment horizontal="left" vertical="center"/>
    </xf>
    <xf numFmtId="166" fontId="17" fillId="6" borderId="127" xfId="0" applyNumberFormat="1" applyFont="1" applyFill="1" applyBorder="1" applyAlignment="1">
      <alignment horizontal="left" vertical="center"/>
    </xf>
    <xf numFmtId="41" fontId="13" fillId="2" borderId="120" xfId="0" applyNumberFormat="1" applyFont="1" applyFill="1" applyBorder="1" applyAlignment="1">
      <alignment horizontal="left" vertical="center"/>
    </xf>
    <xf numFmtId="41" fontId="14" fillId="2" borderId="152" xfId="0" applyNumberFormat="1" applyFont="1" applyFill="1" applyBorder="1" applyAlignment="1">
      <alignment horizontal="left" vertical="center"/>
    </xf>
    <xf numFmtId="1" fontId="14" fillId="0" borderId="134" xfId="0" quotePrefix="1" applyNumberFormat="1" applyFont="1" applyBorder="1" applyAlignment="1">
      <alignment horizontal="right" vertical="center"/>
    </xf>
    <xf numFmtId="171" fontId="14" fillId="0" borderId="0" xfId="0" applyNumberFormat="1" applyFont="1" applyBorder="1" applyAlignment="1">
      <alignment vertical="center"/>
    </xf>
    <xf numFmtId="41" fontId="14" fillId="0" borderId="113" xfId="9" applyFont="1" applyBorder="1" applyAlignment="1">
      <alignment horizontal="center" vertical="center"/>
    </xf>
    <xf numFmtId="166" fontId="14" fillId="0" borderId="53" xfId="0" applyNumberFormat="1" applyFont="1" applyBorder="1" applyAlignment="1">
      <alignment horizontal="left" vertical="center"/>
    </xf>
    <xf numFmtId="0" fontId="14" fillId="0" borderId="53" xfId="0" applyFont="1" applyBorder="1" applyAlignment="1">
      <alignment horizontal="left" vertical="center"/>
    </xf>
    <xf numFmtId="43" fontId="14" fillId="0" borderId="53" xfId="8" applyNumberFormat="1" applyFont="1" applyBorder="1" applyAlignment="1">
      <alignment horizontal="left" vertical="center"/>
    </xf>
    <xf numFmtId="166" fontId="16" fillId="0" borderId="148" xfId="8" applyNumberFormat="1" applyFont="1" applyBorder="1" applyAlignment="1">
      <alignment horizontal="left" vertical="center"/>
    </xf>
    <xf numFmtId="0" fontId="17" fillId="0" borderId="0" xfId="1" quotePrefix="1" applyNumberFormat="1" applyFont="1"/>
    <xf numFmtId="166" fontId="14" fillId="0" borderId="114" xfId="0" applyNumberFormat="1" applyFont="1" applyBorder="1" applyAlignment="1">
      <alignment vertical="center"/>
    </xf>
    <xf numFmtId="0" fontId="13" fillId="0" borderId="151" xfId="0" applyFont="1" applyBorder="1" applyAlignment="1">
      <alignment vertical="center"/>
    </xf>
    <xf numFmtId="1" fontId="17" fillId="0" borderId="53" xfId="0" quotePrefix="1" applyNumberFormat="1" applyFont="1" applyBorder="1" applyAlignment="1">
      <alignment horizontal="center" vertical="center"/>
    </xf>
    <xf numFmtId="1" fontId="17" fillId="0" borderId="134" xfId="0" quotePrefix="1" applyNumberFormat="1" applyFont="1" applyBorder="1" applyAlignment="1">
      <alignment horizontal="center" vertical="center"/>
    </xf>
    <xf numFmtId="41" fontId="17" fillId="0" borderId="151" xfId="0" applyNumberFormat="1" applyFont="1" applyBorder="1" applyAlignment="1">
      <alignment horizontal="left" vertical="center"/>
    </xf>
    <xf numFmtId="0" fontId="17" fillId="0" borderId="151" xfId="0" applyFont="1" applyBorder="1" applyAlignment="1">
      <alignment vertical="center"/>
    </xf>
    <xf numFmtId="166" fontId="16" fillId="0" borderId="114" xfId="8" applyNumberFormat="1" applyFont="1" applyBorder="1" applyAlignment="1">
      <alignment horizontal="left" vertical="center"/>
    </xf>
    <xf numFmtId="166" fontId="16" fillId="0" borderId="149" xfId="8" applyNumberFormat="1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41" fontId="31" fillId="0" borderId="151" xfId="0" applyNumberFormat="1" applyFont="1" applyBorder="1" applyAlignment="1">
      <alignment horizontal="left" vertical="center"/>
    </xf>
    <xf numFmtId="164" fontId="31" fillId="2" borderId="151" xfId="0" applyNumberFormat="1" applyFont="1" applyFill="1" applyBorder="1" applyAlignment="1">
      <alignment vertical="center"/>
    </xf>
    <xf numFmtId="170" fontId="31" fillId="2" borderId="152" xfId="9" applyNumberFormat="1" applyFont="1" applyFill="1" applyBorder="1" applyAlignment="1">
      <alignment vertical="center"/>
    </xf>
    <xf numFmtId="170" fontId="31" fillId="2" borderId="150" xfId="9" applyNumberFormat="1" applyFont="1" applyFill="1" applyBorder="1" applyAlignment="1">
      <alignment horizontal="center" vertical="center"/>
    </xf>
    <xf numFmtId="170" fontId="31" fillId="2" borderId="150" xfId="9" quotePrefix="1" applyNumberFormat="1" applyFont="1" applyFill="1" applyBorder="1" applyAlignment="1">
      <alignment horizontal="center" vertical="center"/>
    </xf>
    <xf numFmtId="170" fontId="31" fillId="2" borderId="148" xfId="9" quotePrefix="1" applyNumberFormat="1" applyFont="1" applyFill="1" applyBorder="1" applyAlignment="1">
      <alignment vertical="center"/>
    </xf>
    <xf numFmtId="0" fontId="31" fillId="0" borderId="151" xfId="0" applyFont="1" applyBorder="1" applyAlignment="1">
      <alignment vertical="center"/>
    </xf>
    <xf numFmtId="0" fontId="31" fillId="0" borderId="151" xfId="0" applyFont="1" applyBorder="1" applyAlignment="1">
      <alignment horizontal="center" vertical="center"/>
    </xf>
    <xf numFmtId="1" fontId="31" fillId="0" borderId="148" xfId="0" applyNumberFormat="1" applyFont="1" applyBorder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6" fontId="16" fillId="10" borderId="151" xfId="8" applyNumberFormat="1" applyFont="1" applyFill="1" applyBorder="1" applyAlignment="1">
      <alignment horizontal="left" vertical="center"/>
    </xf>
    <xf numFmtId="166" fontId="31" fillId="10" borderId="151" xfId="8" applyNumberFormat="1" applyFont="1" applyFill="1" applyBorder="1" applyAlignment="1">
      <alignment horizontal="left" vertical="center"/>
    </xf>
    <xf numFmtId="166" fontId="14" fillId="10" borderId="151" xfId="8" applyNumberFormat="1" applyFont="1" applyFill="1" applyBorder="1" applyAlignment="1">
      <alignment horizontal="left" vertical="center"/>
    </xf>
    <xf numFmtId="41" fontId="14" fillId="2" borderId="151" xfId="9" applyNumberFormat="1" applyFont="1" applyFill="1" applyBorder="1" applyAlignment="1">
      <alignment horizontal="left" vertical="center"/>
    </xf>
    <xf numFmtId="14" fontId="14" fillId="0" borderId="151" xfId="0" quotePrefix="1" applyNumberFormat="1" applyFont="1" applyBorder="1" applyAlignment="1">
      <alignment horizontal="center" vertical="center"/>
    </xf>
    <xf numFmtId="41" fontId="14" fillId="0" borderId="151" xfId="0" applyNumberFormat="1" applyFont="1" applyFill="1" applyBorder="1" applyAlignment="1">
      <alignment horizontal="left" vertical="center"/>
    </xf>
    <xf numFmtId="41" fontId="14" fillId="0" borderId="151" xfId="9" applyNumberFormat="1" applyFont="1" applyFill="1" applyBorder="1" applyAlignment="1">
      <alignment horizontal="left" vertical="center"/>
    </xf>
    <xf numFmtId="0" fontId="30" fillId="0" borderId="151" xfId="0" applyFont="1" applyFill="1" applyBorder="1" applyAlignment="1">
      <alignment horizontal="left" vertical="center" indent="1"/>
    </xf>
    <xf numFmtId="172" fontId="30" fillId="0" borderId="150" xfId="0" applyNumberFormat="1" applyFont="1" applyFill="1" applyBorder="1" applyAlignment="1">
      <alignment horizontal="center" vertical="center"/>
    </xf>
    <xf numFmtId="172" fontId="30" fillId="0" borderId="150" xfId="0" applyNumberFormat="1" applyFont="1" applyFill="1" applyBorder="1" applyAlignment="1">
      <alignment vertical="center"/>
    </xf>
    <xf numFmtId="166" fontId="14" fillId="0" borderId="151" xfId="8" applyNumberFormat="1" applyFont="1" applyFill="1" applyBorder="1" applyAlignment="1">
      <alignment horizontal="left" vertical="center"/>
    </xf>
    <xf numFmtId="0" fontId="14" fillId="0" borderId="151" xfId="0" applyFont="1" applyFill="1" applyBorder="1" applyAlignment="1">
      <alignment vertical="center"/>
    </xf>
    <xf numFmtId="0" fontId="14" fillId="0" borderId="151" xfId="0" applyFont="1" applyFill="1" applyBorder="1" applyAlignment="1">
      <alignment horizontal="center" vertical="center"/>
    </xf>
    <xf numFmtId="1" fontId="14" fillId="0" borderId="148" xfId="0" applyNumberFormat="1" applyFont="1" applyFill="1" applyBorder="1" applyAlignment="1">
      <alignment horizontal="right" vertical="center"/>
    </xf>
    <xf numFmtId="41" fontId="14" fillId="0" borderId="149" xfId="9" applyNumberFormat="1" applyFont="1" applyFill="1" applyBorder="1" applyAlignment="1">
      <alignment horizontal="left" vertical="center"/>
    </xf>
    <xf numFmtId="1" fontId="14" fillId="0" borderId="148" xfId="0" quotePrefix="1" applyNumberFormat="1" applyFont="1" applyFill="1" applyBorder="1" applyAlignment="1">
      <alignment horizontal="center" vertical="center"/>
    </xf>
    <xf numFmtId="0" fontId="14" fillId="0" borderId="151" xfId="0" quotePrefix="1" applyFont="1" applyFill="1" applyBorder="1" applyAlignment="1">
      <alignment horizontal="center" vertical="center"/>
    </xf>
    <xf numFmtId="0" fontId="32" fillId="0" borderId="151" xfId="0" applyFont="1" applyFill="1" applyBorder="1" applyAlignment="1">
      <alignment horizontal="left" vertical="center" indent="1"/>
    </xf>
    <xf numFmtId="164" fontId="14" fillId="10" borderId="151" xfId="0" applyNumberFormat="1" applyFont="1" applyFill="1" applyBorder="1" applyAlignment="1">
      <alignment vertical="center"/>
    </xf>
    <xf numFmtId="170" fontId="14" fillId="2" borderId="0" xfId="9" quotePrefix="1" applyNumberFormat="1" applyFont="1" applyFill="1" applyBorder="1" applyAlignment="1">
      <alignment vertical="center"/>
    </xf>
    <xf numFmtId="0" fontId="7" fillId="0" borderId="73" xfId="1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1" fontId="17" fillId="0" borderId="0" xfId="1" applyNumberFormat="1" applyFont="1"/>
    <xf numFmtId="164" fontId="14" fillId="11" borderId="151" xfId="0" applyNumberFormat="1" applyFont="1" applyFill="1" applyBorder="1" applyAlignment="1">
      <alignment vertical="center"/>
    </xf>
    <xf numFmtId="0" fontId="31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4" fillId="0" borderId="0" xfId="0" applyFont="1" applyFill="1"/>
    <xf numFmtId="0" fontId="13" fillId="0" borderId="0" xfId="0" applyFont="1" applyFill="1" applyBorder="1" applyAlignment="1">
      <alignment horizontal="center" vertical="center"/>
    </xf>
    <xf numFmtId="41" fontId="14" fillId="0" borderId="79" xfId="9" applyNumberFormat="1" applyFont="1" applyFill="1" applyBorder="1" applyAlignment="1">
      <alignment horizontal="left" vertical="center"/>
    </xf>
    <xf numFmtId="41" fontId="14" fillId="0" borderId="95" xfId="9" applyNumberFormat="1" applyFont="1" applyFill="1" applyBorder="1" applyAlignment="1">
      <alignment horizontal="left" vertical="center"/>
    </xf>
    <xf numFmtId="41" fontId="13" fillId="0" borderId="4" xfId="0" applyNumberFormat="1" applyFont="1" applyFill="1" applyBorder="1" applyAlignment="1">
      <alignment horizontal="left" vertical="center"/>
    </xf>
    <xf numFmtId="41" fontId="14" fillId="0" borderId="114" xfId="9" applyNumberFormat="1" applyFont="1" applyFill="1" applyBorder="1" applyAlignment="1">
      <alignment horizontal="left" vertical="center"/>
    </xf>
    <xf numFmtId="41" fontId="14" fillId="0" borderId="84" xfId="9" applyNumberFormat="1" applyFont="1" applyFill="1" applyBorder="1" applyAlignment="1">
      <alignment horizontal="left" vertical="center"/>
    </xf>
    <xf numFmtId="41" fontId="31" fillId="0" borderId="151" xfId="9" applyNumberFormat="1" applyFont="1" applyFill="1" applyBorder="1" applyAlignment="1">
      <alignment horizontal="left" vertical="center"/>
    </xf>
    <xf numFmtId="41" fontId="13" fillId="0" borderId="2" xfId="0" applyNumberFormat="1" applyFont="1" applyFill="1" applyBorder="1" applyAlignment="1">
      <alignment horizontal="left" vertical="center"/>
    </xf>
    <xf numFmtId="41" fontId="13" fillId="0" borderId="13" xfId="9" applyNumberFormat="1" applyFont="1" applyFill="1" applyBorder="1" applyAlignment="1">
      <alignment horizontal="left" vertical="center"/>
    </xf>
    <xf numFmtId="41" fontId="17" fillId="0" borderId="113" xfId="9" applyNumberFormat="1" applyFont="1" applyFill="1" applyBorder="1" applyAlignment="1">
      <alignment horizontal="left" vertical="center"/>
    </xf>
    <xf numFmtId="41" fontId="14" fillId="0" borderId="113" xfId="9" applyNumberFormat="1" applyFont="1" applyFill="1" applyBorder="1" applyAlignment="1">
      <alignment horizontal="left" vertical="center"/>
    </xf>
    <xf numFmtId="41" fontId="17" fillId="0" borderId="95" xfId="9" applyNumberFormat="1" applyFont="1" applyFill="1" applyBorder="1" applyAlignment="1">
      <alignment horizontal="left" vertical="center"/>
    </xf>
    <xf numFmtId="41" fontId="14" fillId="0" borderId="77" xfId="0" applyNumberFormat="1" applyFont="1" applyFill="1" applyBorder="1" applyAlignment="1">
      <alignment horizontal="left" vertical="center"/>
    </xf>
    <xf numFmtId="41" fontId="17" fillId="0" borderId="149" xfId="9" applyNumberFormat="1" applyFont="1" applyFill="1" applyBorder="1" applyAlignment="1">
      <alignment horizontal="left" vertical="center"/>
    </xf>
    <xf numFmtId="41" fontId="16" fillId="0" borderId="151" xfId="9" applyNumberFormat="1" applyFont="1" applyFill="1" applyBorder="1" applyAlignment="1">
      <alignment horizontal="left" vertical="center"/>
    </xf>
    <xf numFmtId="41" fontId="14" fillId="0" borderId="56" xfId="9" applyNumberFormat="1" applyFont="1" applyFill="1" applyBorder="1" applyAlignment="1">
      <alignment horizontal="left" vertical="center"/>
    </xf>
    <xf numFmtId="41" fontId="14" fillId="0" borderId="11" xfId="9" applyNumberFormat="1" applyFont="1" applyFill="1" applyBorder="1" applyAlignment="1">
      <alignment horizontal="left" vertical="center"/>
    </xf>
    <xf numFmtId="41" fontId="14" fillId="0" borderId="28" xfId="9" applyNumberFormat="1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164" fontId="14" fillId="0" borderId="151" xfId="9" applyNumberFormat="1" applyFont="1" applyBorder="1" applyAlignment="1">
      <alignment horizontal="left" vertical="center"/>
    </xf>
    <xf numFmtId="166" fontId="14" fillId="0" borderId="0" xfId="8" applyNumberFormat="1" applyFont="1" applyFill="1" applyAlignment="1">
      <alignment vertical="center"/>
    </xf>
    <xf numFmtId="43" fontId="14" fillId="0" borderId="0" xfId="8" applyFont="1" applyFill="1" applyAlignment="1">
      <alignment horizontal="center" vertical="center"/>
    </xf>
    <xf numFmtId="43" fontId="14" fillId="0" borderId="0" xfId="8" applyFont="1" applyFill="1" applyAlignment="1">
      <alignment vertical="center"/>
    </xf>
    <xf numFmtId="1" fontId="14" fillId="0" borderId="0" xfId="0" applyNumberFormat="1" applyFont="1" applyFill="1" applyAlignment="1">
      <alignment vertical="center"/>
    </xf>
    <xf numFmtId="41" fontId="14" fillId="0" borderId="53" xfId="9" applyNumberFormat="1" applyFont="1" applyFill="1" applyBorder="1" applyAlignment="1">
      <alignment horizontal="left" vertical="center"/>
    </xf>
    <xf numFmtId="43" fontId="14" fillId="0" borderId="53" xfId="8" applyNumberFormat="1" applyFont="1" applyBorder="1" applyAlignment="1">
      <alignment vertical="center"/>
    </xf>
    <xf numFmtId="0" fontId="14" fillId="0" borderId="53" xfId="0" applyFont="1" applyBorder="1" applyAlignment="1">
      <alignment vertical="center"/>
    </xf>
    <xf numFmtId="41" fontId="14" fillId="10" borderId="149" xfId="0" applyNumberFormat="1" applyFont="1" applyFill="1" applyBorder="1" applyAlignment="1">
      <alignment horizontal="left" vertical="center"/>
    </xf>
    <xf numFmtId="41" fontId="14" fillId="10" borderId="149" xfId="9" applyNumberFormat="1" applyFont="1" applyFill="1" applyBorder="1" applyAlignment="1">
      <alignment horizontal="left" vertical="center"/>
    </xf>
    <xf numFmtId="164" fontId="17" fillId="10" borderId="151" xfId="0" applyNumberFormat="1" applyFont="1" applyFill="1" applyBorder="1" applyAlignment="1">
      <alignment vertical="center"/>
    </xf>
    <xf numFmtId="170" fontId="17" fillId="10" borderId="152" xfId="9" applyNumberFormat="1" applyFont="1" applyFill="1" applyBorder="1" applyAlignment="1">
      <alignment vertical="center"/>
    </xf>
    <xf numFmtId="170" fontId="17" fillId="10" borderId="150" xfId="9" applyNumberFormat="1" applyFont="1" applyFill="1" applyBorder="1" applyAlignment="1">
      <alignment horizontal="center" vertical="center"/>
    </xf>
    <xf numFmtId="170" fontId="17" fillId="10" borderId="150" xfId="9" quotePrefix="1" applyNumberFormat="1" applyFont="1" applyFill="1" applyBorder="1" applyAlignment="1">
      <alignment horizontal="center" vertical="center"/>
    </xf>
    <xf numFmtId="170" fontId="17" fillId="10" borderId="148" xfId="9" quotePrefix="1" applyNumberFormat="1" applyFont="1" applyFill="1" applyBorder="1" applyAlignment="1">
      <alignment vertical="center"/>
    </xf>
    <xf numFmtId="166" fontId="16" fillId="10" borderId="149" xfId="8" applyNumberFormat="1" applyFont="1" applyFill="1" applyBorder="1" applyAlignment="1">
      <alignment horizontal="left" vertical="center"/>
    </xf>
    <xf numFmtId="166" fontId="14" fillId="10" borderId="149" xfId="0" applyNumberFormat="1" applyFont="1" applyFill="1" applyBorder="1" applyAlignment="1">
      <alignment vertical="center"/>
    </xf>
    <xf numFmtId="0" fontId="14" fillId="10" borderId="149" xfId="0" quotePrefix="1" applyFont="1" applyFill="1" applyBorder="1" applyAlignment="1">
      <alignment horizontal="center" vertical="center"/>
    </xf>
    <xf numFmtId="1" fontId="14" fillId="10" borderId="149" xfId="0" quotePrefix="1" applyNumberFormat="1" applyFont="1" applyFill="1" applyBorder="1" applyAlignment="1">
      <alignment horizontal="right" vertical="center"/>
    </xf>
    <xf numFmtId="42" fontId="14" fillId="10" borderId="149" xfId="0" quotePrefix="1" applyNumberFormat="1" applyFont="1" applyFill="1" applyBorder="1" applyAlignment="1">
      <alignment horizontal="center" vertical="center"/>
    </xf>
    <xf numFmtId="41" fontId="16" fillId="10" borderId="149" xfId="0" applyNumberFormat="1" applyFont="1" applyFill="1" applyBorder="1" applyAlignment="1">
      <alignment horizontal="left" vertical="center"/>
    </xf>
    <xf numFmtId="166" fontId="16" fillId="0" borderId="103" xfId="8" applyNumberFormat="1" applyFont="1" applyBorder="1" applyAlignment="1">
      <alignment horizontal="left" vertical="center"/>
    </xf>
    <xf numFmtId="41" fontId="16" fillId="0" borderId="151" xfId="0" applyNumberFormat="1" applyFont="1" applyFill="1" applyBorder="1" applyAlignment="1">
      <alignment horizontal="left" vertical="center"/>
    </xf>
    <xf numFmtId="0" fontId="33" fillId="0" borderId="151" xfId="0" applyFont="1" applyFill="1" applyBorder="1" applyAlignment="1">
      <alignment horizontal="left" vertical="center" indent="1"/>
    </xf>
    <xf numFmtId="172" fontId="33" fillId="0" borderId="150" xfId="0" applyNumberFormat="1" applyFont="1" applyFill="1" applyBorder="1" applyAlignment="1">
      <alignment horizontal="center" vertical="center"/>
    </xf>
    <xf numFmtId="172" fontId="33" fillId="0" borderId="150" xfId="0" applyNumberFormat="1" applyFont="1" applyFill="1" applyBorder="1" applyAlignment="1">
      <alignment vertical="center"/>
    </xf>
    <xf numFmtId="166" fontId="16" fillId="0" borderId="151" xfId="8" applyNumberFormat="1" applyFont="1" applyFill="1" applyBorder="1" applyAlignment="1">
      <alignment horizontal="left" vertical="center"/>
    </xf>
    <xf numFmtId="0" fontId="16" fillId="0" borderId="151" xfId="0" applyFont="1" applyFill="1" applyBorder="1" applyAlignment="1">
      <alignment vertical="center"/>
    </xf>
    <xf numFmtId="0" fontId="16" fillId="0" borderId="151" xfId="0" applyFont="1" applyFill="1" applyBorder="1" applyAlignment="1">
      <alignment horizontal="center" vertical="center"/>
    </xf>
    <xf numFmtId="1" fontId="16" fillId="0" borderId="148" xfId="0" applyNumberFormat="1" applyFont="1" applyFill="1" applyBorder="1" applyAlignment="1">
      <alignment horizontal="right" vertical="center"/>
    </xf>
    <xf numFmtId="167" fontId="22" fillId="0" borderId="152" xfId="8" applyNumberFormat="1" applyFont="1" applyBorder="1" applyAlignment="1">
      <alignment horizontal="left" vertical="center"/>
    </xf>
    <xf numFmtId="165" fontId="13" fillId="0" borderId="0" xfId="0" applyNumberFormat="1" applyFont="1" applyAlignment="1">
      <alignment vertical="center"/>
    </xf>
    <xf numFmtId="165" fontId="14" fillId="0" borderId="151" xfId="0" applyNumberFormat="1" applyFont="1" applyFill="1" applyBorder="1" applyAlignment="1">
      <alignment vertical="center"/>
    </xf>
    <xf numFmtId="0" fontId="7" fillId="0" borderId="73" xfId="1" applyNumberFormat="1" applyFont="1" applyFill="1" applyBorder="1" applyAlignment="1">
      <alignment horizontal="center" vertical="center"/>
    </xf>
    <xf numFmtId="41" fontId="13" fillId="0" borderId="0" xfId="0" applyNumberFormat="1" applyFont="1" applyAlignment="1">
      <alignment vertical="center"/>
    </xf>
    <xf numFmtId="41" fontId="7" fillId="0" borderId="73" xfId="0" applyNumberFormat="1" applyFont="1" applyBorder="1" applyAlignment="1">
      <alignment horizontal="right" vertical="center"/>
    </xf>
    <xf numFmtId="165" fontId="14" fillId="2" borderId="152" xfId="8" applyNumberFormat="1" applyFont="1" applyFill="1" applyBorder="1" applyAlignment="1">
      <alignment vertical="center"/>
    </xf>
    <xf numFmtId="39" fontId="14" fillId="2" borderId="150" xfId="1" applyNumberFormat="1" applyFont="1" applyFill="1" applyBorder="1" applyAlignment="1">
      <alignment horizontal="center" vertical="center"/>
    </xf>
    <xf numFmtId="165" fontId="14" fillId="2" borderId="150" xfId="8" applyNumberFormat="1" applyFont="1" applyFill="1" applyBorder="1" applyAlignment="1">
      <alignment vertical="center"/>
    </xf>
    <xf numFmtId="0" fontId="14" fillId="2" borderId="150" xfId="1" applyNumberFormat="1" applyFont="1" applyFill="1" applyBorder="1" applyAlignment="1">
      <alignment horizontal="center" vertical="center"/>
    </xf>
    <xf numFmtId="165" fontId="14" fillId="0" borderId="151" xfId="8" applyNumberFormat="1" applyFont="1" applyBorder="1" applyAlignment="1">
      <alignment horizontal="left" vertical="center"/>
    </xf>
    <xf numFmtId="165" fontId="14" fillId="0" borderId="151" xfId="0" applyNumberFormat="1" applyFont="1" applyBorder="1" applyAlignment="1">
      <alignment vertical="center"/>
    </xf>
    <xf numFmtId="1" fontId="14" fillId="0" borderId="131" xfId="0" applyNumberFormat="1" applyFont="1" applyBorder="1" applyAlignment="1">
      <alignment horizontal="center" vertical="center"/>
    </xf>
    <xf numFmtId="165" fontId="14" fillId="0" borderId="152" xfId="8" applyNumberFormat="1" applyFont="1" applyBorder="1" applyAlignment="1">
      <alignment horizontal="left" vertical="center"/>
    </xf>
    <xf numFmtId="43" fontId="14" fillId="0" borderId="150" xfId="8" applyFont="1" applyBorder="1" applyAlignment="1">
      <alignment horizontal="center" vertical="center"/>
    </xf>
    <xf numFmtId="165" fontId="14" fillId="0" borderId="150" xfId="8" applyNumberFormat="1" applyFont="1" applyBorder="1" applyAlignment="1">
      <alignment horizontal="left" vertical="center"/>
    </xf>
    <xf numFmtId="43" fontId="14" fillId="0" borderId="150" xfId="8" quotePrefix="1" applyFont="1" applyBorder="1" applyAlignment="1">
      <alignment horizontal="center" vertical="center"/>
    </xf>
    <xf numFmtId="166" fontId="14" fillId="0" borderId="151" xfId="8" applyNumberFormat="1" applyFont="1" applyBorder="1" applyAlignment="1">
      <alignment vertical="center"/>
    </xf>
    <xf numFmtId="1" fontId="14" fillId="0" borderId="151" xfId="0" applyNumberFormat="1" applyFont="1" applyBorder="1" applyAlignment="1">
      <alignment horizontal="center" vertical="center"/>
    </xf>
    <xf numFmtId="166" fontId="14" fillId="0" borderId="139" xfId="0" applyNumberFormat="1" applyFont="1" applyBorder="1" applyAlignment="1">
      <alignment vertical="center"/>
    </xf>
    <xf numFmtId="1" fontId="14" fillId="0" borderId="139" xfId="0" applyNumberFormat="1" applyFont="1" applyBorder="1" applyAlignment="1">
      <alignment horizontal="center" vertical="center"/>
    </xf>
    <xf numFmtId="43" fontId="14" fillId="0" borderId="91" xfId="8" applyFont="1" applyBorder="1" applyAlignment="1">
      <alignment horizontal="center" vertical="center"/>
    </xf>
    <xf numFmtId="165" fontId="14" fillId="0" borderId="91" xfId="8" applyNumberFormat="1" applyFont="1" applyBorder="1" applyAlignment="1">
      <alignment horizontal="center" vertical="center"/>
    </xf>
    <xf numFmtId="43" fontId="14" fillId="0" borderId="91" xfId="8" quotePrefix="1" applyFont="1" applyBorder="1" applyAlignment="1">
      <alignment horizontal="center" vertical="center"/>
    </xf>
    <xf numFmtId="165" fontId="14" fillId="0" borderId="152" xfId="8" applyNumberFormat="1" applyFont="1" applyBorder="1" applyAlignment="1">
      <alignment horizontal="center" vertical="center"/>
    </xf>
    <xf numFmtId="165" fontId="14" fillId="0" borderId="150" xfId="8" applyNumberFormat="1" applyFont="1" applyBorder="1" applyAlignment="1">
      <alignment horizontal="center" vertical="center"/>
    </xf>
    <xf numFmtId="41" fontId="14" fillId="0" borderId="150" xfId="9" applyNumberFormat="1" applyFont="1" applyBorder="1" applyAlignment="1">
      <alignment horizontal="left" vertical="center"/>
    </xf>
    <xf numFmtId="165" fontId="14" fillId="0" borderId="96" xfId="8" applyNumberFormat="1" applyFont="1" applyBorder="1" applyAlignment="1">
      <alignment horizontal="right" vertical="center"/>
    </xf>
    <xf numFmtId="41" fontId="14" fillId="0" borderId="152" xfId="0" applyNumberFormat="1" applyFont="1" applyBorder="1" applyAlignment="1">
      <alignment horizontal="left" vertical="center"/>
    </xf>
    <xf numFmtId="43" fontId="13" fillId="6" borderId="91" xfId="8" applyFont="1" applyFill="1" applyBorder="1" applyAlignment="1">
      <alignment horizontal="center" vertical="center" wrapText="1"/>
    </xf>
    <xf numFmtId="166" fontId="13" fillId="6" borderId="76" xfId="8" applyNumberFormat="1" applyFont="1" applyFill="1" applyBorder="1" applyAlignment="1">
      <alignment horizontal="center" vertical="center" wrapText="1"/>
    </xf>
    <xf numFmtId="43" fontId="13" fillId="6" borderId="76" xfId="8" applyNumberFormat="1" applyFont="1" applyFill="1" applyBorder="1" applyAlignment="1">
      <alignment horizontal="center" vertical="center" wrapText="1"/>
    </xf>
    <xf numFmtId="0" fontId="13" fillId="6" borderId="76" xfId="0" applyFont="1" applyFill="1" applyBorder="1" applyAlignment="1">
      <alignment horizontal="center" vertical="center" wrapText="1"/>
    </xf>
    <xf numFmtId="0" fontId="13" fillId="6" borderId="151" xfId="0" applyFont="1" applyFill="1" applyBorder="1" applyAlignment="1">
      <alignment horizontal="center" vertical="center" wrapText="1"/>
    </xf>
    <xf numFmtId="0" fontId="13" fillId="2" borderId="151" xfId="0" applyFont="1" applyFill="1" applyBorder="1" applyAlignment="1">
      <alignment horizontal="center" vertical="center" wrapText="1"/>
    </xf>
    <xf numFmtId="43" fontId="13" fillId="6" borderId="152" xfId="8" applyFont="1" applyFill="1" applyBorder="1" applyAlignment="1">
      <alignment horizontal="center" vertical="center" wrapText="1"/>
    </xf>
    <xf numFmtId="43" fontId="13" fillId="6" borderId="150" xfId="8" applyFont="1" applyFill="1" applyBorder="1" applyAlignment="1">
      <alignment horizontal="center" vertical="center" wrapText="1"/>
    </xf>
    <xf numFmtId="43" fontId="13" fillId="6" borderId="148" xfId="8" applyFont="1" applyFill="1" applyBorder="1" applyAlignment="1">
      <alignment horizontal="center" vertical="center" wrapText="1"/>
    </xf>
    <xf numFmtId="166" fontId="13" fillId="6" borderId="148" xfId="8" applyNumberFormat="1" applyFont="1" applyFill="1" applyBorder="1" applyAlignment="1">
      <alignment horizontal="center" vertical="center" wrapText="1"/>
    </xf>
    <xf numFmtId="43" fontId="13" fillId="6" borderId="148" xfId="8" applyNumberFormat="1" applyFont="1" applyFill="1" applyBorder="1" applyAlignment="1">
      <alignment horizontal="center" vertical="center" wrapText="1"/>
    </xf>
    <xf numFmtId="1" fontId="13" fillId="6" borderId="148" xfId="0" applyNumberFormat="1" applyFont="1" applyFill="1" applyBorder="1" applyAlignment="1">
      <alignment horizontal="center" vertical="center" wrapText="1"/>
    </xf>
    <xf numFmtId="0" fontId="13" fillId="6" borderId="148" xfId="0" applyFont="1" applyFill="1" applyBorder="1" applyAlignment="1">
      <alignment horizontal="center" vertical="center" wrapText="1"/>
    </xf>
    <xf numFmtId="41" fontId="14" fillId="6" borderId="151" xfId="0" applyNumberFormat="1" applyFont="1" applyFill="1" applyBorder="1" applyAlignment="1">
      <alignment horizontal="center" vertical="center"/>
    </xf>
    <xf numFmtId="41" fontId="14" fillId="6" borderId="151" xfId="9" applyNumberFormat="1" applyFont="1" applyFill="1" applyBorder="1" applyAlignment="1">
      <alignment horizontal="left" vertical="center"/>
    </xf>
    <xf numFmtId="41" fontId="17" fillId="6" borderId="151" xfId="9" applyNumberFormat="1" applyFont="1" applyFill="1" applyBorder="1" applyAlignment="1">
      <alignment horizontal="left" vertical="center"/>
    </xf>
    <xf numFmtId="41" fontId="17" fillId="6" borderId="152" xfId="9" applyNumberFormat="1" applyFont="1" applyFill="1" applyBorder="1" applyAlignment="1">
      <alignment horizontal="left" vertical="center"/>
    </xf>
    <xf numFmtId="41" fontId="17" fillId="6" borderId="150" xfId="9" applyNumberFormat="1" applyFont="1" applyFill="1" applyBorder="1" applyAlignment="1">
      <alignment horizontal="left" vertical="center"/>
    </xf>
    <xf numFmtId="170" fontId="17" fillId="6" borderId="148" xfId="9" applyNumberFormat="1" applyFont="1" applyFill="1" applyBorder="1" applyAlignment="1">
      <alignment horizontal="left" vertical="center"/>
    </xf>
    <xf numFmtId="166" fontId="16" fillId="6" borderId="148" xfId="0" applyNumberFormat="1" applyFont="1" applyFill="1" applyBorder="1" applyAlignment="1">
      <alignment horizontal="left" vertical="center"/>
    </xf>
    <xf numFmtId="165" fontId="14" fillId="6" borderId="148" xfId="0" applyNumberFormat="1" applyFont="1" applyFill="1" applyBorder="1" applyAlignment="1">
      <alignment horizontal="left" vertical="center"/>
    </xf>
    <xf numFmtId="43" fontId="16" fillId="6" borderId="148" xfId="8" applyNumberFormat="1" applyFont="1" applyFill="1" applyBorder="1" applyAlignment="1">
      <alignment horizontal="left" vertical="center"/>
    </xf>
    <xf numFmtId="43" fontId="14" fillId="6" borderId="148" xfId="8" quotePrefix="1" applyNumberFormat="1" applyFont="1" applyFill="1" applyBorder="1" applyAlignment="1">
      <alignment horizontal="left" vertical="center"/>
    </xf>
    <xf numFmtId="1" fontId="16" fillId="6" borderId="148" xfId="0" applyNumberFormat="1" applyFont="1" applyFill="1" applyBorder="1" applyAlignment="1">
      <alignment horizontal="center" vertical="center"/>
    </xf>
    <xf numFmtId="0" fontId="16" fillId="6" borderId="148" xfId="0" applyFont="1" applyFill="1" applyBorder="1" applyAlignment="1">
      <alignment horizontal="left" vertical="center"/>
    </xf>
    <xf numFmtId="0" fontId="14" fillId="6" borderId="148" xfId="0" quotePrefix="1" applyFont="1" applyFill="1" applyBorder="1" applyAlignment="1">
      <alignment horizontal="left" vertical="center"/>
    </xf>
    <xf numFmtId="0" fontId="14" fillId="6" borderId="148" xfId="0" applyFont="1" applyFill="1" applyBorder="1" applyAlignment="1">
      <alignment horizontal="left" vertical="center"/>
    </xf>
    <xf numFmtId="41" fontId="16" fillId="6" borderId="98" xfId="9" applyNumberFormat="1" applyFont="1" applyFill="1" applyBorder="1" applyAlignment="1">
      <alignment horizontal="left" vertical="center"/>
    </xf>
    <xf numFmtId="41" fontId="16" fillId="6" borderId="96" xfId="9" applyNumberFormat="1" applyFont="1" applyFill="1" applyBorder="1" applyAlignment="1">
      <alignment horizontal="left" vertical="center"/>
    </xf>
    <xf numFmtId="168" fontId="16" fillId="6" borderId="98" xfId="9" applyNumberFormat="1" applyFont="1" applyFill="1" applyBorder="1" applyAlignment="1">
      <alignment horizontal="left" vertical="center"/>
    </xf>
    <xf numFmtId="166" fontId="16" fillId="6" borderId="98" xfId="0" applyNumberFormat="1" applyFont="1" applyFill="1" applyBorder="1" applyAlignment="1">
      <alignment horizontal="left" vertical="center"/>
    </xf>
    <xf numFmtId="165" fontId="16" fillId="6" borderId="98" xfId="0" applyNumberFormat="1" applyFont="1" applyFill="1" applyBorder="1" applyAlignment="1">
      <alignment horizontal="left" vertical="center"/>
    </xf>
    <xf numFmtId="43" fontId="16" fillId="6" borderId="98" xfId="8" applyNumberFormat="1" applyFont="1" applyFill="1" applyBorder="1" applyAlignment="1">
      <alignment horizontal="left" vertical="center"/>
    </xf>
    <xf numFmtId="43" fontId="16" fillId="6" borderId="98" xfId="8" quotePrefix="1" applyNumberFormat="1" applyFont="1" applyFill="1" applyBorder="1" applyAlignment="1">
      <alignment horizontal="center" vertical="center"/>
    </xf>
    <xf numFmtId="1" fontId="16" fillId="6" borderId="98" xfId="0" applyNumberFormat="1" applyFont="1" applyFill="1" applyBorder="1" applyAlignment="1">
      <alignment horizontal="center" vertical="center"/>
    </xf>
    <xf numFmtId="0" fontId="16" fillId="6" borderId="98" xfId="0" applyFont="1" applyFill="1" applyBorder="1" applyAlignment="1">
      <alignment horizontal="left" vertical="center"/>
    </xf>
    <xf numFmtId="0" fontId="16" fillId="6" borderId="98" xfId="0" quotePrefix="1" applyFont="1" applyFill="1" applyBorder="1" applyAlignment="1">
      <alignment horizontal="center" vertical="center"/>
    </xf>
    <xf numFmtId="0" fontId="14" fillId="6" borderId="98" xfId="0" applyFont="1" applyFill="1" applyBorder="1" applyAlignment="1">
      <alignment horizontal="left" vertical="center"/>
    </xf>
    <xf numFmtId="165" fontId="13" fillId="2" borderId="110" xfId="0" applyNumberFormat="1" applyFont="1" applyFill="1" applyBorder="1" applyAlignment="1">
      <alignment horizontal="left" vertical="center"/>
    </xf>
    <xf numFmtId="41" fontId="14" fillId="0" borderId="113" xfId="0" applyNumberFormat="1" applyFont="1" applyBorder="1" applyAlignment="1">
      <alignment horizontal="center" vertical="center"/>
    </xf>
    <xf numFmtId="41" fontId="14" fillId="0" borderId="52" xfId="10" applyNumberFormat="1" applyFont="1" applyFill="1" applyBorder="1" applyAlignment="1">
      <alignment horizontal="left" vertical="center"/>
    </xf>
    <xf numFmtId="165" fontId="14" fillId="0" borderId="53" xfId="1" applyNumberFormat="1" applyFont="1" applyFill="1" applyBorder="1" applyAlignment="1">
      <alignment vertical="center"/>
    </xf>
    <xf numFmtId="166" fontId="14" fillId="0" borderId="53" xfId="1" applyNumberFormat="1" applyFont="1" applyFill="1" applyBorder="1" applyAlignment="1">
      <alignment vertical="center"/>
    </xf>
    <xf numFmtId="165" fontId="14" fillId="0" borderId="53" xfId="0" applyNumberFormat="1" applyFont="1" applyBorder="1" applyAlignment="1">
      <alignment horizontal="left" vertical="center"/>
    </xf>
    <xf numFmtId="43" fontId="14" fillId="0" borderId="113" xfId="8" quotePrefix="1" applyNumberFormat="1" applyFont="1" applyBorder="1" applyAlignment="1">
      <alignment horizontal="center" vertical="center"/>
    </xf>
    <xf numFmtId="1" fontId="14" fillId="2" borderId="113" xfId="1" applyNumberFormat="1" applyFont="1" applyFill="1" applyBorder="1" applyAlignment="1">
      <alignment horizontal="center" vertical="center"/>
    </xf>
    <xf numFmtId="169" fontId="14" fillId="2" borderId="113" xfId="1" quotePrefix="1" applyNumberFormat="1" applyFont="1" applyFill="1" applyBorder="1" applyAlignment="1">
      <alignment horizontal="center" vertical="center"/>
    </xf>
    <xf numFmtId="41" fontId="14" fillId="0" borderId="113" xfId="0" quotePrefix="1" applyNumberFormat="1" applyFont="1" applyBorder="1" applyAlignment="1">
      <alignment horizontal="left" vertical="center"/>
    </xf>
    <xf numFmtId="41" fontId="13" fillId="0" borderId="151" xfId="0" applyNumberFormat="1" applyFont="1" applyBorder="1" applyAlignment="1">
      <alignment vertical="center"/>
    </xf>
    <xf numFmtId="41" fontId="14" fillId="0" borderId="151" xfId="8" applyNumberFormat="1" applyFont="1" applyBorder="1" applyAlignment="1">
      <alignment vertical="center"/>
    </xf>
    <xf numFmtId="43" fontId="14" fillId="0" borderId="53" xfId="8" quotePrefix="1" applyNumberFormat="1" applyFont="1" applyBorder="1" applyAlignment="1">
      <alignment horizontal="center" vertical="center"/>
    </xf>
    <xf numFmtId="1" fontId="14" fillId="2" borderId="53" xfId="1" applyNumberFormat="1" applyFont="1" applyFill="1" applyBorder="1" applyAlignment="1">
      <alignment horizontal="center" vertical="center"/>
    </xf>
    <xf numFmtId="169" fontId="14" fillId="2" borderId="53" xfId="1" quotePrefix="1" applyNumberFormat="1" applyFont="1" applyFill="1" applyBorder="1" applyAlignment="1">
      <alignment horizontal="center" vertical="center"/>
    </xf>
    <xf numFmtId="41" fontId="6" fillId="0" borderId="151" xfId="8" applyNumberFormat="1" applyFont="1" applyFill="1" applyBorder="1" applyAlignment="1">
      <alignment vertical="center"/>
    </xf>
    <xf numFmtId="41" fontId="13" fillId="0" borderId="151" xfId="8" applyNumberFormat="1" applyFont="1" applyBorder="1" applyAlignment="1">
      <alignment vertical="center"/>
    </xf>
    <xf numFmtId="43" fontId="13" fillId="0" borderId="151" xfId="8" applyFont="1" applyBorder="1" applyAlignment="1">
      <alignment vertical="center"/>
    </xf>
    <xf numFmtId="43" fontId="14" fillId="0" borderId="151" xfId="8" applyFont="1" applyBorder="1" applyAlignment="1">
      <alignment vertical="center"/>
    </xf>
    <xf numFmtId="166" fontId="14" fillId="6" borderId="148" xfId="0" applyNumberFormat="1" applyFont="1" applyFill="1" applyBorder="1" applyAlignment="1">
      <alignment horizontal="left" vertical="center"/>
    </xf>
    <xf numFmtId="43" fontId="14" fillId="0" borderId="151" xfId="8" quotePrefix="1" applyNumberFormat="1" applyFont="1" applyBorder="1" applyAlignment="1">
      <alignment horizontal="center" vertical="center"/>
    </xf>
    <xf numFmtId="1" fontId="14" fillId="2" borderId="151" xfId="1" applyNumberFormat="1" applyFont="1" applyFill="1" applyBorder="1" applyAlignment="1">
      <alignment horizontal="center" vertical="center"/>
    </xf>
    <xf numFmtId="169" fontId="14" fillId="2" borderId="151" xfId="1" quotePrefix="1" applyNumberFormat="1" applyFont="1" applyFill="1" applyBorder="1" applyAlignment="1">
      <alignment horizontal="center" vertical="center"/>
    </xf>
    <xf numFmtId="43" fontId="14" fillId="0" borderId="131" xfId="8" applyFont="1" applyBorder="1" applyAlignment="1">
      <alignment horizontal="center" vertical="center"/>
    </xf>
    <xf numFmtId="0" fontId="17" fillId="0" borderId="151" xfId="0" applyFont="1" applyBorder="1" applyAlignment="1">
      <alignment horizontal="center" vertical="center"/>
    </xf>
    <xf numFmtId="41" fontId="17" fillId="0" borderId="151" xfId="9" applyFont="1" applyBorder="1" applyAlignment="1">
      <alignment horizontal="center" vertical="center"/>
    </xf>
    <xf numFmtId="41" fontId="17" fillId="0" borderId="151" xfId="1" applyNumberFormat="1" applyFont="1" applyFill="1" applyBorder="1" applyAlignment="1">
      <alignment vertical="center"/>
    </xf>
    <xf numFmtId="165" fontId="17" fillId="0" borderId="150" xfId="8" applyNumberFormat="1" applyFont="1" applyBorder="1" applyAlignment="1">
      <alignment vertical="center"/>
    </xf>
    <xf numFmtId="43" fontId="17" fillId="0" borderId="150" xfId="8" applyFont="1" applyBorder="1" applyAlignment="1">
      <alignment horizontal="center" vertical="center"/>
    </xf>
    <xf numFmtId="165" fontId="17" fillId="0" borderId="150" xfId="9" applyNumberFormat="1" applyFont="1" applyBorder="1" applyAlignment="1">
      <alignment horizontal="center" vertical="center"/>
    </xf>
    <xf numFmtId="43" fontId="17" fillId="0" borderId="150" xfId="8" quotePrefix="1" applyFont="1" applyBorder="1" applyAlignment="1">
      <alignment horizontal="center" vertical="center"/>
    </xf>
    <xf numFmtId="165" fontId="17" fillId="0" borderId="148" xfId="1" applyNumberFormat="1" applyFont="1" applyFill="1" applyBorder="1" applyAlignment="1">
      <alignment vertical="center"/>
    </xf>
    <xf numFmtId="166" fontId="17" fillId="0" borderId="148" xfId="1" applyNumberFormat="1" applyFont="1" applyFill="1" applyBorder="1" applyAlignment="1">
      <alignment vertical="center"/>
    </xf>
    <xf numFmtId="41" fontId="17" fillId="0" borderId="151" xfId="8" applyNumberFormat="1" applyFont="1" applyBorder="1" applyAlignment="1">
      <alignment horizontal="left" vertical="center"/>
    </xf>
    <xf numFmtId="43" fontId="17" fillId="0" borderId="151" xfId="8" quotePrefix="1" applyNumberFormat="1" applyFont="1" applyBorder="1" applyAlignment="1">
      <alignment horizontal="center" vertical="center"/>
    </xf>
    <xf numFmtId="1" fontId="17" fillId="0" borderId="151" xfId="0" quotePrefix="1" applyNumberFormat="1" applyFont="1" applyBorder="1" applyAlignment="1">
      <alignment horizontal="center" vertical="center"/>
    </xf>
    <xf numFmtId="0" fontId="17" fillId="0" borderId="151" xfId="0" quotePrefix="1" applyFont="1" applyBorder="1" applyAlignment="1">
      <alignment horizontal="center" vertical="center"/>
    </xf>
    <xf numFmtId="0" fontId="17" fillId="0" borderId="151" xfId="0" applyFont="1" applyBorder="1" applyAlignment="1">
      <alignment horizontal="left" vertical="center"/>
    </xf>
    <xf numFmtId="41" fontId="16" fillId="2" borderId="151" xfId="0" applyNumberFormat="1" applyFont="1" applyFill="1" applyBorder="1" applyAlignment="1">
      <alignment horizontal="left" vertical="center"/>
    </xf>
    <xf numFmtId="0" fontId="16" fillId="0" borderId="151" xfId="0" quotePrefix="1" applyFont="1" applyBorder="1" applyAlignment="1">
      <alignment horizontal="center" vertical="center"/>
    </xf>
    <xf numFmtId="1" fontId="16" fillId="0" borderId="148" xfId="0" quotePrefix="1" applyNumberFormat="1" applyFont="1" applyBorder="1" applyAlignment="1">
      <alignment horizontal="center" vertical="center"/>
    </xf>
    <xf numFmtId="41" fontId="14" fillId="2" borderId="96" xfId="9" applyFont="1" applyFill="1" applyBorder="1" applyAlignment="1">
      <alignment vertical="center"/>
    </xf>
    <xf numFmtId="41" fontId="14" fillId="2" borderId="97" xfId="9" applyFont="1" applyFill="1" applyBorder="1" applyAlignment="1">
      <alignment horizontal="center" vertical="center"/>
    </xf>
    <xf numFmtId="41" fontId="14" fillId="2" borderId="97" xfId="9" quotePrefix="1" applyFont="1" applyFill="1" applyBorder="1" applyAlignment="1">
      <alignment horizontal="center" vertical="center"/>
    </xf>
    <xf numFmtId="170" fontId="14" fillId="2" borderId="98" xfId="9" applyNumberFormat="1" applyFont="1" applyFill="1" applyBorder="1" applyAlignment="1">
      <alignment vertical="center"/>
    </xf>
    <xf numFmtId="165" fontId="13" fillId="0" borderId="110" xfId="8" applyNumberFormat="1" applyFont="1" applyBorder="1" applyAlignment="1">
      <alignment horizontal="center" vertical="center"/>
    </xf>
    <xf numFmtId="165" fontId="13" fillId="0" borderId="146" xfId="8" applyNumberFormat="1" applyFont="1" applyBorder="1" applyAlignment="1">
      <alignment horizontal="center" vertical="center"/>
    </xf>
    <xf numFmtId="43" fontId="14" fillId="4" borderId="146" xfId="8" applyNumberFormat="1" applyFont="1" applyFill="1" applyBorder="1" applyAlignment="1">
      <alignment horizontal="center" vertical="center"/>
    </xf>
    <xf numFmtId="165" fontId="13" fillId="0" borderId="98" xfId="8" applyNumberFormat="1" applyFont="1" applyBorder="1" applyAlignment="1">
      <alignment horizontal="left" vertical="center"/>
    </xf>
    <xf numFmtId="41" fontId="14" fillId="6" borderId="151" xfId="0" applyNumberFormat="1" applyFont="1" applyFill="1" applyBorder="1" applyAlignment="1">
      <alignment horizontal="left" vertical="center"/>
    </xf>
    <xf numFmtId="165" fontId="14" fillId="6" borderId="152" xfId="1" applyNumberFormat="1" applyFont="1" applyFill="1" applyBorder="1" applyAlignment="1">
      <alignment vertical="center"/>
    </xf>
    <xf numFmtId="43" fontId="14" fillId="6" borderId="150" xfId="8" applyFont="1" applyFill="1" applyBorder="1" applyAlignment="1">
      <alignment horizontal="center" vertical="center"/>
    </xf>
    <xf numFmtId="165" fontId="14" fillId="6" borderId="150" xfId="1" applyNumberFormat="1" applyFont="1" applyFill="1" applyBorder="1" applyAlignment="1">
      <alignment vertical="center"/>
    </xf>
    <xf numFmtId="43" fontId="14" fillId="6" borderId="150" xfId="8" quotePrefix="1" applyFont="1" applyFill="1" applyBorder="1" applyAlignment="1">
      <alignment horizontal="center" vertical="center"/>
    </xf>
    <xf numFmtId="165" fontId="14" fillId="6" borderId="148" xfId="1" applyNumberFormat="1" applyFont="1" applyFill="1" applyBorder="1" applyAlignment="1">
      <alignment vertical="center"/>
    </xf>
    <xf numFmtId="166" fontId="14" fillId="6" borderId="151" xfId="8" applyNumberFormat="1" applyFont="1" applyFill="1" applyBorder="1" applyAlignment="1">
      <alignment horizontal="left" vertical="center"/>
    </xf>
    <xf numFmtId="166" fontId="14" fillId="6" borderId="151" xfId="0" applyNumberFormat="1" applyFont="1" applyFill="1" applyBorder="1" applyAlignment="1">
      <alignment vertical="center"/>
    </xf>
    <xf numFmtId="0" fontId="14" fillId="6" borderId="151" xfId="0" quotePrefix="1" applyFont="1" applyFill="1" applyBorder="1" applyAlignment="1">
      <alignment horizontal="center" vertical="center"/>
    </xf>
    <xf numFmtId="1" fontId="14" fillId="6" borderId="148" xfId="0" applyNumberFormat="1" applyFont="1" applyFill="1" applyBorder="1" applyAlignment="1">
      <alignment horizontal="right" vertical="center"/>
    </xf>
    <xf numFmtId="0" fontId="14" fillId="6" borderId="151" xfId="0" applyFont="1" applyFill="1" applyBorder="1" applyAlignment="1">
      <alignment horizontal="center" vertical="center"/>
    </xf>
    <xf numFmtId="41" fontId="14" fillId="0" borderId="151" xfId="0" applyNumberFormat="1" applyFont="1" applyFill="1" applyBorder="1" applyAlignment="1">
      <alignment vertical="center"/>
    </xf>
    <xf numFmtId="166" fontId="14" fillId="6" borderId="148" xfId="1" applyNumberFormat="1" applyFont="1" applyFill="1" applyBorder="1" applyAlignment="1">
      <alignment vertical="center"/>
    </xf>
    <xf numFmtId="0" fontId="14" fillId="6" borderId="151" xfId="0" applyFont="1" applyFill="1" applyBorder="1" applyAlignment="1">
      <alignment vertical="center"/>
    </xf>
    <xf numFmtId="41" fontId="13" fillId="2" borderId="19" xfId="0" applyNumberFormat="1" applyFont="1" applyFill="1" applyBorder="1" applyAlignment="1">
      <alignment horizontal="left" vertical="center"/>
    </xf>
    <xf numFmtId="41" fontId="13" fillId="0" borderId="73" xfId="0" applyNumberFormat="1" applyFont="1" applyBorder="1" applyAlignment="1">
      <alignment horizontal="left" vertical="center"/>
    </xf>
    <xf numFmtId="41" fontId="14" fillId="0" borderId="139" xfId="0" applyNumberFormat="1" applyFont="1" applyFill="1" applyBorder="1" applyAlignment="1">
      <alignment vertical="center"/>
    </xf>
    <xf numFmtId="1" fontId="14" fillId="0" borderId="53" xfId="0" quotePrefix="1" applyNumberFormat="1" applyFont="1" applyBorder="1" applyAlignment="1">
      <alignment horizontal="center" vertical="center"/>
    </xf>
    <xf numFmtId="41" fontId="16" fillId="6" borderId="151" xfId="0" applyNumberFormat="1" applyFont="1" applyFill="1" applyBorder="1" applyAlignment="1">
      <alignment horizontal="left" vertical="center"/>
    </xf>
    <xf numFmtId="41" fontId="17" fillId="2" borderId="151" xfId="9" applyNumberFormat="1" applyFont="1" applyFill="1" applyBorder="1" applyAlignment="1">
      <alignment horizontal="left" vertical="center"/>
    </xf>
    <xf numFmtId="41" fontId="13" fillId="0" borderId="8" xfId="0" applyNumberFormat="1" applyFont="1" applyBorder="1" applyAlignment="1">
      <alignment vertical="center"/>
    </xf>
    <xf numFmtId="41" fontId="13" fillId="0" borderId="139" xfId="0" applyNumberFormat="1" applyFont="1" applyBorder="1" applyAlignment="1">
      <alignment vertical="center"/>
    </xf>
    <xf numFmtId="41" fontId="13" fillId="0" borderId="112" xfId="0" applyNumberFormat="1" applyFont="1" applyBorder="1" applyAlignment="1">
      <alignment vertical="center"/>
    </xf>
    <xf numFmtId="41" fontId="14" fillId="0" borderId="8" xfId="0" applyNumberFormat="1" applyFont="1" applyBorder="1" applyAlignment="1">
      <alignment vertical="center"/>
    </xf>
    <xf numFmtId="166" fontId="16" fillId="0" borderId="131" xfId="8" applyNumberFormat="1" applyFont="1" applyBorder="1" applyAlignment="1">
      <alignment horizontal="left" vertical="center"/>
    </xf>
    <xf numFmtId="1" fontId="13" fillId="4" borderId="110" xfId="0" applyNumberFormat="1" applyFont="1" applyFill="1" applyBorder="1" applyAlignment="1">
      <alignment horizontal="right" vertical="center"/>
    </xf>
    <xf numFmtId="0" fontId="13" fillId="4" borderId="146" xfId="0" applyFont="1" applyFill="1" applyBorder="1" applyAlignment="1">
      <alignment horizontal="center" vertical="center"/>
    </xf>
    <xf numFmtId="170" fontId="13" fillId="0" borderId="4" xfId="0" applyNumberFormat="1" applyFont="1" applyFill="1" applyBorder="1" applyAlignment="1">
      <alignment horizontal="left" vertical="center"/>
    </xf>
    <xf numFmtId="170" fontId="13" fillId="0" borderId="107" xfId="0" applyNumberFormat="1" applyFont="1" applyFill="1" applyBorder="1" applyAlignment="1">
      <alignment horizontal="left" vertical="center"/>
    </xf>
    <xf numFmtId="165" fontId="14" fillId="0" borderId="151" xfId="8" applyNumberFormat="1" applyFont="1" applyBorder="1" applyAlignment="1">
      <alignment vertical="center"/>
    </xf>
    <xf numFmtId="41" fontId="14" fillId="0" borderId="151" xfId="0" quotePrefix="1" applyNumberFormat="1" applyFont="1" applyBorder="1" applyAlignment="1">
      <alignment horizontal="center" vertical="center"/>
    </xf>
    <xf numFmtId="41" fontId="17" fillId="0" borderId="151" xfId="11" applyNumberFormat="1" applyFont="1" applyFill="1" applyBorder="1" applyAlignment="1">
      <alignment vertical="center"/>
    </xf>
    <xf numFmtId="41" fontId="14" fillId="0" borderId="150" xfId="1" applyNumberFormat="1" applyFont="1" applyFill="1" applyBorder="1" applyAlignment="1">
      <alignment vertical="center"/>
    </xf>
    <xf numFmtId="165" fontId="14" fillId="0" borderId="150" xfId="1" applyNumberFormat="1" applyFont="1" applyFill="1" applyBorder="1" applyAlignment="1">
      <alignment vertical="center"/>
    </xf>
    <xf numFmtId="166" fontId="14" fillId="0" borderId="148" xfId="0" applyNumberFormat="1" applyFont="1" applyBorder="1" applyAlignment="1">
      <alignment vertical="center"/>
    </xf>
    <xf numFmtId="165" fontId="14" fillId="0" borderId="91" xfId="8" applyNumberFormat="1" applyFont="1" applyBorder="1" applyAlignment="1">
      <alignment horizontal="left" vertical="center"/>
    </xf>
    <xf numFmtId="41" fontId="14" fillId="0" borderId="125" xfId="9" applyNumberFormat="1" applyFont="1" applyFill="1" applyBorder="1" applyAlignment="1">
      <alignment horizontal="left" vertical="center"/>
    </xf>
    <xf numFmtId="0" fontId="14" fillId="0" borderId="143" xfId="0" applyFont="1" applyFill="1" applyBorder="1" applyAlignment="1">
      <alignment horizontal="center" vertical="center"/>
    </xf>
    <xf numFmtId="41" fontId="14" fillId="0" borderId="143" xfId="9" applyNumberFormat="1" applyFont="1" applyFill="1" applyBorder="1" applyAlignment="1">
      <alignment horizontal="left" vertical="center"/>
    </xf>
    <xf numFmtId="41" fontId="14" fillId="0" borderId="122" xfId="0" applyNumberFormat="1" applyFont="1" applyFill="1" applyBorder="1" applyAlignment="1">
      <alignment horizontal="left" vertical="center"/>
    </xf>
    <xf numFmtId="43" fontId="14" fillId="0" borderId="124" xfId="8" applyFont="1" applyFill="1" applyBorder="1" applyAlignment="1">
      <alignment horizontal="center" vertical="center"/>
    </xf>
    <xf numFmtId="43" fontId="14" fillId="0" borderId="124" xfId="8" quotePrefix="1" applyFont="1" applyFill="1" applyBorder="1" applyAlignment="1">
      <alignment horizontal="center" vertical="center"/>
    </xf>
    <xf numFmtId="165" fontId="14" fillId="0" borderId="143" xfId="0" applyNumberFormat="1" applyFont="1" applyFill="1" applyBorder="1" applyAlignment="1">
      <alignment horizontal="left" vertical="center"/>
    </xf>
    <xf numFmtId="41" fontId="14" fillId="0" borderId="143" xfId="8" applyNumberFormat="1" applyFont="1" applyFill="1" applyBorder="1" applyAlignment="1">
      <alignment horizontal="left" vertical="center"/>
    </xf>
    <xf numFmtId="43" fontId="14" fillId="0" borderId="143" xfId="8" quotePrefix="1" applyNumberFormat="1" applyFont="1" applyFill="1" applyBorder="1" applyAlignment="1">
      <alignment horizontal="center" vertical="center"/>
    </xf>
    <xf numFmtId="1" fontId="14" fillId="0" borderId="143" xfId="0" applyNumberFormat="1" applyFont="1" applyFill="1" applyBorder="1" applyAlignment="1">
      <alignment horizontal="center" vertical="center"/>
    </xf>
    <xf numFmtId="41" fontId="14" fillId="0" borderId="148" xfId="0" quotePrefix="1" applyNumberFormat="1" applyFont="1" applyFill="1" applyBorder="1" applyAlignment="1">
      <alignment horizontal="center" vertical="center"/>
    </xf>
    <xf numFmtId="0" fontId="14" fillId="0" borderId="143" xfId="0" quotePrefix="1" applyFont="1" applyFill="1" applyBorder="1" applyAlignment="1">
      <alignment horizontal="center" vertical="center"/>
    </xf>
    <xf numFmtId="41" fontId="16" fillId="0" borderId="148" xfId="0" applyNumberFormat="1" applyFont="1" applyFill="1" applyBorder="1" applyAlignment="1">
      <alignment horizontal="left" vertical="center"/>
    </xf>
    <xf numFmtId="0" fontId="14" fillId="0" borderId="143" xfId="0" applyFont="1" applyFill="1" applyBorder="1" applyAlignment="1">
      <alignment vertical="center"/>
    </xf>
    <xf numFmtId="41" fontId="14" fillId="0" borderId="143" xfId="9" applyFont="1" applyFill="1" applyBorder="1" applyAlignment="1">
      <alignment horizontal="center" vertical="center"/>
    </xf>
    <xf numFmtId="0" fontId="14" fillId="0" borderId="138" xfId="0" applyFont="1" applyFill="1" applyBorder="1" applyAlignment="1">
      <alignment horizontal="center" vertical="center"/>
    </xf>
    <xf numFmtId="41" fontId="14" fillId="0" borderId="139" xfId="9" applyFont="1" applyFill="1" applyBorder="1" applyAlignment="1">
      <alignment horizontal="center" vertical="center"/>
    </xf>
    <xf numFmtId="41" fontId="14" fillId="0" borderId="140" xfId="0" applyNumberFormat="1" applyFont="1" applyFill="1" applyBorder="1" applyAlignment="1">
      <alignment horizontal="left" vertical="center"/>
    </xf>
    <xf numFmtId="43" fontId="14" fillId="0" borderId="140" xfId="8" applyFont="1" applyFill="1" applyBorder="1" applyAlignment="1">
      <alignment horizontal="center" vertical="center"/>
    </xf>
    <xf numFmtId="43" fontId="14" fillId="0" borderId="140" xfId="8" quotePrefix="1" applyFont="1" applyFill="1" applyBorder="1" applyAlignment="1">
      <alignment horizontal="center" vertical="center"/>
    </xf>
    <xf numFmtId="165" fontId="14" fillId="0" borderId="141" xfId="0" applyNumberFormat="1" applyFont="1" applyFill="1" applyBorder="1" applyAlignment="1">
      <alignment horizontal="left" vertical="center"/>
    </xf>
    <xf numFmtId="41" fontId="14" fillId="0" borderId="141" xfId="8" applyNumberFormat="1" applyFont="1" applyFill="1" applyBorder="1" applyAlignment="1">
      <alignment horizontal="left" vertical="center"/>
    </xf>
    <xf numFmtId="43" fontId="14" fillId="0" borderId="141" xfId="8" quotePrefix="1" applyNumberFormat="1" applyFont="1" applyFill="1" applyBorder="1" applyAlignment="1">
      <alignment horizontal="center" vertical="center"/>
    </xf>
    <xf numFmtId="1" fontId="14" fillId="0" borderId="141" xfId="0" applyNumberFormat="1" applyFont="1" applyFill="1" applyBorder="1" applyAlignment="1">
      <alignment horizontal="center" vertical="center"/>
    </xf>
    <xf numFmtId="41" fontId="14" fillId="0" borderId="141" xfId="0" quotePrefix="1" applyNumberFormat="1" applyFont="1" applyFill="1" applyBorder="1" applyAlignment="1">
      <alignment horizontal="center" vertical="center"/>
    </xf>
    <xf numFmtId="0" fontId="14" fillId="0" borderId="141" xfId="0" quotePrefix="1" applyFont="1" applyFill="1" applyBorder="1" applyAlignment="1">
      <alignment horizontal="center" vertical="center"/>
    </xf>
    <xf numFmtId="41" fontId="16" fillId="0" borderId="141" xfId="0" applyNumberFormat="1" applyFont="1" applyFill="1" applyBorder="1" applyAlignment="1">
      <alignment horizontal="left" vertical="center"/>
    </xf>
    <xf numFmtId="41" fontId="14" fillId="0" borderId="76" xfId="0" applyNumberFormat="1" applyFont="1" applyBorder="1" applyAlignment="1">
      <alignment horizontal="left" vertical="center"/>
    </xf>
    <xf numFmtId="41" fontId="14" fillId="0" borderId="53" xfId="0" applyNumberFormat="1" applyFont="1" applyBorder="1" applyAlignment="1">
      <alignment horizontal="center" vertical="center"/>
    </xf>
    <xf numFmtId="41" fontId="14" fillId="0" borderId="141" xfId="0" applyNumberFormat="1" applyFont="1" applyBorder="1" applyAlignment="1">
      <alignment horizontal="center" vertical="center"/>
    </xf>
    <xf numFmtId="41" fontId="14" fillId="0" borderId="148" xfId="0" quotePrefix="1" applyNumberFormat="1" applyFont="1" applyBorder="1" applyAlignment="1">
      <alignment horizontal="left" vertical="center"/>
    </xf>
    <xf numFmtId="41" fontId="13" fillId="4" borderId="71" xfId="0" applyNumberFormat="1" applyFont="1" applyFill="1" applyBorder="1" applyAlignment="1">
      <alignment horizontal="left" vertical="center"/>
    </xf>
    <xf numFmtId="41" fontId="14" fillId="4" borderId="99" xfId="0" applyNumberFormat="1" applyFont="1" applyFill="1" applyBorder="1" applyAlignment="1">
      <alignment horizontal="left" vertical="center"/>
    </xf>
    <xf numFmtId="41" fontId="0" fillId="0" borderId="151" xfId="0" applyNumberFormat="1" applyBorder="1" applyAlignment="1">
      <alignment horizontal="left" vertical="center"/>
    </xf>
    <xf numFmtId="165" fontId="14" fillId="0" borderId="152" xfId="0" applyNumberFormat="1" applyFont="1" applyBorder="1" applyAlignment="1">
      <alignment horizontal="right" vertical="center"/>
    </xf>
    <xf numFmtId="0" fontId="14" fillId="0" borderId="150" xfId="0" applyFont="1" applyBorder="1" applyAlignment="1">
      <alignment horizontal="center" vertical="center"/>
    </xf>
    <xf numFmtId="165" fontId="14" fillId="0" borderId="150" xfId="0" applyNumberFormat="1" applyFont="1" applyBorder="1" applyAlignment="1">
      <alignment horizontal="right" vertical="center"/>
    </xf>
    <xf numFmtId="41" fontId="0" fillId="0" borderId="148" xfId="0" applyNumberFormat="1" applyBorder="1" applyAlignment="1">
      <alignment vertical="center"/>
    </xf>
    <xf numFmtId="165" fontId="0" fillId="0" borderId="151" xfId="0" applyNumberFormat="1" applyBorder="1" applyAlignment="1">
      <alignment vertical="center"/>
    </xf>
    <xf numFmtId="165" fontId="14" fillId="0" borderId="148" xfId="0" applyNumberFormat="1" applyFont="1" applyBorder="1" applyAlignment="1">
      <alignment horizontal="left" vertical="center"/>
    </xf>
    <xf numFmtId="43" fontId="14" fillId="0" borderId="148" xfId="8" quotePrefix="1" applyNumberFormat="1" applyFont="1" applyBorder="1" applyAlignment="1">
      <alignment horizontal="center" vertical="center"/>
    </xf>
    <xf numFmtId="41" fontId="14" fillId="0" borderId="151" xfId="2" applyNumberFormat="1" applyFont="1" applyBorder="1" applyAlignment="1">
      <alignment horizontal="right" vertical="center"/>
    </xf>
    <xf numFmtId="169" fontId="14" fillId="0" borderId="151" xfId="2" quotePrefix="1" applyNumberFormat="1" applyFont="1" applyBorder="1" applyAlignment="1">
      <alignment horizontal="center" vertical="center"/>
    </xf>
    <xf numFmtId="165" fontId="14" fillId="0" borderId="118" xfId="1" applyNumberFormat="1" applyFont="1" applyFill="1" applyBorder="1" applyAlignment="1">
      <alignment vertical="center"/>
    </xf>
    <xf numFmtId="165" fontId="14" fillId="0" borderId="52" xfId="1" applyNumberFormat="1" applyFont="1" applyFill="1" applyBorder="1" applyAlignment="1">
      <alignment vertical="center"/>
    </xf>
    <xf numFmtId="165" fontId="14" fillId="0" borderId="113" xfId="8" applyNumberFormat="1" applyFont="1" applyBorder="1" applyAlignment="1">
      <alignment horizontal="left" vertical="center"/>
    </xf>
    <xf numFmtId="41" fontId="14" fillId="0" borderId="53" xfId="0" applyNumberFormat="1" applyFont="1" applyBorder="1" applyAlignment="1">
      <alignment horizontal="right" vertical="center"/>
    </xf>
    <xf numFmtId="167" fontId="11" fillId="0" borderId="0" xfId="8" applyNumberFormat="1" applyFont="1" applyBorder="1" applyAlignment="1">
      <alignment horizontal="left" vertical="center" wrapText="1"/>
    </xf>
    <xf numFmtId="0" fontId="27" fillId="0" borderId="0" xfId="0" applyNumberFormat="1" applyFont="1" applyAlignment="1">
      <alignment horizontal="center"/>
    </xf>
    <xf numFmtId="0" fontId="8" fillId="7" borderId="30" xfId="1" applyNumberFormat="1" applyFont="1" applyFill="1" applyBorder="1" applyAlignment="1">
      <alignment horizontal="center" vertical="center"/>
    </xf>
    <xf numFmtId="0" fontId="6" fillId="7" borderId="32" xfId="1" applyNumberFormat="1" applyFont="1" applyFill="1" applyBorder="1" applyAlignment="1">
      <alignment horizontal="center" vertical="center"/>
    </xf>
    <xf numFmtId="0" fontId="8" fillId="7" borderId="47" xfId="1" applyNumberFormat="1" applyFont="1" applyFill="1" applyBorder="1" applyAlignment="1">
      <alignment horizontal="center" vertical="center"/>
    </xf>
    <xf numFmtId="0" fontId="7" fillId="7" borderId="30" xfId="1" applyNumberFormat="1" applyFont="1" applyFill="1" applyBorder="1" applyAlignment="1">
      <alignment horizontal="center" vertical="center" wrapText="1"/>
    </xf>
    <xf numFmtId="0" fontId="7" fillId="7" borderId="32" xfId="1" quotePrefix="1" applyNumberFormat="1" applyFont="1" applyFill="1" applyBorder="1" applyAlignment="1">
      <alignment horizontal="center" vertical="center" wrapText="1"/>
    </xf>
    <xf numFmtId="0" fontId="7" fillId="7" borderId="31" xfId="1" applyNumberFormat="1" applyFont="1" applyFill="1" applyBorder="1" applyAlignment="1">
      <alignment horizontal="center" vertical="center"/>
    </xf>
    <xf numFmtId="0" fontId="7" fillId="7" borderId="33" xfId="1" applyNumberFormat="1" applyFont="1" applyFill="1" applyBorder="1" applyAlignment="1">
      <alignment horizontal="center" vertical="center"/>
    </xf>
    <xf numFmtId="0" fontId="7" fillId="7" borderId="66" xfId="1" applyNumberFormat="1" applyFont="1" applyFill="1" applyBorder="1" applyAlignment="1">
      <alignment horizontal="center" vertical="center" wrapText="1"/>
    </xf>
    <xf numFmtId="0" fontId="7" fillId="7" borderId="68" xfId="1" applyNumberFormat="1" applyFont="1" applyFill="1" applyBorder="1" applyAlignment="1">
      <alignment horizontal="center" vertical="center" wrapText="1"/>
    </xf>
    <xf numFmtId="0" fontId="7" fillId="7" borderId="90" xfId="1" applyNumberFormat="1" applyFont="1" applyFill="1" applyBorder="1" applyAlignment="1">
      <alignment horizontal="center" vertical="center" wrapText="1"/>
    </xf>
    <xf numFmtId="0" fontId="7" fillId="7" borderId="67" xfId="1" applyNumberFormat="1" applyFont="1" applyFill="1" applyBorder="1" applyAlignment="1">
      <alignment horizontal="center" vertical="center" wrapText="1"/>
    </xf>
    <xf numFmtId="0" fontId="19" fillId="0" borderId="0" xfId="8" applyNumberFormat="1" applyFont="1" applyBorder="1" applyAlignment="1">
      <alignment horizontal="left" vertical="center" wrapText="1"/>
    </xf>
    <xf numFmtId="0" fontId="13" fillId="4" borderId="102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0" borderId="73" xfId="1" applyNumberFormat="1" applyFont="1" applyFill="1" applyBorder="1" applyAlignment="1">
      <alignment horizontal="center" vertical="center"/>
    </xf>
    <xf numFmtId="43" fontId="13" fillId="4" borderId="102" xfId="8" applyNumberFormat="1" applyFont="1" applyFill="1" applyBorder="1" applyAlignment="1">
      <alignment horizontal="center" vertical="center" wrapText="1"/>
    </xf>
    <xf numFmtId="43" fontId="13" fillId="4" borderId="8" xfId="8" applyNumberFormat="1" applyFont="1" applyFill="1" applyBorder="1" applyAlignment="1">
      <alignment horizontal="center" vertical="center" wrapText="1"/>
    </xf>
    <xf numFmtId="1" fontId="13" fillId="4" borderId="102" xfId="0" applyNumberFormat="1" applyFont="1" applyFill="1" applyBorder="1" applyAlignment="1">
      <alignment horizontal="center" vertical="center" wrapText="1"/>
    </xf>
    <xf numFmtId="1" fontId="13" fillId="4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5" borderId="102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43" fontId="13" fillId="4" borderId="89" xfId="8" applyFont="1" applyFill="1" applyBorder="1" applyAlignment="1">
      <alignment horizontal="center" vertical="center" wrapText="1"/>
    </xf>
    <xf numFmtId="43" fontId="13" fillId="4" borderId="77" xfId="8" applyFont="1" applyFill="1" applyBorder="1" applyAlignment="1">
      <alignment horizontal="center" vertical="center" wrapText="1"/>
    </xf>
    <xf numFmtId="43" fontId="13" fillId="4" borderId="86" xfId="8" applyFont="1" applyFill="1" applyBorder="1" applyAlignment="1">
      <alignment horizontal="center" vertical="center" wrapText="1"/>
    </xf>
    <xf numFmtId="43" fontId="13" fillId="4" borderId="25" xfId="8" applyFont="1" applyFill="1" applyBorder="1" applyAlignment="1">
      <alignment horizontal="center" vertical="center" wrapText="1"/>
    </xf>
    <xf numFmtId="43" fontId="13" fillId="4" borderId="19" xfId="8" applyFont="1" applyFill="1" applyBorder="1" applyAlignment="1">
      <alignment horizontal="center" vertical="center" wrapText="1"/>
    </xf>
    <xf numFmtId="43" fontId="13" fillId="4" borderId="14" xfId="8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4" borderId="78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43" fontId="13" fillId="4" borderId="23" xfId="8" applyFont="1" applyFill="1" applyBorder="1" applyAlignment="1">
      <alignment horizontal="center" vertical="center" wrapText="1"/>
    </xf>
    <xf numFmtId="43" fontId="13" fillId="4" borderId="22" xfId="8" applyFont="1" applyFill="1" applyBorder="1" applyAlignment="1">
      <alignment horizontal="center" vertical="center" wrapText="1"/>
    </xf>
    <xf numFmtId="43" fontId="13" fillId="4" borderId="12" xfId="8" applyFont="1" applyFill="1" applyBorder="1" applyAlignment="1">
      <alignment horizontal="center" vertical="center" wrapText="1"/>
    </xf>
    <xf numFmtId="43" fontId="13" fillId="4" borderId="7" xfId="8" applyNumberFormat="1" applyFont="1" applyFill="1" applyBorder="1" applyAlignment="1">
      <alignment horizontal="center" vertical="center" wrapText="1"/>
    </xf>
    <xf numFmtId="43" fontId="13" fillId="4" borderId="74" xfId="8" applyNumberFormat="1" applyFont="1" applyFill="1" applyBorder="1" applyAlignment="1">
      <alignment horizontal="center" vertical="center" wrapText="1"/>
    </xf>
    <xf numFmtId="1" fontId="13" fillId="4" borderId="7" xfId="0" applyNumberFormat="1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6" fontId="13" fillId="4" borderId="7" xfId="8" applyNumberFormat="1" applyFont="1" applyFill="1" applyBorder="1" applyAlignment="1">
      <alignment horizontal="center" vertical="center" wrapText="1"/>
    </xf>
    <xf numFmtId="166" fontId="13" fillId="4" borderId="8" xfId="8" applyNumberFormat="1" applyFont="1" applyFill="1" applyBorder="1" applyAlignment="1">
      <alignment horizontal="center" vertical="center" wrapText="1"/>
    </xf>
    <xf numFmtId="166" fontId="13" fillId="4" borderId="102" xfId="8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7" fillId="0" borderId="14" xfId="1" applyNumberFormat="1" applyFont="1" applyFill="1" applyBorder="1" applyAlignment="1">
      <alignment horizontal="center" vertical="center"/>
    </xf>
    <xf numFmtId="0" fontId="7" fillId="0" borderId="8" xfId="1" applyNumberFormat="1" applyFont="1" applyFill="1" applyBorder="1" applyAlignment="1">
      <alignment horizontal="center" vertical="center"/>
    </xf>
    <xf numFmtId="0" fontId="7" fillId="0" borderId="25" xfId="1" applyNumberFormat="1" applyFont="1" applyFill="1" applyBorder="1" applyAlignment="1">
      <alignment horizontal="center" vertical="center"/>
    </xf>
    <xf numFmtId="41" fontId="14" fillId="0" borderId="0" xfId="0" applyNumberFormat="1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13" fillId="0" borderId="121" xfId="0" applyFont="1" applyBorder="1" applyAlignment="1">
      <alignment horizontal="center" vertical="center"/>
    </xf>
  </cellXfs>
  <cellStyles count="13">
    <cellStyle name="Comma" xfId="8" builtinId="3"/>
    <cellStyle name="Comma [0]" xfId="9" builtinId="6"/>
    <cellStyle name="Comma [0] 2" xfId="6"/>
    <cellStyle name="Normal" xfId="0" builtinId="0"/>
    <cellStyle name="Normal 2" xfId="1"/>
    <cellStyle name="Normal 2 3" xfId="12"/>
    <cellStyle name="Normal 3" xfId="2"/>
    <cellStyle name="Normal 3 2" xfId="5"/>
    <cellStyle name="Normal 4" xfId="7"/>
    <cellStyle name="Normal 5 2" xfId="4"/>
    <cellStyle name="Normal 6" xfId="3"/>
    <cellStyle name="Normal_Mar" xfId="10"/>
    <cellStyle name="Percent 3" xfId="11"/>
  </cellStyles>
  <dxfs count="0"/>
  <tableStyles count="0" defaultTableStyle="TableStyleMedium2" defaultPivotStyle="PivotStyleLight16"/>
  <colors>
    <mruColors>
      <color rgb="FFFF0000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52"/>
  <sheetViews>
    <sheetView tabSelected="1" zoomScale="80" zoomScaleNormal="80" workbookViewId="0"/>
  </sheetViews>
  <sheetFormatPr defaultColWidth="8.7109375" defaultRowHeight="12.75" x14ac:dyDescent="0.2"/>
  <cols>
    <col min="1" max="1" width="5.28515625" style="2" customWidth="1"/>
    <col min="2" max="2" width="5.7109375" style="2" customWidth="1"/>
    <col min="3" max="3" width="30.7109375" style="2" customWidth="1"/>
    <col min="4" max="6" width="12.85546875" style="2" customWidth="1"/>
    <col min="7" max="19" width="7.140625" style="2" customWidth="1"/>
    <col min="20" max="20" width="12.85546875" style="2" customWidth="1"/>
    <col min="21" max="21" width="20" style="2" customWidth="1"/>
    <col min="22" max="22" width="8.7109375" style="2" customWidth="1"/>
    <col min="23" max="16384" width="8.7109375" style="2"/>
  </cols>
  <sheetData>
    <row r="1" spans="1:25" ht="20.100000000000001" customHeight="1" x14ac:dyDescent="0.25">
      <c r="A1" s="378"/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8"/>
      <c r="W1" s="378"/>
      <c r="X1" s="378"/>
      <c r="Y1" s="378"/>
    </row>
    <row r="2" spans="1:25" ht="20.25" x14ac:dyDescent="0.3">
      <c r="A2" s="380"/>
      <c r="B2" s="1623" t="s">
        <v>21</v>
      </c>
      <c r="C2" s="1623"/>
      <c r="D2" s="1623"/>
      <c r="E2" s="1623"/>
      <c r="F2" s="1623"/>
      <c r="G2" s="1623"/>
      <c r="H2" s="1623"/>
      <c r="I2" s="1623"/>
      <c r="J2" s="1623"/>
      <c r="K2" s="1623"/>
      <c r="L2" s="1623"/>
      <c r="M2" s="1623"/>
      <c r="N2" s="1623"/>
      <c r="O2" s="1623"/>
      <c r="P2" s="1623"/>
      <c r="Q2" s="1623"/>
      <c r="R2" s="1623"/>
      <c r="S2" s="1623"/>
      <c r="T2" s="1623"/>
      <c r="U2" s="1623"/>
      <c r="V2" s="378"/>
      <c r="W2" s="378"/>
      <c r="X2" s="378"/>
      <c r="Y2" s="378"/>
    </row>
    <row r="3" spans="1:25" ht="20.25" x14ac:dyDescent="0.3">
      <c r="A3" s="380"/>
      <c r="B3" s="1623" t="s">
        <v>121</v>
      </c>
      <c r="C3" s="1623"/>
      <c r="D3" s="1623"/>
      <c r="E3" s="1623"/>
      <c r="F3" s="1623"/>
      <c r="G3" s="1623"/>
      <c r="H3" s="1623"/>
      <c r="I3" s="1623"/>
      <c r="J3" s="1623"/>
      <c r="K3" s="1623"/>
      <c r="L3" s="1623"/>
      <c r="M3" s="1623"/>
      <c r="N3" s="1623"/>
      <c r="O3" s="1623"/>
      <c r="P3" s="1623"/>
      <c r="Q3" s="1623"/>
      <c r="R3" s="1623"/>
      <c r="S3" s="1623"/>
      <c r="T3" s="1623"/>
      <c r="U3" s="1623"/>
      <c r="V3" s="378"/>
      <c r="W3" s="378"/>
      <c r="X3" s="378"/>
      <c r="Y3" s="378"/>
    </row>
    <row r="4" spans="1:25" ht="9.9499999999999993" customHeight="1" thickBot="1" x14ac:dyDescent="0.25">
      <c r="A4" s="378"/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78"/>
      <c r="W4" s="378"/>
      <c r="X4" s="378"/>
      <c r="Y4" s="378"/>
    </row>
    <row r="5" spans="1:25" ht="9.9499999999999993" customHeight="1" x14ac:dyDescent="0.2">
      <c r="A5" s="378"/>
      <c r="B5" s="382"/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2"/>
      <c r="R5" s="382"/>
      <c r="S5" s="382"/>
      <c r="T5" s="382"/>
      <c r="U5" s="382"/>
      <c r="V5" s="378"/>
      <c r="W5" s="378"/>
      <c r="X5" s="378"/>
      <c r="Y5" s="378"/>
    </row>
    <row r="6" spans="1:25" ht="20.100000000000001" customHeight="1" x14ac:dyDescent="0.2">
      <c r="A6" s="378"/>
      <c r="B6" s="1624" t="s">
        <v>2</v>
      </c>
      <c r="C6" s="1624" t="s">
        <v>27</v>
      </c>
      <c r="D6" s="1626" t="s">
        <v>26</v>
      </c>
      <c r="E6" s="1626"/>
      <c r="F6" s="1626"/>
      <c r="G6" s="1631" t="s">
        <v>125</v>
      </c>
      <c r="H6" s="1632"/>
      <c r="I6" s="1633"/>
      <c r="J6" s="1633"/>
      <c r="K6" s="1633"/>
      <c r="L6" s="1633"/>
      <c r="M6" s="1633"/>
      <c r="N6" s="1633"/>
      <c r="O6" s="1633"/>
      <c r="P6" s="1633"/>
      <c r="Q6" s="1633"/>
      <c r="R6" s="1633"/>
      <c r="S6" s="1634"/>
      <c r="T6" s="1627" t="s">
        <v>20</v>
      </c>
      <c r="U6" s="1629" t="s">
        <v>7</v>
      </c>
      <c r="V6" s="378"/>
      <c r="W6" s="378"/>
      <c r="X6" s="378"/>
      <c r="Y6" s="378"/>
    </row>
    <row r="7" spans="1:25" ht="20.100000000000001" customHeight="1" thickBot="1" x14ac:dyDescent="0.25">
      <c r="A7" s="378"/>
      <c r="B7" s="1625"/>
      <c r="C7" s="1625"/>
      <c r="D7" s="14" t="s">
        <v>123</v>
      </c>
      <c r="E7" s="15" t="s">
        <v>124</v>
      </c>
      <c r="F7" s="16" t="s">
        <v>57</v>
      </c>
      <c r="G7" s="14" t="s">
        <v>38</v>
      </c>
      <c r="H7" s="179" t="s">
        <v>39</v>
      </c>
      <c r="I7" s="179" t="s">
        <v>40</v>
      </c>
      <c r="J7" s="179" t="s">
        <v>41</v>
      </c>
      <c r="K7" s="179" t="s">
        <v>36</v>
      </c>
      <c r="L7" s="179" t="s">
        <v>42</v>
      </c>
      <c r="M7" s="179" t="s">
        <v>43</v>
      </c>
      <c r="N7" s="179" t="s">
        <v>62</v>
      </c>
      <c r="O7" s="179" t="s">
        <v>45</v>
      </c>
      <c r="P7" s="179" t="s">
        <v>46</v>
      </c>
      <c r="Q7" s="179" t="s">
        <v>47</v>
      </c>
      <c r="R7" s="179" t="s">
        <v>48</v>
      </c>
      <c r="S7" s="370" t="s">
        <v>28</v>
      </c>
      <c r="T7" s="1628"/>
      <c r="U7" s="1630"/>
      <c r="V7" s="378"/>
      <c r="W7" s="378"/>
      <c r="X7" s="378"/>
      <c r="Y7" s="378"/>
    </row>
    <row r="8" spans="1:25" ht="21.95" customHeight="1" x14ac:dyDescent="0.2">
      <c r="A8" s="378"/>
      <c r="B8" s="3"/>
      <c r="C8" s="3"/>
      <c r="D8" s="3"/>
      <c r="E8" s="3"/>
      <c r="F8" s="1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378"/>
      <c r="W8" s="378"/>
      <c r="X8" s="378"/>
      <c r="Y8" s="378"/>
    </row>
    <row r="9" spans="1:25" ht="21.95" customHeight="1" x14ac:dyDescent="0.2">
      <c r="A9" s="378"/>
      <c r="B9" s="5">
        <v>1</v>
      </c>
      <c r="C9" s="5" t="s">
        <v>16</v>
      </c>
      <c r="D9" s="5">
        <f>BKW!D60+BKW!D105</f>
        <v>0</v>
      </c>
      <c r="E9" s="5">
        <f>BKW!D78+BKW!D123</f>
        <v>0</v>
      </c>
      <c r="F9" s="18">
        <f>D9+E9</f>
        <v>0</v>
      </c>
      <c r="G9" s="149">
        <f>BKW!T125</f>
        <v>0</v>
      </c>
      <c r="H9" s="149">
        <f>BKW!U125</f>
        <v>0</v>
      </c>
      <c r="I9" s="149">
        <f>BKW!V125</f>
        <v>0</v>
      </c>
      <c r="J9" s="149">
        <f>BKW!W125</f>
        <v>0</v>
      </c>
      <c r="K9" s="149">
        <f>BKW!X125</f>
        <v>0</v>
      </c>
      <c r="L9" s="149">
        <f>BKW!Y125</f>
        <v>0</v>
      </c>
      <c r="M9" s="149">
        <f>BKW!Z125</f>
        <v>0</v>
      </c>
      <c r="N9" s="149">
        <f>BKW!AA125</f>
        <v>0</v>
      </c>
      <c r="O9" s="149">
        <f>BKW!AB125</f>
        <v>0</v>
      </c>
      <c r="P9" s="149">
        <f>BKW!AC125</f>
        <v>0</v>
      </c>
      <c r="Q9" s="149">
        <f>BKW!AD125</f>
        <v>0</v>
      </c>
      <c r="R9" s="149">
        <f>BKW!AE125</f>
        <v>0</v>
      </c>
      <c r="S9" s="18">
        <f>SUM(G9:R9)</f>
        <v>0</v>
      </c>
      <c r="T9" s="18">
        <f>F9-S9</f>
        <v>0</v>
      </c>
      <c r="U9" s="6"/>
      <c r="V9" s="378"/>
      <c r="W9" s="378"/>
      <c r="X9" s="381"/>
      <c r="Y9" s="378"/>
    </row>
    <row r="10" spans="1:25" ht="21.95" customHeight="1" x14ac:dyDescent="0.2">
      <c r="A10" s="378"/>
      <c r="B10" s="5">
        <f>B9+1</f>
        <v>2</v>
      </c>
      <c r="C10" s="5" t="s">
        <v>116</v>
      </c>
      <c r="D10" s="5">
        <f>GBP!D22+GBP!D67</f>
        <v>0</v>
      </c>
      <c r="E10" s="5">
        <f>GBP!D40+GBP!D85</f>
        <v>0</v>
      </c>
      <c r="F10" s="18">
        <f>D10+E10</f>
        <v>0</v>
      </c>
      <c r="G10" s="149">
        <f>GBP!T87</f>
        <v>0</v>
      </c>
      <c r="H10" s="149">
        <f>GBP!U87</f>
        <v>0</v>
      </c>
      <c r="I10" s="149">
        <f>GBP!V87</f>
        <v>0</v>
      </c>
      <c r="J10" s="149">
        <f>GBP!W87</f>
        <v>0</v>
      </c>
      <c r="K10" s="149">
        <f>GBP!X87</f>
        <v>0</v>
      </c>
      <c r="L10" s="149">
        <f>GBP!Y87</f>
        <v>0</v>
      </c>
      <c r="M10" s="149">
        <f>GBP!Z87</f>
        <v>0</v>
      </c>
      <c r="N10" s="149">
        <f>GBP!AA87</f>
        <v>0</v>
      </c>
      <c r="O10" s="149">
        <f>GBP!AB87</f>
        <v>0</v>
      </c>
      <c r="P10" s="149">
        <f>GBP!AC87</f>
        <v>0</v>
      </c>
      <c r="Q10" s="149">
        <f>GBP!AD87</f>
        <v>0</v>
      </c>
      <c r="R10" s="149">
        <f>GBP!AE87</f>
        <v>0</v>
      </c>
      <c r="S10" s="18">
        <f>SUM(G10:R10)</f>
        <v>0</v>
      </c>
      <c r="T10" s="18">
        <f>F10-S10</f>
        <v>0</v>
      </c>
      <c r="U10" s="6"/>
      <c r="V10" s="378"/>
      <c r="W10" s="378"/>
      <c r="X10" s="381"/>
      <c r="Y10" s="378"/>
    </row>
    <row r="11" spans="1:25" ht="21.95" customHeight="1" x14ac:dyDescent="0.2">
      <c r="A11" s="378"/>
      <c r="B11" s="5">
        <f>B10+1</f>
        <v>3</v>
      </c>
      <c r="C11" s="5" t="s">
        <v>130</v>
      </c>
      <c r="D11" s="5">
        <f>'BMP 1, 2'!D57+'BMP 1, 2'!D102</f>
        <v>0</v>
      </c>
      <c r="E11" s="5">
        <f>'BMP 1, 2'!D75+'BMP 1, 2'!D120</f>
        <v>0</v>
      </c>
      <c r="F11" s="18">
        <f>D11+E11</f>
        <v>0</v>
      </c>
      <c r="G11" s="149">
        <f>'BMP 1, 2'!T122</f>
        <v>0</v>
      </c>
      <c r="H11" s="149">
        <f>'BMP 1, 2'!U122</f>
        <v>0</v>
      </c>
      <c r="I11" s="149">
        <f>'BMP 1, 2'!V122</f>
        <v>0</v>
      </c>
      <c r="J11" s="149">
        <f>'BMP 1, 2'!W122</f>
        <v>0</v>
      </c>
      <c r="K11" s="149">
        <f>'BMP 1, 2'!X122</f>
        <v>0</v>
      </c>
      <c r="L11" s="149">
        <f>'BMP 1, 2'!Y122</f>
        <v>0</v>
      </c>
      <c r="M11" s="149">
        <f>'BMP 1, 2'!Z122</f>
        <v>0</v>
      </c>
      <c r="N11" s="149">
        <f>'BMP 1, 2'!AA122</f>
        <v>0</v>
      </c>
      <c r="O11" s="149">
        <f>'BMP 1, 2'!AB122</f>
        <v>0</v>
      </c>
      <c r="P11" s="149">
        <f>'BMP 1, 2'!AC122</f>
        <v>0</v>
      </c>
      <c r="Q11" s="149">
        <f>'BMP 1, 2'!AD122</f>
        <v>0</v>
      </c>
      <c r="R11" s="149">
        <f>'BMP 1, 2'!AE122</f>
        <v>0</v>
      </c>
      <c r="S11" s="18">
        <f t="shared" ref="S11:S17" si="0">SUM(G11:R11)</f>
        <v>0</v>
      </c>
      <c r="T11" s="18">
        <f>F11-S11</f>
        <v>0</v>
      </c>
      <c r="U11" s="6"/>
      <c r="V11" s="378"/>
      <c r="W11" s="378"/>
      <c r="X11" s="381"/>
      <c r="Y11" s="378"/>
    </row>
    <row r="12" spans="1:25" ht="21.95" customHeight="1" x14ac:dyDescent="0.2">
      <c r="A12" s="378"/>
      <c r="B12" s="5">
        <f t="shared" ref="B12:B13" si="1">B11+1</f>
        <v>4</v>
      </c>
      <c r="C12" s="5" t="s">
        <v>103</v>
      </c>
      <c r="D12" s="5">
        <f>'BMP 4'!D23+'BMP 4'!D68</f>
        <v>0</v>
      </c>
      <c r="E12" s="5">
        <f>'BMP 4'!D41+'BMP 4'!D86</f>
        <v>0</v>
      </c>
      <c r="F12" s="18">
        <f t="shared" ref="F12" si="2">D12+E12</f>
        <v>0</v>
      </c>
      <c r="G12" s="149">
        <f>'BMP 4'!T88</f>
        <v>0</v>
      </c>
      <c r="H12" s="149">
        <f>'BMP 4'!U88</f>
        <v>0</v>
      </c>
      <c r="I12" s="149">
        <f>'BMP 4'!V88</f>
        <v>0</v>
      </c>
      <c r="J12" s="149">
        <f>'BMP 4'!W88</f>
        <v>0</v>
      </c>
      <c r="K12" s="149">
        <f>'BMP 4'!X88</f>
        <v>0</v>
      </c>
      <c r="L12" s="149">
        <f>'BMP 4'!Y88</f>
        <v>0</v>
      </c>
      <c r="M12" s="149">
        <f>'BMP 4'!Z88</f>
        <v>0</v>
      </c>
      <c r="N12" s="149">
        <f>'BMP 4'!AA88</f>
        <v>0</v>
      </c>
      <c r="O12" s="149">
        <f>'BMP 4'!AB88</f>
        <v>0</v>
      </c>
      <c r="P12" s="149">
        <f>'BMP 4'!AC88</f>
        <v>0</v>
      </c>
      <c r="Q12" s="149">
        <f>'BMP 4'!AD88</f>
        <v>0</v>
      </c>
      <c r="R12" s="149">
        <f>'BMP 4'!AE88</f>
        <v>0</v>
      </c>
      <c r="S12" s="18">
        <f t="shared" ref="S12" si="3">SUM(G12:R12)</f>
        <v>0</v>
      </c>
      <c r="T12" s="18">
        <f t="shared" ref="T12" si="4">F12-S12</f>
        <v>0</v>
      </c>
      <c r="U12" s="6"/>
      <c r="V12" s="378"/>
      <c r="W12" s="378"/>
      <c r="X12" s="381"/>
      <c r="Y12" s="378"/>
    </row>
    <row r="13" spans="1:25" ht="21.95" customHeight="1" x14ac:dyDescent="0.2">
      <c r="A13" s="378"/>
      <c r="B13" s="5">
        <f t="shared" si="1"/>
        <v>5</v>
      </c>
      <c r="C13" s="150" t="s">
        <v>31</v>
      </c>
      <c r="D13" s="150">
        <f>MR!D23+MR!D68</f>
        <v>0</v>
      </c>
      <c r="E13" s="150">
        <f>MR!D41+MR!D86</f>
        <v>0</v>
      </c>
      <c r="F13" s="18">
        <f t="shared" ref="F13:F19" si="5">D13+E13</f>
        <v>0</v>
      </c>
      <c r="G13" s="149">
        <f>MR!T88</f>
        <v>0</v>
      </c>
      <c r="H13" s="149">
        <f>MR!U88</f>
        <v>0</v>
      </c>
      <c r="I13" s="149">
        <f>MR!V88</f>
        <v>0</v>
      </c>
      <c r="J13" s="149">
        <f>MR!W88</f>
        <v>0</v>
      </c>
      <c r="K13" s="149">
        <f>MR!X88</f>
        <v>0</v>
      </c>
      <c r="L13" s="149">
        <f>MR!Y88</f>
        <v>0</v>
      </c>
      <c r="M13" s="149">
        <f>MR!Z88</f>
        <v>0</v>
      </c>
      <c r="N13" s="149">
        <f>MR!AA88</f>
        <v>0</v>
      </c>
      <c r="O13" s="149">
        <f>MR!AB88</f>
        <v>0</v>
      </c>
      <c r="P13" s="149">
        <f>MR!AC88</f>
        <v>0</v>
      </c>
      <c r="Q13" s="149">
        <f>MR!AD88</f>
        <v>0</v>
      </c>
      <c r="R13" s="149">
        <f>MR!AE88</f>
        <v>0</v>
      </c>
      <c r="S13" s="18">
        <f t="shared" si="0"/>
        <v>0</v>
      </c>
      <c r="T13" s="18">
        <f t="shared" ref="T13" si="6">F13-S13</f>
        <v>0</v>
      </c>
      <c r="U13" s="151"/>
      <c r="V13" s="378"/>
      <c r="W13" s="378"/>
      <c r="X13" s="381"/>
      <c r="Y13" s="378"/>
    </row>
    <row r="14" spans="1:25" ht="21.95" customHeight="1" x14ac:dyDescent="0.2">
      <c r="A14" s="378"/>
      <c r="B14" s="5">
        <f t="shared" ref="B14:B20" si="7">B13+1</f>
        <v>6</v>
      </c>
      <c r="C14" s="7" t="s">
        <v>132</v>
      </c>
      <c r="D14" s="7">
        <f>'BTB 1, 2, 3'!D100+'BTB 1, 2, 3'!D145</f>
        <v>0</v>
      </c>
      <c r="E14" s="217">
        <f>'BTB 1, 2, 3'!D118+'BTB 1, 2, 3'!D163</f>
        <v>0</v>
      </c>
      <c r="F14" s="18">
        <f>D14+E14</f>
        <v>0</v>
      </c>
      <c r="G14" s="149">
        <f>'BTB 1, 2, 3'!T164</f>
        <v>0</v>
      </c>
      <c r="H14" s="149">
        <f>'BTB 1, 2, 3'!U164</f>
        <v>0</v>
      </c>
      <c r="I14" s="149">
        <f>'BTB 1, 2, 3'!V164</f>
        <v>0</v>
      </c>
      <c r="J14" s="149">
        <f>'BTB 1, 2, 3'!W164</f>
        <v>0</v>
      </c>
      <c r="K14" s="149">
        <f>'BTB 1, 2, 3'!X164</f>
        <v>0</v>
      </c>
      <c r="L14" s="149">
        <f>'BTB 1, 2, 3'!Y164</f>
        <v>0</v>
      </c>
      <c r="M14" s="149">
        <f>'BTB 1, 2, 3'!Z164</f>
        <v>0</v>
      </c>
      <c r="N14" s="149">
        <f>'BTB 1, 2, 3'!AA164</f>
        <v>0</v>
      </c>
      <c r="O14" s="149">
        <f>'BTB 1, 2, 3'!AB164</f>
        <v>0</v>
      </c>
      <c r="P14" s="149">
        <f>'BTB 1, 2, 3'!AC164</f>
        <v>0</v>
      </c>
      <c r="Q14" s="149">
        <f>'BTB 1, 2, 3'!AD164</f>
        <v>0</v>
      </c>
      <c r="R14" s="149">
        <f>'BTB 1, 2, 3'!AE164</f>
        <v>0</v>
      </c>
      <c r="S14" s="18">
        <f>SUM(G14:R14)</f>
        <v>0</v>
      </c>
      <c r="T14" s="18">
        <f>F14-S14</f>
        <v>0</v>
      </c>
      <c r="U14" s="8"/>
      <c r="V14" s="381"/>
      <c r="W14" s="1369"/>
      <c r="X14" s="381"/>
      <c r="Y14" s="378"/>
    </row>
    <row r="15" spans="1:25" ht="21.95" customHeight="1" x14ac:dyDescent="0.2">
      <c r="A15" s="378"/>
      <c r="B15" s="5">
        <f t="shared" si="7"/>
        <v>7</v>
      </c>
      <c r="C15" s="7" t="s">
        <v>106</v>
      </c>
      <c r="D15" s="7">
        <f>'BTB 4'!D716+'BTB 4'!D761</f>
        <v>0</v>
      </c>
      <c r="E15" s="217">
        <f>'BTB 4'!D734+'BTB 4'!D779</f>
        <v>0</v>
      </c>
      <c r="F15" s="18">
        <f>D15+E15</f>
        <v>0</v>
      </c>
      <c r="G15" s="149">
        <f>'BTB 4'!T781</f>
        <v>0</v>
      </c>
      <c r="H15" s="149">
        <f>'BTB 4'!U781</f>
        <v>0</v>
      </c>
      <c r="I15" s="149">
        <f>'BTB 4'!V781</f>
        <v>0</v>
      </c>
      <c r="J15" s="149">
        <f>'BTB 4'!W781</f>
        <v>0</v>
      </c>
      <c r="K15" s="149">
        <f>'BTB 4'!X781</f>
        <v>0</v>
      </c>
      <c r="L15" s="149">
        <f>'BTB 4'!Y781</f>
        <v>0</v>
      </c>
      <c r="M15" s="149">
        <f>'BTB 4'!Z781</f>
        <v>0</v>
      </c>
      <c r="N15" s="149">
        <f>'BTB 4'!AA781</f>
        <v>0</v>
      </c>
      <c r="O15" s="149">
        <f>'BTB 4'!AB781</f>
        <v>0</v>
      </c>
      <c r="P15" s="149">
        <f>'BTB 4'!AC781</f>
        <v>0</v>
      </c>
      <c r="Q15" s="149">
        <f>'BTB 4'!AD781</f>
        <v>0</v>
      </c>
      <c r="R15" s="149">
        <f>'BTB 4'!AE781</f>
        <v>0</v>
      </c>
      <c r="S15" s="18">
        <f>SUM(G15:R15)</f>
        <v>0</v>
      </c>
      <c r="T15" s="18">
        <f>F15-S15</f>
        <v>0</v>
      </c>
      <c r="U15" s="8"/>
      <c r="V15" s="378"/>
      <c r="W15" s="378"/>
      <c r="X15" s="381"/>
      <c r="Y15" s="378"/>
    </row>
    <row r="16" spans="1:25" ht="21.95" customHeight="1" x14ac:dyDescent="0.2">
      <c r="A16" s="378"/>
      <c r="B16" s="5">
        <f t="shared" si="7"/>
        <v>8</v>
      </c>
      <c r="C16" s="7" t="s">
        <v>35</v>
      </c>
      <c r="D16" s="7">
        <f>BL!D23+BL!D68</f>
        <v>0</v>
      </c>
      <c r="E16" s="7">
        <f>BL!D41+BL!D86</f>
        <v>0</v>
      </c>
      <c r="F16" s="18">
        <f t="shared" ref="F16" si="8">D16+E16</f>
        <v>0</v>
      </c>
      <c r="G16" s="149">
        <f>BL!T88</f>
        <v>0</v>
      </c>
      <c r="H16" s="149">
        <f>BL!U88</f>
        <v>0</v>
      </c>
      <c r="I16" s="149">
        <f>BL!V88</f>
        <v>0</v>
      </c>
      <c r="J16" s="149">
        <f>BL!W88</f>
        <v>0</v>
      </c>
      <c r="K16" s="149">
        <f>BL!X88</f>
        <v>0</v>
      </c>
      <c r="L16" s="149">
        <f>BL!Y88</f>
        <v>0</v>
      </c>
      <c r="M16" s="149">
        <f>BL!Z88</f>
        <v>0</v>
      </c>
      <c r="N16" s="149">
        <f>BL!AA88</f>
        <v>0</v>
      </c>
      <c r="O16" s="149">
        <f>BL!AB88</f>
        <v>0</v>
      </c>
      <c r="P16" s="149">
        <f>BL!AC88</f>
        <v>0</v>
      </c>
      <c r="Q16" s="149">
        <f>BL!AD88</f>
        <v>0</v>
      </c>
      <c r="R16" s="149">
        <f>BL!AE88</f>
        <v>0</v>
      </c>
      <c r="S16" s="18">
        <f t="shared" si="0"/>
        <v>0</v>
      </c>
      <c r="T16" s="18">
        <f t="shared" ref="T16" si="9">F16-S16</f>
        <v>0</v>
      </c>
      <c r="U16" s="8"/>
      <c r="V16" s="378"/>
      <c r="W16" s="378"/>
      <c r="X16" s="381"/>
      <c r="Y16" s="378"/>
    </row>
    <row r="17" spans="1:61" ht="21.95" customHeight="1" x14ac:dyDescent="0.2">
      <c r="A17" s="378"/>
      <c r="B17" s="5">
        <f t="shared" si="7"/>
        <v>9</v>
      </c>
      <c r="C17" s="5" t="s">
        <v>17</v>
      </c>
      <c r="D17" s="5">
        <f>PGP!D22+PGP!D67</f>
        <v>0</v>
      </c>
      <c r="E17" s="5">
        <f>PGP!D40+PGP!D85</f>
        <v>0</v>
      </c>
      <c r="F17" s="18">
        <f t="shared" si="5"/>
        <v>0</v>
      </c>
      <c r="G17" s="149">
        <f>PGP!T87</f>
        <v>0</v>
      </c>
      <c r="H17" s="149">
        <f>PGP!U87</f>
        <v>0</v>
      </c>
      <c r="I17" s="149">
        <f>PGP!V87</f>
        <v>0</v>
      </c>
      <c r="J17" s="149">
        <f>PGP!W87</f>
        <v>0</v>
      </c>
      <c r="K17" s="149">
        <f>PGP!X87</f>
        <v>0</v>
      </c>
      <c r="L17" s="149">
        <f>PGP!Y87</f>
        <v>0</v>
      </c>
      <c r="M17" s="149">
        <f>PGP!Z87</f>
        <v>0</v>
      </c>
      <c r="N17" s="149">
        <f>PGP!AA87</f>
        <v>0</v>
      </c>
      <c r="O17" s="149">
        <f>PGP!AB87</f>
        <v>0</v>
      </c>
      <c r="P17" s="149">
        <f>PGP!AC87</f>
        <v>0</v>
      </c>
      <c r="Q17" s="149">
        <f>PGP!AD87</f>
        <v>0</v>
      </c>
      <c r="R17" s="149">
        <f>PGP!AE87</f>
        <v>0</v>
      </c>
      <c r="S17" s="18">
        <f t="shared" si="0"/>
        <v>0</v>
      </c>
      <c r="T17" s="18">
        <f t="shared" ref="T17" si="10">F17-S17</f>
        <v>0</v>
      </c>
      <c r="U17" s="6"/>
      <c r="V17" s="530"/>
      <c r="W17" s="378"/>
      <c r="X17" s="381"/>
      <c r="Y17" s="378"/>
    </row>
    <row r="18" spans="1:61" ht="21.95" customHeight="1" x14ac:dyDescent="0.2">
      <c r="A18" s="378"/>
      <c r="B18" s="5">
        <f t="shared" si="7"/>
        <v>10</v>
      </c>
      <c r="C18" s="7" t="s">
        <v>18</v>
      </c>
      <c r="D18" s="7">
        <f>BEM!D25+BEM!D70</f>
        <v>0</v>
      </c>
      <c r="E18" s="7">
        <f>BEM!D43+BEM!D88</f>
        <v>0</v>
      </c>
      <c r="F18" s="18">
        <f t="shared" si="5"/>
        <v>0</v>
      </c>
      <c r="G18" s="149">
        <f>BEM!T90</f>
        <v>0</v>
      </c>
      <c r="H18" s="149">
        <f>BEM!U90</f>
        <v>0</v>
      </c>
      <c r="I18" s="149">
        <f>BEM!V90</f>
        <v>0</v>
      </c>
      <c r="J18" s="149">
        <f>BEM!W90</f>
        <v>0</v>
      </c>
      <c r="K18" s="149">
        <f>BEM!X90</f>
        <v>0</v>
      </c>
      <c r="L18" s="149">
        <f>BEM!Y90</f>
        <v>0</v>
      </c>
      <c r="M18" s="149">
        <f>BEM!Z90</f>
        <v>0</v>
      </c>
      <c r="N18" s="149">
        <f>BEM!AA90</f>
        <v>0</v>
      </c>
      <c r="O18" s="149">
        <f>BEM!AB90</f>
        <v>0</v>
      </c>
      <c r="P18" s="149">
        <f>BEM!AC90</f>
        <v>0</v>
      </c>
      <c r="Q18" s="149">
        <f>BEM!AD90</f>
        <v>0</v>
      </c>
      <c r="R18" s="149">
        <f>BEM!AE90</f>
        <v>0</v>
      </c>
      <c r="S18" s="18">
        <f t="shared" ref="S18:S20" si="11">SUM(G18:R18)</f>
        <v>0</v>
      </c>
      <c r="T18" s="18">
        <f>F18-S18</f>
        <v>0</v>
      </c>
      <c r="U18" s="8"/>
      <c r="V18" s="378"/>
      <c r="W18" s="378"/>
      <c r="X18" s="381"/>
      <c r="Y18" s="378"/>
    </row>
    <row r="19" spans="1:61" ht="21.95" customHeight="1" x14ac:dyDescent="0.2">
      <c r="A19" s="378"/>
      <c r="B19" s="5">
        <f t="shared" si="7"/>
        <v>11</v>
      </c>
      <c r="C19" s="150" t="s">
        <v>19</v>
      </c>
      <c r="D19" s="150">
        <f>GCM!D51+GCM!D96</f>
        <v>0</v>
      </c>
      <c r="E19" s="150">
        <f>GCM!D69+GCM!D114</f>
        <v>0</v>
      </c>
      <c r="F19" s="18">
        <f t="shared" si="5"/>
        <v>0</v>
      </c>
      <c r="G19" s="149">
        <f>GCM!T116</f>
        <v>0</v>
      </c>
      <c r="H19" s="149">
        <f>GCM!U116</f>
        <v>0</v>
      </c>
      <c r="I19" s="149">
        <f>GCM!V116</f>
        <v>0</v>
      </c>
      <c r="J19" s="149">
        <f>GCM!W116</f>
        <v>0</v>
      </c>
      <c r="K19" s="149">
        <f>GCM!X116</f>
        <v>0</v>
      </c>
      <c r="L19" s="149">
        <f>GCM!Y116</f>
        <v>0</v>
      </c>
      <c r="M19" s="149">
        <f>GCM!Z116</f>
        <v>0</v>
      </c>
      <c r="N19" s="149">
        <f>GCM!AA116</f>
        <v>0</v>
      </c>
      <c r="O19" s="149">
        <f>GCM!AB116</f>
        <v>0</v>
      </c>
      <c r="P19" s="149">
        <f>GCM!AC116</f>
        <v>0</v>
      </c>
      <c r="Q19" s="149">
        <f>GCM!AD116</f>
        <v>0</v>
      </c>
      <c r="R19" s="149">
        <f>GCM!AE116</f>
        <v>0</v>
      </c>
      <c r="S19" s="18">
        <f t="shared" si="11"/>
        <v>0</v>
      </c>
      <c r="T19" s="18">
        <f>F19-S19</f>
        <v>0</v>
      </c>
      <c r="U19" s="151"/>
      <c r="V19" s="378"/>
      <c r="W19" s="378"/>
      <c r="X19" s="381"/>
      <c r="Y19" s="378"/>
    </row>
    <row r="20" spans="1:61" ht="21.95" customHeight="1" x14ac:dyDescent="0.2">
      <c r="A20" s="378"/>
      <c r="B20" s="5">
        <f t="shared" si="7"/>
        <v>12</v>
      </c>
      <c r="C20" s="150" t="s">
        <v>69</v>
      </c>
      <c r="D20" s="150">
        <f>PR!D27+PR!D72</f>
        <v>0</v>
      </c>
      <c r="E20" s="150">
        <f>PR!D45+PR!D90</f>
        <v>0</v>
      </c>
      <c r="F20" s="18">
        <f t="shared" ref="F20" si="12">D20+E20</f>
        <v>0</v>
      </c>
      <c r="G20" s="149">
        <f>PR!T92</f>
        <v>0</v>
      </c>
      <c r="H20" s="149">
        <f>PR!U92</f>
        <v>0</v>
      </c>
      <c r="I20" s="149">
        <f>PR!V92</f>
        <v>0</v>
      </c>
      <c r="J20" s="149">
        <f>PR!W92</f>
        <v>0</v>
      </c>
      <c r="K20" s="149">
        <f>PR!X92</f>
        <v>0</v>
      </c>
      <c r="L20" s="149">
        <f>PR!Y92</f>
        <v>0</v>
      </c>
      <c r="M20" s="149">
        <f>PR!Z92</f>
        <v>0</v>
      </c>
      <c r="N20" s="149">
        <f>PR!AA92</f>
        <v>0</v>
      </c>
      <c r="O20" s="149">
        <f>PR!AB92</f>
        <v>0</v>
      </c>
      <c r="P20" s="149">
        <f>PR!AC92</f>
        <v>0</v>
      </c>
      <c r="Q20" s="149">
        <f>PR!AD92</f>
        <v>0</v>
      </c>
      <c r="R20" s="149">
        <f>PR!AE92</f>
        <v>0</v>
      </c>
      <c r="S20" s="18">
        <f t="shared" si="11"/>
        <v>0</v>
      </c>
      <c r="T20" s="18">
        <f>F20-S20</f>
        <v>0</v>
      </c>
      <c r="U20" s="151"/>
      <c r="V20" s="378"/>
      <c r="W20" s="378"/>
      <c r="X20" s="381"/>
      <c r="Y20" s="378"/>
    </row>
    <row r="21" spans="1:61" ht="21.95" customHeight="1" thickBot="1" x14ac:dyDescent="0.25">
      <c r="A21" s="378"/>
      <c r="B21" s="9"/>
      <c r="C21" s="9"/>
      <c r="D21" s="9"/>
      <c r="E21" s="9"/>
      <c r="F21" s="19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19"/>
      <c r="T21" s="9"/>
      <c r="U21" s="10"/>
      <c r="V21" s="378"/>
      <c r="W21" s="378"/>
      <c r="X21" s="378"/>
      <c r="Y21" s="378"/>
    </row>
    <row r="22" spans="1:61" ht="18" customHeight="1" thickBot="1" x14ac:dyDescent="0.25">
      <c r="A22" s="378"/>
      <c r="B22" s="11"/>
      <c r="C22" s="12" t="s">
        <v>8</v>
      </c>
      <c r="D22" s="20">
        <f t="shared" ref="D22:T22" si="13">SUM(D8:D21)</f>
        <v>0</v>
      </c>
      <c r="E22" s="20">
        <f t="shared" si="13"/>
        <v>0</v>
      </c>
      <c r="F22" s="20">
        <f t="shared" si="13"/>
        <v>0</v>
      </c>
      <c r="G22" s="20">
        <f t="shared" si="13"/>
        <v>0</v>
      </c>
      <c r="H22" s="20">
        <f t="shared" si="13"/>
        <v>0</v>
      </c>
      <c r="I22" s="20">
        <f t="shared" si="13"/>
        <v>0</v>
      </c>
      <c r="J22" s="20">
        <f t="shared" si="13"/>
        <v>0</v>
      </c>
      <c r="K22" s="20">
        <f t="shared" si="13"/>
        <v>0</v>
      </c>
      <c r="L22" s="20">
        <f t="shared" si="13"/>
        <v>0</v>
      </c>
      <c r="M22" s="20">
        <f t="shared" si="13"/>
        <v>0</v>
      </c>
      <c r="N22" s="20">
        <f t="shared" si="13"/>
        <v>0</v>
      </c>
      <c r="O22" s="20">
        <f t="shared" si="13"/>
        <v>0</v>
      </c>
      <c r="P22" s="20">
        <f t="shared" si="13"/>
        <v>0</v>
      </c>
      <c r="Q22" s="20">
        <f t="shared" si="13"/>
        <v>0</v>
      </c>
      <c r="R22" s="20">
        <f t="shared" si="13"/>
        <v>0</v>
      </c>
      <c r="S22" s="20">
        <f t="shared" si="13"/>
        <v>0</v>
      </c>
      <c r="T22" s="20">
        <f t="shared" si="13"/>
        <v>0</v>
      </c>
      <c r="U22" s="13"/>
      <c r="V22" s="378"/>
      <c r="W22" s="378"/>
      <c r="X22" s="378"/>
      <c r="Y22" s="378"/>
    </row>
    <row r="23" spans="1:61" ht="13.5" thickTop="1" x14ac:dyDescent="0.2">
      <c r="A23" s="378"/>
      <c r="B23" s="1225"/>
      <c r="C23" s="383"/>
      <c r="D23" s="383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4"/>
      <c r="V23" s="378"/>
      <c r="W23" s="378"/>
      <c r="X23" s="378"/>
      <c r="Y23" s="378"/>
    </row>
    <row r="24" spans="1:61" x14ac:dyDescent="0.2">
      <c r="A24" s="378"/>
      <c r="B24" s="1225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4"/>
      <c r="V24" s="378"/>
      <c r="W24" s="378"/>
      <c r="X24" s="378"/>
      <c r="Y24" s="378"/>
    </row>
    <row r="25" spans="1:61" s="22" customFormat="1" ht="17.100000000000001" customHeight="1" x14ac:dyDescent="0.25">
      <c r="B25" s="22" t="s">
        <v>122</v>
      </c>
      <c r="E25" s="477"/>
      <c r="F25" s="159"/>
      <c r="G25" s="159"/>
      <c r="H25" s="159"/>
      <c r="I25" s="159"/>
      <c r="J25" s="159"/>
      <c r="K25" s="159"/>
      <c r="L25" s="159"/>
      <c r="M25" s="159"/>
      <c r="N25" s="159"/>
      <c r="O25" s="578"/>
      <c r="P25" s="578"/>
      <c r="Q25" s="159"/>
      <c r="R25" s="578"/>
      <c r="S25" s="159"/>
      <c r="T25" s="159"/>
      <c r="U25" s="159"/>
      <c r="V25" s="159"/>
      <c r="W25" s="160"/>
      <c r="X25" s="160"/>
      <c r="Y25" s="160"/>
      <c r="Z25" s="159"/>
      <c r="AB25" s="161"/>
      <c r="AC25" s="162"/>
      <c r="AD25" s="162"/>
      <c r="AE25" s="162"/>
      <c r="AG25" s="161"/>
    </row>
    <row r="26" spans="1:61" s="23" customFormat="1" ht="17.100000000000001" customHeight="1" x14ac:dyDescent="0.25">
      <c r="B26" s="163" t="s">
        <v>25</v>
      </c>
      <c r="D26" s="1179"/>
      <c r="E26" s="477"/>
      <c r="F26" s="1302"/>
      <c r="H26" s="1427"/>
      <c r="R26" s="166" t="s">
        <v>32</v>
      </c>
      <c r="T26" s="166"/>
      <c r="U26" s="166"/>
      <c r="V26" s="164"/>
      <c r="W26" s="164"/>
      <c r="X26" s="164"/>
      <c r="Z26" s="164"/>
      <c r="BI26" s="165"/>
    </row>
    <row r="27" spans="1:61" s="22" customFormat="1" x14ac:dyDescent="0.25">
      <c r="B27" s="28"/>
      <c r="F27" s="1302"/>
      <c r="R27" s="166"/>
      <c r="T27" s="166"/>
      <c r="U27" s="166"/>
      <c r="V27" s="166"/>
      <c r="W27" s="166"/>
      <c r="X27" s="166"/>
      <c r="Z27" s="166"/>
    </row>
    <row r="28" spans="1:61" s="22" customFormat="1" x14ac:dyDescent="0.25">
      <c r="F28" s="1302"/>
      <c r="R28" s="166"/>
      <c r="T28" s="166"/>
      <c r="U28" s="166"/>
      <c r="V28" s="166"/>
      <c r="W28" s="166"/>
      <c r="X28" s="166"/>
      <c r="Z28" s="166"/>
    </row>
    <row r="29" spans="1:61" s="22" customFormat="1" x14ac:dyDescent="0.25">
      <c r="B29" s="28"/>
      <c r="F29" s="1302"/>
      <c r="R29" s="166"/>
      <c r="T29" s="166"/>
      <c r="U29" s="166"/>
      <c r="V29" s="166"/>
      <c r="W29" s="166"/>
      <c r="X29" s="166"/>
      <c r="Z29" s="166"/>
    </row>
    <row r="30" spans="1:61" s="22" customFormat="1" x14ac:dyDescent="0.25">
      <c r="B30" s="28"/>
      <c r="F30" s="1179"/>
    </row>
    <row r="31" spans="1:61" s="167" customFormat="1" ht="17.100000000000001" customHeight="1" x14ac:dyDescent="0.25">
      <c r="B31" s="209" t="s">
        <v>33</v>
      </c>
      <c r="F31" s="1307"/>
      <c r="R31" s="209" t="s">
        <v>95</v>
      </c>
      <c r="T31" s="209"/>
      <c r="U31" s="209"/>
    </row>
    <row r="32" spans="1:61" s="168" customFormat="1" ht="17.100000000000001" customHeight="1" x14ac:dyDescent="0.25">
      <c r="B32" s="1635" t="s">
        <v>100</v>
      </c>
      <c r="C32" s="1635"/>
      <c r="D32" s="1635"/>
      <c r="E32" s="371"/>
      <c r="F32" s="1179"/>
      <c r="R32" s="210" t="s">
        <v>34</v>
      </c>
      <c r="T32" s="210"/>
      <c r="U32" s="210"/>
      <c r="W32" s="210"/>
      <c r="Z32" s="210"/>
      <c r="AA32" s="206"/>
      <c r="AF32" s="210"/>
      <c r="AG32" s="210"/>
    </row>
    <row r="33" spans="1:25" s="1" customFormat="1" ht="17.25" customHeight="1" x14ac:dyDescent="0.2">
      <c r="B33" s="1622"/>
      <c r="C33" s="1622"/>
      <c r="D33" s="1622"/>
      <c r="E33" s="21"/>
      <c r="F33" s="21"/>
      <c r="G33" s="21"/>
      <c r="S33" s="369"/>
      <c r="T33" s="21"/>
      <c r="V33" s="369"/>
    </row>
    <row r="34" spans="1:25" x14ac:dyDescent="0.2">
      <c r="A34" s="378"/>
      <c r="B34" s="1266" t="s">
        <v>108</v>
      </c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</row>
    <row r="35" spans="1:25" x14ac:dyDescent="0.2">
      <c r="A35" s="378"/>
      <c r="B35" s="378" t="s">
        <v>109</v>
      </c>
      <c r="C35" s="378"/>
      <c r="D35" s="378"/>
      <c r="E35" s="378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  <c r="X35" s="378"/>
      <c r="Y35" s="378"/>
    </row>
    <row r="36" spans="1:25" x14ac:dyDescent="0.2">
      <c r="A36" s="378"/>
      <c r="B36" s="1325" t="s">
        <v>110</v>
      </c>
      <c r="C36" s="378"/>
      <c r="D36" s="378"/>
      <c r="E36" s="378">
        <v>5</v>
      </c>
      <c r="F36" s="378" t="s">
        <v>107</v>
      </c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  <c r="X36" s="378"/>
      <c r="Y36" s="378"/>
    </row>
    <row r="37" spans="1:25" x14ac:dyDescent="0.2">
      <c r="A37" s="378"/>
      <c r="B37" s="378" t="s">
        <v>118</v>
      </c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  <c r="X37" s="378"/>
      <c r="Y37" s="378"/>
    </row>
    <row r="38" spans="1:25" x14ac:dyDescent="0.2">
      <c r="A38" s="378"/>
      <c r="B38" s="1325" t="s">
        <v>112</v>
      </c>
      <c r="C38" s="378"/>
      <c r="D38" s="378"/>
      <c r="E38" s="378">
        <v>2</v>
      </c>
      <c r="F38" s="378" t="s">
        <v>107</v>
      </c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</row>
    <row r="39" spans="1:25" x14ac:dyDescent="0.2">
      <c r="A39" s="378"/>
      <c r="B39" s="378" t="s">
        <v>111</v>
      </c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</row>
    <row r="40" spans="1:25" x14ac:dyDescent="0.2">
      <c r="A40" s="378"/>
      <c r="B40" s="1325" t="s">
        <v>110</v>
      </c>
      <c r="C40" s="378"/>
      <c r="D40" s="378"/>
      <c r="E40" s="378">
        <v>2</v>
      </c>
      <c r="F40" s="378" t="s">
        <v>107</v>
      </c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</row>
    <row r="41" spans="1:25" x14ac:dyDescent="0.2">
      <c r="A41" s="378"/>
      <c r="B41" s="1325" t="s">
        <v>112</v>
      </c>
      <c r="C41" s="378"/>
      <c r="D41" s="378"/>
      <c r="E41" s="378">
        <v>2</v>
      </c>
      <c r="F41" s="378" t="s">
        <v>107</v>
      </c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  <c r="X41" s="378"/>
      <c r="Y41" s="378"/>
    </row>
    <row r="42" spans="1:25" x14ac:dyDescent="0.2">
      <c r="A42" s="378"/>
      <c r="B42" s="378" t="s">
        <v>113</v>
      </c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</row>
    <row r="43" spans="1:25" x14ac:dyDescent="0.2">
      <c r="A43" s="378"/>
      <c r="B43" s="1325" t="s">
        <v>110</v>
      </c>
      <c r="C43" s="378"/>
      <c r="D43" s="378"/>
      <c r="E43" s="378">
        <v>4</v>
      </c>
      <c r="F43" s="378" t="s">
        <v>107</v>
      </c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378"/>
    </row>
    <row r="44" spans="1:25" x14ac:dyDescent="0.2">
      <c r="A44" s="378"/>
      <c r="B44" s="1325" t="s">
        <v>112</v>
      </c>
      <c r="C44" s="378"/>
      <c r="D44" s="378"/>
      <c r="E44" s="378">
        <v>2</v>
      </c>
      <c r="F44" s="378" t="s">
        <v>107</v>
      </c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  <c r="X44" s="378"/>
      <c r="Y44" s="378"/>
    </row>
    <row r="45" spans="1:25" x14ac:dyDescent="0.2">
      <c r="A45" s="378"/>
      <c r="B45" s="378" t="s">
        <v>114</v>
      </c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  <c r="X45" s="378"/>
      <c r="Y45" s="378"/>
    </row>
    <row r="46" spans="1:25" x14ac:dyDescent="0.2">
      <c r="A46" s="378"/>
      <c r="B46" s="1325" t="s">
        <v>110</v>
      </c>
      <c r="C46" s="378"/>
      <c r="D46" s="378"/>
      <c r="E46" s="378">
        <v>13</v>
      </c>
      <c r="F46" s="378" t="s">
        <v>107</v>
      </c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</row>
    <row r="47" spans="1:25" x14ac:dyDescent="0.2">
      <c r="A47" s="378"/>
      <c r="B47" s="1325" t="s">
        <v>112</v>
      </c>
      <c r="C47" s="378"/>
      <c r="D47" s="378"/>
      <c r="E47" s="378">
        <v>14</v>
      </c>
      <c r="F47" s="378" t="s">
        <v>107</v>
      </c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</row>
    <row r="48" spans="1:25" x14ac:dyDescent="0.2">
      <c r="A48" s="378"/>
      <c r="B48" s="378" t="s">
        <v>119</v>
      </c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378"/>
      <c r="Y48" s="378"/>
    </row>
    <row r="49" spans="1:25" x14ac:dyDescent="0.2">
      <c r="A49" s="378"/>
      <c r="B49" s="1325" t="s">
        <v>120</v>
      </c>
      <c r="C49" s="378"/>
      <c r="D49" s="378"/>
      <c r="E49" s="378">
        <v>2</v>
      </c>
      <c r="F49" s="378" t="s">
        <v>107</v>
      </c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378"/>
    </row>
    <row r="50" spans="1:25" x14ac:dyDescent="0.2">
      <c r="A50" s="378"/>
      <c r="B50" s="378" t="s">
        <v>115</v>
      </c>
      <c r="C50" s="378"/>
      <c r="D50" s="378"/>
      <c r="E50" s="378"/>
      <c r="F50" s="378"/>
      <c r="G50" s="378"/>
      <c r="H50" s="378"/>
      <c r="I50" s="378"/>
      <c r="J50" s="378"/>
      <c r="K50" s="378"/>
      <c r="L50" s="378"/>
      <c r="M50" s="378"/>
      <c r="N50" s="378"/>
      <c r="O50" s="378"/>
      <c r="P50" s="378"/>
      <c r="Q50" s="378"/>
      <c r="R50" s="378"/>
      <c r="S50" s="378"/>
      <c r="T50" s="378"/>
      <c r="U50" s="378"/>
      <c r="V50" s="378"/>
      <c r="W50" s="378"/>
      <c r="X50" s="378"/>
      <c r="Y50" s="378"/>
    </row>
    <row r="51" spans="1:25" x14ac:dyDescent="0.2">
      <c r="A51" s="378"/>
      <c r="B51" s="1325" t="s">
        <v>112</v>
      </c>
      <c r="C51" s="378"/>
      <c r="D51" s="378"/>
      <c r="E51" s="1287">
        <v>1</v>
      </c>
      <c r="F51" s="1287" t="s">
        <v>107</v>
      </c>
      <c r="G51" s="378"/>
      <c r="H51" s="378"/>
      <c r="I51" s="378"/>
      <c r="J51" s="378"/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8"/>
      <c r="Y51" s="378"/>
    </row>
    <row r="52" spans="1:25" x14ac:dyDescent="0.2">
      <c r="A52" s="378"/>
      <c r="B52" s="378"/>
      <c r="C52" s="378"/>
      <c r="D52" s="378"/>
      <c r="E52" s="378">
        <f>SUM(E35:E51)</f>
        <v>47</v>
      </c>
      <c r="F52" s="378" t="s">
        <v>107</v>
      </c>
      <c r="G52" s="378"/>
      <c r="H52" s="378"/>
      <c r="I52" s="378"/>
      <c r="J52" s="378"/>
      <c r="K52" s="378"/>
      <c r="L52" s="378"/>
      <c r="M52" s="378"/>
      <c r="N52" s="378"/>
      <c r="O52" s="378"/>
      <c r="P52" s="378"/>
      <c r="Q52" s="378"/>
      <c r="R52" s="378"/>
      <c r="S52" s="378"/>
      <c r="T52" s="378"/>
      <c r="U52" s="378"/>
      <c r="V52" s="378"/>
      <c r="W52" s="378"/>
      <c r="X52" s="378"/>
      <c r="Y52" s="378"/>
    </row>
  </sheetData>
  <mergeCells count="10">
    <mergeCell ref="B33:D33"/>
    <mergeCell ref="B3:U3"/>
    <mergeCell ref="B2:U2"/>
    <mergeCell ref="B6:B7"/>
    <mergeCell ref="C6:C7"/>
    <mergeCell ref="D6:F6"/>
    <mergeCell ref="T6:T7"/>
    <mergeCell ref="U6:U7"/>
    <mergeCell ref="G6:S6"/>
    <mergeCell ref="B32:D32"/>
  </mergeCells>
  <printOptions horizontalCentered="1"/>
  <pageMargins left="0.59055118110236227" right="0.19685039370078741" top="0.59055118110236227" bottom="0.19685039370078741" header="0" footer="0"/>
  <pageSetup paperSize="256" scale="4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A1:EX91"/>
  <sheetViews>
    <sheetView showOutlineSymbols="0" topLeftCell="A88" zoomScale="90" zoomScaleNormal="90" workbookViewId="0">
      <selection activeCell="B10" sqref="B10:R13"/>
    </sheetView>
  </sheetViews>
  <sheetFormatPr defaultColWidth="9.140625" defaultRowHeight="21" customHeight="1" outlineLevelRow="1" outlineLevelCol="1" x14ac:dyDescent="0.25"/>
  <cols>
    <col min="1" max="1" width="5" style="22" customWidth="1"/>
    <col min="2" max="2" width="5.140625" style="22" customWidth="1"/>
    <col min="3" max="3" width="11.42578125" style="22" customWidth="1"/>
    <col min="4" max="4" width="5.7109375" style="22" customWidth="1"/>
    <col min="5" max="5" width="10" style="24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0" style="25" customWidth="1"/>
    <col min="11" max="11" width="10" style="27" customWidth="1"/>
    <col min="12" max="12" width="9.28515625" style="22" customWidth="1"/>
    <col min="13" max="13" width="11.42578125" style="28" customWidth="1"/>
    <col min="14" max="14" width="13.5703125" style="22" customWidth="1"/>
    <col min="15" max="15" width="10" style="429" customWidth="1"/>
    <col min="16" max="16" width="10.7109375" style="22" customWidth="1"/>
    <col min="17" max="17" width="10.7109375" style="22" bestFit="1" customWidth="1"/>
    <col min="18" max="18" width="21.140625" style="22" customWidth="1"/>
    <col min="19" max="16384" width="9.140625" style="22"/>
  </cols>
  <sheetData>
    <row r="1" spans="2:21" ht="21" customHeight="1" x14ac:dyDescent="0.25">
      <c r="C1" s="23"/>
    </row>
    <row r="2" spans="2:21" ht="21" customHeight="1" x14ac:dyDescent="0.25">
      <c r="B2" s="1652" t="s">
        <v>14</v>
      </c>
      <c r="C2" s="1652"/>
      <c r="D2" s="1652"/>
      <c r="E2" s="1652"/>
      <c r="F2" s="1652"/>
      <c r="G2" s="1652"/>
      <c r="H2" s="1652"/>
      <c r="I2" s="1652"/>
      <c r="J2" s="1652"/>
      <c r="K2" s="1652"/>
      <c r="L2" s="1652"/>
      <c r="M2" s="1652"/>
      <c r="N2" s="1652"/>
      <c r="O2" s="1652"/>
      <c r="P2" s="1652"/>
      <c r="Q2" s="1652"/>
      <c r="R2" s="1652"/>
    </row>
    <row r="3" spans="2:21" ht="21" customHeight="1" x14ac:dyDescent="0.25">
      <c r="B3" s="1652" t="s">
        <v>1</v>
      </c>
      <c r="C3" s="1652"/>
      <c r="D3" s="1652"/>
      <c r="E3" s="1652"/>
      <c r="F3" s="1652"/>
      <c r="G3" s="1652"/>
      <c r="H3" s="1652"/>
      <c r="I3" s="1652"/>
      <c r="J3" s="1652"/>
      <c r="K3" s="1652"/>
      <c r="L3" s="1652"/>
      <c r="M3" s="1652"/>
      <c r="N3" s="1652"/>
      <c r="O3" s="1652"/>
      <c r="P3" s="1652"/>
      <c r="Q3" s="1652"/>
      <c r="R3" s="1652"/>
    </row>
    <row r="4" spans="2:21" ht="21" customHeight="1" x14ac:dyDescent="0.25">
      <c r="B4" s="1652" t="str">
        <f>Rekap!B3</f>
        <v>BULAN JANUARI 2020</v>
      </c>
      <c r="C4" s="1652"/>
      <c r="D4" s="1652"/>
      <c r="E4" s="1652"/>
      <c r="F4" s="1652"/>
      <c r="G4" s="1652"/>
      <c r="H4" s="1652"/>
      <c r="I4" s="1652"/>
      <c r="J4" s="1652"/>
      <c r="K4" s="1652"/>
      <c r="L4" s="1652"/>
      <c r="M4" s="1652"/>
      <c r="N4" s="1652"/>
      <c r="O4" s="1652"/>
      <c r="P4" s="1652"/>
      <c r="Q4" s="1652"/>
      <c r="R4" s="1652"/>
    </row>
    <row r="5" spans="2:21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430"/>
      <c r="P5" s="211"/>
      <c r="Q5" s="211"/>
      <c r="R5" s="211"/>
    </row>
    <row r="6" spans="2:21" ht="18" customHeight="1" thickTop="1" x14ac:dyDescent="0.25">
      <c r="B6" s="30" t="s">
        <v>15</v>
      </c>
      <c r="C6" s="31" t="s">
        <v>64</v>
      </c>
      <c r="D6" s="374"/>
      <c r="E6" s="374"/>
      <c r="F6" s="33"/>
      <c r="G6" s="374"/>
      <c r="H6" s="33"/>
      <c r="I6" s="374"/>
      <c r="J6" s="374"/>
      <c r="L6" s="374"/>
      <c r="M6" s="374"/>
    </row>
    <row r="7" spans="2:21" ht="18" customHeight="1" x14ac:dyDescent="0.25">
      <c r="B7" s="30" t="s">
        <v>22</v>
      </c>
      <c r="C7" s="31" t="str">
        <f>'BMP 4'!C7</f>
        <v>Proses sd. 2019</v>
      </c>
      <c r="D7" s="374"/>
      <c r="E7" s="32"/>
      <c r="F7" s="33"/>
      <c r="G7" s="374"/>
      <c r="H7" s="33"/>
      <c r="I7" s="374"/>
      <c r="J7" s="374"/>
      <c r="L7" s="374"/>
      <c r="M7" s="374"/>
    </row>
    <row r="8" spans="2:21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59" t="s">
        <v>11</v>
      </c>
      <c r="L8" s="1659" t="s">
        <v>13</v>
      </c>
      <c r="M8" s="1660" t="s">
        <v>49</v>
      </c>
      <c r="N8" s="1660" t="s">
        <v>50</v>
      </c>
      <c r="O8" s="1661" t="s">
        <v>5</v>
      </c>
      <c r="P8" s="1643" t="s">
        <v>6</v>
      </c>
      <c r="Q8" s="1643" t="s">
        <v>61</v>
      </c>
      <c r="R8" s="1643" t="s">
        <v>7</v>
      </c>
    </row>
    <row r="9" spans="2:21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40"/>
      <c r="L9" s="1640"/>
      <c r="M9" s="1640"/>
      <c r="N9" s="1640"/>
      <c r="O9" s="1642"/>
      <c r="P9" s="1637"/>
      <c r="Q9" s="1637"/>
      <c r="R9" s="1637"/>
    </row>
    <row r="10" spans="2:21" ht="17.100000000000001" customHeight="1" x14ac:dyDescent="0.25">
      <c r="B10" s="253"/>
      <c r="C10" s="254"/>
      <c r="D10" s="198"/>
      <c r="E10" s="198"/>
      <c r="F10" s="199"/>
      <c r="G10" s="255"/>
      <c r="H10" s="268"/>
      <c r="I10" s="256"/>
      <c r="J10" s="257"/>
      <c r="K10" s="258"/>
      <c r="L10" s="212"/>
      <c r="M10" s="201"/>
      <c r="N10" s="212"/>
      <c r="O10" s="431"/>
      <c r="P10" s="247"/>
      <c r="Q10" s="247"/>
      <c r="R10" s="259"/>
    </row>
    <row r="11" spans="2:21" ht="17.100000000000001" customHeight="1" x14ac:dyDescent="0.25">
      <c r="B11" s="965"/>
      <c r="C11" s="956"/>
      <c r="D11" s="949"/>
      <c r="E11" s="955"/>
      <c r="F11" s="1007"/>
      <c r="G11" s="939"/>
      <c r="H11" s="1009"/>
      <c r="I11" s="941"/>
      <c r="J11" s="1017"/>
      <c r="K11" s="1128"/>
      <c r="L11" s="1129"/>
      <c r="M11" s="1033"/>
      <c r="N11" s="967"/>
      <c r="O11" s="1018"/>
      <c r="P11" s="957"/>
      <c r="Q11" s="1019"/>
      <c r="R11" s="1020"/>
      <c r="S11" s="22" t="s">
        <v>70</v>
      </c>
    </row>
    <row r="12" spans="2:21" s="23" customFormat="1" ht="17.100000000000001" customHeight="1" x14ac:dyDescent="0.25">
      <c r="B12" s="607"/>
      <c r="C12" s="956"/>
      <c r="D12" s="949"/>
      <c r="E12" s="955"/>
      <c r="F12" s="1007"/>
      <c r="G12" s="939"/>
      <c r="H12" s="1009"/>
      <c r="I12" s="941"/>
      <c r="J12" s="1017"/>
      <c r="K12" s="1128"/>
      <c r="L12" s="1129"/>
      <c r="M12" s="1003"/>
      <c r="N12" s="1022"/>
      <c r="O12" s="1018"/>
      <c r="P12" s="947"/>
      <c r="Q12" s="1019"/>
      <c r="R12" s="956"/>
      <c r="S12" s="22" t="s">
        <v>71</v>
      </c>
      <c r="T12" s="22"/>
      <c r="U12" s="22"/>
    </row>
    <row r="13" spans="2:21" s="23" customFormat="1" ht="17.100000000000001" customHeight="1" x14ac:dyDescent="0.25">
      <c r="B13" s="974"/>
      <c r="C13" s="880"/>
      <c r="D13" s="881"/>
      <c r="E13" s="1025"/>
      <c r="F13" s="995"/>
      <c r="G13" s="883"/>
      <c r="H13" s="996"/>
      <c r="I13" s="885"/>
      <c r="J13" s="1026"/>
      <c r="K13" s="997"/>
      <c r="L13" s="1027"/>
      <c r="M13" s="1027"/>
      <c r="N13" s="1027"/>
      <c r="O13" s="978"/>
      <c r="P13" s="890"/>
      <c r="Q13" s="979"/>
      <c r="R13" s="891"/>
      <c r="S13" s="22"/>
      <c r="T13" s="22"/>
      <c r="U13" s="22"/>
    </row>
    <row r="14" spans="2:21" ht="17.100000000000001" customHeight="1" x14ac:dyDescent="0.25">
      <c r="B14" s="74"/>
      <c r="C14" s="44" t="s">
        <v>0</v>
      </c>
      <c r="D14" s="44">
        <f>D11</f>
        <v>0</v>
      </c>
      <c r="E14" s="75"/>
      <c r="F14" s="122"/>
      <c r="G14" s="76"/>
      <c r="H14" s="123"/>
      <c r="I14" s="77"/>
      <c r="J14" s="50">
        <f>SUM(J10:J13)</f>
        <v>0</v>
      </c>
      <c r="K14" s="50">
        <f>SUM(K10:K13)</f>
        <v>0</v>
      </c>
      <c r="L14" s="50">
        <f ca="1">SUM(L10:L63)</f>
        <v>0</v>
      </c>
      <c r="M14" s="224"/>
      <c r="N14" s="224"/>
      <c r="O14" s="432"/>
      <c r="P14" s="52"/>
      <c r="Q14" s="52"/>
      <c r="R14" s="53"/>
    </row>
    <row r="15" spans="2:21" ht="17.100000000000001" customHeight="1" x14ac:dyDescent="0.25">
      <c r="B15" s="318"/>
      <c r="C15" s="318"/>
      <c r="D15" s="198"/>
      <c r="E15" s="319"/>
      <c r="F15" s="397"/>
      <c r="G15" s="321"/>
      <c r="H15" s="543"/>
      <c r="I15" s="323"/>
      <c r="J15" s="324"/>
      <c r="K15" s="733"/>
      <c r="L15" s="212"/>
      <c r="M15" s="201"/>
      <c r="N15" s="736"/>
      <c r="O15" s="441"/>
      <c r="P15" s="201"/>
      <c r="Q15" s="201"/>
      <c r="R15" s="318"/>
    </row>
    <row r="16" spans="2:21" ht="17.100000000000001" customHeight="1" x14ac:dyDescent="0.25">
      <c r="B16" s="536"/>
      <c r="C16" s="536"/>
      <c r="D16" s="220"/>
      <c r="E16" s="544"/>
      <c r="F16" s="545"/>
      <c r="G16" s="515"/>
      <c r="H16" s="516"/>
      <c r="I16" s="517"/>
      <c r="J16" s="499"/>
      <c r="K16" s="734"/>
      <c r="L16" s="735"/>
      <c r="M16" s="529"/>
      <c r="N16" s="737"/>
      <c r="O16" s="620"/>
      <c r="P16" s="621"/>
      <c r="Q16" s="621"/>
      <c r="R16" s="579"/>
    </row>
    <row r="17" spans="2:24" ht="17.100000000000001" customHeight="1" x14ac:dyDescent="0.25">
      <c r="B17" s="1237"/>
      <c r="C17" s="1237"/>
      <c r="D17" s="1238"/>
      <c r="E17" s="548"/>
      <c r="F17" s="549"/>
      <c r="G17" s="1437"/>
      <c r="H17" s="145"/>
      <c r="I17" s="1439"/>
      <c r="J17" s="1023"/>
      <c r="K17" s="1239"/>
      <c r="L17" s="1250"/>
      <c r="M17" s="1242"/>
      <c r="N17" s="1569"/>
      <c r="O17" s="1276"/>
      <c r="P17" s="1251"/>
      <c r="Q17" s="1251"/>
      <c r="R17" s="1254"/>
    </row>
    <row r="18" spans="2:24" ht="17.100000000000001" customHeight="1" x14ac:dyDescent="0.25">
      <c r="B18" s="536"/>
      <c r="C18" s="536"/>
      <c r="D18" s="535"/>
      <c r="E18" s="548"/>
      <c r="F18" s="549"/>
      <c r="G18" s="515"/>
      <c r="H18" s="145"/>
      <c r="I18" s="517"/>
      <c r="J18" s="499"/>
      <c r="K18" s="734"/>
      <c r="L18" s="735"/>
      <c r="M18" s="529"/>
      <c r="N18" s="737"/>
      <c r="O18" s="546"/>
      <c r="P18" s="621"/>
      <c r="Q18" s="621"/>
      <c r="R18" s="579"/>
    </row>
    <row r="19" spans="2:24" ht="17.100000000000001" customHeight="1" x14ac:dyDescent="0.25">
      <c r="B19" s="344"/>
      <c r="C19" s="344"/>
      <c r="D19" s="338"/>
      <c r="E19" s="338"/>
      <c r="F19" s="399"/>
      <c r="G19" s="400"/>
      <c r="H19" s="401"/>
      <c r="I19" s="402"/>
      <c r="J19" s="403"/>
      <c r="K19" s="635"/>
      <c r="L19" s="350"/>
      <c r="M19" s="529"/>
      <c r="N19" s="355"/>
      <c r="O19" s="547"/>
      <c r="P19" s="353"/>
      <c r="Q19" s="353"/>
      <c r="R19" s="355"/>
    </row>
    <row r="20" spans="2:24" ht="17.100000000000001" customHeight="1" outlineLevel="1" x14ac:dyDescent="0.25">
      <c r="B20" s="74"/>
      <c r="C20" s="44" t="s">
        <v>0</v>
      </c>
      <c r="D20" s="44">
        <f>D16</f>
        <v>0</v>
      </c>
      <c r="E20" s="75"/>
      <c r="F20" s="46"/>
      <c r="G20" s="47"/>
      <c r="H20" s="48"/>
      <c r="I20" s="49"/>
      <c r="J20" s="50">
        <f>SUM(J15:J19)</f>
        <v>0</v>
      </c>
      <c r="K20" s="50">
        <f>SUM(K15:K19)</f>
        <v>0</v>
      </c>
      <c r="L20" s="50">
        <f>SUM(L15:L19)</f>
        <v>0</v>
      </c>
      <c r="M20" s="224"/>
      <c r="N20" s="224"/>
      <c r="O20" s="436"/>
      <c r="P20" s="52"/>
      <c r="Q20" s="52"/>
      <c r="R20" s="53"/>
    </row>
    <row r="21" spans="2:24" ht="7.5" customHeight="1" x14ac:dyDescent="0.25">
      <c r="B21" s="63"/>
      <c r="C21" s="64"/>
      <c r="D21" s="64"/>
      <c r="E21" s="63"/>
      <c r="F21" s="68"/>
      <c r="G21" s="66"/>
      <c r="H21" s="68"/>
      <c r="I21" s="67"/>
      <c r="J21" s="68"/>
      <c r="K21" s="69"/>
      <c r="O21" s="437"/>
      <c r="P21" s="71"/>
      <c r="Q21" s="71"/>
      <c r="R21" s="72"/>
      <c r="S21" s="73"/>
      <c r="T21" s="73"/>
      <c r="U21" s="73"/>
      <c r="V21" s="109"/>
      <c r="W21" s="109"/>
      <c r="X21" s="109"/>
    </row>
    <row r="22" spans="2:24" ht="17.100000000000001" customHeight="1" x14ac:dyDescent="0.25">
      <c r="B22" s="44">
        <f>COUNT(B10:B21)</f>
        <v>0</v>
      </c>
      <c r="C22" s="44" t="s">
        <v>59</v>
      </c>
      <c r="D22" s="44">
        <f>D14+D20</f>
        <v>0</v>
      </c>
      <c r="E22" s="75"/>
      <c r="F22" s="122"/>
      <c r="G22" s="76"/>
      <c r="H22" s="123"/>
      <c r="I22" s="77"/>
      <c r="J22" s="278">
        <f>J14+J20</f>
        <v>0</v>
      </c>
      <c r="K22" s="278">
        <f>K14+K20</f>
        <v>0</v>
      </c>
      <c r="L22" s="278">
        <f ca="1">L14+L20</f>
        <v>0</v>
      </c>
      <c r="M22" s="281"/>
      <c r="N22" s="280"/>
      <c r="O22" s="438"/>
      <c r="P22" s="52"/>
      <c r="Q22" s="52"/>
      <c r="R22" s="53"/>
      <c r="S22" s="109"/>
      <c r="T22" s="109"/>
      <c r="U22" s="109"/>
      <c r="V22" s="109"/>
      <c r="W22" s="109"/>
      <c r="X22" s="109"/>
    </row>
    <row r="23" spans="2:24" ht="17.100000000000001" customHeight="1" x14ac:dyDescent="0.25">
      <c r="B23" s="124"/>
      <c r="C23" s="124"/>
      <c r="D23" s="124"/>
      <c r="E23" s="233"/>
      <c r="F23" s="130"/>
      <c r="G23" s="126"/>
      <c r="H23" s="130"/>
      <c r="I23" s="126"/>
      <c r="J23" s="125"/>
      <c r="K23" s="127"/>
      <c r="O23" s="439"/>
      <c r="P23" s="126"/>
      <c r="Q23" s="126"/>
      <c r="R23" s="129"/>
    </row>
    <row r="24" spans="2:24" ht="17.100000000000001" customHeight="1" x14ac:dyDescent="0.25">
      <c r="B24" s="78" t="s">
        <v>23</v>
      </c>
      <c r="C24" s="79" t="str">
        <f>'BMP 4'!C25</f>
        <v>Proses th. 2020</v>
      </c>
      <c r="D24" s="80"/>
      <c r="E24" s="234"/>
      <c r="F24" s="81"/>
      <c r="G24" s="80"/>
      <c r="H24" s="81"/>
      <c r="I24" s="80"/>
      <c r="J24" s="80"/>
      <c r="K24" s="82"/>
      <c r="O24" s="440"/>
      <c r="P24" s="80"/>
      <c r="Q24" s="80"/>
      <c r="R24" s="83"/>
    </row>
    <row r="25" spans="2:24" ht="17.100000000000001" customHeight="1" x14ac:dyDescent="0.25">
      <c r="B25" s="1643" t="s">
        <v>2</v>
      </c>
      <c r="C25" s="1643" t="s">
        <v>4</v>
      </c>
      <c r="D25" s="1643" t="s">
        <v>9</v>
      </c>
      <c r="E25" s="1655" t="s">
        <v>3</v>
      </c>
      <c r="F25" s="1656" t="s">
        <v>98</v>
      </c>
      <c r="G25" s="1657"/>
      <c r="H25" s="1657"/>
      <c r="I25" s="1657"/>
      <c r="J25" s="1658"/>
      <c r="K25" s="1659" t="s">
        <v>11</v>
      </c>
      <c r="L25" s="1659" t="s">
        <v>13</v>
      </c>
      <c r="M25" s="1660" t="s">
        <v>49</v>
      </c>
      <c r="N25" s="1660" t="s">
        <v>50</v>
      </c>
      <c r="O25" s="1661" t="s">
        <v>5</v>
      </c>
      <c r="P25" s="1643" t="s">
        <v>6</v>
      </c>
      <c r="Q25" s="1643" t="s">
        <v>61</v>
      </c>
      <c r="R25" s="1643" t="s">
        <v>7</v>
      </c>
      <c r="T25" s="84"/>
    </row>
    <row r="26" spans="2:24" ht="17.100000000000001" customHeight="1" x14ac:dyDescent="0.25">
      <c r="B26" s="1637"/>
      <c r="C26" s="1637"/>
      <c r="D26" s="1637"/>
      <c r="E26" s="1645"/>
      <c r="F26" s="1649"/>
      <c r="G26" s="1650"/>
      <c r="H26" s="1650"/>
      <c r="I26" s="1650"/>
      <c r="J26" s="1651"/>
      <c r="K26" s="1640"/>
      <c r="L26" s="1640"/>
      <c r="M26" s="1640"/>
      <c r="N26" s="1640"/>
      <c r="O26" s="1642"/>
      <c r="P26" s="1637"/>
      <c r="Q26" s="1637"/>
      <c r="R26" s="1637"/>
    </row>
    <row r="27" spans="2:24" ht="17.100000000000001" customHeight="1" x14ac:dyDescent="0.25">
      <c r="B27" s="318"/>
      <c r="C27" s="318"/>
      <c r="D27" s="198"/>
      <c r="E27" s="319"/>
      <c r="F27" s="397"/>
      <c r="G27" s="321"/>
      <c r="H27" s="543"/>
      <c r="I27" s="323"/>
      <c r="J27" s="324"/>
      <c r="K27" s="733"/>
      <c r="L27" s="212"/>
      <c r="M27" s="201"/>
      <c r="N27" s="736"/>
      <c r="O27" s="441"/>
      <c r="P27" s="201"/>
      <c r="Q27" s="201"/>
      <c r="R27" s="318"/>
    </row>
    <row r="28" spans="2:24" ht="17.100000000000001" customHeight="1" x14ac:dyDescent="0.25">
      <c r="B28" s="536"/>
      <c r="C28" s="536"/>
      <c r="D28" s="220"/>
      <c r="E28" s="544"/>
      <c r="F28" s="545"/>
      <c r="G28" s="515"/>
      <c r="H28" s="516"/>
      <c r="I28" s="517"/>
      <c r="J28" s="499"/>
      <c r="K28" s="734"/>
      <c r="L28" s="735"/>
      <c r="M28" s="529"/>
      <c r="N28" s="737"/>
      <c r="O28" s="620"/>
      <c r="P28" s="621"/>
      <c r="Q28" s="621"/>
      <c r="R28" s="579"/>
    </row>
    <row r="29" spans="2:24" ht="17.100000000000001" customHeight="1" x14ac:dyDescent="0.25">
      <c r="B29" s="1237"/>
      <c r="C29" s="1237"/>
      <c r="D29" s="1238"/>
      <c r="E29" s="548"/>
      <c r="F29" s="549"/>
      <c r="G29" s="1437"/>
      <c r="H29" s="145"/>
      <c r="I29" s="1439"/>
      <c r="J29" s="1023"/>
      <c r="K29" s="1239"/>
      <c r="L29" s="1250"/>
      <c r="M29" s="1242"/>
      <c r="N29" s="1569"/>
      <c r="O29" s="1276"/>
      <c r="P29" s="1251"/>
      <c r="Q29" s="1251"/>
      <c r="R29" s="1254"/>
    </row>
    <row r="30" spans="2:24" ht="17.100000000000001" customHeight="1" x14ac:dyDescent="0.25">
      <c r="B30" s="536"/>
      <c r="C30" s="536"/>
      <c r="D30" s="535"/>
      <c r="E30" s="548"/>
      <c r="F30" s="549"/>
      <c r="G30" s="515"/>
      <c r="H30" s="145"/>
      <c r="I30" s="517"/>
      <c r="J30" s="499"/>
      <c r="K30" s="734"/>
      <c r="L30" s="735"/>
      <c r="M30" s="529"/>
      <c r="N30" s="737"/>
      <c r="O30" s="546"/>
      <c r="P30" s="621"/>
      <c r="Q30" s="621"/>
      <c r="R30" s="579"/>
    </row>
    <row r="31" spans="2:24" ht="17.100000000000001" customHeight="1" x14ac:dyDescent="0.25">
      <c r="B31" s="344"/>
      <c r="C31" s="344"/>
      <c r="D31" s="338"/>
      <c r="E31" s="338"/>
      <c r="F31" s="399"/>
      <c r="G31" s="400"/>
      <c r="H31" s="401"/>
      <c r="I31" s="402"/>
      <c r="J31" s="403"/>
      <c r="K31" s="635"/>
      <c r="L31" s="350"/>
      <c r="M31" s="529"/>
      <c r="N31" s="355"/>
      <c r="O31" s="547"/>
      <c r="P31" s="353"/>
      <c r="Q31" s="353"/>
      <c r="R31" s="355"/>
    </row>
    <row r="32" spans="2:24" ht="17.100000000000001" customHeight="1" outlineLevel="1" x14ac:dyDescent="0.25">
      <c r="B32" s="74"/>
      <c r="C32" s="44" t="s">
        <v>0</v>
      </c>
      <c r="D32" s="44">
        <f>D28</f>
        <v>0</v>
      </c>
      <c r="E32" s="75"/>
      <c r="F32" s="46"/>
      <c r="G32" s="47"/>
      <c r="H32" s="48"/>
      <c r="I32" s="49"/>
      <c r="J32" s="50">
        <f>SUM(J27:J31)</f>
        <v>0</v>
      </c>
      <c r="K32" s="50">
        <f>SUM(K27:K31)</f>
        <v>0</v>
      </c>
      <c r="L32" s="50">
        <f>SUM(L27:L31)</f>
        <v>0</v>
      </c>
      <c r="M32" s="224"/>
      <c r="N32" s="224"/>
      <c r="O32" s="436"/>
      <c r="P32" s="52"/>
      <c r="Q32" s="52"/>
      <c r="R32" s="53"/>
    </row>
    <row r="33" spans="2:21" ht="17.100000000000001" customHeight="1" x14ac:dyDescent="0.25">
      <c r="B33" s="318"/>
      <c r="C33" s="318"/>
      <c r="D33" s="198"/>
      <c r="E33" s="319"/>
      <c r="F33" s="397"/>
      <c r="G33" s="321"/>
      <c r="H33" s="543"/>
      <c r="I33" s="323"/>
      <c r="J33" s="324"/>
      <c r="K33" s="200"/>
      <c r="L33" s="212"/>
      <c r="M33" s="201"/>
      <c r="N33" s="212"/>
      <c r="O33" s="441"/>
      <c r="P33" s="201"/>
      <c r="Q33" s="201"/>
      <c r="R33" s="318"/>
    </row>
    <row r="34" spans="2:21" ht="17.100000000000001" customHeight="1" x14ac:dyDescent="0.25">
      <c r="B34" s="956"/>
      <c r="C34" s="956"/>
      <c r="D34" s="949"/>
      <c r="E34" s="987"/>
      <c r="F34" s="988"/>
      <c r="G34" s="989"/>
      <c r="H34" s="990"/>
      <c r="I34" s="991"/>
      <c r="J34" s="1028"/>
      <c r="K34" s="993"/>
      <c r="L34" s="967"/>
      <c r="M34" s="948"/>
      <c r="N34" s="967"/>
      <c r="O34" s="1029"/>
      <c r="P34" s="948"/>
      <c r="Q34" s="948"/>
      <c r="R34" s="956"/>
    </row>
    <row r="35" spans="2:21" ht="17.100000000000001" customHeight="1" x14ac:dyDescent="0.25">
      <c r="B35" s="1237"/>
      <c r="C35" s="1237"/>
      <c r="D35" s="1238"/>
      <c r="E35" s="1348"/>
      <c r="F35" s="1429"/>
      <c r="G35" s="1430"/>
      <c r="H35" s="1431"/>
      <c r="I35" s="1432"/>
      <c r="J35" s="1028"/>
      <c r="K35" s="1255"/>
      <c r="L35" s="1240"/>
      <c r="M35" s="1241"/>
      <c r="N35" s="1240"/>
      <c r="O35" s="1029"/>
      <c r="P35" s="1241"/>
      <c r="Q35" s="1241"/>
      <c r="R35" s="1237"/>
    </row>
    <row r="36" spans="2:21" ht="17.100000000000001" customHeight="1" x14ac:dyDescent="0.25">
      <c r="B36" s="956"/>
      <c r="C36" s="956"/>
      <c r="D36" s="949"/>
      <c r="E36" s="987"/>
      <c r="F36" s="988"/>
      <c r="G36" s="989"/>
      <c r="H36" s="990"/>
      <c r="I36" s="991"/>
      <c r="J36" s="1028"/>
      <c r="K36" s="993"/>
      <c r="L36" s="967"/>
      <c r="M36" s="948"/>
      <c r="N36" s="967"/>
      <c r="O36" s="1029"/>
      <c r="P36" s="948"/>
      <c r="Q36" s="948"/>
      <c r="R36" s="956"/>
    </row>
    <row r="37" spans="2:21" ht="17.100000000000001" customHeight="1" x14ac:dyDescent="0.25">
      <c r="B37" s="994"/>
      <c r="C37" s="994"/>
      <c r="D37" s="881"/>
      <c r="E37" s="881"/>
      <c r="F37" s="995"/>
      <c r="G37" s="883"/>
      <c r="H37" s="996"/>
      <c r="I37" s="885"/>
      <c r="J37" s="886"/>
      <c r="K37" s="997"/>
      <c r="L37" s="998"/>
      <c r="M37" s="958"/>
      <c r="N37" s="998"/>
      <c r="O37" s="1030"/>
      <c r="P37" s="999"/>
      <c r="Q37" s="999"/>
      <c r="R37" s="1000"/>
    </row>
    <row r="38" spans="2:21" ht="17.100000000000001" customHeight="1" outlineLevel="1" x14ac:dyDescent="0.25">
      <c r="B38" s="94"/>
      <c r="C38" s="44" t="s">
        <v>0</v>
      </c>
      <c r="D38" s="44">
        <f>D34</f>
        <v>0</v>
      </c>
      <c r="E38" s="95"/>
      <c r="F38" s="46"/>
      <c r="G38" s="47"/>
      <c r="H38" s="48"/>
      <c r="I38" s="49"/>
      <c r="J38" s="275">
        <f>SUM(J33:J37)</f>
        <v>0</v>
      </c>
      <c r="K38" s="275">
        <f>SUM(K33:K37)</f>
        <v>0</v>
      </c>
      <c r="L38" s="275">
        <f>SUM(L33:L37)</f>
        <v>0</v>
      </c>
      <c r="M38" s="224"/>
      <c r="N38" s="224"/>
      <c r="O38" s="443"/>
      <c r="P38" s="97"/>
      <c r="Q38" s="97"/>
      <c r="R38" s="98"/>
      <c r="S38" s="23"/>
      <c r="T38" s="23"/>
      <c r="U38" s="23"/>
    </row>
    <row r="39" spans="2:21" ht="7.5" customHeight="1" x14ac:dyDescent="0.25">
      <c r="B39" s="63"/>
      <c r="C39" s="64"/>
      <c r="D39" s="64"/>
      <c r="E39" s="63"/>
      <c r="F39" s="68"/>
      <c r="G39" s="66"/>
      <c r="H39" s="68"/>
      <c r="I39" s="67"/>
      <c r="J39" s="68"/>
      <c r="K39" s="69"/>
      <c r="L39" s="23"/>
      <c r="M39" s="23"/>
      <c r="N39" s="23"/>
      <c r="O39" s="437"/>
      <c r="P39" s="71"/>
      <c r="Q39" s="71"/>
      <c r="R39" s="72"/>
    </row>
    <row r="40" spans="2:21" ht="17.100000000000001" customHeight="1" x14ac:dyDescent="0.25">
      <c r="B40" s="1428">
        <f>COUNT(B27:B39)</f>
        <v>0</v>
      </c>
      <c r="C40" s="44" t="s">
        <v>60</v>
      </c>
      <c r="D40" s="44">
        <f>D32+D38</f>
        <v>0</v>
      </c>
      <c r="E40" s="75"/>
      <c r="F40" s="122"/>
      <c r="G40" s="76"/>
      <c r="H40" s="123"/>
      <c r="I40" s="77"/>
      <c r="J40" s="278">
        <f>J32+J38</f>
        <v>0</v>
      </c>
      <c r="K40" s="278">
        <f>K32+K38</f>
        <v>0</v>
      </c>
      <c r="L40" s="278">
        <f>L32+L38</f>
        <v>0</v>
      </c>
      <c r="M40" s="224"/>
      <c r="N40" s="224"/>
      <c r="O40" s="438"/>
      <c r="P40" s="52"/>
      <c r="Q40" s="52"/>
      <c r="R40" s="53"/>
    </row>
    <row r="41" spans="2:21" ht="7.5" customHeight="1" x14ac:dyDescent="0.25">
      <c r="B41" s="99"/>
      <c r="C41" s="99"/>
      <c r="D41" s="99"/>
      <c r="E41" s="99"/>
      <c r="F41" s="272"/>
      <c r="G41" s="99"/>
      <c r="H41" s="272"/>
      <c r="I41" s="99"/>
      <c r="J41" s="279"/>
      <c r="K41" s="99"/>
      <c r="O41" s="444"/>
      <c r="P41" s="99"/>
      <c r="Q41" s="99"/>
      <c r="R41" s="99"/>
    </row>
    <row r="42" spans="2:21" ht="17.100000000000001" customHeight="1" thickBot="1" x14ac:dyDescent="0.3">
      <c r="B42" s="100">
        <f>B40+B22</f>
        <v>0</v>
      </c>
      <c r="C42" s="100" t="s">
        <v>8</v>
      </c>
      <c r="D42" s="101">
        <f>D40+D22</f>
        <v>0</v>
      </c>
      <c r="E42" s="120"/>
      <c r="F42" s="103"/>
      <c r="G42" s="104"/>
      <c r="H42" s="103"/>
      <c r="I42" s="104"/>
      <c r="J42" s="105">
        <f>J22+J40</f>
        <v>0</v>
      </c>
      <c r="K42" s="105">
        <f>K22+K40</f>
        <v>0</v>
      </c>
      <c r="L42" s="105">
        <f ca="1">L22+L40</f>
        <v>0</v>
      </c>
      <c r="M42" s="345"/>
      <c r="N42" s="346"/>
      <c r="O42" s="445"/>
      <c r="P42" s="348"/>
      <c r="Q42" s="348"/>
      <c r="R42" s="349"/>
    </row>
    <row r="43" spans="2:21" ht="18" customHeight="1" thickTop="1" x14ac:dyDescent="0.25">
      <c r="B43" s="1662"/>
      <c r="C43" s="1662"/>
      <c r="D43" s="1662"/>
      <c r="E43" s="1662"/>
      <c r="F43" s="1662"/>
      <c r="G43" s="1662"/>
      <c r="H43" s="1662"/>
      <c r="I43" s="1662"/>
      <c r="J43" s="1662"/>
      <c r="K43" s="1662"/>
      <c r="L43" s="1663"/>
      <c r="M43" s="1663"/>
      <c r="N43" s="165"/>
    </row>
    <row r="44" spans="2:21" ht="18" customHeight="1" x14ac:dyDescent="0.25">
      <c r="B44" s="374"/>
      <c r="C44" s="374"/>
      <c r="D44" s="374"/>
      <c r="E44" s="374"/>
      <c r="F44" s="374"/>
      <c r="G44" s="374"/>
      <c r="H44" s="374"/>
      <c r="I44" s="374"/>
      <c r="J44" s="374"/>
      <c r="K44" s="374"/>
      <c r="L44" s="374"/>
      <c r="M44" s="374"/>
      <c r="N44" s="165"/>
    </row>
    <row r="45" spans="2:21" ht="18" customHeight="1" x14ac:dyDescent="0.25">
      <c r="B45" s="1652" t="s">
        <v>37</v>
      </c>
      <c r="C45" s="1652"/>
      <c r="D45" s="1652"/>
      <c r="E45" s="1652"/>
      <c r="F45" s="1652"/>
      <c r="G45" s="1652"/>
      <c r="H45" s="1652"/>
      <c r="I45" s="1652"/>
      <c r="J45" s="1652"/>
      <c r="K45" s="1652"/>
      <c r="L45" s="1652"/>
      <c r="M45" s="1652"/>
      <c r="N45" s="1652"/>
      <c r="O45" s="1652"/>
      <c r="P45" s="1652"/>
      <c r="Q45" s="1652"/>
      <c r="R45" s="1652"/>
    </row>
    <row r="46" spans="2:21" ht="18" customHeight="1" x14ac:dyDescent="0.25">
      <c r="B46" s="1652" t="s">
        <v>1</v>
      </c>
      <c r="C46" s="1652"/>
      <c r="D46" s="1652"/>
      <c r="E46" s="1652"/>
      <c r="F46" s="1652"/>
      <c r="G46" s="1652"/>
      <c r="H46" s="1652"/>
      <c r="I46" s="1652"/>
      <c r="J46" s="1652"/>
      <c r="K46" s="1652"/>
      <c r="L46" s="1652"/>
      <c r="M46" s="1652"/>
      <c r="N46" s="1652"/>
      <c r="O46" s="1652"/>
      <c r="P46" s="1652"/>
      <c r="Q46" s="1652"/>
      <c r="R46" s="1652"/>
    </row>
    <row r="47" spans="2:21" ht="18" customHeight="1" x14ac:dyDescent="0.25">
      <c r="B47" s="1652" t="str">
        <f>Rekap!B3</f>
        <v>BULAN JANUARI 2020</v>
      </c>
      <c r="C47" s="1652"/>
      <c r="D47" s="1652"/>
      <c r="E47" s="1652"/>
      <c r="F47" s="1652"/>
      <c r="G47" s="1652"/>
      <c r="H47" s="1652"/>
      <c r="I47" s="1652"/>
      <c r="J47" s="1652"/>
      <c r="K47" s="1652"/>
      <c r="L47" s="1652"/>
      <c r="M47" s="1652"/>
      <c r="N47" s="1652"/>
      <c r="O47" s="1652"/>
      <c r="P47" s="1652"/>
      <c r="Q47" s="1652"/>
      <c r="R47" s="1652"/>
    </row>
    <row r="48" spans="2:21" ht="18" customHeight="1" thickBot="1" x14ac:dyDescent="0.3">
      <c r="B48" s="1653"/>
      <c r="C48" s="1653"/>
      <c r="D48" s="1653"/>
      <c r="E48" s="1653"/>
      <c r="F48" s="1653"/>
      <c r="G48" s="1653"/>
      <c r="H48" s="1653"/>
      <c r="I48" s="1653"/>
      <c r="J48" s="1653"/>
      <c r="K48" s="1653"/>
      <c r="L48" s="1653"/>
      <c r="M48" s="1653"/>
      <c r="N48" s="1653"/>
      <c r="O48" s="1653"/>
      <c r="P48" s="1653"/>
      <c r="Q48" s="373"/>
      <c r="R48" s="29"/>
    </row>
    <row r="49" spans="1:154" ht="5.25" customHeight="1" thickTop="1" x14ac:dyDescent="0.25">
      <c r="B49" s="30"/>
      <c r="C49" s="31"/>
      <c r="D49" s="374"/>
      <c r="E49" s="155"/>
      <c r="F49" s="374"/>
      <c r="G49" s="374"/>
      <c r="H49" s="374"/>
      <c r="I49" s="374"/>
      <c r="J49" s="155"/>
      <c r="L49" s="27"/>
      <c r="M49" s="27"/>
      <c r="N49" s="202"/>
      <c r="O49" s="446"/>
      <c r="P49" s="374"/>
      <c r="Q49" s="374"/>
    </row>
    <row r="50" spans="1:154" ht="17.100000000000001" customHeight="1" x14ac:dyDescent="0.25">
      <c r="B50" s="30" t="s">
        <v>15</v>
      </c>
      <c r="C50" s="31" t="s">
        <v>64</v>
      </c>
      <c r="D50" s="374"/>
      <c r="E50" s="155"/>
      <c r="F50" s="374"/>
      <c r="G50" s="374"/>
      <c r="H50" s="374"/>
      <c r="I50" s="374"/>
      <c r="J50" s="155"/>
      <c r="L50" s="27"/>
      <c r="M50" s="27"/>
      <c r="N50" s="202"/>
      <c r="O50" s="446"/>
      <c r="P50" s="374"/>
      <c r="Q50" s="374"/>
    </row>
    <row r="51" spans="1:154" ht="18" customHeight="1" x14ac:dyDescent="0.25">
      <c r="B51" s="78" t="s">
        <v>22</v>
      </c>
      <c r="C51" s="79" t="str">
        <f>'BMP 4'!C52</f>
        <v>Proses sd. 2019</v>
      </c>
      <c r="D51" s="374"/>
      <c r="E51" s="32"/>
      <c r="F51" s="33"/>
      <c r="G51" s="374"/>
      <c r="H51" s="33"/>
      <c r="I51" s="374"/>
      <c r="J51" s="374"/>
      <c r="L51" s="374"/>
      <c r="M51" s="374"/>
    </row>
    <row r="52" spans="1:154" ht="17.100000000000001" customHeight="1" x14ac:dyDescent="0.25">
      <c r="B52" s="1654" t="s">
        <v>2</v>
      </c>
      <c r="C52" s="1654" t="s">
        <v>4</v>
      </c>
      <c r="D52" s="1643" t="s">
        <v>9</v>
      </c>
      <c r="E52" s="1655" t="s">
        <v>3</v>
      </c>
      <c r="F52" s="1656" t="s">
        <v>98</v>
      </c>
      <c r="G52" s="1657"/>
      <c r="H52" s="1657"/>
      <c r="I52" s="1657"/>
      <c r="J52" s="1658"/>
      <c r="K52" s="1659" t="s">
        <v>11</v>
      </c>
      <c r="L52" s="1659" t="s">
        <v>13</v>
      </c>
      <c r="M52" s="1660" t="s">
        <v>49</v>
      </c>
      <c r="N52" s="1660" t="s">
        <v>50</v>
      </c>
      <c r="O52" s="1661" t="s">
        <v>5</v>
      </c>
      <c r="P52" s="1643" t="s">
        <v>6</v>
      </c>
      <c r="Q52" s="1643" t="s">
        <v>61</v>
      </c>
      <c r="R52" s="1643" t="s">
        <v>7</v>
      </c>
      <c r="T52" s="1638" t="s">
        <v>128</v>
      </c>
      <c r="U52" s="1638"/>
      <c r="V52" s="1638"/>
      <c r="W52" s="1638"/>
      <c r="X52" s="1638"/>
      <c r="Y52" s="1638"/>
      <c r="Z52" s="1638"/>
      <c r="AA52" s="1638"/>
      <c r="AB52" s="1638"/>
      <c r="AC52" s="1638"/>
      <c r="AD52" s="1638"/>
      <c r="AE52" s="1638"/>
    </row>
    <row r="53" spans="1:154" ht="17.100000000000001" customHeight="1" x14ac:dyDescent="0.25">
      <c r="B53" s="1637"/>
      <c r="C53" s="1637"/>
      <c r="D53" s="1637"/>
      <c r="E53" s="1645"/>
      <c r="F53" s="1649"/>
      <c r="G53" s="1650"/>
      <c r="H53" s="1650"/>
      <c r="I53" s="1650"/>
      <c r="J53" s="1651"/>
      <c r="K53" s="1640"/>
      <c r="L53" s="1640"/>
      <c r="M53" s="1640"/>
      <c r="N53" s="1640"/>
      <c r="O53" s="1642"/>
      <c r="P53" s="1637"/>
      <c r="Q53" s="1637"/>
      <c r="R53" s="1637"/>
      <c r="T53" s="372" t="s">
        <v>38</v>
      </c>
      <c r="U53" s="372" t="s">
        <v>39</v>
      </c>
      <c r="V53" s="372" t="s">
        <v>40</v>
      </c>
      <c r="W53" s="372" t="s">
        <v>41</v>
      </c>
      <c r="X53" s="372" t="s">
        <v>36</v>
      </c>
      <c r="Y53" s="372" t="s">
        <v>42</v>
      </c>
      <c r="Z53" s="372" t="s">
        <v>43</v>
      </c>
      <c r="AA53" s="372" t="s">
        <v>44</v>
      </c>
      <c r="AB53" s="372" t="s">
        <v>45</v>
      </c>
      <c r="AC53" s="372" t="s">
        <v>46</v>
      </c>
      <c r="AD53" s="372" t="s">
        <v>47</v>
      </c>
      <c r="AE53" s="372" t="s">
        <v>48</v>
      </c>
    </row>
    <row r="54" spans="1:154" ht="17.100000000000001" customHeight="1" x14ac:dyDescent="0.25">
      <c r="B54" s="253"/>
      <c r="C54" s="254"/>
      <c r="D54" s="198"/>
      <c r="E54" s="198"/>
      <c r="F54" s="513"/>
      <c r="G54" s="255"/>
      <c r="H54" s="514"/>
      <c r="I54" s="256"/>
      <c r="J54" s="257"/>
      <c r="K54" s="258"/>
      <c r="L54" s="212"/>
      <c r="M54" s="201"/>
      <c r="N54" s="212"/>
      <c r="O54" s="431"/>
      <c r="P54" s="247"/>
      <c r="Q54" s="247"/>
      <c r="R54" s="259"/>
      <c r="T54" s="967"/>
      <c r="U54" s="967"/>
      <c r="V54" s="967"/>
      <c r="W54" s="967"/>
      <c r="X54" s="967"/>
      <c r="Y54" s="967"/>
      <c r="Z54" s="967"/>
      <c r="AA54" s="967"/>
      <c r="AB54" s="967"/>
      <c r="AC54" s="967"/>
      <c r="AD54" s="967"/>
      <c r="AE54" s="967"/>
    </row>
    <row r="55" spans="1:154" ht="17.100000000000001" customHeight="1" x14ac:dyDescent="0.25">
      <c r="A55" s="73"/>
      <c r="B55" s="956"/>
      <c r="C55" s="956"/>
      <c r="D55" s="949"/>
      <c r="E55" s="1575"/>
      <c r="F55" s="1007"/>
      <c r="G55" s="939"/>
      <c r="H55" s="1009"/>
      <c r="I55" s="941"/>
      <c r="J55" s="1013"/>
      <c r="K55" s="1128"/>
      <c r="L55" s="1129"/>
      <c r="M55" s="956"/>
      <c r="N55" s="969"/>
      <c r="O55" s="971"/>
      <c r="P55" s="972"/>
      <c r="Q55" s="1130"/>
      <c r="R55" s="956"/>
      <c r="T55" s="967"/>
      <c r="U55" s="967"/>
      <c r="V55" s="967"/>
      <c r="W55" s="967"/>
      <c r="X55" s="967"/>
      <c r="Y55" s="967"/>
      <c r="Z55" s="967"/>
      <c r="AA55" s="967"/>
      <c r="AB55" s="967"/>
      <c r="AC55" s="967"/>
      <c r="AD55" s="967"/>
      <c r="AE55" s="967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3"/>
      <c r="DF55" s="73"/>
      <c r="DG55" s="73"/>
      <c r="DH55" s="73"/>
      <c r="DI55" s="73"/>
      <c r="DJ55" s="73"/>
      <c r="DK55" s="73"/>
      <c r="DL55" s="73"/>
      <c r="DM55" s="73"/>
      <c r="DN55" s="73"/>
      <c r="DO55" s="73"/>
      <c r="DP55" s="73"/>
      <c r="DQ55" s="73"/>
      <c r="DR55" s="73"/>
      <c r="DS55" s="73"/>
      <c r="DT55" s="73"/>
      <c r="DU55" s="73"/>
      <c r="DV55" s="73"/>
      <c r="DW55" s="73"/>
      <c r="DX55" s="73"/>
      <c r="DY55" s="73"/>
      <c r="DZ55" s="73"/>
      <c r="EA55" s="73"/>
      <c r="EB55" s="73"/>
      <c r="EC55" s="73"/>
      <c r="ED55" s="73"/>
      <c r="EE55" s="73"/>
      <c r="EF55" s="73"/>
      <c r="EG55" s="73"/>
      <c r="EH55" s="73"/>
      <c r="EI55" s="73"/>
      <c r="EJ55" s="73"/>
      <c r="EK55" s="73"/>
      <c r="EL55" s="73"/>
      <c r="EM55" s="73"/>
      <c r="EN55" s="73"/>
      <c r="EO55" s="73"/>
      <c r="EP55" s="73"/>
      <c r="EQ55" s="73"/>
      <c r="ER55" s="73"/>
      <c r="ES55" s="73"/>
      <c r="ET55" s="73"/>
      <c r="EU55" s="73"/>
      <c r="EV55" s="73"/>
      <c r="EW55" s="73"/>
      <c r="EX55" s="73"/>
    </row>
    <row r="56" spans="1:154" ht="17.100000000000001" customHeight="1" x14ac:dyDescent="0.25">
      <c r="A56" s="73"/>
      <c r="B56" s="607"/>
      <c r="C56" s="956"/>
      <c r="D56" s="949"/>
      <c r="E56" s="1015"/>
      <c r="F56" s="1007"/>
      <c r="G56" s="939"/>
      <c r="H56" s="1009"/>
      <c r="I56" s="941"/>
      <c r="J56" s="1013"/>
      <c r="K56" s="1128"/>
      <c r="L56" s="1129"/>
      <c r="M56" s="956"/>
      <c r="N56" s="969"/>
      <c r="O56" s="971"/>
      <c r="P56" s="972"/>
      <c r="Q56" s="1130"/>
      <c r="R56" s="956"/>
      <c r="T56" s="967"/>
      <c r="U56" s="967"/>
      <c r="V56" s="967"/>
      <c r="W56" s="967"/>
      <c r="X56" s="967"/>
      <c r="Y56" s="967"/>
      <c r="Z56" s="967"/>
      <c r="AA56" s="967"/>
      <c r="AB56" s="967"/>
      <c r="AC56" s="967"/>
      <c r="AD56" s="967"/>
      <c r="AE56" s="967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  <c r="CC56" s="73"/>
      <c r="CD56" s="73"/>
      <c r="CE56" s="73"/>
      <c r="CF56" s="73"/>
      <c r="CG56" s="73"/>
      <c r="CH56" s="73"/>
      <c r="CI56" s="73"/>
      <c r="CJ56" s="73"/>
      <c r="CK56" s="73"/>
      <c r="CL56" s="73"/>
      <c r="CM56" s="73"/>
      <c r="CN56" s="73"/>
      <c r="CO56" s="73"/>
      <c r="CP56" s="73"/>
      <c r="CQ56" s="73"/>
      <c r="CR56" s="73"/>
      <c r="CS56" s="73"/>
      <c r="CT56" s="73"/>
      <c r="CU56" s="73"/>
      <c r="CV56" s="73"/>
      <c r="CW56" s="73"/>
      <c r="CX56" s="73"/>
      <c r="CY56" s="73"/>
      <c r="CZ56" s="73"/>
      <c r="DA56" s="73"/>
      <c r="DB56" s="73"/>
      <c r="DC56" s="73"/>
      <c r="DD56" s="73"/>
      <c r="DE56" s="73"/>
      <c r="DF56" s="73"/>
      <c r="DG56" s="73"/>
      <c r="DH56" s="73"/>
      <c r="DI56" s="73"/>
      <c r="DJ56" s="73"/>
      <c r="DK56" s="73"/>
      <c r="DL56" s="73"/>
      <c r="DM56" s="73"/>
      <c r="DN56" s="73"/>
      <c r="DO56" s="73"/>
      <c r="DP56" s="73"/>
      <c r="DQ56" s="73"/>
      <c r="DR56" s="73"/>
      <c r="DS56" s="73"/>
      <c r="DT56" s="73"/>
      <c r="DU56" s="73"/>
      <c r="DV56" s="73"/>
      <c r="DW56" s="73"/>
      <c r="DX56" s="73"/>
      <c r="DY56" s="73"/>
      <c r="DZ56" s="73"/>
      <c r="EA56" s="73"/>
      <c r="EB56" s="73"/>
      <c r="EC56" s="73"/>
      <c r="ED56" s="73"/>
      <c r="EE56" s="73"/>
      <c r="EF56" s="73"/>
      <c r="EG56" s="73"/>
      <c r="EH56" s="73"/>
      <c r="EI56" s="73"/>
      <c r="EJ56" s="73"/>
      <c r="EK56" s="73"/>
      <c r="EL56" s="73"/>
      <c r="EM56" s="73"/>
      <c r="EN56" s="73"/>
      <c r="EO56" s="73"/>
      <c r="EP56" s="73"/>
      <c r="EQ56" s="73"/>
      <c r="ER56" s="73"/>
      <c r="ES56" s="73"/>
      <c r="ET56" s="73"/>
      <c r="EU56" s="73"/>
      <c r="EV56" s="73"/>
      <c r="EW56" s="73"/>
      <c r="EX56" s="73"/>
    </row>
    <row r="57" spans="1:154" ht="17.100000000000001" customHeight="1" x14ac:dyDescent="0.25">
      <c r="A57" s="73"/>
      <c r="B57" s="956"/>
      <c r="C57" s="956"/>
      <c r="D57" s="949"/>
      <c r="E57" s="949"/>
      <c r="F57" s="1007"/>
      <c r="G57" s="939"/>
      <c r="H57" s="1009"/>
      <c r="I57" s="941"/>
      <c r="J57" s="1013"/>
      <c r="K57" s="1128"/>
      <c r="L57" s="1129"/>
      <c r="M57" s="956"/>
      <c r="N57" s="967"/>
      <c r="O57" s="971"/>
      <c r="P57" s="948"/>
      <c r="Q57" s="1130"/>
      <c r="R57" s="1014"/>
      <c r="T57" s="967"/>
      <c r="U57" s="967"/>
      <c r="V57" s="967"/>
      <c r="W57" s="967"/>
      <c r="X57" s="967"/>
      <c r="Y57" s="967"/>
      <c r="Z57" s="967"/>
      <c r="AA57" s="967"/>
      <c r="AB57" s="967"/>
      <c r="AC57" s="967"/>
      <c r="AD57" s="967"/>
      <c r="AE57" s="967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3"/>
      <c r="CS57" s="73"/>
      <c r="CT57" s="73"/>
      <c r="CU57" s="73"/>
      <c r="CV57" s="73"/>
      <c r="CW57" s="73"/>
      <c r="CX57" s="73"/>
      <c r="CY57" s="73"/>
      <c r="CZ57" s="73"/>
      <c r="DA57" s="73"/>
      <c r="DB57" s="73"/>
      <c r="DC57" s="73"/>
      <c r="DD57" s="73"/>
      <c r="DE57" s="73"/>
      <c r="DF57" s="73"/>
      <c r="DG57" s="73"/>
      <c r="DH57" s="73"/>
      <c r="DI57" s="73"/>
      <c r="DJ57" s="73"/>
      <c r="DK57" s="73"/>
      <c r="DL57" s="73"/>
      <c r="DM57" s="73"/>
      <c r="DN57" s="73"/>
      <c r="DO57" s="73"/>
      <c r="DP57" s="73"/>
      <c r="DQ57" s="73"/>
      <c r="DR57" s="73"/>
      <c r="DS57" s="73"/>
      <c r="DT57" s="73"/>
      <c r="DU57" s="73"/>
      <c r="DV57" s="73"/>
      <c r="DW57" s="73"/>
      <c r="DX57" s="73"/>
      <c r="DY57" s="73"/>
      <c r="DZ57" s="73"/>
      <c r="EA57" s="73"/>
      <c r="EB57" s="73"/>
      <c r="EC57" s="73"/>
      <c r="ED57" s="73"/>
      <c r="EE57" s="73"/>
      <c r="EF57" s="73"/>
      <c r="EG57" s="73"/>
      <c r="EH57" s="73"/>
      <c r="EI57" s="73"/>
      <c r="EJ57" s="73"/>
      <c r="EK57" s="73"/>
      <c r="EL57" s="73"/>
      <c r="EM57" s="73"/>
      <c r="EN57" s="73"/>
      <c r="EO57" s="73"/>
      <c r="EP57" s="73"/>
      <c r="EQ57" s="73"/>
      <c r="ER57" s="73"/>
      <c r="ES57" s="73"/>
      <c r="ET57" s="73"/>
      <c r="EU57" s="73"/>
      <c r="EV57" s="73"/>
      <c r="EW57" s="73"/>
      <c r="EX57" s="73"/>
    </row>
    <row r="58" spans="1:154" ht="17.100000000000001" customHeight="1" x14ac:dyDescent="0.25">
      <c r="A58" s="73"/>
      <c r="B58" s="974"/>
      <c r="C58" s="880"/>
      <c r="D58" s="881"/>
      <c r="E58" s="1016"/>
      <c r="F58" s="995"/>
      <c r="G58" s="883"/>
      <c r="H58" s="996"/>
      <c r="I58" s="885"/>
      <c r="J58" s="886"/>
      <c r="K58" s="888"/>
      <c r="L58" s="976"/>
      <c r="M58" s="977"/>
      <c r="N58" s="976"/>
      <c r="O58" s="978"/>
      <c r="P58" s="979"/>
      <c r="Q58" s="977"/>
      <c r="R58" s="891"/>
      <c r="T58" s="967"/>
      <c r="U58" s="967"/>
      <c r="V58" s="967"/>
      <c r="W58" s="967"/>
      <c r="X58" s="967"/>
      <c r="Y58" s="967"/>
      <c r="Z58" s="967"/>
      <c r="AA58" s="967"/>
      <c r="AB58" s="967"/>
      <c r="AC58" s="967"/>
      <c r="AD58" s="967"/>
      <c r="AE58" s="967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3"/>
      <c r="DM58" s="73"/>
      <c r="DN58" s="73"/>
      <c r="DO58" s="73"/>
      <c r="DP58" s="73"/>
      <c r="DQ58" s="73"/>
      <c r="DR58" s="73"/>
      <c r="DS58" s="73"/>
      <c r="DT58" s="73"/>
      <c r="DU58" s="73"/>
      <c r="DV58" s="73"/>
      <c r="DW58" s="73"/>
      <c r="DX58" s="73"/>
      <c r="DY58" s="73"/>
      <c r="DZ58" s="73"/>
      <c r="EA58" s="73"/>
      <c r="EB58" s="73"/>
      <c r="EC58" s="73"/>
      <c r="ED58" s="73"/>
      <c r="EE58" s="73"/>
      <c r="EF58" s="73"/>
      <c r="EG58" s="73"/>
      <c r="EH58" s="73"/>
      <c r="EI58" s="73"/>
      <c r="EJ58" s="73"/>
      <c r="EK58" s="73"/>
      <c r="EL58" s="73"/>
      <c r="EM58" s="73"/>
      <c r="EN58" s="73"/>
      <c r="EO58" s="73"/>
      <c r="EP58" s="73"/>
      <c r="EQ58" s="73"/>
      <c r="ER58" s="73"/>
      <c r="ES58" s="73"/>
      <c r="ET58" s="73"/>
      <c r="EU58" s="73"/>
      <c r="EV58" s="73"/>
      <c r="EW58" s="73"/>
      <c r="EX58" s="73"/>
    </row>
    <row r="59" spans="1:154" ht="17.100000000000001" customHeight="1" x14ac:dyDescent="0.25">
      <c r="B59" s="74"/>
      <c r="C59" s="44" t="s">
        <v>0</v>
      </c>
      <c r="D59" s="44">
        <f>D55</f>
        <v>0</v>
      </c>
      <c r="E59" s="75"/>
      <c r="F59" s="46"/>
      <c r="G59" s="47"/>
      <c r="H59" s="48"/>
      <c r="I59" s="49"/>
      <c r="J59" s="50">
        <f>SUM(J54:J58)</f>
        <v>0</v>
      </c>
      <c r="K59" s="50">
        <f>SUM(K54:K58)</f>
        <v>0</v>
      </c>
      <c r="L59" s="50">
        <f>SUM(L54:L58)</f>
        <v>0</v>
      </c>
      <c r="M59" s="224"/>
      <c r="N59" s="224"/>
      <c r="O59" s="432"/>
      <c r="P59" s="52"/>
      <c r="Q59" s="52"/>
      <c r="R59" s="53"/>
      <c r="T59" s="967"/>
      <c r="U59" s="967"/>
      <c r="V59" s="967"/>
      <c r="W59" s="967"/>
      <c r="X59" s="967"/>
      <c r="Y59" s="967"/>
      <c r="Z59" s="967"/>
      <c r="AA59" s="967"/>
      <c r="AB59" s="967"/>
      <c r="AC59" s="967"/>
      <c r="AD59" s="967"/>
      <c r="AE59" s="967"/>
    </row>
    <row r="60" spans="1:154" ht="17.100000000000001" customHeight="1" x14ac:dyDescent="0.25">
      <c r="B60" s="253"/>
      <c r="C60" s="254"/>
      <c r="D60" s="198"/>
      <c r="E60" s="198"/>
      <c r="F60" s="199"/>
      <c r="G60" s="255"/>
      <c r="H60" s="268"/>
      <c r="I60" s="256"/>
      <c r="J60" s="1574"/>
      <c r="K60" s="258"/>
      <c r="L60" s="212"/>
      <c r="M60" s="201"/>
      <c r="N60" s="212"/>
      <c r="O60" s="431"/>
      <c r="P60" s="247"/>
      <c r="Q60" s="247"/>
      <c r="R60" s="259"/>
      <c r="T60" s="967"/>
      <c r="U60" s="967"/>
      <c r="V60" s="967"/>
      <c r="W60" s="967"/>
      <c r="X60" s="967"/>
      <c r="Y60" s="967"/>
      <c r="Z60" s="967"/>
      <c r="AA60" s="967"/>
      <c r="AB60" s="967"/>
      <c r="AC60" s="967"/>
      <c r="AD60" s="967"/>
      <c r="AE60" s="967"/>
    </row>
    <row r="61" spans="1:154" ht="17.100000000000001" customHeight="1" x14ac:dyDescent="0.25">
      <c r="B61" s="965"/>
      <c r="C61" s="956"/>
      <c r="D61" s="949"/>
      <c r="E61" s="955"/>
      <c r="F61" s="1007"/>
      <c r="G61" s="939"/>
      <c r="H61" s="1009"/>
      <c r="I61" s="941"/>
      <c r="J61" s="1572"/>
      <c r="K61" s="1239"/>
      <c r="L61" s="1129"/>
      <c r="M61" s="956"/>
      <c r="N61" s="967"/>
      <c r="O61" s="1018"/>
      <c r="P61" s="947"/>
      <c r="Q61" s="1019"/>
      <c r="R61" s="1020"/>
      <c r="T61" s="967"/>
      <c r="U61" s="967"/>
      <c r="V61" s="967"/>
      <c r="W61" s="967"/>
      <c r="X61" s="967"/>
      <c r="Y61" s="967"/>
      <c r="Z61" s="967"/>
      <c r="AA61" s="967"/>
      <c r="AB61" s="967"/>
      <c r="AC61" s="967"/>
      <c r="AD61" s="967"/>
      <c r="AE61" s="967"/>
    </row>
    <row r="62" spans="1:154" ht="17.100000000000001" customHeight="1" x14ac:dyDescent="0.25">
      <c r="B62" s="1317"/>
      <c r="C62" s="1237"/>
      <c r="D62" s="1238"/>
      <c r="E62" s="1571"/>
      <c r="F62" s="1436"/>
      <c r="G62" s="1437"/>
      <c r="H62" s="1438"/>
      <c r="I62" s="1439"/>
      <c r="J62" s="1572"/>
      <c r="K62" s="1239"/>
      <c r="L62" s="1573"/>
      <c r="M62" s="1237"/>
      <c r="N62" s="1240"/>
      <c r="O62" s="1018"/>
      <c r="P62" s="1512"/>
      <c r="Q62" s="1019"/>
      <c r="R62" s="1020"/>
      <c r="T62" s="1240"/>
      <c r="U62" s="1240"/>
      <c r="V62" s="1240"/>
      <c r="W62" s="1240"/>
      <c r="X62" s="1240"/>
      <c r="Y62" s="1240"/>
      <c r="Z62" s="1240"/>
      <c r="AA62" s="1240"/>
      <c r="AB62" s="1240"/>
      <c r="AC62" s="1240"/>
      <c r="AD62" s="1240"/>
      <c r="AE62" s="1240"/>
    </row>
    <row r="63" spans="1:154" ht="17.100000000000001" customHeight="1" x14ac:dyDescent="0.25">
      <c r="B63" s="1021"/>
      <c r="C63" s="956"/>
      <c r="D63" s="949"/>
      <c r="E63" s="1024"/>
      <c r="F63" s="1007"/>
      <c r="G63" s="939"/>
      <c r="H63" s="1009"/>
      <c r="I63" s="941"/>
      <c r="J63" s="1572"/>
      <c r="K63" s="1239"/>
      <c r="L63" s="1129"/>
      <c r="M63" s="956"/>
      <c r="N63" s="972"/>
      <c r="O63" s="1018"/>
      <c r="P63" s="947"/>
      <c r="Q63" s="1019"/>
      <c r="R63" s="1020"/>
      <c r="T63" s="967"/>
      <c r="U63" s="967"/>
      <c r="V63" s="967"/>
      <c r="W63" s="967"/>
      <c r="X63" s="967"/>
      <c r="Y63" s="967"/>
      <c r="Z63" s="967"/>
      <c r="AA63" s="967"/>
      <c r="AB63" s="967"/>
      <c r="AC63" s="967"/>
      <c r="AD63" s="967"/>
      <c r="AE63" s="967"/>
    </row>
    <row r="64" spans="1:154" s="23" customFormat="1" ht="17.100000000000001" customHeight="1" x14ac:dyDescent="0.25">
      <c r="B64" s="974"/>
      <c r="C64" s="880"/>
      <c r="D64" s="881"/>
      <c r="E64" s="1025"/>
      <c r="F64" s="995"/>
      <c r="G64" s="883"/>
      <c r="H64" s="996"/>
      <c r="I64" s="885"/>
      <c r="J64" s="933"/>
      <c r="K64" s="997"/>
      <c r="L64" s="1027"/>
      <c r="M64" s="1027"/>
      <c r="N64" s="1027"/>
      <c r="O64" s="978"/>
      <c r="P64" s="890"/>
      <c r="Q64" s="979"/>
      <c r="R64" s="891"/>
      <c r="S64" s="22"/>
      <c r="T64" s="967"/>
      <c r="U64" s="967"/>
      <c r="V64" s="967"/>
      <c r="W64" s="967"/>
      <c r="X64" s="967"/>
      <c r="Y64" s="967"/>
      <c r="Z64" s="967"/>
      <c r="AA64" s="967"/>
      <c r="AB64" s="967"/>
      <c r="AC64" s="967"/>
      <c r="AD64" s="967"/>
      <c r="AE64" s="967"/>
    </row>
    <row r="65" spans="2:31" ht="17.100000000000001" customHeight="1" x14ac:dyDescent="0.25">
      <c r="B65" s="74"/>
      <c r="C65" s="44" t="s">
        <v>0</v>
      </c>
      <c r="D65" s="44">
        <f>D61</f>
        <v>0</v>
      </c>
      <c r="E65" s="75"/>
      <c r="F65" s="122"/>
      <c r="G65" s="76"/>
      <c r="H65" s="123"/>
      <c r="I65" s="77"/>
      <c r="J65" s="50">
        <f>SUM(J60:J64)</f>
        <v>0</v>
      </c>
      <c r="K65" s="50">
        <f>SUM(K60:K64)</f>
        <v>0</v>
      </c>
      <c r="L65" s="50">
        <f>SUM(L60:L64)</f>
        <v>0</v>
      </c>
      <c r="M65" s="224"/>
      <c r="N65" s="224"/>
      <c r="O65" s="432"/>
      <c r="P65" s="52"/>
      <c r="Q65" s="52"/>
      <c r="R65" s="53"/>
      <c r="T65" s="967"/>
      <c r="U65" s="967"/>
      <c r="V65" s="967"/>
      <c r="W65" s="967"/>
      <c r="X65" s="967"/>
      <c r="Y65" s="967"/>
      <c r="Z65" s="967"/>
      <c r="AA65" s="967"/>
      <c r="AB65" s="967"/>
      <c r="AC65" s="967"/>
      <c r="AD65" s="967"/>
      <c r="AE65" s="967"/>
    </row>
    <row r="66" spans="2:31" ht="7.5" customHeight="1" x14ac:dyDescent="0.25">
      <c r="B66" s="63"/>
      <c r="C66" s="64"/>
      <c r="D66" s="64"/>
      <c r="E66" s="63"/>
      <c r="F66" s="65"/>
      <c r="G66" s="66"/>
      <c r="H66" s="65"/>
      <c r="I66" s="67"/>
      <c r="J66" s="68"/>
      <c r="K66" s="69"/>
      <c r="L66" s="69"/>
      <c r="M66" s="69"/>
      <c r="N66" s="69"/>
      <c r="O66" s="437"/>
      <c r="P66" s="71"/>
      <c r="Q66" s="71"/>
      <c r="R66" s="72"/>
      <c r="T66" s="1004"/>
      <c r="U66" s="1004"/>
      <c r="V66" s="1004"/>
      <c r="W66" s="1004"/>
      <c r="X66" s="1004"/>
      <c r="Y66" s="1004"/>
      <c r="Z66" s="1004"/>
      <c r="AA66" s="1004"/>
      <c r="AB66" s="1004"/>
      <c r="AC66" s="1004"/>
      <c r="AD66" s="1004"/>
      <c r="AE66" s="1004"/>
    </row>
    <row r="67" spans="2:31" ht="17.100000000000001" customHeight="1" outlineLevel="1" x14ac:dyDescent="0.25">
      <c r="B67" s="1428">
        <f>COUNT(B54:B66)</f>
        <v>0</v>
      </c>
      <c r="C67" s="44" t="s">
        <v>59</v>
      </c>
      <c r="D67" s="44">
        <f>D59+D65</f>
        <v>0</v>
      </c>
      <c r="E67" s="75"/>
      <c r="F67" s="122"/>
      <c r="G67" s="76"/>
      <c r="H67" s="123"/>
      <c r="I67" s="77"/>
      <c r="J67" s="297">
        <f>J59+J65</f>
        <v>0</v>
      </c>
      <c r="K67" s="297">
        <f>K59+K65</f>
        <v>0</v>
      </c>
      <c r="L67" s="297">
        <f>L59+L65</f>
        <v>0</v>
      </c>
      <c r="M67" s="224"/>
      <c r="N67" s="224"/>
      <c r="O67" s="438"/>
      <c r="P67" s="52"/>
      <c r="Q67" s="52"/>
      <c r="R67" s="53"/>
      <c r="T67" s="178">
        <f t="shared" ref="T67:AE67" si="0">SUM(T54:T66)</f>
        <v>0</v>
      </c>
      <c r="U67" s="178">
        <f t="shared" si="0"/>
        <v>0</v>
      </c>
      <c r="V67" s="178">
        <f t="shared" si="0"/>
        <v>0</v>
      </c>
      <c r="W67" s="178">
        <f t="shared" si="0"/>
        <v>0</v>
      </c>
      <c r="X67" s="178">
        <f t="shared" si="0"/>
        <v>0</v>
      </c>
      <c r="Y67" s="178">
        <f t="shared" si="0"/>
        <v>0</v>
      </c>
      <c r="Z67" s="178">
        <f t="shared" si="0"/>
        <v>0</v>
      </c>
      <c r="AA67" s="178">
        <f t="shared" si="0"/>
        <v>0</v>
      </c>
      <c r="AB67" s="178">
        <f t="shared" si="0"/>
        <v>0</v>
      </c>
      <c r="AC67" s="178">
        <f t="shared" si="0"/>
        <v>0</v>
      </c>
      <c r="AD67" s="178">
        <f t="shared" si="0"/>
        <v>0</v>
      </c>
      <c r="AE67" s="178">
        <f t="shared" si="0"/>
        <v>0</v>
      </c>
    </row>
    <row r="68" spans="2:31" s="23" customFormat="1" ht="18" customHeight="1" x14ac:dyDescent="0.25">
      <c r="B68" s="284"/>
      <c r="C68" s="284"/>
      <c r="D68" s="284"/>
      <c r="E68" s="124"/>
      <c r="F68" s="125"/>
      <c r="G68" s="126"/>
      <c r="H68" s="125"/>
      <c r="I68" s="126"/>
      <c r="J68" s="157"/>
      <c r="K68" s="127"/>
      <c r="L68" s="127"/>
      <c r="M68" s="176"/>
      <c r="N68" s="204"/>
      <c r="O68" s="439"/>
      <c r="P68" s="126"/>
      <c r="Q68" s="126"/>
      <c r="R68" s="129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2:31" ht="17.100000000000001" customHeight="1" x14ac:dyDescent="0.25">
      <c r="B69" s="78" t="s">
        <v>23</v>
      </c>
      <c r="C69" s="79" t="str">
        <f>'BMP 4'!C70</f>
        <v>Proses th. 2020</v>
      </c>
      <c r="D69" s="80"/>
      <c r="E69" s="234"/>
      <c r="F69" s="81"/>
      <c r="G69" s="80"/>
      <c r="H69" s="81"/>
      <c r="I69" s="80"/>
      <c r="J69" s="80"/>
      <c r="K69" s="82"/>
      <c r="O69" s="440"/>
      <c r="P69" s="80"/>
      <c r="Q69" s="80"/>
      <c r="R69" s="83"/>
    </row>
    <row r="70" spans="2:31" ht="17.100000000000001" customHeight="1" x14ac:dyDescent="0.25">
      <c r="B70" s="1654" t="s">
        <v>2</v>
      </c>
      <c r="C70" s="1654" t="s">
        <v>4</v>
      </c>
      <c r="D70" s="1643" t="s">
        <v>9</v>
      </c>
      <c r="E70" s="1655" t="s">
        <v>3</v>
      </c>
      <c r="F70" s="1656" t="s">
        <v>98</v>
      </c>
      <c r="G70" s="1657"/>
      <c r="H70" s="1657"/>
      <c r="I70" s="1657"/>
      <c r="J70" s="1658"/>
      <c r="K70" s="1659" t="s">
        <v>11</v>
      </c>
      <c r="L70" s="1659" t="s">
        <v>13</v>
      </c>
      <c r="M70" s="1660" t="s">
        <v>49</v>
      </c>
      <c r="N70" s="1660" t="s">
        <v>50</v>
      </c>
      <c r="O70" s="1661" t="s">
        <v>5</v>
      </c>
      <c r="P70" s="1643" t="s">
        <v>6</v>
      </c>
      <c r="Q70" s="1643" t="s">
        <v>61</v>
      </c>
      <c r="R70" s="1643" t="s">
        <v>7</v>
      </c>
      <c r="T70" s="1638" t="s">
        <v>128</v>
      </c>
      <c r="U70" s="1638"/>
      <c r="V70" s="1638"/>
      <c r="W70" s="1638"/>
      <c r="X70" s="1638"/>
      <c r="Y70" s="1638"/>
      <c r="Z70" s="1638"/>
      <c r="AA70" s="1638"/>
      <c r="AB70" s="1638"/>
      <c r="AC70" s="1638"/>
      <c r="AD70" s="1638"/>
      <c r="AE70" s="1638"/>
    </row>
    <row r="71" spans="2:31" ht="17.100000000000001" customHeight="1" x14ac:dyDescent="0.25">
      <c r="B71" s="1637"/>
      <c r="C71" s="1637"/>
      <c r="D71" s="1637"/>
      <c r="E71" s="1645"/>
      <c r="F71" s="1649"/>
      <c r="G71" s="1650"/>
      <c r="H71" s="1650"/>
      <c r="I71" s="1650"/>
      <c r="J71" s="1651"/>
      <c r="K71" s="1640"/>
      <c r="L71" s="1640"/>
      <c r="M71" s="1640"/>
      <c r="N71" s="1640"/>
      <c r="O71" s="1642"/>
      <c r="P71" s="1637"/>
      <c r="Q71" s="1637"/>
      <c r="R71" s="1637"/>
      <c r="T71" s="372" t="s">
        <v>38</v>
      </c>
      <c r="U71" s="372" t="s">
        <v>39</v>
      </c>
      <c r="V71" s="372" t="s">
        <v>40</v>
      </c>
      <c r="W71" s="372" t="s">
        <v>41</v>
      </c>
      <c r="X71" s="372" t="s">
        <v>36</v>
      </c>
      <c r="Y71" s="372" t="s">
        <v>42</v>
      </c>
      <c r="Z71" s="372" t="s">
        <v>43</v>
      </c>
      <c r="AA71" s="372" t="s">
        <v>44</v>
      </c>
      <c r="AB71" s="372" t="s">
        <v>45</v>
      </c>
      <c r="AC71" s="372" t="s">
        <v>46</v>
      </c>
      <c r="AD71" s="372" t="s">
        <v>47</v>
      </c>
      <c r="AE71" s="372" t="s">
        <v>48</v>
      </c>
    </row>
    <row r="72" spans="2:31" ht="17.100000000000001" customHeight="1" x14ac:dyDescent="0.25">
      <c r="B72" s="318"/>
      <c r="C72" s="318"/>
      <c r="D72" s="198"/>
      <c r="E72" s="319"/>
      <c r="F72" s="397"/>
      <c r="G72" s="321"/>
      <c r="H72" s="543"/>
      <c r="I72" s="323"/>
      <c r="J72" s="324"/>
      <c r="K72" s="733"/>
      <c r="L72" s="212"/>
      <c r="M72" s="201"/>
      <c r="N72" s="736"/>
      <c r="O72" s="441"/>
      <c r="P72" s="201"/>
      <c r="Q72" s="201"/>
      <c r="R72" s="318"/>
      <c r="T72" s="639"/>
      <c r="U72" s="639"/>
      <c r="V72" s="639"/>
      <c r="W72" s="639"/>
      <c r="X72" s="639"/>
      <c r="Y72" s="639"/>
      <c r="Z72" s="639"/>
      <c r="AA72" s="639"/>
      <c r="AB72" s="639"/>
      <c r="AC72" s="639"/>
      <c r="AD72" s="639"/>
      <c r="AE72" s="639"/>
    </row>
    <row r="73" spans="2:31" ht="17.100000000000001" customHeight="1" x14ac:dyDescent="0.25">
      <c r="B73" s="536"/>
      <c r="C73" s="536"/>
      <c r="D73" s="220"/>
      <c r="E73" s="544"/>
      <c r="F73" s="545"/>
      <c r="G73" s="515"/>
      <c r="H73" s="516"/>
      <c r="I73" s="517"/>
      <c r="J73" s="499"/>
      <c r="K73" s="734"/>
      <c r="L73" s="735"/>
      <c r="M73" s="529"/>
      <c r="N73" s="737"/>
      <c r="O73" s="546"/>
      <c r="P73" s="621"/>
      <c r="Q73" s="621"/>
      <c r="R73" s="536"/>
      <c r="T73" s="1031"/>
      <c r="U73" s="1031"/>
      <c r="V73" s="1031"/>
      <c r="W73" s="1031"/>
      <c r="X73" s="1032"/>
      <c r="Y73" s="1031"/>
      <c r="Z73" s="1031"/>
      <c r="AA73" s="1031"/>
      <c r="AB73" s="1031"/>
      <c r="AC73" s="1031"/>
      <c r="AD73" s="1031"/>
      <c r="AE73" s="1031"/>
    </row>
    <row r="74" spans="2:31" ht="17.100000000000001" customHeight="1" x14ac:dyDescent="0.25">
      <c r="B74" s="523"/>
      <c r="C74" s="523"/>
      <c r="D74" s="524"/>
      <c r="E74" s="1348"/>
      <c r="F74" s="1429"/>
      <c r="G74" s="1437"/>
      <c r="H74" s="1438"/>
      <c r="I74" s="1439"/>
      <c r="J74" s="1023"/>
      <c r="K74" s="666"/>
      <c r="L74" s="1250"/>
      <c r="M74" s="1242"/>
      <c r="N74" s="1569"/>
      <c r="O74" s="550"/>
      <c r="P74" s="1251"/>
      <c r="Q74" s="1251"/>
      <c r="R74" s="1237"/>
      <c r="T74" s="1516"/>
      <c r="U74" s="1516"/>
      <c r="V74" s="1516"/>
      <c r="W74" s="1516"/>
      <c r="X74" s="1570"/>
      <c r="Y74" s="1516"/>
      <c r="Z74" s="1516"/>
      <c r="AA74" s="1516"/>
      <c r="AB74" s="1516"/>
      <c r="AC74" s="1516"/>
      <c r="AD74" s="1516"/>
      <c r="AE74" s="1516"/>
    </row>
    <row r="75" spans="2:31" ht="17.100000000000001" customHeight="1" x14ac:dyDescent="0.25">
      <c r="B75" s="523"/>
      <c r="C75" s="523"/>
      <c r="D75" s="524"/>
      <c r="E75" s="544"/>
      <c r="F75" s="545"/>
      <c r="G75" s="515"/>
      <c r="H75" s="516"/>
      <c r="I75" s="517"/>
      <c r="J75" s="499"/>
      <c r="K75" s="666"/>
      <c r="L75" s="735"/>
      <c r="M75" s="529"/>
      <c r="N75" s="737"/>
      <c r="O75" s="550"/>
      <c r="P75" s="621"/>
      <c r="Q75" s="621"/>
      <c r="R75" s="544"/>
      <c r="T75" s="1031"/>
      <c r="U75" s="1031"/>
      <c r="V75" s="1031"/>
      <c r="W75" s="1031"/>
      <c r="X75" s="1032"/>
      <c r="Y75" s="1031"/>
      <c r="Z75" s="1031"/>
      <c r="AA75" s="1031"/>
      <c r="AB75" s="1031"/>
      <c r="AC75" s="1031"/>
      <c r="AD75" s="1031"/>
      <c r="AE75" s="1031"/>
    </row>
    <row r="76" spans="2:31" ht="17.100000000000001" customHeight="1" x14ac:dyDescent="0.25">
      <c r="B76" s="344"/>
      <c r="C76" s="344"/>
      <c r="D76" s="338"/>
      <c r="E76" s="338"/>
      <c r="F76" s="399"/>
      <c r="G76" s="400"/>
      <c r="H76" s="401"/>
      <c r="I76" s="402"/>
      <c r="J76" s="403"/>
      <c r="K76" s="635"/>
      <c r="L76" s="350"/>
      <c r="M76" s="529"/>
      <c r="N76" s="355"/>
      <c r="O76" s="547"/>
      <c r="P76" s="353"/>
      <c r="Q76" s="353"/>
      <c r="R76" s="355"/>
      <c r="T76" s="1033"/>
      <c r="U76" s="1033"/>
      <c r="V76" s="1033"/>
      <c r="W76" s="1033"/>
      <c r="X76" s="1033"/>
      <c r="Y76" s="1033"/>
      <c r="Z76" s="1033"/>
      <c r="AA76" s="1033"/>
      <c r="AB76" s="1033"/>
      <c r="AC76" s="1033"/>
      <c r="AD76" s="1033"/>
      <c r="AE76" s="1033"/>
    </row>
    <row r="77" spans="2:31" ht="17.100000000000001" customHeight="1" outlineLevel="1" x14ac:dyDescent="0.25">
      <c r="B77" s="74"/>
      <c r="C77" s="44" t="s">
        <v>0</v>
      </c>
      <c r="D77" s="44">
        <f>D73</f>
        <v>0</v>
      </c>
      <c r="E77" s="75"/>
      <c r="F77" s="46"/>
      <c r="G77" s="47"/>
      <c r="H77" s="48"/>
      <c r="I77" s="49"/>
      <c r="J77" s="50">
        <f>SUM(J72:J76)</f>
        <v>0</v>
      </c>
      <c r="K77" s="50">
        <f>SUM(K72:K76)</f>
        <v>0</v>
      </c>
      <c r="L77" s="50">
        <f>SUM(L72:L76)</f>
        <v>0</v>
      </c>
      <c r="M77" s="224"/>
      <c r="N77" s="224"/>
      <c r="O77" s="436"/>
      <c r="P77" s="52"/>
      <c r="Q77" s="52"/>
      <c r="R77" s="53"/>
      <c r="T77" s="1033"/>
      <c r="U77" s="1033"/>
      <c r="V77" s="1033"/>
      <c r="W77" s="1033"/>
      <c r="X77" s="1033"/>
      <c r="Y77" s="1033"/>
      <c r="Z77" s="1033"/>
      <c r="AA77" s="1033"/>
      <c r="AB77" s="1033"/>
      <c r="AC77" s="1033"/>
      <c r="AD77" s="1033"/>
      <c r="AE77" s="1033"/>
    </row>
    <row r="78" spans="2:31" ht="17.100000000000001" customHeight="1" x14ac:dyDescent="0.25">
      <c r="B78" s="318"/>
      <c r="C78" s="318"/>
      <c r="D78" s="198"/>
      <c r="E78" s="319"/>
      <c r="F78" s="397"/>
      <c r="G78" s="321"/>
      <c r="H78" s="543"/>
      <c r="I78" s="323"/>
      <c r="J78" s="324"/>
      <c r="K78" s="200"/>
      <c r="L78" s="212"/>
      <c r="M78" s="201"/>
      <c r="N78" s="212"/>
      <c r="O78" s="431"/>
      <c r="P78" s="201"/>
      <c r="Q78" s="201"/>
      <c r="R78" s="318"/>
      <c r="T78" s="948"/>
      <c r="U78" s="948"/>
      <c r="V78" s="948"/>
      <c r="W78" s="948"/>
      <c r="X78" s="948"/>
      <c r="Y78" s="948"/>
      <c r="Z78" s="948"/>
      <c r="AA78" s="948"/>
      <c r="AB78" s="948"/>
      <c r="AC78" s="948"/>
      <c r="AD78" s="948"/>
      <c r="AE78" s="948"/>
    </row>
    <row r="79" spans="2:31" ht="17.100000000000001" customHeight="1" x14ac:dyDescent="0.25">
      <c r="B79" s="956"/>
      <c r="C79" s="956"/>
      <c r="D79" s="949"/>
      <c r="E79" s="987"/>
      <c r="F79" s="988"/>
      <c r="G79" s="989"/>
      <c r="H79" s="990"/>
      <c r="I79" s="991"/>
      <c r="J79" s="1028"/>
      <c r="K79" s="993"/>
      <c r="L79" s="967"/>
      <c r="M79" s="948"/>
      <c r="N79" s="967"/>
      <c r="O79" s="1018"/>
      <c r="P79" s="948"/>
      <c r="Q79" s="948"/>
      <c r="R79" s="956"/>
      <c r="T79" s="948"/>
      <c r="U79" s="948"/>
      <c r="V79" s="948"/>
      <c r="W79" s="948"/>
      <c r="X79" s="948"/>
      <c r="Y79" s="948"/>
      <c r="Z79" s="948"/>
      <c r="AA79" s="948"/>
      <c r="AB79" s="948"/>
      <c r="AC79" s="948"/>
      <c r="AD79" s="948"/>
      <c r="AE79" s="948"/>
    </row>
    <row r="80" spans="2:31" ht="17.100000000000001" customHeight="1" x14ac:dyDescent="0.25">
      <c r="B80" s="1237"/>
      <c r="C80" s="1237"/>
      <c r="D80" s="1238"/>
      <c r="E80" s="1348"/>
      <c r="F80" s="1429"/>
      <c r="G80" s="1430"/>
      <c r="H80" s="1431"/>
      <c r="I80" s="1432"/>
      <c r="J80" s="1028"/>
      <c r="K80" s="1255"/>
      <c r="L80" s="1240"/>
      <c r="M80" s="1241"/>
      <c r="N80" s="1240"/>
      <c r="O80" s="1018"/>
      <c r="P80" s="1241"/>
      <c r="Q80" s="1241"/>
      <c r="R80" s="1237"/>
      <c r="T80" s="1241"/>
      <c r="U80" s="1241"/>
      <c r="V80" s="1241"/>
      <c r="W80" s="1241"/>
      <c r="X80" s="1241"/>
      <c r="Y80" s="1241"/>
      <c r="Z80" s="1241"/>
      <c r="AA80" s="1241"/>
      <c r="AB80" s="1241"/>
      <c r="AC80" s="1241"/>
      <c r="AD80" s="1241"/>
      <c r="AE80" s="1241"/>
    </row>
    <row r="81" spans="2:31" ht="17.100000000000001" customHeight="1" x14ac:dyDescent="0.25">
      <c r="B81" s="956"/>
      <c r="C81" s="956"/>
      <c r="D81" s="949"/>
      <c r="E81" s="987"/>
      <c r="F81" s="988"/>
      <c r="G81" s="989"/>
      <c r="H81" s="990"/>
      <c r="I81" s="991"/>
      <c r="J81" s="1028"/>
      <c r="K81" s="993"/>
      <c r="L81" s="967"/>
      <c r="M81" s="948"/>
      <c r="N81" s="967"/>
      <c r="O81" s="1018"/>
      <c r="P81" s="948"/>
      <c r="Q81" s="948"/>
      <c r="R81" s="956"/>
      <c r="T81" s="948"/>
      <c r="U81" s="948"/>
      <c r="V81" s="948"/>
      <c r="W81" s="948"/>
      <c r="X81" s="948"/>
      <c r="Y81" s="948"/>
      <c r="Z81" s="948"/>
      <c r="AA81" s="948"/>
      <c r="AB81" s="948"/>
      <c r="AC81" s="948"/>
      <c r="AD81" s="948"/>
      <c r="AE81" s="948"/>
    </row>
    <row r="82" spans="2:31" ht="17.100000000000001" customHeight="1" x14ac:dyDescent="0.25">
      <c r="B82" s="994"/>
      <c r="C82" s="994"/>
      <c r="D82" s="881"/>
      <c r="E82" s="881"/>
      <c r="F82" s="995"/>
      <c r="G82" s="883"/>
      <c r="H82" s="996"/>
      <c r="I82" s="885"/>
      <c r="J82" s="886"/>
      <c r="K82" s="997"/>
      <c r="L82" s="998"/>
      <c r="M82" s="958"/>
      <c r="N82" s="998"/>
      <c r="O82" s="978"/>
      <c r="P82" s="999"/>
      <c r="Q82" s="999"/>
      <c r="R82" s="1000"/>
      <c r="T82" s="1001"/>
      <c r="U82" s="1001"/>
      <c r="V82" s="1001"/>
      <c r="W82" s="1001"/>
      <c r="X82" s="1002"/>
      <c r="Y82" s="1001"/>
      <c r="Z82" s="1001"/>
      <c r="AA82" s="1001"/>
      <c r="AB82" s="1001"/>
      <c r="AC82" s="1001"/>
      <c r="AD82" s="1001"/>
      <c r="AE82" s="1001"/>
    </row>
    <row r="83" spans="2:31" ht="17.100000000000001" customHeight="1" outlineLevel="1" x14ac:dyDescent="0.25">
      <c r="B83" s="94"/>
      <c r="C83" s="44" t="s">
        <v>0</v>
      </c>
      <c r="D83" s="44">
        <f>D79</f>
        <v>0</v>
      </c>
      <c r="E83" s="95"/>
      <c r="F83" s="46"/>
      <c r="G83" s="47"/>
      <c r="H83" s="48"/>
      <c r="I83" s="49"/>
      <c r="J83" s="275">
        <f>SUM(J78:J82)</f>
        <v>0</v>
      </c>
      <c r="K83" s="275">
        <f>SUM(K78:K82)</f>
        <v>0</v>
      </c>
      <c r="L83" s="275">
        <f>SUM(L78:L82)</f>
        <v>0</v>
      </c>
      <c r="M83" s="224"/>
      <c r="N83" s="224"/>
      <c r="O83" s="435"/>
      <c r="P83" s="97"/>
      <c r="Q83" s="97"/>
      <c r="R83" s="98"/>
      <c r="S83" s="23"/>
      <c r="T83" s="1003"/>
      <c r="U83" s="1003"/>
      <c r="V83" s="1003"/>
      <c r="W83" s="1003"/>
      <c r="X83" s="1003"/>
      <c r="Y83" s="1003"/>
      <c r="Z83" s="1003"/>
      <c r="AA83" s="1003"/>
      <c r="AB83" s="1003"/>
      <c r="AC83" s="1003"/>
      <c r="AD83" s="1003"/>
      <c r="AE83" s="1003"/>
    </row>
    <row r="84" spans="2:31" ht="7.5" customHeight="1" x14ac:dyDescent="0.25">
      <c r="F84" s="301"/>
      <c r="H84" s="301"/>
      <c r="J84" s="301"/>
      <c r="K84" s="301"/>
      <c r="L84" s="305"/>
      <c r="T84" s="1034"/>
      <c r="U84" s="1034"/>
      <c r="V84" s="1034"/>
      <c r="W84" s="1034"/>
      <c r="X84" s="1034"/>
      <c r="Y84" s="1034"/>
      <c r="Z84" s="1034"/>
      <c r="AA84" s="1034"/>
      <c r="AB84" s="1034"/>
      <c r="AC84" s="1034"/>
      <c r="AD84" s="1034"/>
      <c r="AE84" s="1034"/>
    </row>
    <row r="85" spans="2:31" ht="17.100000000000001" customHeight="1" x14ac:dyDescent="0.25">
      <c r="B85" s="1428">
        <f>COUNT(B72:B84)</f>
        <v>0</v>
      </c>
      <c r="C85" s="44" t="s">
        <v>60</v>
      </c>
      <c r="D85" s="44">
        <f>D77+D83</f>
        <v>0</v>
      </c>
      <c r="E85" s="75"/>
      <c r="F85" s="122"/>
      <c r="G85" s="76"/>
      <c r="H85" s="123"/>
      <c r="I85" s="77"/>
      <c r="J85" s="297">
        <f>J77+J83</f>
        <v>0</v>
      </c>
      <c r="K85" s="297">
        <f>K77+K83</f>
        <v>0</v>
      </c>
      <c r="L85" s="297">
        <f>L77+L83</f>
        <v>0</v>
      </c>
      <c r="M85" s="224"/>
      <c r="N85" s="224"/>
      <c r="O85" s="438"/>
      <c r="P85" s="52"/>
      <c r="Q85" s="52"/>
      <c r="R85" s="53"/>
      <c r="T85" s="1035">
        <f>SUM(T72:T84)</f>
        <v>0</v>
      </c>
      <c r="U85" s="1035">
        <f t="shared" ref="U85:AE85" si="1">SUM(U72:U84)</f>
        <v>0</v>
      </c>
      <c r="V85" s="1035">
        <f>SUM(V72:V84)</f>
        <v>0</v>
      </c>
      <c r="W85" s="1035">
        <f t="shared" si="1"/>
        <v>0</v>
      </c>
      <c r="X85" s="1035">
        <f>SUM(X72:X84)</f>
        <v>0</v>
      </c>
      <c r="Y85" s="1035">
        <f t="shared" si="1"/>
        <v>0</v>
      </c>
      <c r="Z85" s="1035">
        <f t="shared" si="1"/>
        <v>0</v>
      </c>
      <c r="AA85" s="1035">
        <f t="shared" si="1"/>
        <v>0</v>
      </c>
      <c r="AB85" s="1035">
        <f t="shared" si="1"/>
        <v>0</v>
      </c>
      <c r="AC85" s="1035">
        <f t="shared" si="1"/>
        <v>0</v>
      </c>
      <c r="AD85" s="1035">
        <f t="shared" si="1"/>
        <v>0</v>
      </c>
      <c r="AE85" s="1035">
        <f t="shared" si="1"/>
        <v>0</v>
      </c>
    </row>
    <row r="86" spans="2:31" ht="7.5" customHeight="1" x14ac:dyDescent="0.25">
      <c r="B86" s="99"/>
      <c r="C86" s="99"/>
      <c r="D86" s="99"/>
      <c r="E86" s="99"/>
      <c r="F86" s="279"/>
      <c r="G86" s="99"/>
      <c r="H86" s="279"/>
      <c r="I86" s="99"/>
      <c r="J86" s="279"/>
      <c r="K86" s="279"/>
      <c r="L86" s="279"/>
      <c r="M86" s="177"/>
      <c r="N86" s="205"/>
      <c r="O86" s="452"/>
      <c r="P86" s="99"/>
      <c r="Q86" s="99"/>
      <c r="R86" s="99"/>
      <c r="T86" s="738"/>
      <c r="U86" s="738"/>
      <c r="V86" s="738"/>
      <c r="W86" s="738"/>
      <c r="X86" s="738"/>
      <c r="Y86" s="738"/>
      <c r="Z86" s="738"/>
      <c r="AA86" s="738"/>
      <c r="AB86" s="738"/>
      <c r="AC86" s="738"/>
      <c r="AD86" s="738"/>
      <c r="AE86" s="738"/>
    </row>
    <row r="87" spans="2:31" ht="17.100000000000001" customHeight="1" thickBot="1" x14ac:dyDescent="0.3">
      <c r="B87" s="100">
        <f>B85+B67</f>
        <v>0</v>
      </c>
      <c r="C87" s="100" t="s">
        <v>8</v>
      </c>
      <c r="D87" s="101">
        <f>D85+D67</f>
        <v>0</v>
      </c>
      <c r="E87" s="102"/>
      <c r="F87" s="103"/>
      <c r="G87" s="104"/>
      <c r="H87" s="103"/>
      <c r="I87" s="104"/>
      <c r="J87" s="304">
        <f>J85+J67</f>
        <v>0</v>
      </c>
      <c r="K87" s="304">
        <f>K67+K85</f>
        <v>0</v>
      </c>
      <c r="L87" s="304">
        <f>L67+L85</f>
        <v>0</v>
      </c>
      <c r="M87" s="469"/>
      <c r="N87" s="470"/>
      <c r="O87" s="453"/>
      <c r="P87" s="107"/>
      <c r="Q87" s="107"/>
      <c r="R87" s="108"/>
      <c r="T87" s="178">
        <f t="shared" ref="T87:AE87" si="2">T85+T67</f>
        <v>0</v>
      </c>
      <c r="U87" s="178">
        <f t="shared" si="2"/>
        <v>0</v>
      </c>
      <c r="V87" s="178">
        <f t="shared" si="2"/>
        <v>0</v>
      </c>
      <c r="W87" s="178">
        <f t="shared" si="2"/>
        <v>0</v>
      </c>
      <c r="X87" s="178">
        <f>X85+X67</f>
        <v>0</v>
      </c>
      <c r="Y87" s="178">
        <f t="shared" si="2"/>
        <v>0</v>
      </c>
      <c r="Z87" s="178">
        <f t="shared" si="2"/>
        <v>0</v>
      </c>
      <c r="AA87" s="178">
        <f t="shared" si="2"/>
        <v>0</v>
      </c>
      <c r="AB87" s="178">
        <f t="shared" si="2"/>
        <v>0</v>
      </c>
      <c r="AC87" s="178">
        <f t="shared" si="2"/>
        <v>0</v>
      </c>
      <c r="AD87" s="178">
        <f t="shared" si="2"/>
        <v>0</v>
      </c>
      <c r="AE87" s="178">
        <f t="shared" si="2"/>
        <v>0</v>
      </c>
    </row>
    <row r="88" spans="2:31" ht="17.100000000000001" customHeight="1" thickTop="1" x14ac:dyDescent="0.25"/>
    <row r="89" spans="2:31" ht="17.100000000000001" customHeight="1" x14ac:dyDescent="0.25">
      <c r="B89" s="111" t="str">
        <f>Rekap!B25</f>
        <v>Jember, 31 Januari 2020</v>
      </c>
    </row>
    <row r="90" spans="2:31" ht="17.100000000000001" customHeight="1" x14ac:dyDescent="0.25">
      <c r="B90" s="112" t="s">
        <v>1</v>
      </c>
    </row>
    <row r="91" spans="2:31" ht="17.100000000000001" customHeight="1" x14ac:dyDescent="0.25">
      <c r="B91" s="112"/>
    </row>
  </sheetData>
  <mergeCells count="63"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45:R45"/>
    <mergeCell ref="R8:R9"/>
    <mergeCell ref="B25:B26"/>
    <mergeCell ref="C25:C26"/>
    <mergeCell ref="D25:D26"/>
    <mergeCell ref="E25:E26"/>
    <mergeCell ref="F25:J26"/>
    <mergeCell ref="K25:K26"/>
    <mergeCell ref="L25:L26"/>
    <mergeCell ref="M25:M26"/>
    <mergeCell ref="N25:N26"/>
    <mergeCell ref="L8:L9"/>
    <mergeCell ref="M8:M9"/>
    <mergeCell ref="N8:N9"/>
    <mergeCell ref="O8:O9"/>
    <mergeCell ref="P8:P9"/>
    <mergeCell ref="O25:O26"/>
    <mergeCell ref="P25:P26"/>
    <mergeCell ref="Q25:Q26"/>
    <mergeCell ref="R25:R26"/>
    <mergeCell ref="B43:M43"/>
    <mergeCell ref="B46:R46"/>
    <mergeCell ref="B47:R47"/>
    <mergeCell ref="B48:P48"/>
    <mergeCell ref="B52:B53"/>
    <mergeCell ref="C52:C53"/>
    <mergeCell ref="D52:D53"/>
    <mergeCell ref="E52:E53"/>
    <mergeCell ref="F52:J53"/>
    <mergeCell ref="K52:K53"/>
    <mergeCell ref="L52:L53"/>
    <mergeCell ref="T52:AE52"/>
    <mergeCell ref="B70:B71"/>
    <mergeCell ref="C70:C71"/>
    <mergeCell ref="D70:D71"/>
    <mergeCell ref="E70:E71"/>
    <mergeCell ref="F70:J71"/>
    <mergeCell ref="K70:K71"/>
    <mergeCell ref="L70:L71"/>
    <mergeCell ref="M70:M71"/>
    <mergeCell ref="N70:N71"/>
    <mergeCell ref="M52:M53"/>
    <mergeCell ref="N52:N53"/>
    <mergeCell ref="O52:O53"/>
    <mergeCell ref="P52:P53"/>
    <mergeCell ref="Q52:Q53"/>
    <mergeCell ref="R52:R53"/>
    <mergeCell ref="O70:O71"/>
    <mergeCell ref="P70:P71"/>
    <mergeCell ref="Q70:Q71"/>
    <mergeCell ref="R70:R71"/>
    <mergeCell ref="T70:AE70"/>
  </mergeCells>
  <printOptions horizontalCentered="1"/>
  <pageMargins left="0.39370078740157483" right="0" top="0.51181102362204722" bottom="0.11811023622047245" header="0" footer="0"/>
  <pageSetup paperSize="9" fitToHeight="0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A1:EX96"/>
  <sheetViews>
    <sheetView showOutlineSymbols="0" topLeftCell="A88" zoomScale="85" zoomScaleNormal="85" workbookViewId="0">
      <selection activeCell="B19" sqref="B19:R22"/>
    </sheetView>
  </sheetViews>
  <sheetFormatPr defaultColWidth="9.140625" defaultRowHeight="21" customHeight="1" outlineLevelRow="1" outlineLevelCol="1" x14ac:dyDescent="0.25"/>
  <cols>
    <col min="1" max="1" width="5" style="22" customWidth="1"/>
    <col min="2" max="2" width="5.140625" style="22" customWidth="1"/>
    <col min="3" max="3" width="11.42578125" style="22" customWidth="1"/>
    <col min="4" max="4" width="5.7109375" style="22" customWidth="1"/>
    <col min="5" max="5" width="10" style="24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0" style="25" customWidth="1"/>
    <col min="11" max="11" width="10" style="27" customWidth="1"/>
    <col min="12" max="12" width="9.28515625" style="22" customWidth="1"/>
    <col min="13" max="13" width="11.42578125" style="28" customWidth="1"/>
    <col min="14" max="14" width="13.5703125" style="22" customWidth="1"/>
    <col min="15" max="15" width="10" style="429" customWidth="1"/>
    <col min="16" max="16" width="10.7109375" style="22" customWidth="1"/>
    <col min="17" max="17" width="10.7109375" style="22" bestFit="1" customWidth="1"/>
    <col min="18" max="18" width="17.7109375" style="22" customWidth="1"/>
    <col min="19" max="16384" width="9.140625" style="22"/>
  </cols>
  <sheetData>
    <row r="1" spans="1:154" ht="21" customHeight="1" x14ac:dyDescent="0.25">
      <c r="C1" s="23"/>
    </row>
    <row r="2" spans="1:154" ht="21" customHeight="1" x14ac:dyDescent="0.25">
      <c r="B2" s="1652" t="s">
        <v>14</v>
      </c>
      <c r="C2" s="1652"/>
      <c r="D2" s="1652"/>
      <c r="E2" s="1652"/>
      <c r="F2" s="1652"/>
      <c r="G2" s="1652"/>
      <c r="H2" s="1652"/>
      <c r="I2" s="1652"/>
      <c r="J2" s="1652"/>
      <c r="K2" s="1652"/>
      <c r="L2" s="1652"/>
      <c r="M2" s="1652"/>
      <c r="N2" s="1652"/>
      <c r="O2" s="1652"/>
      <c r="P2" s="1652"/>
      <c r="Q2" s="1652"/>
      <c r="R2" s="1652"/>
    </row>
    <row r="3" spans="1:154" ht="21" customHeight="1" x14ac:dyDescent="0.25">
      <c r="B3" s="1652" t="s">
        <v>1</v>
      </c>
      <c r="C3" s="1652"/>
      <c r="D3" s="1652"/>
      <c r="E3" s="1652"/>
      <c r="F3" s="1652"/>
      <c r="G3" s="1652"/>
      <c r="H3" s="1652"/>
      <c r="I3" s="1652"/>
      <c r="J3" s="1652"/>
      <c r="K3" s="1652"/>
      <c r="L3" s="1652"/>
      <c r="M3" s="1652"/>
      <c r="N3" s="1652"/>
      <c r="O3" s="1652"/>
      <c r="P3" s="1652"/>
      <c r="Q3" s="1652"/>
      <c r="R3" s="1652"/>
    </row>
    <row r="4" spans="1:154" ht="21" customHeight="1" x14ac:dyDescent="0.25">
      <c r="B4" s="1652" t="str">
        <f>Rekap!B3</f>
        <v>BULAN JANUARI 2020</v>
      </c>
      <c r="C4" s="1652"/>
      <c r="D4" s="1652"/>
      <c r="E4" s="1652"/>
      <c r="F4" s="1652"/>
      <c r="G4" s="1652"/>
      <c r="H4" s="1652"/>
      <c r="I4" s="1652"/>
      <c r="J4" s="1652"/>
      <c r="K4" s="1652"/>
      <c r="L4" s="1652"/>
      <c r="M4" s="1652"/>
      <c r="N4" s="1652"/>
      <c r="O4" s="1652"/>
      <c r="P4" s="1652"/>
      <c r="Q4" s="1652"/>
      <c r="R4" s="1652"/>
    </row>
    <row r="5" spans="1:154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430"/>
      <c r="P5" s="211"/>
      <c r="Q5" s="211"/>
      <c r="R5" s="211"/>
    </row>
    <row r="6" spans="1:154" ht="18" customHeight="1" thickTop="1" x14ac:dyDescent="0.25">
      <c r="B6" s="30" t="s">
        <v>15</v>
      </c>
      <c r="C6" s="31" t="s">
        <v>66</v>
      </c>
      <c r="D6" s="374"/>
      <c r="E6" s="374"/>
      <c r="F6" s="33"/>
      <c r="G6" s="374"/>
      <c r="H6" s="33"/>
      <c r="I6" s="374"/>
      <c r="J6" s="374"/>
      <c r="L6" s="374"/>
      <c r="M6" s="374"/>
    </row>
    <row r="7" spans="1:154" ht="18" customHeight="1" x14ac:dyDescent="0.25">
      <c r="B7" s="30" t="s">
        <v>22</v>
      </c>
      <c r="C7" s="31" t="str">
        <f>'BMP 4'!C7</f>
        <v>Proses sd. 2019</v>
      </c>
      <c r="D7" s="374"/>
      <c r="E7" s="32"/>
      <c r="F7" s="33"/>
      <c r="G7" s="374"/>
      <c r="H7" s="33"/>
      <c r="I7" s="374"/>
      <c r="J7" s="374"/>
      <c r="L7" s="374"/>
      <c r="M7" s="374"/>
    </row>
    <row r="8" spans="1:154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59" t="s">
        <v>11</v>
      </c>
      <c r="L8" s="1659" t="s">
        <v>13</v>
      </c>
      <c r="M8" s="1660" t="s">
        <v>49</v>
      </c>
      <c r="N8" s="1660" t="s">
        <v>50</v>
      </c>
      <c r="O8" s="1661" t="s">
        <v>5</v>
      </c>
      <c r="P8" s="1643" t="s">
        <v>6</v>
      </c>
      <c r="Q8" s="1643" t="s">
        <v>61</v>
      </c>
      <c r="R8" s="1643" t="s">
        <v>7</v>
      </c>
    </row>
    <row r="9" spans="1:154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40"/>
      <c r="L9" s="1640"/>
      <c r="M9" s="1640"/>
      <c r="N9" s="1640"/>
      <c r="O9" s="1642"/>
      <c r="P9" s="1637"/>
      <c r="Q9" s="1637"/>
      <c r="R9" s="1637"/>
    </row>
    <row r="10" spans="1:154" ht="17.100000000000001" customHeight="1" x14ac:dyDescent="0.25">
      <c r="B10" s="253"/>
      <c r="C10" s="254"/>
      <c r="D10" s="198"/>
      <c r="E10" s="198"/>
      <c r="F10" s="513"/>
      <c r="G10" s="255"/>
      <c r="H10" s="514"/>
      <c r="I10" s="256"/>
      <c r="J10" s="257"/>
      <c r="K10" s="258"/>
      <c r="L10" s="212"/>
      <c r="M10" s="201"/>
      <c r="N10" s="212"/>
      <c r="O10" s="431"/>
      <c r="P10" s="247"/>
      <c r="Q10" s="247"/>
      <c r="R10" s="259"/>
    </row>
    <row r="11" spans="1:154" ht="17.100000000000001" customHeight="1" x14ac:dyDescent="0.25">
      <c r="A11" s="73"/>
      <c r="B11" s="956"/>
      <c r="C11" s="956"/>
      <c r="D11" s="949"/>
      <c r="E11" s="949"/>
      <c r="F11" s="1007"/>
      <c r="G11" s="939"/>
      <c r="H11" s="1009"/>
      <c r="I11" s="941"/>
      <c r="J11" s="1039"/>
      <c r="K11" s="993"/>
      <c r="L11" s="967"/>
      <c r="M11" s="948"/>
      <c r="N11" s="967"/>
      <c r="O11" s="1018"/>
      <c r="P11" s="968"/>
      <c r="Q11" s="1037"/>
      <c r="R11" s="1040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3"/>
      <c r="EN11" s="73"/>
      <c r="EO11" s="73"/>
      <c r="EP11" s="73"/>
      <c r="EQ11" s="73"/>
      <c r="ER11" s="73"/>
      <c r="ES11" s="73"/>
      <c r="ET11" s="73"/>
      <c r="EU11" s="73"/>
      <c r="EV11" s="73"/>
      <c r="EW11" s="73"/>
      <c r="EX11" s="73"/>
    </row>
    <row r="12" spans="1:154" ht="17.100000000000001" customHeight="1" x14ac:dyDescent="0.25">
      <c r="B12" s="956"/>
      <c r="C12" s="956"/>
      <c r="D12" s="949"/>
      <c r="E12" s="1041"/>
      <c r="F12" s="1007"/>
      <c r="G12" s="939"/>
      <c r="H12" s="1009"/>
      <c r="I12" s="941"/>
      <c r="J12" s="1039"/>
      <c r="K12" s="966"/>
      <c r="L12" s="967"/>
      <c r="M12" s="948"/>
      <c r="N12" s="967"/>
      <c r="O12" s="1018"/>
      <c r="P12" s="1019"/>
      <c r="Q12" s="1019"/>
      <c r="R12" s="1042"/>
    </row>
    <row r="13" spans="1:154" ht="17.100000000000001" customHeight="1" x14ac:dyDescent="0.25">
      <c r="B13" s="974"/>
      <c r="C13" s="880"/>
      <c r="D13" s="881"/>
      <c r="E13" s="1043"/>
      <c r="F13" s="995"/>
      <c r="G13" s="883"/>
      <c r="H13" s="996"/>
      <c r="I13" s="885"/>
      <c r="J13" s="886"/>
      <c r="K13" s="975"/>
      <c r="L13" s="976"/>
      <c r="M13" s="977"/>
      <c r="N13" s="976"/>
      <c r="O13" s="978"/>
      <c r="P13" s="979"/>
      <c r="Q13" s="979"/>
      <c r="R13" s="1044"/>
    </row>
    <row r="14" spans="1:154" ht="17.100000000000001" customHeight="1" x14ac:dyDescent="0.25">
      <c r="B14" s="74"/>
      <c r="C14" s="44" t="s">
        <v>0</v>
      </c>
      <c r="D14" s="44">
        <f>D11</f>
        <v>0</v>
      </c>
      <c r="E14" s="75"/>
      <c r="F14" s="46"/>
      <c r="G14" s="47"/>
      <c r="H14" s="48"/>
      <c r="I14" s="49"/>
      <c r="J14" s="50">
        <f>SUM(J10:J12)</f>
        <v>0</v>
      </c>
      <c r="K14" s="50">
        <f>SUM(K10:K12)</f>
        <v>0</v>
      </c>
      <c r="L14" s="50">
        <f>SUM(L10:L12)</f>
        <v>0</v>
      </c>
      <c r="M14" s="224"/>
      <c r="N14" s="224"/>
      <c r="O14" s="432"/>
      <c r="P14" s="52"/>
      <c r="Q14" s="52"/>
      <c r="R14" s="53"/>
    </row>
    <row r="15" spans="1:154" ht="17.100000000000001" customHeight="1" x14ac:dyDescent="0.25">
      <c r="B15" s="253"/>
      <c r="C15" s="254"/>
      <c r="D15" s="198"/>
      <c r="E15" s="198"/>
      <c r="F15" s="199"/>
      <c r="G15" s="255"/>
      <c r="H15" s="268"/>
      <c r="I15" s="256"/>
      <c r="J15" s="257"/>
      <c r="K15" s="258"/>
      <c r="L15" s="212"/>
      <c r="M15" s="201"/>
      <c r="N15" s="212"/>
      <c r="O15" s="431"/>
      <c r="P15" s="247"/>
      <c r="Q15" s="247"/>
      <c r="R15" s="259"/>
    </row>
    <row r="16" spans="1:154" ht="17.100000000000001" customHeight="1" x14ac:dyDescent="0.25">
      <c r="B16" s="965"/>
      <c r="C16" s="956"/>
      <c r="D16" s="949"/>
      <c r="E16" s="949"/>
      <c r="F16" s="1007"/>
      <c r="G16" s="939"/>
      <c r="H16" s="1009"/>
      <c r="I16" s="941"/>
      <c r="J16" s="1039"/>
      <c r="K16" s="966"/>
      <c r="L16" s="967"/>
      <c r="M16" s="948"/>
      <c r="N16" s="967"/>
      <c r="O16" s="1018"/>
      <c r="P16" s="972"/>
      <c r="Q16" s="1019"/>
      <c r="R16" s="1020"/>
    </row>
    <row r="17" spans="2:31" ht="17.100000000000001" customHeight="1" x14ac:dyDescent="0.25">
      <c r="B17" s="895"/>
      <c r="C17" s="880"/>
      <c r="D17" s="881"/>
      <c r="E17" s="1043"/>
      <c r="F17" s="995"/>
      <c r="G17" s="883"/>
      <c r="H17" s="996"/>
      <c r="I17" s="885"/>
      <c r="J17" s="886"/>
      <c r="K17" s="975"/>
      <c r="L17" s="976"/>
      <c r="M17" s="977"/>
      <c r="N17" s="976"/>
      <c r="O17" s="978"/>
      <c r="P17" s="979"/>
      <c r="Q17" s="979"/>
      <c r="R17" s="980"/>
    </row>
    <row r="18" spans="2:31" ht="17.100000000000001" customHeight="1" x14ac:dyDescent="0.25">
      <c r="B18" s="74"/>
      <c r="C18" s="44" t="s">
        <v>0</v>
      </c>
      <c r="D18" s="44">
        <f>D16</f>
        <v>0</v>
      </c>
      <c r="E18" s="75"/>
      <c r="F18" s="122"/>
      <c r="G18" s="76"/>
      <c r="H18" s="123"/>
      <c r="I18" s="77"/>
      <c r="J18" s="50">
        <f>SUM(J15:J16)</f>
        <v>0</v>
      </c>
      <c r="K18" s="50">
        <f>SUM(K15:K16)</f>
        <v>0</v>
      </c>
      <c r="L18" s="50">
        <f>SUM(L15:L16)</f>
        <v>0</v>
      </c>
      <c r="M18" s="224"/>
      <c r="N18" s="224"/>
      <c r="O18" s="432"/>
      <c r="P18" s="52"/>
      <c r="Q18" s="52"/>
      <c r="R18" s="53"/>
    </row>
    <row r="19" spans="2:31" ht="17.100000000000001" customHeight="1" x14ac:dyDescent="0.25">
      <c r="B19" s="822"/>
      <c r="C19" s="823"/>
      <c r="D19" s="823"/>
      <c r="E19" s="824"/>
      <c r="F19" s="825"/>
      <c r="G19" s="826"/>
      <c r="H19" s="827"/>
      <c r="I19" s="828"/>
      <c r="J19" s="829"/>
      <c r="K19" s="830"/>
      <c r="L19" s="830"/>
      <c r="M19" s="831"/>
      <c r="N19" s="830"/>
      <c r="O19" s="832"/>
      <c r="P19" s="833"/>
      <c r="Q19" s="833"/>
      <c r="R19" s="834"/>
      <c r="S19" s="23"/>
      <c r="T19" s="23"/>
      <c r="U19" s="23"/>
    </row>
    <row r="20" spans="2:31" ht="17.100000000000001" customHeight="1" x14ac:dyDescent="0.25">
      <c r="B20" s="1033"/>
      <c r="C20" s="956"/>
      <c r="D20" s="949"/>
      <c r="E20" s="955"/>
      <c r="F20" s="1007"/>
      <c r="G20" s="939"/>
      <c r="H20" s="1009"/>
      <c r="I20" s="941"/>
      <c r="J20" s="1023"/>
      <c r="K20" s="943"/>
      <c r="L20" s="943"/>
      <c r="M20" s="993"/>
      <c r="N20" s="993"/>
      <c r="O20" s="1018"/>
      <c r="P20" s="947"/>
      <c r="Q20" s="972"/>
      <c r="R20" s="943"/>
      <c r="S20" s="109" t="s">
        <v>101</v>
      </c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</row>
    <row r="21" spans="2:31" ht="17.100000000000001" customHeight="1" x14ac:dyDescent="0.25">
      <c r="B21" s="948"/>
      <c r="C21" s="967"/>
      <c r="D21" s="1045"/>
      <c r="E21" s="1046"/>
      <c r="F21" s="1007"/>
      <c r="G21" s="939"/>
      <c r="H21" s="1009"/>
      <c r="I21" s="941"/>
      <c r="J21" s="1023"/>
      <c r="K21" s="943"/>
      <c r="L21" s="943"/>
      <c r="M21" s="993"/>
      <c r="N21" s="993"/>
      <c r="O21" s="1018"/>
      <c r="P21" s="954"/>
      <c r="Q21" s="943"/>
      <c r="R21" s="943"/>
      <c r="S21" s="109" t="s">
        <v>101</v>
      </c>
    </row>
    <row r="22" spans="2:31" ht="17.100000000000001" customHeight="1" x14ac:dyDescent="0.25">
      <c r="B22" s="879"/>
      <c r="C22" s="998"/>
      <c r="D22" s="1047"/>
      <c r="E22" s="882"/>
      <c r="F22" s="995"/>
      <c r="G22" s="883"/>
      <c r="H22" s="996"/>
      <c r="I22" s="885"/>
      <c r="J22" s="1048"/>
      <c r="K22" s="887"/>
      <c r="L22" s="887"/>
      <c r="M22" s="888"/>
      <c r="N22" s="888"/>
      <c r="O22" s="978"/>
      <c r="P22" s="1049"/>
      <c r="Q22" s="887"/>
      <c r="R22" s="887"/>
    </row>
    <row r="23" spans="2:31" ht="17.100000000000001" customHeight="1" x14ac:dyDescent="0.25">
      <c r="B23" s="74"/>
      <c r="C23" s="44" t="s">
        <v>0</v>
      </c>
      <c r="D23" s="44">
        <f>D20</f>
        <v>0</v>
      </c>
      <c r="E23" s="75"/>
      <c r="F23" s="122"/>
      <c r="G23" s="76"/>
      <c r="H23" s="123"/>
      <c r="I23" s="77"/>
      <c r="J23" s="50">
        <f>SUM(J19:J21)</f>
        <v>0</v>
      </c>
      <c r="K23" s="50">
        <f>SUM(K19:K21)</f>
        <v>0</v>
      </c>
      <c r="L23" s="50">
        <f>SUM(L19:L21)</f>
        <v>0</v>
      </c>
      <c r="M23" s="224"/>
      <c r="N23" s="224"/>
      <c r="O23" s="432"/>
      <c r="P23" s="52"/>
      <c r="Q23" s="52"/>
      <c r="R23" s="53"/>
    </row>
    <row r="24" spans="2:31" ht="7.5" customHeight="1" x14ac:dyDescent="0.25">
      <c r="B24" s="63"/>
      <c r="C24" s="64"/>
      <c r="D24" s="64"/>
      <c r="E24" s="63"/>
      <c r="F24" s="68"/>
      <c r="G24" s="66"/>
      <c r="H24" s="68"/>
      <c r="I24" s="67"/>
      <c r="J24" s="68"/>
      <c r="K24" s="69"/>
      <c r="O24" s="437"/>
      <c r="P24" s="71"/>
      <c r="Q24" s="71"/>
      <c r="R24" s="72"/>
      <c r="S24" s="73"/>
      <c r="T24" s="73"/>
      <c r="U24" s="73"/>
      <c r="V24" s="109"/>
      <c r="W24" s="109"/>
      <c r="X24" s="109"/>
    </row>
    <row r="25" spans="2:31" ht="17.100000000000001" customHeight="1" x14ac:dyDescent="0.25">
      <c r="B25" s="44">
        <f>COUNT(B10:B24)</f>
        <v>0</v>
      </c>
      <c r="C25" s="44" t="s">
        <v>59</v>
      </c>
      <c r="D25" s="44">
        <f>D14+D18+D23</f>
        <v>0</v>
      </c>
      <c r="E25" s="75"/>
      <c r="F25" s="122"/>
      <c r="G25" s="76"/>
      <c r="H25" s="123"/>
      <c r="I25" s="77"/>
      <c r="J25" s="278">
        <f>J14+J18+J23</f>
        <v>0</v>
      </c>
      <c r="K25" s="277">
        <f>K14+K18+K23</f>
        <v>0</v>
      </c>
      <c r="L25" s="277">
        <f>L14+L18+L23</f>
        <v>0</v>
      </c>
      <c r="M25" s="281"/>
      <c r="N25" s="280"/>
      <c r="O25" s="438"/>
      <c r="P25" s="52"/>
      <c r="Q25" s="52"/>
      <c r="R25" s="53"/>
      <c r="S25" s="109"/>
      <c r="T25" s="109"/>
      <c r="U25" s="109"/>
      <c r="V25" s="109"/>
      <c r="W25" s="109"/>
      <c r="X25" s="109"/>
    </row>
    <row r="26" spans="2:31" ht="17.100000000000001" customHeight="1" x14ac:dyDescent="0.25">
      <c r="B26" s="124"/>
      <c r="C26" s="124"/>
      <c r="D26" s="124"/>
      <c r="E26" s="233"/>
      <c r="F26" s="130"/>
      <c r="G26" s="126"/>
      <c r="H26" s="130"/>
      <c r="I26" s="126"/>
      <c r="J26" s="125"/>
      <c r="K26" s="127"/>
      <c r="O26" s="439"/>
      <c r="P26" s="126"/>
      <c r="Q26" s="126"/>
      <c r="R26" s="129"/>
    </row>
    <row r="27" spans="2:31" ht="17.100000000000001" customHeight="1" x14ac:dyDescent="0.25">
      <c r="B27" s="78" t="s">
        <v>23</v>
      </c>
      <c r="C27" s="79" t="str">
        <f>'BMP 4'!C25</f>
        <v>Proses th. 2020</v>
      </c>
      <c r="D27" s="80"/>
      <c r="E27" s="234"/>
      <c r="F27" s="81"/>
      <c r="G27" s="80"/>
      <c r="H27" s="81"/>
      <c r="I27" s="80"/>
      <c r="J27" s="80"/>
      <c r="K27" s="82"/>
      <c r="O27" s="440"/>
      <c r="P27" s="80"/>
      <c r="Q27" s="80"/>
      <c r="R27" s="83"/>
    </row>
    <row r="28" spans="2:31" ht="17.100000000000001" customHeight="1" x14ac:dyDescent="0.25">
      <c r="B28" s="1643" t="s">
        <v>2</v>
      </c>
      <c r="C28" s="1643" t="s">
        <v>4</v>
      </c>
      <c r="D28" s="1643" t="s">
        <v>9</v>
      </c>
      <c r="E28" s="1655" t="s">
        <v>3</v>
      </c>
      <c r="F28" s="1656" t="s">
        <v>98</v>
      </c>
      <c r="G28" s="1657"/>
      <c r="H28" s="1657"/>
      <c r="I28" s="1657"/>
      <c r="J28" s="1658"/>
      <c r="K28" s="1659" t="s">
        <v>11</v>
      </c>
      <c r="L28" s="1659" t="s">
        <v>13</v>
      </c>
      <c r="M28" s="1660" t="s">
        <v>49</v>
      </c>
      <c r="N28" s="1660" t="s">
        <v>50</v>
      </c>
      <c r="O28" s="1661" t="s">
        <v>5</v>
      </c>
      <c r="P28" s="1643" t="s">
        <v>6</v>
      </c>
      <c r="Q28" s="1643" t="s">
        <v>61</v>
      </c>
      <c r="R28" s="1643" t="s">
        <v>7</v>
      </c>
      <c r="T28" s="84"/>
    </row>
    <row r="29" spans="2:31" ht="17.100000000000001" customHeight="1" x14ac:dyDescent="0.25">
      <c r="B29" s="1637"/>
      <c r="C29" s="1637"/>
      <c r="D29" s="1637"/>
      <c r="E29" s="1645"/>
      <c r="F29" s="1649"/>
      <c r="G29" s="1650"/>
      <c r="H29" s="1650"/>
      <c r="I29" s="1650"/>
      <c r="J29" s="1651"/>
      <c r="K29" s="1640"/>
      <c r="L29" s="1640"/>
      <c r="M29" s="1640"/>
      <c r="N29" s="1640"/>
      <c r="O29" s="1642"/>
      <c r="P29" s="1637"/>
      <c r="Q29" s="1637"/>
      <c r="R29" s="1637"/>
    </row>
    <row r="30" spans="2:31" ht="17.100000000000001" customHeight="1" x14ac:dyDescent="0.25">
      <c r="B30" s="318"/>
      <c r="C30" s="318"/>
      <c r="D30" s="198"/>
      <c r="E30" s="319"/>
      <c r="F30" s="397"/>
      <c r="G30" s="321"/>
      <c r="H30" s="543"/>
      <c r="I30" s="323"/>
      <c r="J30" s="324"/>
      <c r="K30" s="200"/>
      <c r="L30" s="212"/>
      <c r="M30" s="201"/>
      <c r="N30" s="212"/>
      <c r="O30" s="441"/>
      <c r="P30" s="201"/>
      <c r="Q30" s="201"/>
      <c r="R30" s="318"/>
    </row>
    <row r="31" spans="2:31" ht="17.100000000000001" customHeight="1" x14ac:dyDescent="0.25">
      <c r="B31" s="956"/>
      <c r="C31" s="956"/>
      <c r="D31" s="949"/>
      <c r="E31" s="987"/>
      <c r="F31" s="988"/>
      <c r="G31" s="989"/>
      <c r="H31" s="990"/>
      <c r="I31" s="991"/>
      <c r="J31" s="1028"/>
      <c r="K31" s="993"/>
      <c r="L31" s="967"/>
      <c r="M31" s="948"/>
      <c r="N31" s="967"/>
      <c r="O31" s="1029"/>
      <c r="P31" s="948"/>
      <c r="Q31" s="948"/>
      <c r="R31" s="956"/>
    </row>
    <row r="32" spans="2:31" ht="17.100000000000001" customHeight="1" x14ac:dyDescent="0.25">
      <c r="B32" s="1237"/>
      <c r="C32" s="1237"/>
      <c r="D32" s="1238"/>
      <c r="E32" s="1348"/>
      <c r="F32" s="1429"/>
      <c r="G32" s="1430"/>
      <c r="H32" s="1431"/>
      <c r="I32" s="1432"/>
      <c r="J32" s="1028"/>
      <c r="K32" s="1255"/>
      <c r="L32" s="1240"/>
      <c r="M32" s="1241"/>
      <c r="N32" s="1240"/>
      <c r="O32" s="1029"/>
      <c r="P32" s="1241"/>
      <c r="Q32" s="1241"/>
      <c r="R32" s="1237"/>
    </row>
    <row r="33" spans="2:21" ht="17.100000000000001" customHeight="1" x14ac:dyDescent="0.25">
      <c r="B33" s="956"/>
      <c r="C33" s="956"/>
      <c r="D33" s="949"/>
      <c r="E33" s="987"/>
      <c r="F33" s="988"/>
      <c r="G33" s="989"/>
      <c r="H33" s="990"/>
      <c r="I33" s="991"/>
      <c r="J33" s="1028"/>
      <c r="K33" s="993"/>
      <c r="L33" s="967"/>
      <c r="M33" s="948"/>
      <c r="N33" s="967"/>
      <c r="O33" s="1029"/>
      <c r="P33" s="948"/>
      <c r="Q33" s="948"/>
      <c r="R33" s="956"/>
    </row>
    <row r="34" spans="2:21" ht="17.100000000000001" customHeight="1" x14ac:dyDescent="0.25">
      <c r="B34" s="994"/>
      <c r="C34" s="994"/>
      <c r="D34" s="881"/>
      <c r="E34" s="881"/>
      <c r="F34" s="995"/>
      <c r="G34" s="883"/>
      <c r="H34" s="996"/>
      <c r="I34" s="885"/>
      <c r="J34" s="886"/>
      <c r="K34" s="997"/>
      <c r="L34" s="998"/>
      <c r="M34" s="958"/>
      <c r="N34" s="998"/>
      <c r="O34" s="1030"/>
      <c r="P34" s="999"/>
      <c r="Q34" s="999"/>
      <c r="R34" s="1000"/>
    </row>
    <row r="35" spans="2:21" ht="17.100000000000001" customHeight="1" outlineLevel="1" x14ac:dyDescent="0.25">
      <c r="B35" s="74"/>
      <c r="C35" s="44" t="s">
        <v>0</v>
      </c>
      <c r="D35" s="44">
        <f>D31</f>
        <v>0</v>
      </c>
      <c r="E35" s="75"/>
      <c r="F35" s="46"/>
      <c r="G35" s="47"/>
      <c r="H35" s="48"/>
      <c r="I35" s="49"/>
      <c r="J35" s="50">
        <f>SUM(J30:J34)</f>
        <v>0</v>
      </c>
      <c r="K35" s="50">
        <f>SUM(K30:K34)</f>
        <v>0</v>
      </c>
      <c r="L35" s="50">
        <f>SUM(L30:L34)</f>
        <v>0</v>
      </c>
      <c r="M35" s="224"/>
      <c r="N35" s="224"/>
      <c r="O35" s="436"/>
      <c r="P35" s="52"/>
      <c r="Q35" s="52"/>
      <c r="R35" s="53"/>
    </row>
    <row r="36" spans="2:21" ht="17.100000000000001" customHeight="1" x14ac:dyDescent="0.25">
      <c r="B36" s="318"/>
      <c r="C36" s="318"/>
      <c r="D36" s="198"/>
      <c r="E36" s="319"/>
      <c r="F36" s="397"/>
      <c r="G36" s="321"/>
      <c r="H36" s="543"/>
      <c r="I36" s="323"/>
      <c r="J36" s="324"/>
      <c r="K36" s="200"/>
      <c r="L36" s="212"/>
      <c r="M36" s="201"/>
      <c r="N36" s="212"/>
      <c r="O36" s="441"/>
      <c r="P36" s="201"/>
      <c r="Q36" s="201"/>
      <c r="R36" s="318"/>
    </row>
    <row r="37" spans="2:21" ht="17.100000000000001" customHeight="1" x14ac:dyDescent="0.25">
      <c r="B37" s="802"/>
      <c r="C37" s="802"/>
      <c r="D37" s="803"/>
      <c r="E37" s="804"/>
      <c r="F37" s="981"/>
      <c r="G37" s="806"/>
      <c r="H37" s="805"/>
      <c r="I37" s="807"/>
      <c r="J37" s="808"/>
      <c r="K37" s="982"/>
      <c r="L37" s="476"/>
      <c r="M37" s="744"/>
      <c r="N37" s="476"/>
      <c r="O37" s="809"/>
      <c r="P37" s="744"/>
      <c r="Q37" s="744"/>
      <c r="R37" s="802"/>
    </row>
    <row r="38" spans="2:21" ht="17.100000000000001" customHeight="1" x14ac:dyDescent="0.25">
      <c r="B38" s="956"/>
      <c r="C38" s="956"/>
      <c r="D38" s="949"/>
      <c r="E38" s="987"/>
      <c r="F38" s="988"/>
      <c r="G38" s="989"/>
      <c r="H38" s="990"/>
      <c r="I38" s="991"/>
      <c r="J38" s="1028"/>
      <c r="K38" s="993"/>
      <c r="L38" s="967"/>
      <c r="M38" s="948"/>
      <c r="N38" s="967"/>
      <c r="O38" s="1029"/>
      <c r="P38" s="948"/>
      <c r="Q38" s="948"/>
      <c r="R38" s="956"/>
    </row>
    <row r="39" spans="2:21" ht="17.100000000000001" customHeight="1" x14ac:dyDescent="0.25">
      <c r="B39" s="956"/>
      <c r="C39" s="956"/>
      <c r="D39" s="949"/>
      <c r="E39" s="987"/>
      <c r="F39" s="988"/>
      <c r="G39" s="989"/>
      <c r="H39" s="990"/>
      <c r="I39" s="991"/>
      <c r="J39" s="1028"/>
      <c r="K39" s="993"/>
      <c r="L39" s="967"/>
      <c r="M39" s="948"/>
      <c r="N39" s="967"/>
      <c r="O39" s="1029"/>
      <c r="P39" s="948"/>
      <c r="Q39" s="948"/>
      <c r="R39" s="956"/>
    </row>
    <row r="40" spans="2:21" ht="17.100000000000001" customHeight="1" x14ac:dyDescent="0.25">
      <c r="B40" s="994"/>
      <c r="C40" s="994"/>
      <c r="D40" s="881"/>
      <c r="E40" s="881"/>
      <c r="F40" s="995"/>
      <c r="G40" s="883"/>
      <c r="H40" s="996"/>
      <c r="I40" s="885"/>
      <c r="J40" s="886"/>
      <c r="K40" s="997"/>
      <c r="L40" s="998"/>
      <c r="M40" s="958"/>
      <c r="N40" s="998"/>
      <c r="O40" s="1030"/>
      <c r="P40" s="999"/>
      <c r="Q40" s="999"/>
      <c r="R40" s="1000"/>
    </row>
    <row r="41" spans="2:21" ht="17.100000000000001" customHeight="1" outlineLevel="1" x14ac:dyDescent="0.25">
      <c r="B41" s="94"/>
      <c r="C41" s="44" t="s">
        <v>0</v>
      </c>
      <c r="D41" s="44">
        <f>D37</f>
        <v>0</v>
      </c>
      <c r="E41" s="95"/>
      <c r="F41" s="46"/>
      <c r="G41" s="47"/>
      <c r="H41" s="48"/>
      <c r="I41" s="49"/>
      <c r="J41" s="275">
        <f>SUM(J36:J40)</f>
        <v>0</v>
      </c>
      <c r="K41" s="275">
        <f>SUM(K36:K40)</f>
        <v>0</v>
      </c>
      <c r="L41" s="275">
        <f>SUM(L36:L40)</f>
        <v>0</v>
      </c>
      <c r="M41" s="224"/>
      <c r="N41" s="224"/>
      <c r="O41" s="443"/>
      <c r="P41" s="97"/>
      <c r="Q41" s="97"/>
      <c r="R41" s="98"/>
      <c r="S41" s="23"/>
      <c r="T41" s="23"/>
      <c r="U41" s="23"/>
    </row>
    <row r="42" spans="2:21" ht="7.5" customHeight="1" x14ac:dyDescent="0.25">
      <c r="B42" s="63"/>
      <c r="C42" s="64"/>
      <c r="D42" s="64"/>
      <c r="E42" s="63"/>
      <c r="F42" s="68"/>
      <c r="G42" s="66"/>
      <c r="H42" s="68"/>
      <c r="I42" s="67"/>
      <c r="J42" s="68"/>
      <c r="K42" s="69"/>
      <c r="L42" s="23"/>
      <c r="M42" s="23"/>
      <c r="N42" s="23"/>
      <c r="O42" s="437"/>
      <c r="P42" s="71"/>
      <c r="Q42" s="71"/>
      <c r="R42" s="72"/>
    </row>
    <row r="43" spans="2:21" ht="17.100000000000001" customHeight="1" x14ac:dyDescent="0.25">
      <c r="B43" s="44">
        <f>COUNT(B30:B42)</f>
        <v>0</v>
      </c>
      <c r="C43" s="44" t="s">
        <v>60</v>
      </c>
      <c r="D43" s="44">
        <f>D35+D41</f>
        <v>0</v>
      </c>
      <c r="E43" s="75"/>
      <c r="F43" s="122"/>
      <c r="G43" s="76"/>
      <c r="H43" s="123"/>
      <c r="I43" s="77"/>
      <c r="J43" s="278">
        <f>J35+J41</f>
        <v>0</v>
      </c>
      <c r="K43" s="278">
        <f>K35+K41</f>
        <v>0</v>
      </c>
      <c r="L43" s="278">
        <f>L35+L41</f>
        <v>0</v>
      </c>
      <c r="M43" s="224"/>
      <c r="N43" s="224"/>
      <c r="O43" s="438"/>
      <c r="P43" s="52"/>
      <c r="Q43" s="52"/>
      <c r="R43" s="53"/>
    </row>
    <row r="44" spans="2:21" ht="7.5" customHeight="1" x14ac:dyDescent="0.25">
      <c r="B44" s="99"/>
      <c r="C44" s="99"/>
      <c r="D44" s="99"/>
      <c r="E44" s="99"/>
      <c r="F44" s="272"/>
      <c r="G44" s="99"/>
      <c r="H44" s="272"/>
      <c r="I44" s="99"/>
      <c r="J44" s="279"/>
      <c r="K44" s="99"/>
      <c r="O44" s="444"/>
      <c r="P44" s="99"/>
      <c r="Q44" s="99"/>
      <c r="R44" s="99"/>
    </row>
    <row r="45" spans="2:21" ht="17.100000000000001" customHeight="1" thickBot="1" x14ac:dyDescent="0.3">
      <c r="B45" s="100">
        <f>B43+B25</f>
        <v>0</v>
      </c>
      <c r="C45" s="100" t="s">
        <v>8</v>
      </c>
      <c r="D45" s="101">
        <f>D43+D25</f>
        <v>0</v>
      </c>
      <c r="E45" s="120"/>
      <c r="F45" s="103"/>
      <c r="G45" s="104"/>
      <c r="H45" s="103"/>
      <c r="I45" s="104"/>
      <c r="J45" s="105">
        <f>J25+J43</f>
        <v>0</v>
      </c>
      <c r="K45" s="105">
        <f>K25+K43</f>
        <v>0</v>
      </c>
      <c r="L45" s="105">
        <f>L25+L43</f>
        <v>0</v>
      </c>
      <c r="M45" s="345"/>
      <c r="N45" s="346"/>
      <c r="O45" s="445"/>
      <c r="P45" s="348"/>
      <c r="Q45" s="348"/>
      <c r="R45" s="349"/>
    </row>
    <row r="46" spans="2:21" ht="18" customHeight="1" thickTop="1" x14ac:dyDescent="0.25">
      <c r="B46" s="1662"/>
      <c r="C46" s="1662"/>
      <c r="D46" s="1662"/>
      <c r="E46" s="1662"/>
      <c r="F46" s="1662"/>
      <c r="G46" s="1662"/>
      <c r="H46" s="1662"/>
      <c r="I46" s="1662"/>
      <c r="J46" s="1662"/>
      <c r="K46" s="1662"/>
      <c r="L46" s="1663"/>
      <c r="M46" s="1663"/>
      <c r="N46" s="165"/>
    </row>
    <row r="47" spans="2:21" ht="18" customHeight="1" x14ac:dyDescent="0.25"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165"/>
    </row>
    <row r="48" spans="2:21" ht="18" customHeight="1" x14ac:dyDescent="0.25">
      <c r="B48" s="1652" t="s">
        <v>37</v>
      </c>
      <c r="C48" s="1652"/>
      <c r="D48" s="1652"/>
      <c r="E48" s="1652"/>
      <c r="F48" s="1652"/>
      <c r="G48" s="1652"/>
      <c r="H48" s="1652"/>
      <c r="I48" s="1652"/>
      <c r="J48" s="1652"/>
      <c r="K48" s="1652"/>
      <c r="L48" s="1652"/>
      <c r="M48" s="1652"/>
      <c r="N48" s="1652"/>
      <c r="O48" s="1652"/>
      <c r="P48" s="1652"/>
      <c r="Q48" s="1652"/>
      <c r="R48" s="1652"/>
    </row>
    <row r="49" spans="2:31" ht="18" customHeight="1" x14ac:dyDescent="0.25">
      <c r="B49" s="1652" t="s">
        <v>1</v>
      </c>
      <c r="C49" s="1652"/>
      <c r="D49" s="1652"/>
      <c r="E49" s="1652"/>
      <c r="F49" s="1652"/>
      <c r="G49" s="1652"/>
      <c r="H49" s="1652"/>
      <c r="I49" s="1652"/>
      <c r="J49" s="1652"/>
      <c r="K49" s="1652"/>
      <c r="L49" s="1652"/>
      <c r="M49" s="1652"/>
      <c r="N49" s="1652"/>
      <c r="O49" s="1652"/>
      <c r="P49" s="1652"/>
      <c r="Q49" s="1652"/>
      <c r="R49" s="1652"/>
    </row>
    <row r="50" spans="2:31" ht="18" customHeight="1" x14ac:dyDescent="0.25">
      <c r="B50" s="1652" t="str">
        <f>Rekap!B3</f>
        <v>BULAN JANUARI 2020</v>
      </c>
      <c r="C50" s="1652"/>
      <c r="D50" s="1652"/>
      <c r="E50" s="1652"/>
      <c r="F50" s="1652"/>
      <c r="G50" s="1652"/>
      <c r="H50" s="1652"/>
      <c r="I50" s="1652"/>
      <c r="J50" s="1652"/>
      <c r="K50" s="1652"/>
      <c r="L50" s="1652"/>
      <c r="M50" s="1652"/>
      <c r="N50" s="1652"/>
      <c r="O50" s="1652"/>
      <c r="P50" s="1652"/>
      <c r="Q50" s="1652"/>
      <c r="R50" s="1652"/>
    </row>
    <row r="51" spans="2:31" ht="18" customHeight="1" thickBot="1" x14ac:dyDescent="0.3">
      <c r="B51" s="1653"/>
      <c r="C51" s="1653"/>
      <c r="D51" s="1653"/>
      <c r="E51" s="1653"/>
      <c r="F51" s="1653"/>
      <c r="G51" s="1653"/>
      <c r="H51" s="1653"/>
      <c r="I51" s="1653"/>
      <c r="J51" s="1653"/>
      <c r="K51" s="1653"/>
      <c r="L51" s="1653"/>
      <c r="M51" s="1653"/>
      <c r="N51" s="1653"/>
      <c r="O51" s="1653"/>
      <c r="P51" s="1653"/>
      <c r="Q51" s="373"/>
      <c r="R51" s="29"/>
    </row>
    <row r="52" spans="2:31" ht="5.25" customHeight="1" thickTop="1" x14ac:dyDescent="0.25">
      <c r="B52" s="30"/>
      <c r="C52" s="31"/>
      <c r="D52" s="374"/>
      <c r="E52" s="155"/>
      <c r="F52" s="374"/>
      <c r="G52" s="374"/>
      <c r="H52" s="374"/>
      <c r="I52" s="374"/>
      <c r="J52" s="155"/>
      <c r="L52" s="27"/>
      <c r="M52" s="27"/>
      <c r="N52" s="202"/>
      <c r="O52" s="446"/>
      <c r="P52" s="374"/>
      <c r="Q52" s="374"/>
    </row>
    <row r="53" spans="2:31" ht="17.100000000000001" customHeight="1" x14ac:dyDescent="0.25">
      <c r="B53" s="30" t="s">
        <v>15</v>
      </c>
      <c r="C53" s="31" t="s">
        <v>66</v>
      </c>
      <c r="D53" s="374"/>
      <c r="E53" s="155"/>
      <c r="F53" s="374"/>
      <c r="G53" s="374"/>
      <c r="H53" s="374"/>
      <c r="I53" s="374"/>
      <c r="J53" s="155"/>
      <c r="L53" s="27"/>
      <c r="M53" s="27"/>
      <c r="N53" s="202"/>
      <c r="O53" s="446"/>
      <c r="P53" s="374"/>
      <c r="Q53" s="374"/>
    </row>
    <row r="54" spans="2:31" ht="18" customHeight="1" x14ac:dyDescent="0.25">
      <c r="B54" s="78" t="s">
        <v>22</v>
      </c>
      <c r="C54" s="79" t="str">
        <f>'BMP 4'!C52</f>
        <v>Proses sd. 2019</v>
      </c>
      <c r="D54" s="374"/>
      <c r="E54" s="32"/>
      <c r="F54" s="33"/>
      <c r="G54" s="374"/>
      <c r="H54" s="33"/>
      <c r="I54" s="374"/>
      <c r="J54" s="374"/>
      <c r="L54" s="374"/>
      <c r="M54" s="374"/>
    </row>
    <row r="55" spans="2:31" ht="17.100000000000001" customHeight="1" x14ac:dyDescent="0.25">
      <c r="B55" s="1654" t="s">
        <v>2</v>
      </c>
      <c r="C55" s="1654" t="s">
        <v>4</v>
      </c>
      <c r="D55" s="1643" t="s">
        <v>9</v>
      </c>
      <c r="E55" s="1655" t="s">
        <v>3</v>
      </c>
      <c r="F55" s="1656" t="s">
        <v>98</v>
      </c>
      <c r="G55" s="1657"/>
      <c r="H55" s="1657"/>
      <c r="I55" s="1657"/>
      <c r="J55" s="1658"/>
      <c r="K55" s="1659" t="s">
        <v>11</v>
      </c>
      <c r="L55" s="1659" t="s">
        <v>13</v>
      </c>
      <c r="M55" s="1660" t="s">
        <v>49</v>
      </c>
      <c r="N55" s="1660" t="s">
        <v>50</v>
      </c>
      <c r="O55" s="1661" t="s">
        <v>5</v>
      </c>
      <c r="P55" s="1643" t="s">
        <v>6</v>
      </c>
      <c r="Q55" s="1643" t="s">
        <v>61</v>
      </c>
      <c r="R55" s="1643" t="s">
        <v>7</v>
      </c>
      <c r="T55" s="1638" t="s">
        <v>128</v>
      </c>
      <c r="U55" s="1638"/>
      <c r="V55" s="1638"/>
      <c r="W55" s="1638"/>
      <c r="X55" s="1638"/>
      <c r="Y55" s="1638"/>
      <c r="Z55" s="1638"/>
      <c r="AA55" s="1638"/>
      <c r="AB55" s="1638"/>
      <c r="AC55" s="1638"/>
      <c r="AD55" s="1638"/>
      <c r="AE55" s="1638"/>
    </row>
    <row r="56" spans="2:31" ht="17.100000000000001" customHeight="1" x14ac:dyDescent="0.25">
      <c r="B56" s="1637"/>
      <c r="C56" s="1637"/>
      <c r="D56" s="1637"/>
      <c r="E56" s="1645"/>
      <c r="F56" s="1649"/>
      <c r="G56" s="1650"/>
      <c r="H56" s="1650"/>
      <c r="I56" s="1650"/>
      <c r="J56" s="1651"/>
      <c r="K56" s="1640"/>
      <c r="L56" s="1640"/>
      <c r="M56" s="1640"/>
      <c r="N56" s="1640"/>
      <c r="O56" s="1642"/>
      <c r="P56" s="1637"/>
      <c r="Q56" s="1637"/>
      <c r="R56" s="1637"/>
      <c r="T56" s="372" t="s">
        <v>38</v>
      </c>
      <c r="U56" s="372" t="s">
        <v>39</v>
      </c>
      <c r="V56" s="372" t="s">
        <v>40</v>
      </c>
      <c r="W56" s="372" t="s">
        <v>41</v>
      </c>
      <c r="X56" s="372" t="s">
        <v>36</v>
      </c>
      <c r="Y56" s="372" t="s">
        <v>42</v>
      </c>
      <c r="Z56" s="372" t="s">
        <v>43</v>
      </c>
      <c r="AA56" s="372" t="s">
        <v>44</v>
      </c>
      <c r="AB56" s="372" t="s">
        <v>45</v>
      </c>
      <c r="AC56" s="372" t="s">
        <v>46</v>
      </c>
      <c r="AD56" s="372" t="s">
        <v>47</v>
      </c>
      <c r="AE56" s="372" t="s">
        <v>48</v>
      </c>
    </row>
    <row r="57" spans="2:31" ht="17.100000000000001" customHeight="1" x14ac:dyDescent="0.25">
      <c r="B57" s="180"/>
      <c r="C57" s="181"/>
      <c r="D57" s="117"/>
      <c r="E57" s="118"/>
      <c r="F57" s="182"/>
      <c r="G57" s="110"/>
      <c r="H57" s="183"/>
      <c r="I57" s="184"/>
      <c r="J57" s="185"/>
      <c r="K57" s="186"/>
      <c r="L57" s="186"/>
      <c r="M57" s="119"/>
      <c r="N57" s="187"/>
      <c r="O57" s="447"/>
      <c r="P57" s="187"/>
      <c r="Q57" s="187"/>
      <c r="R57" s="187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</row>
    <row r="58" spans="2:31" ht="17.100000000000001" customHeight="1" x14ac:dyDescent="0.25">
      <c r="B58" s="192"/>
      <c r="C58" s="193"/>
      <c r="D58" s="134"/>
      <c r="E58" s="194"/>
      <c r="F58" s="135"/>
      <c r="G58" s="136"/>
      <c r="H58" s="137"/>
      <c r="I58" s="138"/>
      <c r="J58" s="195"/>
      <c r="K58" s="139"/>
      <c r="L58" s="139"/>
      <c r="M58" s="140"/>
      <c r="N58" s="141"/>
      <c r="O58" s="434"/>
      <c r="P58" s="141"/>
      <c r="Q58" s="141"/>
      <c r="R58" s="141"/>
      <c r="T58" s="948"/>
      <c r="U58" s="948"/>
      <c r="V58" s="948"/>
      <c r="W58" s="948"/>
      <c r="X58" s="948"/>
      <c r="Y58" s="948"/>
      <c r="Z58" s="948"/>
      <c r="AA58" s="948"/>
      <c r="AB58" s="948"/>
      <c r="AC58" s="948"/>
      <c r="AD58" s="948"/>
      <c r="AE58" s="948"/>
    </row>
    <row r="59" spans="2:31" ht="17.100000000000001" customHeight="1" x14ac:dyDescent="0.25">
      <c r="B59" s="983"/>
      <c r="C59" s="984"/>
      <c r="D59" s="524"/>
      <c r="E59" s="985"/>
      <c r="F59" s="525"/>
      <c r="G59" s="132"/>
      <c r="H59" s="145"/>
      <c r="I59" s="133"/>
      <c r="J59" s="742"/>
      <c r="K59" s="910"/>
      <c r="L59" s="910"/>
      <c r="M59" s="986"/>
      <c r="N59" s="146"/>
      <c r="O59" s="433"/>
      <c r="P59" s="146"/>
      <c r="Q59" s="146"/>
      <c r="R59" s="146"/>
      <c r="T59" s="1241"/>
      <c r="U59" s="1241"/>
      <c r="V59" s="1241"/>
      <c r="W59" s="1241"/>
      <c r="X59" s="1241"/>
      <c r="Y59" s="1241"/>
      <c r="Z59" s="1241"/>
      <c r="AA59" s="1241"/>
      <c r="AB59" s="1241"/>
      <c r="AC59" s="1241"/>
      <c r="AD59" s="1241"/>
      <c r="AE59" s="1241"/>
    </row>
    <row r="60" spans="2:31" ht="17.100000000000001" customHeight="1" x14ac:dyDescent="0.25">
      <c r="B60" s="983"/>
      <c r="C60" s="984"/>
      <c r="D60" s="524"/>
      <c r="E60" s="985"/>
      <c r="F60" s="525"/>
      <c r="G60" s="132"/>
      <c r="H60" s="145"/>
      <c r="I60" s="133"/>
      <c r="J60" s="742"/>
      <c r="K60" s="910"/>
      <c r="L60" s="910"/>
      <c r="M60" s="986"/>
      <c r="N60" s="146"/>
      <c r="O60" s="433"/>
      <c r="P60" s="146"/>
      <c r="Q60" s="146"/>
      <c r="R60" s="146"/>
      <c r="T60" s="948"/>
      <c r="U60" s="948"/>
      <c r="V60" s="948"/>
      <c r="W60" s="948"/>
      <c r="X60" s="948"/>
      <c r="Y60" s="948"/>
      <c r="Z60" s="948"/>
      <c r="AA60" s="948"/>
      <c r="AB60" s="948"/>
      <c r="AC60" s="948"/>
      <c r="AD60" s="948"/>
      <c r="AE60" s="948"/>
    </row>
    <row r="61" spans="2:31" ht="17.100000000000001" customHeight="1" x14ac:dyDescent="0.25">
      <c r="B61" s="142"/>
      <c r="C61" s="142"/>
      <c r="D61" s="143"/>
      <c r="E61" s="188"/>
      <c r="F61" s="189"/>
      <c r="G61" s="190"/>
      <c r="H61" s="298"/>
      <c r="I61" s="191"/>
      <c r="J61" s="296"/>
      <c r="K61" s="144"/>
      <c r="L61" s="144"/>
      <c r="M61" s="144"/>
      <c r="N61" s="203"/>
      <c r="O61" s="448"/>
      <c r="P61" s="154"/>
      <c r="Q61" s="154"/>
      <c r="R61" s="142"/>
      <c r="T61" s="1001"/>
      <c r="U61" s="1001"/>
      <c r="V61" s="1001"/>
      <c r="W61" s="1001"/>
      <c r="X61" s="1002"/>
      <c r="Y61" s="1001"/>
      <c r="Z61" s="1001"/>
      <c r="AA61" s="1001"/>
      <c r="AB61" s="1001"/>
      <c r="AC61" s="1001"/>
      <c r="AD61" s="1001"/>
      <c r="AE61" s="1001"/>
    </row>
    <row r="62" spans="2:31" ht="17.100000000000001" customHeight="1" x14ac:dyDescent="0.25">
      <c r="B62" s="94"/>
      <c r="C62" s="44" t="s">
        <v>0</v>
      </c>
      <c r="D62" s="44">
        <f>D58</f>
        <v>0</v>
      </c>
      <c r="E62" s="95"/>
      <c r="F62" s="46"/>
      <c r="G62" s="47"/>
      <c r="H62" s="48"/>
      <c r="I62" s="49"/>
      <c r="J62" s="275">
        <f>SUM(J57:J61)</f>
        <v>0</v>
      </c>
      <c r="K62" s="275">
        <f>SUM(K57:K61)</f>
        <v>0</v>
      </c>
      <c r="L62" s="275">
        <f>SUM(L57:L61)</f>
        <v>0</v>
      </c>
      <c r="M62" s="224"/>
      <c r="N62" s="224"/>
      <c r="O62" s="449"/>
      <c r="P62" s="97"/>
      <c r="Q62" s="97"/>
      <c r="R62" s="98"/>
      <c r="T62" s="1003"/>
      <c r="U62" s="1003"/>
      <c r="V62" s="1003"/>
      <c r="W62" s="1003"/>
      <c r="X62" s="1003"/>
      <c r="Y62" s="1003"/>
      <c r="Z62" s="1003"/>
      <c r="AA62" s="1003"/>
      <c r="AB62" s="1003"/>
      <c r="AC62" s="1003"/>
      <c r="AD62" s="1003"/>
      <c r="AE62" s="1003"/>
    </row>
    <row r="63" spans="2:31" ht="17.100000000000001" customHeight="1" x14ac:dyDescent="0.25">
      <c r="B63" s="318"/>
      <c r="C63" s="318"/>
      <c r="D63" s="198"/>
      <c r="E63" s="319"/>
      <c r="F63" s="397"/>
      <c r="G63" s="321"/>
      <c r="H63" s="543"/>
      <c r="I63" s="323"/>
      <c r="J63" s="324"/>
      <c r="K63" s="200"/>
      <c r="L63" s="212"/>
      <c r="M63" s="201"/>
      <c r="N63" s="212"/>
      <c r="O63" s="431"/>
      <c r="P63" s="201"/>
      <c r="Q63" s="201"/>
      <c r="R63" s="318"/>
      <c r="T63" s="948"/>
      <c r="U63" s="948"/>
      <c r="V63" s="948"/>
      <c r="W63" s="948"/>
      <c r="X63" s="948"/>
      <c r="Y63" s="948"/>
      <c r="Z63" s="948"/>
      <c r="AA63" s="948"/>
      <c r="AB63" s="948"/>
      <c r="AC63" s="948"/>
      <c r="AD63" s="948"/>
      <c r="AE63" s="948"/>
    </row>
    <row r="64" spans="2:31" ht="17.100000000000001" customHeight="1" x14ac:dyDescent="0.25">
      <c r="B64" s="956"/>
      <c r="C64" s="956"/>
      <c r="D64" s="949"/>
      <c r="E64" s="987"/>
      <c r="F64" s="988"/>
      <c r="G64" s="989"/>
      <c r="H64" s="990"/>
      <c r="I64" s="991"/>
      <c r="J64" s="1028"/>
      <c r="K64" s="993"/>
      <c r="L64" s="967"/>
      <c r="M64" s="948"/>
      <c r="N64" s="967"/>
      <c r="O64" s="1018"/>
      <c r="P64" s="948"/>
      <c r="Q64" s="948"/>
      <c r="R64" s="956"/>
      <c r="T64" s="948"/>
      <c r="U64" s="948"/>
      <c r="V64" s="948"/>
      <c r="W64" s="948"/>
      <c r="X64" s="948"/>
      <c r="Y64" s="948"/>
      <c r="Z64" s="948"/>
      <c r="AA64" s="948"/>
      <c r="AB64" s="948"/>
      <c r="AC64" s="948"/>
      <c r="AD64" s="948"/>
      <c r="AE64" s="948"/>
    </row>
    <row r="65" spans="2:31" ht="17.100000000000001" customHeight="1" x14ac:dyDescent="0.25">
      <c r="B65" s="1237"/>
      <c r="C65" s="1237"/>
      <c r="D65" s="1238"/>
      <c r="E65" s="1348"/>
      <c r="F65" s="1429"/>
      <c r="G65" s="1430"/>
      <c r="H65" s="1431"/>
      <c r="I65" s="1432"/>
      <c r="J65" s="1028"/>
      <c r="K65" s="1255"/>
      <c r="L65" s="1240"/>
      <c r="M65" s="1241"/>
      <c r="N65" s="1240"/>
      <c r="O65" s="1018"/>
      <c r="P65" s="1241"/>
      <c r="Q65" s="1241"/>
      <c r="R65" s="1237"/>
      <c r="T65" s="1241"/>
      <c r="U65" s="1241"/>
      <c r="V65" s="1241"/>
      <c r="W65" s="1241"/>
      <c r="X65" s="1241"/>
      <c r="Y65" s="1241"/>
      <c r="Z65" s="1241"/>
      <c r="AA65" s="1241"/>
      <c r="AB65" s="1241"/>
      <c r="AC65" s="1241"/>
      <c r="AD65" s="1241"/>
      <c r="AE65" s="1241"/>
    </row>
    <row r="66" spans="2:31" ht="17.100000000000001" customHeight="1" x14ac:dyDescent="0.25">
      <c r="B66" s="956"/>
      <c r="C66" s="956"/>
      <c r="D66" s="949"/>
      <c r="E66" s="987"/>
      <c r="F66" s="988"/>
      <c r="G66" s="989"/>
      <c r="H66" s="990"/>
      <c r="I66" s="991"/>
      <c r="J66" s="1028"/>
      <c r="K66" s="993"/>
      <c r="L66" s="967"/>
      <c r="M66" s="948"/>
      <c r="N66" s="967"/>
      <c r="O66" s="1018"/>
      <c r="P66" s="948"/>
      <c r="Q66" s="948"/>
      <c r="R66" s="956"/>
      <c r="T66" s="948"/>
      <c r="U66" s="948"/>
      <c r="V66" s="948"/>
      <c r="W66" s="948"/>
      <c r="X66" s="948"/>
      <c r="Y66" s="948"/>
      <c r="Z66" s="948"/>
      <c r="AA66" s="948"/>
      <c r="AB66" s="948"/>
      <c r="AC66" s="948"/>
      <c r="AD66" s="948"/>
      <c r="AE66" s="948"/>
    </row>
    <row r="67" spans="2:31" ht="17.100000000000001" customHeight="1" x14ac:dyDescent="0.25">
      <c r="B67" s="994"/>
      <c r="C67" s="994"/>
      <c r="D67" s="881"/>
      <c r="E67" s="881"/>
      <c r="F67" s="995"/>
      <c r="G67" s="883"/>
      <c r="H67" s="996"/>
      <c r="I67" s="885"/>
      <c r="J67" s="886"/>
      <c r="K67" s="997"/>
      <c r="L67" s="998"/>
      <c r="M67" s="958"/>
      <c r="N67" s="998"/>
      <c r="O67" s="978"/>
      <c r="P67" s="999"/>
      <c r="Q67" s="999"/>
      <c r="R67" s="1000"/>
      <c r="T67" s="1001"/>
      <c r="U67" s="1001"/>
      <c r="V67" s="1001"/>
      <c r="W67" s="1001"/>
      <c r="X67" s="1002"/>
      <c r="Y67" s="1001"/>
      <c r="Z67" s="1001"/>
      <c r="AA67" s="1001"/>
      <c r="AB67" s="1001"/>
      <c r="AC67" s="1001"/>
      <c r="AD67" s="1001"/>
      <c r="AE67" s="1001"/>
    </row>
    <row r="68" spans="2:31" ht="17.100000000000001" customHeight="1" outlineLevel="1" x14ac:dyDescent="0.25">
      <c r="B68" s="94"/>
      <c r="C68" s="44" t="s">
        <v>0</v>
      </c>
      <c r="D68" s="44">
        <f>D64</f>
        <v>0</v>
      </c>
      <c r="E68" s="95"/>
      <c r="F68" s="46"/>
      <c r="G68" s="47"/>
      <c r="H68" s="48"/>
      <c r="I68" s="49"/>
      <c r="J68" s="275">
        <f>SUM(J63:J67)</f>
        <v>0</v>
      </c>
      <c r="K68" s="275">
        <f>SUM(K63:K67)</f>
        <v>0</v>
      </c>
      <c r="L68" s="275">
        <f>SUM(L63:L67)</f>
        <v>0</v>
      </c>
      <c r="M68" s="224"/>
      <c r="N68" s="224"/>
      <c r="O68" s="435"/>
      <c r="P68" s="97"/>
      <c r="Q68" s="97"/>
      <c r="R68" s="98"/>
      <c r="S68" s="23"/>
      <c r="T68" s="1003"/>
      <c r="U68" s="1003"/>
      <c r="V68" s="1003"/>
      <c r="W68" s="1003"/>
      <c r="X68" s="1003"/>
      <c r="Y68" s="1003"/>
      <c r="Z68" s="1003"/>
      <c r="AA68" s="1003"/>
      <c r="AB68" s="1003"/>
      <c r="AC68" s="1003"/>
      <c r="AD68" s="1003"/>
      <c r="AE68" s="1003"/>
    </row>
    <row r="69" spans="2:31" ht="7.5" customHeight="1" x14ac:dyDescent="0.25">
      <c r="B69" s="63"/>
      <c r="C69" s="64"/>
      <c r="D69" s="64"/>
      <c r="E69" s="63"/>
      <c r="F69" s="65"/>
      <c r="G69" s="66"/>
      <c r="H69" s="65"/>
      <c r="I69" s="67"/>
      <c r="J69" s="68"/>
      <c r="K69" s="69"/>
      <c r="L69" s="69"/>
      <c r="M69" s="69"/>
      <c r="N69" s="69"/>
      <c r="O69" s="437"/>
      <c r="P69" s="71"/>
      <c r="Q69" s="71"/>
      <c r="R69" s="72"/>
      <c r="T69" s="1004"/>
      <c r="U69" s="1004"/>
      <c r="V69" s="1004"/>
      <c r="W69" s="1004"/>
      <c r="X69" s="1004"/>
      <c r="Y69" s="1004"/>
      <c r="Z69" s="1004"/>
      <c r="AA69" s="1004"/>
      <c r="AB69" s="1004"/>
      <c r="AC69" s="1004"/>
      <c r="AD69" s="1004"/>
      <c r="AE69" s="1004"/>
    </row>
    <row r="70" spans="2:31" ht="17.100000000000001" customHeight="1" outlineLevel="1" x14ac:dyDescent="0.25">
      <c r="B70" s="44">
        <f>COUNT(B57:B69)</f>
        <v>0</v>
      </c>
      <c r="C70" s="44" t="s">
        <v>59</v>
      </c>
      <c r="D70" s="44">
        <f>D62+D68</f>
        <v>0</v>
      </c>
      <c r="E70" s="75"/>
      <c r="F70" s="122"/>
      <c r="G70" s="76"/>
      <c r="H70" s="123"/>
      <c r="I70" s="77"/>
      <c r="J70" s="297">
        <f>J62+J68</f>
        <v>0</v>
      </c>
      <c r="K70" s="297">
        <f>K62+K68</f>
        <v>0</v>
      </c>
      <c r="L70" s="297">
        <f>L62+L68</f>
        <v>0</v>
      </c>
      <c r="M70" s="224"/>
      <c r="N70" s="224"/>
      <c r="O70" s="438"/>
      <c r="P70" s="52"/>
      <c r="Q70" s="52"/>
      <c r="R70" s="53"/>
      <c r="T70" s="178">
        <f t="shared" ref="T70:AE70" si="0">SUM(T57:T69)</f>
        <v>0</v>
      </c>
      <c r="U70" s="178">
        <f t="shared" si="0"/>
        <v>0</v>
      </c>
      <c r="V70" s="178">
        <f t="shared" si="0"/>
        <v>0</v>
      </c>
      <c r="W70" s="178">
        <f t="shared" si="0"/>
        <v>0</v>
      </c>
      <c r="X70" s="178">
        <f t="shared" si="0"/>
        <v>0</v>
      </c>
      <c r="Y70" s="178">
        <f t="shared" si="0"/>
        <v>0</v>
      </c>
      <c r="Z70" s="178">
        <f t="shared" si="0"/>
        <v>0</v>
      </c>
      <c r="AA70" s="178">
        <f t="shared" si="0"/>
        <v>0</v>
      </c>
      <c r="AB70" s="178">
        <f t="shared" si="0"/>
        <v>0</v>
      </c>
      <c r="AC70" s="178">
        <f t="shared" si="0"/>
        <v>0</v>
      </c>
      <c r="AD70" s="178">
        <f t="shared" si="0"/>
        <v>0</v>
      </c>
      <c r="AE70" s="178">
        <f t="shared" si="0"/>
        <v>0</v>
      </c>
    </row>
    <row r="71" spans="2:31" s="23" customFormat="1" ht="18" customHeight="1" x14ac:dyDescent="0.25">
      <c r="B71" s="284"/>
      <c r="C71" s="284"/>
      <c r="D71" s="284"/>
      <c r="E71" s="124"/>
      <c r="F71" s="125"/>
      <c r="G71" s="126"/>
      <c r="H71" s="125"/>
      <c r="I71" s="126"/>
      <c r="J71" s="157"/>
      <c r="K71" s="127"/>
      <c r="L71" s="127"/>
      <c r="M71" s="176"/>
      <c r="N71" s="204"/>
      <c r="O71" s="439"/>
      <c r="P71" s="126"/>
      <c r="Q71" s="126"/>
      <c r="R71" s="129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2:31" ht="17.100000000000001" customHeight="1" x14ac:dyDescent="0.25">
      <c r="B72" s="78" t="s">
        <v>23</v>
      </c>
      <c r="C72" s="79" t="str">
        <f>'BMP 4'!C70</f>
        <v>Proses th. 2020</v>
      </c>
      <c r="D72" s="80"/>
      <c r="E72" s="234"/>
      <c r="F72" s="81"/>
      <c r="G72" s="80"/>
      <c r="H72" s="81"/>
      <c r="I72" s="80"/>
      <c r="J72" s="80"/>
      <c r="K72" s="82"/>
      <c r="O72" s="440"/>
      <c r="P72" s="80"/>
      <c r="Q72" s="80"/>
      <c r="R72" s="83"/>
    </row>
    <row r="73" spans="2:31" ht="17.100000000000001" customHeight="1" x14ac:dyDescent="0.25">
      <c r="B73" s="1654" t="s">
        <v>2</v>
      </c>
      <c r="C73" s="1654" t="s">
        <v>4</v>
      </c>
      <c r="D73" s="1643" t="s">
        <v>9</v>
      </c>
      <c r="E73" s="1655" t="s">
        <v>3</v>
      </c>
      <c r="F73" s="1656" t="s">
        <v>98</v>
      </c>
      <c r="G73" s="1657"/>
      <c r="H73" s="1657"/>
      <c r="I73" s="1657"/>
      <c r="J73" s="1658"/>
      <c r="K73" s="1659" t="s">
        <v>11</v>
      </c>
      <c r="L73" s="1659" t="s">
        <v>13</v>
      </c>
      <c r="M73" s="1660" t="s">
        <v>49</v>
      </c>
      <c r="N73" s="1660" t="s">
        <v>50</v>
      </c>
      <c r="O73" s="1661" t="s">
        <v>5</v>
      </c>
      <c r="P73" s="1643" t="s">
        <v>6</v>
      </c>
      <c r="Q73" s="1643" t="s">
        <v>61</v>
      </c>
      <c r="R73" s="1643" t="s">
        <v>7</v>
      </c>
      <c r="T73" s="1638" t="s">
        <v>128</v>
      </c>
      <c r="U73" s="1638"/>
      <c r="V73" s="1638"/>
      <c r="W73" s="1638"/>
      <c r="X73" s="1638"/>
      <c r="Y73" s="1638"/>
      <c r="Z73" s="1638"/>
      <c r="AA73" s="1638"/>
      <c r="AB73" s="1638"/>
      <c r="AC73" s="1638"/>
      <c r="AD73" s="1638"/>
      <c r="AE73" s="1638"/>
    </row>
    <row r="74" spans="2:31" ht="17.100000000000001" customHeight="1" x14ac:dyDescent="0.25">
      <c r="B74" s="1637"/>
      <c r="C74" s="1637"/>
      <c r="D74" s="1637"/>
      <c r="E74" s="1645"/>
      <c r="F74" s="1649"/>
      <c r="G74" s="1650"/>
      <c r="H74" s="1650"/>
      <c r="I74" s="1650"/>
      <c r="J74" s="1651"/>
      <c r="K74" s="1640"/>
      <c r="L74" s="1640"/>
      <c r="M74" s="1640"/>
      <c r="N74" s="1640"/>
      <c r="O74" s="1642"/>
      <c r="P74" s="1637"/>
      <c r="Q74" s="1637"/>
      <c r="R74" s="1637"/>
      <c r="T74" s="372" t="s">
        <v>38</v>
      </c>
      <c r="U74" s="372" t="s">
        <v>39</v>
      </c>
      <c r="V74" s="372" t="s">
        <v>40</v>
      </c>
      <c r="W74" s="372" t="s">
        <v>41</v>
      </c>
      <c r="X74" s="372" t="s">
        <v>36</v>
      </c>
      <c r="Y74" s="372" t="s">
        <v>42</v>
      </c>
      <c r="Z74" s="372" t="s">
        <v>43</v>
      </c>
      <c r="AA74" s="372" t="s">
        <v>44</v>
      </c>
      <c r="AB74" s="372" t="s">
        <v>45</v>
      </c>
      <c r="AC74" s="372" t="s">
        <v>46</v>
      </c>
      <c r="AD74" s="372" t="s">
        <v>47</v>
      </c>
      <c r="AE74" s="372" t="s">
        <v>48</v>
      </c>
    </row>
    <row r="75" spans="2:31" ht="17.100000000000001" customHeight="1" outlineLevel="1" x14ac:dyDescent="0.25">
      <c r="B75" s="261"/>
      <c r="C75" s="261"/>
      <c r="D75" s="220"/>
      <c r="E75" s="219"/>
      <c r="F75" s="299"/>
      <c r="G75" s="196"/>
      <c r="H75" s="302"/>
      <c r="I75" s="197"/>
      <c r="J75" s="285"/>
      <c r="K75" s="307"/>
      <c r="L75" s="315"/>
      <c r="M75" s="232"/>
      <c r="N75" s="231"/>
      <c r="O75" s="450"/>
      <c r="P75" s="232"/>
      <c r="Q75" s="232"/>
      <c r="R75" s="261"/>
      <c r="S75" s="23"/>
      <c r="T75" s="249"/>
      <c r="U75" s="249"/>
      <c r="V75" s="249"/>
      <c r="W75" s="249"/>
      <c r="X75" s="250"/>
      <c r="Y75" s="249"/>
      <c r="Z75" s="249"/>
      <c r="AA75" s="249"/>
      <c r="AB75" s="249"/>
      <c r="AC75" s="249"/>
      <c r="AD75" s="249"/>
      <c r="AE75" s="249"/>
    </row>
    <row r="76" spans="2:31" ht="17.100000000000001" customHeight="1" x14ac:dyDescent="0.25">
      <c r="B76" s="261"/>
      <c r="C76" s="261"/>
      <c r="D76" s="220"/>
      <c r="E76" s="220"/>
      <c r="F76" s="265"/>
      <c r="G76" s="287"/>
      <c r="H76" s="267"/>
      <c r="I76" s="289"/>
      <c r="J76" s="260"/>
      <c r="K76" s="308"/>
      <c r="L76" s="315"/>
      <c r="M76" s="230"/>
      <c r="N76" s="288"/>
      <c r="O76" s="450"/>
      <c r="P76" s="242"/>
      <c r="Q76" s="242"/>
      <c r="R76" s="262"/>
      <c r="T76" s="1001"/>
      <c r="U76" s="1001"/>
      <c r="V76" s="1001"/>
      <c r="W76" s="1001"/>
      <c r="X76" s="1002"/>
      <c r="Y76" s="1001"/>
      <c r="Z76" s="1001"/>
      <c r="AA76" s="1001"/>
      <c r="AB76" s="1001"/>
      <c r="AC76" s="1001"/>
      <c r="AD76" s="1001"/>
      <c r="AE76" s="1001"/>
    </row>
    <row r="77" spans="2:31" ht="17.100000000000001" customHeight="1" x14ac:dyDescent="0.25">
      <c r="B77" s="523"/>
      <c r="C77" s="523"/>
      <c r="D77" s="524"/>
      <c r="E77" s="524"/>
      <c r="F77" s="904"/>
      <c r="G77" s="905"/>
      <c r="H77" s="906"/>
      <c r="I77" s="907"/>
      <c r="J77" s="742"/>
      <c r="K77" s="908"/>
      <c r="L77" s="909"/>
      <c r="M77" s="910"/>
      <c r="N77" s="911"/>
      <c r="O77" s="550"/>
      <c r="P77" s="605"/>
      <c r="Q77" s="605"/>
      <c r="R77" s="912"/>
      <c r="T77" s="1292"/>
      <c r="U77" s="1292"/>
      <c r="V77" s="1292"/>
      <c r="W77" s="1292"/>
      <c r="X77" s="1293"/>
      <c r="Y77" s="1292"/>
      <c r="Z77" s="1292"/>
      <c r="AA77" s="1292"/>
      <c r="AB77" s="1292"/>
      <c r="AC77" s="1292"/>
      <c r="AD77" s="1292"/>
      <c r="AE77" s="1292"/>
    </row>
    <row r="78" spans="2:31" ht="17.100000000000001" customHeight="1" x14ac:dyDescent="0.25">
      <c r="B78" s="523"/>
      <c r="C78" s="523"/>
      <c r="D78" s="524"/>
      <c r="E78" s="524"/>
      <c r="F78" s="904"/>
      <c r="G78" s="905"/>
      <c r="H78" s="906"/>
      <c r="I78" s="907"/>
      <c r="J78" s="742"/>
      <c r="K78" s="908"/>
      <c r="L78" s="909"/>
      <c r="M78" s="910"/>
      <c r="N78" s="911"/>
      <c r="O78" s="550"/>
      <c r="P78" s="605"/>
      <c r="Q78" s="605"/>
      <c r="R78" s="912"/>
      <c r="T78" s="1001"/>
      <c r="U78" s="1001"/>
      <c r="V78" s="1001"/>
      <c r="W78" s="1001"/>
      <c r="X78" s="1002"/>
      <c r="Y78" s="1001"/>
      <c r="Z78" s="1001"/>
      <c r="AA78" s="1001"/>
      <c r="AB78" s="1001"/>
      <c r="AC78" s="1001"/>
      <c r="AD78" s="1001"/>
      <c r="AE78" s="1001"/>
    </row>
    <row r="79" spans="2:31" ht="17.100000000000001" customHeight="1" x14ac:dyDescent="0.25">
      <c r="B79" s="142"/>
      <c r="C79" s="142"/>
      <c r="D79" s="143"/>
      <c r="E79" s="263"/>
      <c r="F79" s="300"/>
      <c r="G79" s="290"/>
      <c r="H79" s="303"/>
      <c r="I79" s="291"/>
      <c r="J79" s="306"/>
      <c r="K79" s="309"/>
      <c r="L79" s="314"/>
      <c r="M79" s="144"/>
      <c r="N79" s="292"/>
      <c r="O79" s="451"/>
      <c r="P79" s="294"/>
      <c r="Q79" s="294"/>
      <c r="R79" s="295"/>
      <c r="T79" s="967"/>
      <c r="U79" s="967"/>
      <c r="V79" s="967"/>
      <c r="W79" s="967"/>
      <c r="X79" s="967"/>
      <c r="Y79" s="967"/>
      <c r="Z79" s="967"/>
      <c r="AA79" s="967"/>
      <c r="AB79" s="967"/>
      <c r="AC79" s="967"/>
      <c r="AD79" s="967"/>
      <c r="AE79" s="967"/>
    </row>
    <row r="80" spans="2:31" ht="17.100000000000001" customHeight="1" x14ac:dyDescent="0.25">
      <c r="B80" s="94"/>
      <c r="C80" s="44" t="s">
        <v>0</v>
      </c>
      <c r="D80" s="44">
        <f>D76</f>
        <v>0</v>
      </c>
      <c r="E80" s="95"/>
      <c r="F80" s="46"/>
      <c r="G80" s="47"/>
      <c r="H80" s="48"/>
      <c r="I80" s="49"/>
      <c r="J80" s="275">
        <f>SUM(J75:J79)</f>
        <v>0</v>
      </c>
      <c r="K80" s="275">
        <f>SUM(K75:K79)</f>
        <v>0</v>
      </c>
      <c r="L80" s="275">
        <f>SUM(L75:L79)</f>
        <v>0</v>
      </c>
      <c r="M80" s="224"/>
      <c r="N80" s="224"/>
      <c r="O80" s="443"/>
      <c r="P80" s="97"/>
      <c r="Q80" s="97"/>
      <c r="R80" s="98"/>
      <c r="T80" s="1003"/>
      <c r="U80" s="1003"/>
      <c r="V80" s="1003"/>
      <c r="W80" s="1003"/>
      <c r="X80" s="1003"/>
      <c r="Y80" s="1003"/>
      <c r="Z80" s="1003"/>
      <c r="AA80" s="1003"/>
      <c r="AB80" s="1003"/>
      <c r="AC80" s="1003"/>
      <c r="AD80" s="1003"/>
      <c r="AE80" s="1003"/>
    </row>
    <row r="81" spans="2:31" ht="17.100000000000001" customHeight="1" outlineLevel="1" x14ac:dyDescent="0.25">
      <c r="B81" s="34"/>
      <c r="C81" s="34"/>
      <c r="D81" s="35"/>
      <c r="E81" s="85"/>
      <c r="F81" s="269"/>
      <c r="G81" s="86"/>
      <c r="H81" s="273"/>
      <c r="I81" s="87"/>
      <c r="J81" s="88"/>
      <c r="K81" s="310"/>
      <c r="L81" s="313"/>
      <c r="M81" s="152"/>
      <c r="N81" s="213"/>
      <c r="O81" s="431"/>
      <c r="P81" s="37"/>
      <c r="Q81" s="37"/>
      <c r="R81" s="34"/>
      <c r="T81" s="1001"/>
      <c r="U81" s="1001"/>
      <c r="V81" s="1001"/>
      <c r="W81" s="1001"/>
      <c r="X81" s="1002"/>
      <c r="Y81" s="1001"/>
      <c r="Z81" s="1001"/>
      <c r="AA81" s="1001"/>
      <c r="AB81" s="1001"/>
      <c r="AC81" s="1001"/>
      <c r="AD81" s="1001"/>
      <c r="AE81" s="1001"/>
    </row>
    <row r="82" spans="2:31" s="23" customFormat="1" ht="17.100000000000001" customHeight="1" x14ac:dyDescent="0.25">
      <c r="B82" s="91"/>
      <c r="C82" s="54"/>
      <c r="D82" s="55"/>
      <c r="E82" s="55"/>
      <c r="F82" s="56"/>
      <c r="G82" s="90"/>
      <c r="H82" s="58"/>
      <c r="I82" s="90"/>
      <c r="J82" s="264"/>
      <c r="K82" s="311"/>
      <c r="L82" s="312"/>
      <c r="M82" s="139"/>
      <c r="N82" s="207"/>
      <c r="O82" s="434"/>
      <c r="P82" s="62"/>
      <c r="Q82" s="62"/>
      <c r="R82" s="92"/>
      <c r="S82" s="22"/>
      <c r="T82" s="1001"/>
      <c r="U82" s="1001"/>
      <c r="V82" s="1001"/>
      <c r="W82" s="1001"/>
      <c r="X82" s="1002"/>
      <c r="Y82" s="1001"/>
      <c r="Z82" s="1001"/>
      <c r="AA82" s="1001"/>
      <c r="AB82" s="1001"/>
      <c r="AC82" s="1001"/>
      <c r="AD82" s="1001"/>
      <c r="AE82" s="1001"/>
    </row>
    <row r="83" spans="2:31" s="23" customFormat="1" ht="17.100000000000001" customHeight="1" x14ac:dyDescent="0.25">
      <c r="B83" s="1451"/>
      <c r="C83" s="1237"/>
      <c r="D83" s="1238"/>
      <c r="E83" s="1238"/>
      <c r="F83" s="1436"/>
      <c r="G83" s="1449"/>
      <c r="H83" s="1438"/>
      <c r="I83" s="1449"/>
      <c r="J83" s="1038"/>
      <c r="K83" s="1568"/>
      <c r="L83" s="1434"/>
      <c r="M83" s="1255"/>
      <c r="N83" s="914"/>
      <c r="O83" s="1018"/>
      <c r="P83" s="1251"/>
      <c r="Q83" s="1251"/>
      <c r="R83" s="1020"/>
      <c r="S83" s="22"/>
      <c r="T83" s="1292"/>
      <c r="U83" s="1292"/>
      <c r="V83" s="1292"/>
      <c r="W83" s="1292"/>
      <c r="X83" s="1293"/>
      <c r="Y83" s="1292"/>
      <c r="Z83" s="1292"/>
      <c r="AA83" s="1292"/>
      <c r="AB83" s="1292"/>
      <c r="AC83" s="1292"/>
      <c r="AD83" s="1292"/>
      <c r="AE83" s="1292"/>
    </row>
    <row r="84" spans="2:31" s="23" customFormat="1" ht="17.100000000000001" customHeight="1" x14ac:dyDescent="0.25">
      <c r="B84" s="607"/>
      <c r="C84" s="956"/>
      <c r="D84" s="949"/>
      <c r="E84" s="949"/>
      <c r="F84" s="1007"/>
      <c r="G84" s="1008"/>
      <c r="H84" s="1009"/>
      <c r="I84" s="1008"/>
      <c r="J84" s="1038"/>
      <c r="K84" s="1011"/>
      <c r="L84" s="1012"/>
      <c r="M84" s="993"/>
      <c r="N84" s="914"/>
      <c r="O84" s="1018"/>
      <c r="P84" s="972"/>
      <c r="Q84" s="972"/>
      <c r="R84" s="1020"/>
      <c r="S84" s="22"/>
      <c r="T84" s="1001"/>
      <c r="U84" s="1001"/>
      <c r="V84" s="1001"/>
      <c r="W84" s="1001"/>
      <c r="X84" s="1002"/>
      <c r="Y84" s="1001"/>
      <c r="Z84" s="1001"/>
      <c r="AA84" s="1001"/>
      <c r="AB84" s="1001"/>
      <c r="AC84" s="1001"/>
      <c r="AD84" s="1001"/>
      <c r="AE84" s="1001"/>
    </row>
    <row r="85" spans="2:31" ht="17.100000000000001" customHeight="1" x14ac:dyDescent="0.25">
      <c r="B85" s="91"/>
      <c r="C85" s="54"/>
      <c r="D85" s="55"/>
      <c r="E85" s="55"/>
      <c r="F85" s="56"/>
      <c r="G85" s="90"/>
      <c r="H85" s="58"/>
      <c r="I85" s="90"/>
      <c r="J85" s="264"/>
      <c r="K85" s="311"/>
      <c r="L85" s="312"/>
      <c r="M85" s="139"/>
      <c r="N85" s="251"/>
      <c r="O85" s="434"/>
      <c r="P85" s="62"/>
      <c r="Q85" s="62"/>
      <c r="R85" s="92"/>
      <c r="S85" s="1"/>
      <c r="T85" s="1001"/>
      <c r="U85" s="1001"/>
      <c r="V85" s="1001"/>
      <c r="W85" s="1001"/>
      <c r="X85" s="1002"/>
      <c r="Y85" s="1001"/>
      <c r="Z85" s="1001"/>
      <c r="AA85" s="1001"/>
      <c r="AB85" s="1001"/>
      <c r="AC85" s="1001"/>
      <c r="AD85" s="1001"/>
      <c r="AE85" s="1001"/>
    </row>
    <row r="86" spans="2:31" ht="17.100000000000001" customHeight="1" x14ac:dyDescent="0.25">
      <c r="B86" s="94"/>
      <c r="C86" s="44" t="s">
        <v>0</v>
      </c>
      <c r="D86" s="44">
        <f>D82</f>
        <v>0</v>
      </c>
      <c r="E86" s="95"/>
      <c r="F86" s="46"/>
      <c r="G86" s="47"/>
      <c r="H86" s="48"/>
      <c r="I86" s="49"/>
      <c r="J86" s="275">
        <f>SUM(J81:J85)</f>
        <v>0</v>
      </c>
      <c r="K86" s="275">
        <f>SUM(K81:K85)</f>
        <v>0</v>
      </c>
      <c r="L86" s="275">
        <f>SUM(L81:L85)</f>
        <v>0</v>
      </c>
      <c r="M86" s="224"/>
      <c r="N86" s="224"/>
      <c r="O86" s="435"/>
      <c r="P86" s="97"/>
      <c r="Q86" s="97"/>
      <c r="R86" s="98"/>
      <c r="S86" s="23"/>
      <c r="T86" s="1003"/>
      <c r="U86" s="1003"/>
      <c r="V86" s="1003"/>
      <c r="W86" s="1003"/>
      <c r="X86" s="1003"/>
      <c r="Y86" s="1003"/>
      <c r="Z86" s="1003"/>
      <c r="AA86" s="1003"/>
      <c r="AB86" s="1003"/>
      <c r="AC86" s="1003"/>
      <c r="AD86" s="1003"/>
      <c r="AE86" s="1003"/>
    </row>
    <row r="87" spans="2:31" ht="7.5" customHeight="1" x14ac:dyDescent="0.25">
      <c r="F87" s="301"/>
      <c r="H87" s="301"/>
      <c r="J87" s="301"/>
      <c r="K87" s="301"/>
      <c r="L87" s="305"/>
      <c r="T87" s="998"/>
      <c r="U87" s="998"/>
      <c r="V87" s="998"/>
      <c r="W87" s="998"/>
      <c r="X87" s="998"/>
      <c r="Y87" s="998"/>
      <c r="Z87" s="998"/>
      <c r="AA87" s="998"/>
      <c r="AB87" s="998"/>
      <c r="AC87" s="998"/>
      <c r="AD87" s="998"/>
      <c r="AE87" s="998"/>
    </row>
    <row r="88" spans="2:31" ht="17.100000000000001" customHeight="1" x14ac:dyDescent="0.25">
      <c r="B88" s="44">
        <f>COUNT(B75:B87)</f>
        <v>0</v>
      </c>
      <c r="C88" s="44" t="s">
        <v>60</v>
      </c>
      <c r="D88" s="44">
        <f>D80+D86</f>
        <v>0</v>
      </c>
      <c r="E88" s="75"/>
      <c r="F88" s="122"/>
      <c r="G88" s="76"/>
      <c r="H88" s="123"/>
      <c r="I88" s="77"/>
      <c r="J88" s="297">
        <f>J86+J80</f>
        <v>0</v>
      </c>
      <c r="K88" s="297">
        <f>K86+K80</f>
        <v>0</v>
      </c>
      <c r="L88" s="297">
        <f>L86+L80</f>
        <v>0</v>
      </c>
      <c r="M88" s="224"/>
      <c r="N88" s="224"/>
      <c r="O88" s="438"/>
      <c r="P88" s="52"/>
      <c r="Q88" s="52"/>
      <c r="R88" s="53"/>
      <c r="T88" s="178">
        <f t="shared" ref="T88:AE88" si="1">SUM(T75:T87)</f>
        <v>0</v>
      </c>
      <c r="U88" s="178">
        <f t="shared" si="1"/>
        <v>0</v>
      </c>
      <c r="V88" s="178">
        <f t="shared" si="1"/>
        <v>0</v>
      </c>
      <c r="W88" s="178">
        <f t="shared" si="1"/>
        <v>0</v>
      </c>
      <c r="X88" s="178">
        <f t="shared" si="1"/>
        <v>0</v>
      </c>
      <c r="Y88" s="178">
        <f t="shared" si="1"/>
        <v>0</v>
      </c>
      <c r="Z88" s="178">
        <f t="shared" si="1"/>
        <v>0</v>
      </c>
      <c r="AA88" s="178">
        <f t="shared" si="1"/>
        <v>0</v>
      </c>
      <c r="AB88" s="178">
        <f t="shared" si="1"/>
        <v>0</v>
      </c>
      <c r="AC88" s="178">
        <f t="shared" si="1"/>
        <v>0</v>
      </c>
      <c r="AD88" s="178">
        <f t="shared" si="1"/>
        <v>0</v>
      </c>
      <c r="AE88" s="178">
        <f t="shared" si="1"/>
        <v>0</v>
      </c>
    </row>
    <row r="89" spans="2:31" ht="7.5" customHeight="1" x14ac:dyDescent="0.25">
      <c r="B89" s="99"/>
      <c r="C89" s="99"/>
      <c r="D89" s="99"/>
      <c r="E89" s="99"/>
      <c r="F89" s="279"/>
      <c r="G89" s="99"/>
      <c r="H89" s="279"/>
      <c r="I89" s="99"/>
      <c r="J89" s="279"/>
      <c r="K89" s="279"/>
      <c r="L89" s="279"/>
      <c r="M89" s="177"/>
      <c r="N89" s="205"/>
      <c r="O89" s="452"/>
      <c r="P89" s="99"/>
      <c r="Q89" s="99"/>
      <c r="R89" s="99"/>
    </row>
    <row r="90" spans="2:31" ht="17.100000000000001" customHeight="1" thickBot="1" x14ac:dyDescent="0.3">
      <c r="B90" s="100">
        <f>B88+B70</f>
        <v>0</v>
      </c>
      <c r="C90" s="100" t="s">
        <v>8</v>
      </c>
      <c r="D90" s="101">
        <f>D88+D70</f>
        <v>0</v>
      </c>
      <c r="E90" s="102"/>
      <c r="F90" s="103"/>
      <c r="G90" s="104"/>
      <c r="H90" s="103"/>
      <c r="I90" s="104"/>
      <c r="J90" s="304">
        <f>J88+J70</f>
        <v>0</v>
      </c>
      <c r="K90" s="304">
        <f>K70+K88</f>
        <v>0</v>
      </c>
      <c r="L90" s="304">
        <f>L70+L88</f>
        <v>0</v>
      </c>
      <c r="M90" s="453"/>
      <c r="N90" s="107"/>
      <c r="O90" s="453"/>
      <c r="P90" s="107"/>
      <c r="Q90" s="107"/>
      <c r="R90" s="108"/>
      <c r="T90" s="178">
        <f>T88+T70</f>
        <v>0</v>
      </c>
      <c r="U90" s="178">
        <f>U88+U70</f>
        <v>0</v>
      </c>
      <c r="V90" s="178">
        <f t="shared" ref="V90:AE90" si="2">V88+V70</f>
        <v>0</v>
      </c>
      <c r="W90" s="178">
        <f t="shared" si="2"/>
        <v>0</v>
      </c>
      <c r="X90" s="178">
        <f t="shared" si="2"/>
        <v>0</v>
      </c>
      <c r="Y90" s="178">
        <f t="shared" si="2"/>
        <v>0</v>
      </c>
      <c r="Z90" s="178">
        <f t="shared" si="2"/>
        <v>0</v>
      </c>
      <c r="AA90" s="178">
        <f t="shared" si="2"/>
        <v>0</v>
      </c>
      <c r="AB90" s="178">
        <f t="shared" si="2"/>
        <v>0</v>
      </c>
      <c r="AC90" s="178">
        <f t="shared" si="2"/>
        <v>0</v>
      </c>
      <c r="AD90" s="178">
        <f t="shared" si="2"/>
        <v>0</v>
      </c>
      <c r="AE90" s="178">
        <f t="shared" si="2"/>
        <v>0</v>
      </c>
    </row>
    <row r="91" spans="2:31" ht="17.100000000000001" customHeight="1" thickTop="1" x14ac:dyDescent="0.25"/>
    <row r="92" spans="2:31" ht="17.100000000000001" customHeight="1" x14ac:dyDescent="0.25">
      <c r="B92" s="111" t="str">
        <f>Rekap!B25</f>
        <v>Jember, 31 Januari 2020</v>
      </c>
    </row>
    <row r="93" spans="2:31" ht="17.100000000000001" customHeight="1" x14ac:dyDescent="0.25">
      <c r="B93" s="112" t="s">
        <v>1</v>
      </c>
    </row>
    <row r="94" spans="2:31" ht="17.100000000000001" customHeight="1" x14ac:dyDescent="0.25">
      <c r="B94" s="112"/>
    </row>
    <row r="96" spans="2:31" s="222" customFormat="1" ht="21" customHeight="1" x14ac:dyDescent="0.2">
      <c r="O96" s="454"/>
    </row>
  </sheetData>
  <mergeCells count="63"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48:R48"/>
    <mergeCell ref="R8:R9"/>
    <mergeCell ref="B28:B29"/>
    <mergeCell ref="C28:C29"/>
    <mergeCell ref="D28:D29"/>
    <mergeCell ref="E28:E29"/>
    <mergeCell ref="F28:J29"/>
    <mergeCell ref="K28:K29"/>
    <mergeCell ref="L28:L29"/>
    <mergeCell ref="M28:M29"/>
    <mergeCell ref="N28:N29"/>
    <mergeCell ref="L8:L9"/>
    <mergeCell ref="M8:M9"/>
    <mergeCell ref="N8:N9"/>
    <mergeCell ref="O8:O9"/>
    <mergeCell ref="P8:P9"/>
    <mergeCell ref="O28:O29"/>
    <mergeCell ref="P28:P29"/>
    <mergeCell ref="Q28:Q29"/>
    <mergeCell ref="R28:R29"/>
    <mergeCell ref="B46:M46"/>
    <mergeCell ref="B49:R49"/>
    <mergeCell ref="B50:R50"/>
    <mergeCell ref="B51:P51"/>
    <mergeCell ref="B55:B56"/>
    <mergeCell ref="C55:C56"/>
    <mergeCell ref="D55:D56"/>
    <mergeCell ref="E55:E56"/>
    <mergeCell ref="F55:J56"/>
    <mergeCell ref="K55:K56"/>
    <mergeCell ref="L55:L56"/>
    <mergeCell ref="T55:AE55"/>
    <mergeCell ref="B73:B74"/>
    <mergeCell ref="C73:C74"/>
    <mergeCell ref="D73:D74"/>
    <mergeCell ref="E73:E74"/>
    <mergeCell ref="F73:J74"/>
    <mergeCell ref="K73:K74"/>
    <mergeCell ref="L73:L74"/>
    <mergeCell ref="M73:M74"/>
    <mergeCell ref="N73:N74"/>
    <mergeCell ref="M55:M56"/>
    <mergeCell ref="N55:N56"/>
    <mergeCell ref="O55:O56"/>
    <mergeCell ref="P55:P56"/>
    <mergeCell ref="Q55:Q56"/>
    <mergeCell ref="R55:R56"/>
    <mergeCell ref="O73:O74"/>
    <mergeCell ref="P73:P74"/>
    <mergeCell ref="Q73:Q74"/>
    <mergeCell ref="R73:R74"/>
    <mergeCell ref="T73:AE73"/>
  </mergeCells>
  <printOptions horizontalCentered="1"/>
  <pageMargins left="0.39370078740157483" right="0" top="0.51181102362204722" bottom="0.11811023622047245" header="0" footer="0"/>
  <pageSetup paperSize="9" fitToHeight="0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A1:EX126"/>
  <sheetViews>
    <sheetView showOutlineSymbols="0" topLeftCell="A94" zoomScale="85" zoomScaleNormal="85" workbookViewId="0">
      <selection activeCell="B43" sqref="B43:R48"/>
    </sheetView>
  </sheetViews>
  <sheetFormatPr defaultColWidth="9.140625" defaultRowHeight="21" customHeight="1" outlineLevelRow="1" outlineLevelCol="1" x14ac:dyDescent="0.25"/>
  <cols>
    <col min="1" max="1" width="5" style="22" customWidth="1"/>
    <col min="2" max="2" width="5.140625" style="22" customWidth="1"/>
    <col min="3" max="3" width="11.42578125" style="22" customWidth="1"/>
    <col min="4" max="4" width="5.7109375" style="22" customWidth="1"/>
    <col min="5" max="5" width="10" style="24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0" style="25" customWidth="1"/>
    <col min="11" max="11" width="10" style="27" customWidth="1"/>
    <col min="12" max="12" width="9.28515625" style="22" customWidth="1"/>
    <col min="13" max="13" width="11.42578125" style="28" customWidth="1"/>
    <col min="14" max="14" width="13.5703125" style="22" customWidth="1"/>
    <col min="15" max="15" width="13.5703125" style="429" customWidth="1"/>
    <col min="16" max="16" width="10.7109375" style="22" customWidth="1"/>
    <col min="17" max="17" width="10.7109375" style="22" bestFit="1" customWidth="1"/>
    <col min="18" max="18" width="17.7109375" style="22" customWidth="1"/>
    <col min="19" max="16384" width="9.140625" style="22"/>
  </cols>
  <sheetData>
    <row r="1" spans="1:154" ht="21" customHeight="1" x14ac:dyDescent="0.25">
      <c r="C1" s="23"/>
    </row>
    <row r="2" spans="1:154" ht="21" customHeight="1" x14ac:dyDescent="0.25">
      <c r="B2" s="1652" t="s">
        <v>14</v>
      </c>
      <c r="C2" s="1652"/>
      <c r="D2" s="1652"/>
      <c r="E2" s="1652"/>
      <c r="F2" s="1652"/>
      <c r="G2" s="1652"/>
      <c r="H2" s="1652"/>
      <c r="I2" s="1652"/>
      <c r="J2" s="1652"/>
      <c r="K2" s="1652"/>
      <c r="L2" s="1652"/>
      <c r="M2" s="1652"/>
      <c r="N2" s="1652"/>
      <c r="O2" s="1652"/>
      <c r="P2" s="1652"/>
      <c r="Q2" s="1652"/>
      <c r="R2" s="1652"/>
    </row>
    <row r="3" spans="1:154" ht="21" customHeight="1" x14ac:dyDescent="0.25">
      <c r="B3" s="1652" t="s">
        <v>1</v>
      </c>
      <c r="C3" s="1652"/>
      <c r="D3" s="1652"/>
      <c r="E3" s="1652"/>
      <c r="F3" s="1652"/>
      <c r="G3" s="1652"/>
      <c r="H3" s="1652"/>
      <c r="I3" s="1652"/>
      <c r="J3" s="1652"/>
      <c r="K3" s="1652"/>
      <c r="L3" s="1652"/>
      <c r="M3" s="1652"/>
      <c r="N3" s="1652"/>
      <c r="O3" s="1652"/>
      <c r="P3" s="1652"/>
      <c r="Q3" s="1652"/>
      <c r="R3" s="1652"/>
    </row>
    <row r="4" spans="1:154" ht="21" customHeight="1" x14ac:dyDescent="0.25">
      <c r="B4" s="1652" t="str">
        <f>Rekap!B3</f>
        <v>BULAN JANUARI 2020</v>
      </c>
      <c r="C4" s="1652"/>
      <c r="D4" s="1652"/>
      <c r="E4" s="1652"/>
      <c r="F4" s="1652"/>
      <c r="G4" s="1652"/>
      <c r="H4" s="1652"/>
      <c r="I4" s="1652"/>
      <c r="J4" s="1652"/>
      <c r="K4" s="1652"/>
      <c r="L4" s="1652"/>
      <c r="M4" s="1652"/>
      <c r="N4" s="1652"/>
      <c r="O4" s="1652"/>
      <c r="P4" s="1652"/>
      <c r="Q4" s="1652"/>
      <c r="R4" s="1652"/>
    </row>
    <row r="5" spans="1:154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430"/>
      <c r="P5" s="211"/>
      <c r="Q5" s="211"/>
      <c r="R5" s="211"/>
    </row>
    <row r="6" spans="1:154" ht="18" customHeight="1" thickTop="1" x14ac:dyDescent="0.25">
      <c r="B6" s="30" t="s">
        <v>15</v>
      </c>
      <c r="C6" s="31" t="s">
        <v>67</v>
      </c>
      <c r="D6" s="374"/>
      <c r="E6" s="374"/>
      <c r="F6" s="33"/>
      <c r="G6" s="374"/>
      <c r="H6" s="33"/>
      <c r="I6" s="374"/>
      <c r="J6" s="374"/>
      <c r="L6" s="374"/>
      <c r="M6" s="374"/>
    </row>
    <row r="7" spans="1:154" ht="18" customHeight="1" x14ac:dyDescent="0.25">
      <c r="B7" s="30" t="s">
        <v>22</v>
      </c>
      <c r="C7" s="31" t="str">
        <f>'BMP 4'!C7</f>
        <v>Proses sd. 2019</v>
      </c>
      <c r="D7" s="374"/>
      <c r="E7" s="32"/>
      <c r="F7" s="33"/>
      <c r="G7" s="374"/>
      <c r="H7" s="33"/>
      <c r="I7" s="374"/>
      <c r="J7" s="374"/>
      <c r="L7" s="374"/>
      <c r="M7" s="374"/>
    </row>
    <row r="8" spans="1:154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59" t="s">
        <v>11</v>
      </c>
      <c r="L8" s="1659" t="s">
        <v>13</v>
      </c>
      <c r="M8" s="1660" t="s">
        <v>49</v>
      </c>
      <c r="N8" s="1660" t="s">
        <v>50</v>
      </c>
      <c r="O8" s="1661" t="s">
        <v>5</v>
      </c>
      <c r="P8" s="1643" t="s">
        <v>6</v>
      </c>
      <c r="Q8" s="1643" t="s">
        <v>61</v>
      </c>
      <c r="R8" s="1643" t="s">
        <v>7</v>
      </c>
    </row>
    <row r="9" spans="1:154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40"/>
      <c r="L9" s="1640"/>
      <c r="M9" s="1640"/>
      <c r="N9" s="1640"/>
      <c r="O9" s="1642"/>
      <c r="P9" s="1637"/>
      <c r="Q9" s="1637"/>
      <c r="R9" s="1637"/>
    </row>
    <row r="10" spans="1:154" ht="17.100000000000001" customHeight="1" x14ac:dyDescent="0.25">
      <c r="B10" s="253"/>
      <c r="C10" s="254"/>
      <c r="D10" s="198"/>
      <c r="E10" s="198"/>
      <c r="F10" s="513"/>
      <c r="G10" s="255"/>
      <c r="H10" s="514"/>
      <c r="I10" s="256"/>
      <c r="J10" s="257"/>
      <c r="K10" s="258"/>
      <c r="L10" s="212"/>
      <c r="M10" s="201"/>
      <c r="N10" s="212"/>
      <c r="O10" s="1602"/>
      <c r="P10" s="247"/>
      <c r="Q10" s="247"/>
      <c r="R10" s="259"/>
    </row>
    <row r="11" spans="1:154" ht="17.100000000000001" customHeight="1" x14ac:dyDescent="0.25">
      <c r="A11" s="73"/>
      <c r="B11" s="956"/>
      <c r="C11" s="956"/>
      <c r="D11" s="949"/>
      <c r="E11" s="955"/>
      <c r="F11" s="1007"/>
      <c r="G11" s="939"/>
      <c r="H11" s="1009"/>
      <c r="I11" s="941"/>
      <c r="J11" s="1023"/>
      <c r="K11" s="993"/>
      <c r="L11" s="967"/>
      <c r="M11" s="948"/>
      <c r="N11" s="967"/>
      <c r="O11" s="1605"/>
      <c r="P11" s="957"/>
      <c r="Q11" s="1037"/>
      <c r="R11" s="1040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3"/>
      <c r="EN11" s="73"/>
      <c r="EO11" s="73"/>
      <c r="EP11" s="73"/>
      <c r="EQ11" s="73"/>
      <c r="ER11" s="73"/>
      <c r="ES11" s="73"/>
      <c r="ET11" s="73"/>
      <c r="EU11" s="73"/>
      <c r="EV11" s="73"/>
      <c r="EW11" s="73"/>
      <c r="EX11" s="73"/>
    </row>
    <row r="12" spans="1:154" ht="17.100000000000001" customHeight="1" x14ac:dyDescent="0.25">
      <c r="B12" s="974"/>
      <c r="C12" s="880"/>
      <c r="D12" s="881"/>
      <c r="E12" s="1057"/>
      <c r="F12" s="995"/>
      <c r="G12" s="883"/>
      <c r="H12" s="996"/>
      <c r="I12" s="885"/>
      <c r="J12" s="886"/>
      <c r="K12" s="975"/>
      <c r="L12" s="976"/>
      <c r="M12" s="977"/>
      <c r="N12" s="976"/>
      <c r="O12" s="891"/>
      <c r="P12" s="964"/>
      <c r="Q12" s="979"/>
      <c r="R12" s="891"/>
    </row>
    <row r="13" spans="1:154" ht="17.100000000000001" customHeight="1" x14ac:dyDescent="0.25">
      <c r="B13" s="74"/>
      <c r="C13" s="44" t="s">
        <v>0</v>
      </c>
      <c r="D13" s="44">
        <f>D11</f>
        <v>0</v>
      </c>
      <c r="E13" s="75"/>
      <c r="F13" s="46"/>
      <c r="G13" s="47"/>
      <c r="H13" s="48"/>
      <c r="I13" s="49"/>
      <c r="J13" s="50">
        <f>SUM(J10:J11)</f>
        <v>0</v>
      </c>
      <c r="K13" s="50">
        <f>SUM(K10:K11)</f>
        <v>0</v>
      </c>
      <c r="L13" s="50">
        <f>SUM(L10:L11)</f>
        <v>0</v>
      </c>
      <c r="M13" s="224"/>
      <c r="N13" s="224"/>
      <c r="O13" s="283"/>
      <c r="P13" s="52"/>
      <c r="Q13" s="52"/>
      <c r="R13" s="53"/>
    </row>
    <row r="14" spans="1:154" ht="17.100000000000001" customHeight="1" x14ac:dyDescent="0.25">
      <c r="B14" s="253"/>
      <c r="C14" s="254"/>
      <c r="D14" s="198"/>
      <c r="E14" s="198"/>
      <c r="F14" s="199"/>
      <c r="G14" s="255"/>
      <c r="H14" s="268"/>
      <c r="I14" s="256"/>
      <c r="J14" s="257"/>
      <c r="K14" s="258"/>
      <c r="L14" s="212"/>
      <c r="M14" s="201"/>
      <c r="N14" s="212"/>
      <c r="O14" s="325"/>
      <c r="P14" s="247"/>
      <c r="Q14" s="247"/>
      <c r="R14" s="259"/>
    </row>
    <row r="15" spans="1:154" ht="17.100000000000001" customHeight="1" x14ac:dyDescent="0.25">
      <c r="A15" s="461"/>
      <c r="B15" s="965"/>
      <c r="C15" s="956"/>
      <c r="D15" s="949"/>
      <c r="E15" s="607"/>
      <c r="F15" s="1058"/>
      <c r="G15" s="939"/>
      <c r="H15" s="1059"/>
      <c r="I15" s="941"/>
      <c r="J15" s="1023"/>
      <c r="K15" s="966"/>
      <c r="L15" s="967"/>
      <c r="M15" s="948"/>
      <c r="N15" s="967"/>
      <c r="O15" s="1080"/>
      <c r="P15" s="1060"/>
      <c r="Q15" s="1019"/>
      <c r="R15" s="1020"/>
      <c r="T15" s="22" t="s">
        <v>51</v>
      </c>
      <c r="U15" s="22" t="s">
        <v>52</v>
      </c>
      <c r="V15" s="22" t="s">
        <v>85</v>
      </c>
      <c r="W15" s="22" t="s">
        <v>94</v>
      </c>
    </row>
    <row r="16" spans="1:154" ht="17.100000000000001" customHeight="1" outlineLevel="1" x14ac:dyDescent="0.25">
      <c r="A16" s="461"/>
      <c r="B16" s="965"/>
      <c r="C16" s="956"/>
      <c r="D16" s="949"/>
      <c r="E16" s="607"/>
      <c r="F16" s="1058"/>
      <c r="G16" s="939"/>
      <c r="H16" s="1059"/>
      <c r="I16" s="941"/>
      <c r="J16" s="1023"/>
      <c r="K16" s="1061"/>
      <c r="L16" s="967"/>
      <c r="M16" s="948"/>
      <c r="N16" s="967"/>
      <c r="O16" s="1033"/>
      <c r="P16" s="1019"/>
      <c r="Q16" s="1019"/>
      <c r="R16" s="956"/>
      <c r="U16" s="22" t="s">
        <v>72</v>
      </c>
      <c r="V16" s="22" t="s">
        <v>24</v>
      </c>
    </row>
    <row r="17" spans="1:22" ht="17.100000000000001" customHeight="1" outlineLevel="1" x14ac:dyDescent="0.25">
      <c r="A17" s="461"/>
      <c r="B17" s="956"/>
      <c r="C17" s="956"/>
      <c r="D17" s="949"/>
      <c r="E17" s="607"/>
      <c r="F17" s="1058"/>
      <c r="G17" s="939"/>
      <c r="H17" s="1059"/>
      <c r="I17" s="941"/>
      <c r="J17" s="1023"/>
      <c r="K17" s="967"/>
      <c r="L17" s="967"/>
      <c r="M17" s="948"/>
      <c r="N17" s="967"/>
      <c r="O17" s="1033"/>
      <c r="P17" s="1019"/>
      <c r="Q17" s="1019"/>
      <c r="R17" s="956"/>
      <c r="U17" s="22" t="s">
        <v>73</v>
      </c>
      <c r="V17" s="22" t="s">
        <v>86</v>
      </c>
    </row>
    <row r="18" spans="1:22" ht="17.100000000000001" customHeight="1" outlineLevel="1" x14ac:dyDescent="0.25">
      <c r="A18" s="461"/>
      <c r="B18" s="965"/>
      <c r="C18" s="956"/>
      <c r="D18" s="949"/>
      <c r="E18" s="607"/>
      <c r="F18" s="1058"/>
      <c r="G18" s="939"/>
      <c r="H18" s="1059"/>
      <c r="I18" s="941"/>
      <c r="J18" s="1023"/>
      <c r="K18" s="1061"/>
      <c r="L18" s="967"/>
      <c r="M18" s="948"/>
      <c r="N18" s="967"/>
      <c r="O18" s="1033"/>
      <c r="P18" s="1019"/>
      <c r="Q18" s="1019"/>
      <c r="R18" s="956"/>
      <c r="U18" s="22" t="s">
        <v>74</v>
      </c>
      <c r="V18" s="22" t="s">
        <v>55</v>
      </c>
    </row>
    <row r="19" spans="1:22" ht="17.100000000000001" customHeight="1" outlineLevel="1" x14ac:dyDescent="0.25">
      <c r="A19" s="461"/>
      <c r="B19" s="956"/>
      <c r="C19" s="956"/>
      <c r="D19" s="949"/>
      <c r="E19" s="607"/>
      <c r="F19" s="1058"/>
      <c r="G19" s="939"/>
      <c r="H19" s="1059"/>
      <c r="I19" s="941"/>
      <c r="J19" s="1023"/>
      <c r="K19" s="967"/>
      <c r="L19" s="967"/>
      <c r="M19" s="948"/>
      <c r="N19" s="967"/>
      <c r="O19" s="1033"/>
      <c r="P19" s="1019"/>
      <c r="Q19" s="1019"/>
      <c r="R19" s="956"/>
      <c r="U19" s="22" t="s">
        <v>75</v>
      </c>
      <c r="V19" s="22" t="s">
        <v>56</v>
      </c>
    </row>
    <row r="20" spans="1:22" ht="17.100000000000001" customHeight="1" outlineLevel="1" x14ac:dyDescent="0.25">
      <c r="A20" s="461"/>
      <c r="B20" s="607"/>
      <c r="C20" s="956"/>
      <c r="D20" s="949"/>
      <c r="E20" s="607"/>
      <c r="F20" s="1058"/>
      <c r="G20" s="939"/>
      <c r="H20" s="1059"/>
      <c r="I20" s="941"/>
      <c r="J20" s="1023"/>
      <c r="K20" s="966"/>
      <c r="L20" s="967"/>
      <c r="M20" s="948"/>
      <c r="N20" s="967"/>
      <c r="O20" s="1033"/>
      <c r="P20" s="1019"/>
      <c r="Q20" s="1019"/>
      <c r="R20" s="956"/>
      <c r="U20" s="22" t="s">
        <v>76</v>
      </c>
      <c r="V20" s="22" t="s">
        <v>87</v>
      </c>
    </row>
    <row r="21" spans="1:22" ht="17.100000000000001" customHeight="1" outlineLevel="1" x14ac:dyDescent="0.25">
      <c r="A21" s="461"/>
      <c r="B21" s="607"/>
      <c r="C21" s="956"/>
      <c r="D21" s="949"/>
      <c r="E21" s="607"/>
      <c r="F21" s="1058"/>
      <c r="G21" s="939"/>
      <c r="H21" s="1059"/>
      <c r="I21" s="941"/>
      <c r="J21" s="1023"/>
      <c r="K21" s="966"/>
      <c r="L21" s="967"/>
      <c r="M21" s="948"/>
      <c r="N21" s="967"/>
      <c r="O21" s="1033"/>
      <c r="P21" s="1019"/>
      <c r="Q21" s="1019"/>
      <c r="R21" s="956"/>
      <c r="U21" s="22" t="s">
        <v>77</v>
      </c>
      <c r="V21" s="22" t="s">
        <v>53</v>
      </c>
    </row>
    <row r="22" spans="1:22" s="23" customFormat="1" ht="17.100000000000001" customHeight="1" x14ac:dyDescent="0.25">
      <c r="A22" s="461"/>
      <c r="B22" s="607"/>
      <c r="C22" s="956"/>
      <c r="D22" s="949"/>
      <c r="E22" s="607"/>
      <c r="F22" s="1058"/>
      <c r="G22" s="939"/>
      <c r="H22" s="1059"/>
      <c r="I22" s="941"/>
      <c r="J22" s="1023"/>
      <c r="K22" s="966"/>
      <c r="L22" s="1022"/>
      <c r="M22" s="1022"/>
      <c r="N22" s="1022"/>
      <c r="O22" s="1033"/>
      <c r="P22" s="1019"/>
      <c r="Q22" s="1019"/>
      <c r="R22" s="956"/>
      <c r="S22" s="22"/>
      <c r="T22" s="22"/>
      <c r="U22" s="22" t="s">
        <v>78</v>
      </c>
      <c r="V22" s="22" t="s">
        <v>54</v>
      </c>
    </row>
    <row r="23" spans="1:22" ht="17.100000000000001" customHeight="1" x14ac:dyDescent="0.25">
      <c r="B23" s="1072"/>
      <c r="C23" s="523"/>
      <c r="D23" s="524"/>
      <c r="E23" s="147"/>
      <c r="F23" s="1062"/>
      <c r="G23" s="939"/>
      <c r="H23" s="1063"/>
      <c r="I23" s="941"/>
      <c r="J23" s="1023"/>
      <c r="K23" s="1399"/>
      <c r="L23" s="1400"/>
      <c r="M23" s="146"/>
      <c r="N23" s="1400"/>
      <c r="O23" s="1603"/>
      <c r="P23" s="526"/>
      <c r="Q23" s="526"/>
      <c r="R23" s="147"/>
      <c r="U23" s="22" t="s">
        <v>79</v>
      </c>
      <c r="V23" s="22" t="s">
        <v>88</v>
      </c>
    </row>
    <row r="24" spans="1:22" ht="17.100000000000001" customHeight="1" outlineLevel="1" x14ac:dyDescent="0.25">
      <c r="B24" s="956"/>
      <c r="C24" s="956"/>
      <c r="D24" s="949"/>
      <c r="E24" s="1078"/>
      <c r="F24" s="1062"/>
      <c r="G24" s="939"/>
      <c r="H24" s="1063"/>
      <c r="I24" s="941"/>
      <c r="J24" s="1023"/>
      <c r="K24" s="967"/>
      <c r="L24" s="967"/>
      <c r="M24" s="948"/>
      <c r="N24" s="967"/>
      <c r="O24" s="1033"/>
      <c r="P24" s="1019"/>
      <c r="Q24" s="1019"/>
      <c r="R24" s="956"/>
      <c r="U24" s="22" t="s">
        <v>80</v>
      </c>
      <c r="V24" s="22" t="s">
        <v>89</v>
      </c>
    </row>
    <row r="25" spans="1:22" ht="17.100000000000001" customHeight="1" outlineLevel="1" x14ac:dyDescent="0.25">
      <c r="B25" s="607"/>
      <c r="C25" s="956"/>
      <c r="D25" s="949"/>
      <c r="E25" s="956"/>
      <c r="F25" s="1062"/>
      <c r="G25" s="939"/>
      <c r="H25" s="1063"/>
      <c r="I25" s="941"/>
      <c r="J25" s="1023"/>
      <c r="K25" s="966"/>
      <c r="L25" s="967"/>
      <c r="M25" s="948"/>
      <c r="N25" s="967"/>
      <c r="O25" s="1033"/>
      <c r="P25" s="1019"/>
      <c r="Q25" s="1019"/>
      <c r="R25" s="956"/>
      <c r="U25" s="22" t="s">
        <v>81</v>
      </c>
      <c r="V25" s="22" t="s">
        <v>90</v>
      </c>
    </row>
    <row r="26" spans="1:22" ht="17.100000000000001" customHeight="1" outlineLevel="1" x14ac:dyDescent="0.25">
      <c r="B26" s="607"/>
      <c r="C26" s="956"/>
      <c r="D26" s="949"/>
      <c r="E26" s="956"/>
      <c r="F26" s="1062"/>
      <c r="G26" s="939"/>
      <c r="H26" s="1063"/>
      <c r="I26" s="941"/>
      <c r="J26" s="1023"/>
      <c r="K26" s="966"/>
      <c r="L26" s="967"/>
      <c r="M26" s="948"/>
      <c r="N26" s="967"/>
      <c r="O26" s="1033"/>
      <c r="P26" s="1019"/>
      <c r="Q26" s="1019"/>
      <c r="R26" s="956"/>
      <c r="U26" s="22" t="s">
        <v>82</v>
      </c>
      <c r="V26" s="22" t="s">
        <v>91</v>
      </c>
    </row>
    <row r="27" spans="1:22" s="23" customFormat="1" ht="17.100000000000001" customHeight="1" x14ac:dyDescent="0.25">
      <c r="B27" s="607"/>
      <c r="C27" s="956"/>
      <c r="D27" s="949"/>
      <c r="E27" s="956"/>
      <c r="F27" s="1062"/>
      <c r="G27" s="939"/>
      <c r="H27" s="1063"/>
      <c r="I27" s="941"/>
      <c r="J27" s="1023"/>
      <c r="K27" s="966"/>
      <c r="L27" s="1022"/>
      <c r="M27" s="1022"/>
      <c r="N27" s="1022"/>
      <c r="O27" s="1033"/>
      <c r="P27" s="1019"/>
      <c r="Q27" s="1019"/>
      <c r="R27" s="956"/>
      <c r="S27" s="22"/>
      <c r="T27" s="22"/>
      <c r="U27" s="22" t="s">
        <v>83</v>
      </c>
      <c r="V27" s="22" t="s">
        <v>92</v>
      </c>
    </row>
    <row r="28" spans="1:22" ht="17.100000000000001" customHeight="1" x14ac:dyDescent="0.25">
      <c r="B28" s="607"/>
      <c r="C28" s="956"/>
      <c r="D28" s="949"/>
      <c r="E28" s="956"/>
      <c r="F28" s="1062"/>
      <c r="G28" s="939"/>
      <c r="H28" s="1063"/>
      <c r="I28" s="941"/>
      <c r="J28" s="1023"/>
      <c r="K28" s="966"/>
      <c r="L28" s="967"/>
      <c r="M28" s="948"/>
      <c r="N28" s="967"/>
      <c r="O28" s="1080"/>
      <c r="P28" s="1019"/>
      <c r="Q28" s="1019"/>
      <c r="R28" s="956"/>
      <c r="U28" s="22" t="s">
        <v>84</v>
      </c>
      <c r="V28" s="22" t="s">
        <v>93</v>
      </c>
    </row>
    <row r="29" spans="1:22" ht="17.100000000000001" customHeight="1" x14ac:dyDescent="0.25">
      <c r="B29" s="974"/>
      <c r="C29" s="880"/>
      <c r="D29" s="881"/>
      <c r="E29" s="891"/>
      <c r="F29" s="1064"/>
      <c r="G29" s="883"/>
      <c r="H29" s="1065"/>
      <c r="I29" s="885"/>
      <c r="J29" s="1048"/>
      <c r="K29" s="975"/>
      <c r="L29" s="976"/>
      <c r="M29" s="977"/>
      <c r="N29" s="976"/>
      <c r="O29" s="1604"/>
      <c r="P29" s="979"/>
      <c r="Q29" s="979"/>
      <c r="R29" s="891"/>
    </row>
    <row r="30" spans="1:22" ht="17.100000000000001" customHeight="1" x14ac:dyDescent="0.25">
      <c r="B30" s="74"/>
      <c r="C30" s="44" t="s">
        <v>0</v>
      </c>
      <c r="D30" s="44">
        <f>D15</f>
        <v>0</v>
      </c>
      <c r="E30" s="75"/>
      <c r="F30" s="122"/>
      <c r="G30" s="76"/>
      <c r="H30" s="123"/>
      <c r="I30" s="77"/>
      <c r="J30" s="50">
        <f>SUM(J14:J29)</f>
        <v>0</v>
      </c>
      <c r="K30" s="50">
        <f>SUM(K14:K28)</f>
        <v>0</v>
      </c>
      <c r="L30" s="50">
        <f>SUM(L14:L28)</f>
        <v>0</v>
      </c>
      <c r="M30" s="224"/>
      <c r="N30" s="224"/>
      <c r="O30" s="283"/>
      <c r="P30" s="52"/>
      <c r="Q30" s="52"/>
      <c r="R30" s="53"/>
    </row>
    <row r="31" spans="1:22" ht="17.100000000000001" customHeight="1" x14ac:dyDescent="0.25">
      <c r="B31" s="318"/>
      <c r="C31" s="318"/>
      <c r="D31" s="198"/>
      <c r="E31" s="319"/>
      <c r="F31" s="397"/>
      <c r="G31" s="321"/>
      <c r="H31" s="543"/>
      <c r="I31" s="323"/>
      <c r="J31" s="324"/>
      <c r="K31" s="200"/>
      <c r="L31" s="212"/>
      <c r="M31" s="201"/>
      <c r="N31" s="212"/>
      <c r="O31" s="329"/>
      <c r="P31" s="201"/>
      <c r="Q31" s="201"/>
      <c r="R31" s="318"/>
    </row>
    <row r="32" spans="1:22" ht="17.100000000000001" customHeight="1" x14ac:dyDescent="0.25">
      <c r="B32" s="956"/>
      <c r="C32" s="956"/>
      <c r="D32" s="949"/>
      <c r="E32" s="987"/>
      <c r="F32" s="1062"/>
      <c r="G32" s="939"/>
      <c r="H32" s="1063"/>
      <c r="I32" s="941"/>
      <c r="J32" s="1023"/>
      <c r="K32" s="993"/>
      <c r="L32" s="967"/>
      <c r="M32" s="948"/>
      <c r="N32" s="967"/>
      <c r="O32" s="1605"/>
      <c r="P32" s="972"/>
      <c r="Q32" s="948"/>
      <c r="R32" s="956"/>
    </row>
    <row r="33" spans="2:21" ht="17.100000000000001" customHeight="1" x14ac:dyDescent="0.25">
      <c r="B33" s="956"/>
      <c r="C33" s="956"/>
      <c r="D33" s="949"/>
      <c r="E33" s="987"/>
      <c r="F33" s="1062"/>
      <c r="G33" s="939"/>
      <c r="H33" s="1063"/>
      <c r="I33" s="941"/>
      <c r="J33" s="1023"/>
      <c r="K33" s="993"/>
      <c r="L33" s="967"/>
      <c r="M33" s="948"/>
      <c r="N33" s="967"/>
      <c r="O33" s="1036"/>
      <c r="P33" s="948"/>
      <c r="Q33" s="948"/>
      <c r="R33" s="956"/>
    </row>
    <row r="34" spans="2:21" ht="17.100000000000001" customHeight="1" x14ac:dyDescent="0.25">
      <c r="B34" s="994"/>
      <c r="C34" s="994"/>
      <c r="D34" s="881"/>
      <c r="E34" s="881"/>
      <c r="F34" s="995"/>
      <c r="G34" s="883"/>
      <c r="H34" s="996"/>
      <c r="I34" s="885"/>
      <c r="J34" s="886"/>
      <c r="K34" s="997"/>
      <c r="L34" s="998"/>
      <c r="M34" s="958"/>
      <c r="N34" s="998"/>
      <c r="O34" s="1006"/>
      <c r="P34" s="999"/>
      <c r="Q34" s="999"/>
      <c r="R34" s="1000"/>
    </row>
    <row r="35" spans="2:21" ht="17.100000000000001" customHeight="1" outlineLevel="1" x14ac:dyDescent="0.25">
      <c r="B35" s="74"/>
      <c r="C35" s="44" t="s">
        <v>0</v>
      </c>
      <c r="D35" s="44">
        <f>D32</f>
        <v>0</v>
      </c>
      <c r="E35" s="75"/>
      <c r="F35" s="46"/>
      <c r="G35" s="47"/>
      <c r="H35" s="48"/>
      <c r="I35" s="49"/>
      <c r="J35" s="50">
        <f>SUM(J31:J34)</f>
        <v>0</v>
      </c>
      <c r="K35" s="50">
        <f>SUM(K31:K34)</f>
        <v>0</v>
      </c>
      <c r="L35" s="50">
        <f>SUM(L31:L34)</f>
        <v>0</v>
      </c>
      <c r="M35" s="224"/>
      <c r="N35" s="224"/>
      <c r="O35" s="326"/>
      <c r="P35" s="52"/>
      <c r="Q35" s="52"/>
      <c r="R35" s="53"/>
    </row>
    <row r="36" spans="2:21" ht="17.100000000000001" customHeight="1" x14ac:dyDescent="0.25">
      <c r="B36" s="318"/>
      <c r="C36" s="318"/>
      <c r="D36" s="198"/>
      <c r="E36" s="319"/>
      <c r="F36" s="397"/>
      <c r="G36" s="321"/>
      <c r="H36" s="543"/>
      <c r="I36" s="323"/>
      <c r="J36" s="324"/>
      <c r="K36" s="200"/>
      <c r="L36" s="212"/>
      <c r="M36" s="201"/>
      <c r="N36" s="212"/>
      <c r="O36" s="329"/>
      <c r="P36" s="201"/>
      <c r="Q36" s="201"/>
      <c r="R36" s="318"/>
    </row>
    <row r="37" spans="2:21" ht="17.100000000000001" customHeight="1" x14ac:dyDescent="0.25">
      <c r="B37" s="956"/>
      <c r="C37" s="956"/>
      <c r="D37" s="949"/>
      <c r="E37" s="987"/>
      <c r="F37" s="1062"/>
      <c r="G37" s="939"/>
      <c r="H37" s="1063"/>
      <c r="I37" s="941"/>
      <c r="J37" s="1023"/>
      <c r="K37" s="993"/>
      <c r="L37" s="967"/>
      <c r="M37" s="948"/>
      <c r="N37" s="967"/>
      <c r="O37" s="1036"/>
      <c r="P37" s="972"/>
      <c r="Q37" s="948"/>
      <c r="R37" s="956"/>
    </row>
    <row r="38" spans="2:21" ht="17.100000000000001" customHeight="1" x14ac:dyDescent="0.25">
      <c r="B38" s="1237"/>
      <c r="C38" s="1237"/>
      <c r="D38" s="1238"/>
      <c r="E38" s="1348"/>
      <c r="F38" s="1062"/>
      <c r="G38" s="939"/>
      <c r="H38" s="1063"/>
      <c r="I38" s="941"/>
      <c r="J38" s="1023"/>
      <c r="K38" s="1255"/>
      <c r="L38" s="1240"/>
      <c r="M38" s="1241"/>
      <c r="N38" s="1240"/>
      <c r="O38" s="1036"/>
      <c r="P38" s="1241"/>
      <c r="Q38" s="1241"/>
      <c r="R38" s="1237"/>
    </row>
    <row r="39" spans="2:21" ht="17.100000000000001" customHeight="1" x14ac:dyDescent="0.25">
      <c r="B39" s="1237"/>
      <c r="C39" s="1237"/>
      <c r="D39" s="1238"/>
      <c r="E39" s="1348"/>
      <c r="F39" s="1062"/>
      <c r="G39" s="939"/>
      <c r="H39" s="1063"/>
      <c r="I39" s="941"/>
      <c r="J39" s="1023"/>
      <c r="K39" s="1255"/>
      <c r="L39" s="1240"/>
      <c r="M39" s="1241"/>
      <c r="N39" s="1240"/>
      <c r="O39" s="1036"/>
      <c r="P39" s="1241"/>
      <c r="Q39" s="1241"/>
      <c r="R39" s="1237"/>
    </row>
    <row r="40" spans="2:21" ht="17.100000000000001" customHeight="1" x14ac:dyDescent="0.25">
      <c r="B40" s="956"/>
      <c r="C40" s="956"/>
      <c r="D40" s="949"/>
      <c r="E40" s="987"/>
      <c r="F40" s="1062"/>
      <c r="G40" s="939"/>
      <c r="H40" s="1063"/>
      <c r="I40" s="941"/>
      <c r="J40" s="1023"/>
      <c r="K40" s="993"/>
      <c r="L40" s="967"/>
      <c r="M40" s="948"/>
      <c r="N40" s="967"/>
      <c r="O40" s="1036"/>
      <c r="P40" s="948"/>
      <c r="Q40" s="948"/>
      <c r="R40" s="956"/>
    </row>
    <row r="41" spans="2:21" ht="17.100000000000001" customHeight="1" x14ac:dyDescent="0.25">
      <c r="B41" s="994"/>
      <c r="C41" s="994"/>
      <c r="D41" s="881"/>
      <c r="E41" s="881"/>
      <c r="F41" s="995"/>
      <c r="G41" s="883"/>
      <c r="H41" s="996"/>
      <c r="I41" s="885"/>
      <c r="J41" s="886"/>
      <c r="K41" s="997"/>
      <c r="L41" s="998"/>
      <c r="M41" s="958"/>
      <c r="N41" s="998"/>
      <c r="O41" s="1006"/>
      <c r="P41" s="999"/>
      <c r="Q41" s="999"/>
      <c r="R41" s="1000"/>
    </row>
    <row r="42" spans="2:21" ht="17.100000000000001" customHeight="1" outlineLevel="1" x14ac:dyDescent="0.25">
      <c r="B42" s="94"/>
      <c r="C42" s="44" t="s">
        <v>0</v>
      </c>
      <c r="D42" s="44">
        <f>D37</f>
        <v>0</v>
      </c>
      <c r="E42" s="95"/>
      <c r="F42" s="46"/>
      <c r="G42" s="47"/>
      <c r="H42" s="48"/>
      <c r="I42" s="49"/>
      <c r="J42" s="275">
        <f>SUM(J36:J41)</f>
        <v>0</v>
      </c>
      <c r="K42" s="275">
        <f>SUM(K36:K41)</f>
        <v>0</v>
      </c>
      <c r="L42" s="275">
        <f>SUM(L36:L41)</f>
        <v>0</v>
      </c>
      <c r="M42" s="224"/>
      <c r="N42" s="224"/>
      <c r="O42" s="330"/>
      <c r="P42" s="97"/>
      <c r="Q42" s="97"/>
      <c r="R42" s="98"/>
      <c r="S42" s="23"/>
      <c r="T42" s="23"/>
      <c r="U42" s="23"/>
    </row>
    <row r="43" spans="2:21" ht="17.100000000000001" customHeight="1" x14ac:dyDescent="0.25">
      <c r="B43" s="318"/>
      <c r="C43" s="318"/>
      <c r="D43" s="198"/>
      <c r="E43" s="319"/>
      <c r="F43" s="397"/>
      <c r="G43" s="321"/>
      <c r="H43" s="543"/>
      <c r="I43" s="323"/>
      <c r="J43" s="324"/>
      <c r="K43" s="200"/>
      <c r="L43" s="212"/>
      <c r="M43" s="201"/>
      <c r="N43" s="212"/>
      <c r="O43" s="329"/>
      <c r="P43" s="201"/>
      <c r="Q43" s="201"/>
      <c r="R43" s="318"/>
    </row>
    <row r="44" spans="2:21" ht="17.100000000000001" customHeight="1" x14ac:dyDescent="0.25">
      <c r="B44" s="956"/>
      <c r="C44" s="956"/>
      <c r="D44" s="949"/>
      <c r="E44" s="987"/>
      <c r="F44" s="1062"/>
      <c r="G44" s="939"/>
      <c r="H44" s="1063"/>
      <c r="I44" s="941"/>
      <c r="J44" s="1023"/>
      <c r="K44" s="993"/>
      <c r="L44" s="967"/>
      <c r="M44" s="948"/>
      <c r="N44" s="967"/>
      <c r="O44" s="1605"/>
      <c r="P44" s="972"/>
      <c r="Q44" s="948"/>
      <c r="R44" s="956"/>
    </row>
    <row r="45" spans="2:21" ht="17.100000000000001" customHeight="1" x14ac:dyDescent="0.25">
      <c r="B45" s="1237"/>
      <c r="C45" s="1237"/>
      <c r="D45" s="1238"/>
      <c r="E45" s="987"/>
      <c r="F45" s="1423"/>
      <c r="G45" s="939"/>
      <c r="H45" s="1063"/>
      <c r="I45" s="941"/>
      <c r="J45" s="1023"/>
      <c r="K45" s="1255"/>
      <c r="L45" s="1240"/>
      <c r="M45" s="1241"/>
      <c r="N45" s="1240"/>
      <c r="O45" s="1036"/>
      <c r="P45" s="1251"/>
      <c r="Q45" s="1241"/>
      <c r="R45" s="1237"/>
    </row>
    <row r="46" spans="2:21" ht="17.100000000000001" customHeight="1" x14ac:dyDescent="0.25">
      <c r="B46" s="1237"/>
      <c r="C46" s="1237"/>
      <c r="D46" s="1238"/>
      <c r="E46" s="1348"/>
      <c r="F46" s="1062"/>
      <c r="G46" s="939"/>
      <c r="H46" s="1063"/>
      <c r="I46" s="941"/>
      <c r="J46" s="1023"/>
      <c r="K46" s="1255"/>
      <c r="L46" s="1240"/>
      <c r="M46" s="1241"/>
      <c r="N46" s="1240"/>
      <c r="O46" s="1036"/>
      <c r="P46" s="1241"/>
      <c r="Q46" s="1241"/>
      <c r="R46" s="1237"/>
    </row>
    <row r="47" spans="2:21" ht="17.100000000000001" customHeight="1" x14ac:dyDescent="0.25">
      <c r="B47" s="1237"/>
      <c r="C47" s="1237"/>
      <c r="D47" s="1238"/>
      <c r="E47" s="1348"/>
      <c r="F47" s="1062"/>
      <c r="G47" s="939"/>
      <c r="H47" s="1063"/>
      <c r="I47" s="941"/>
      <c r="J47" s="1023"/>
      <c r="K47" s="1255"/>
      <c r="L47" s="1240"/>
      <c r="M47" s="1241"/>
      <c r="N47" s="1240"/>
      <c r="O47" s="1036"/>
      <c r="P47" s="1241"/>
      <c r="Q47" s="1241"/>
      <c r="R47" s="1237"/>
    </row>
    <row r="48" spans="2:21" ht="17.100000000000001" customHeight="1" x14ac:dyDescent="0.25">
      <c r="B48" s="994"/>
      <c r="C48" s="994"/>
      <c r="D48" s="881"/>
      <c r="E48" s="881"/>
      <c r="F48" s="995"/>
      <c r="G48" s="883"/>
      <c r="H48" s="996"/>
      <c r="I48" s="885"/>
      <c r="J48" s="886"/>
      <c r="K48" s="997"/>
      <c r="L48" s="998"/>
      <c r="M48" s="958"/>
      <c r="N48" s="998"/>
      <c r="O48" s="1006"/>
      <c r="P48" s="999"/>
      <c r="Q48" s="999"/>
      <c r="R48" s="1000"/>
    </row>
    <row r="49" spans="2:24" ht="17.100000000000001" customHeight="1" outlineLevel="1" x14ac:dyDescent="0.25">
      <c r="B49" s="94"/>
      <c r="C49" s="44" t="s">
        <v>0</v>
      </c>
      <c r="D49" s="44">
        <f>D44</f>
        <v>0</v>
      </c>
      <c r="E49" s="95"/>
      <c r="F49" s="46"/>
      <c r="G49" s="47"/>
      <c r="H49" s="48"/>
      <c r="I49" s="49"/>
      <c r="J49" s="275">
        <f>SUM(J43:J48)</f>
        <v>0</v>
      </c>
      <c r="K49" s="275">
        <f>SUM(K43:K48)</f>
        <v>0</v>
      </c>
      <c r="L49" s="275">
        <f>SUM(L43:L48)</f>
        <v>0</v>
      </c>
      <c r="M49" s="224"/>
      <c r="N49" s="224"/>
      <c r="O49" s="330"/>
      <c r="P49" s="97"/>
      <c r="Q49" s="97"/>
      <c r="R49" s="98"/>
      <c r="S49" s="23"/>
      <c r="T49" s="23"/>
      <c r="U49" s="23"/>
    </row>
    <row r="50" spans="2:24" ht="7.5" customHeight="1" x14ac:dyDescent="0.25">
      <c r="B50" s="63"/>
      <c r="C50" s="64"/>
      <c r="D50" s="64"/>
      <c r="E50" s="63"/>
      <c r="F50" s="68"/>
      <c r="G50" s="66"/>
      <c r="H50" s="68"/>
      <c r="I50" s="67"/>
      <c r="J50" s="68"/>
      <c r="K50" s="69"/>
      <c r="O50" s="72"/>
      <c r="P50" s="71"/>
      <c r="Q50" s="71"/>
      <c r="R50" s="72"/>
      <c r="S50" s="73"/>
      <c r="T50" s="73"/>
      <c r="U50" s="73"/>
      <c r="V50" s="109"/>
      <c r="W50" s="109"/>
      <c r="X50" s="109"/>
    </row>
    <row r="51" spans="2:24" ht="17.100000000000001" customHeight="1" x14ac:dyDescent="0.25">
      <c r="B51" s="1428">
        <f>COUNT(B10:B50)</f>
        <v>0</v>
      </c>
      <c r="C51" s="44" t="s">
        <v>59</v>
      </c>
      <c r="D51" s="44">
        <f>D13+D30+D35+D42+D49</f>
        <v>0</v>
      </c>
      <c r="E51" s="75"/>
      <c r="F51" s="122"/>
      <c r="G51" s="76"/>
      <c r="H51" s="123"/>
      <c r="I51" s="77"/>
      <c r="J51" s="278">
        <f>J13+J30+J35+J42+J49</f>
        <v>0</v>
      </c>
      <c r="K51" s="277">
        <f>K13+K30+K35+K42+K49</f>
        <v>0</v>
      </c>
      <c r="L51" s="277">
        <f>L13+L30+L35+L42+L49</f>
        <v>0</v>
      </c>
      <c r="M51" s="281"/>
      <c r="N51" s="280"/>
      <c r="O51" s="53"/>
      <c r="P51" s="52"/>
      <c r="Q51" s="52"/>
      <c r="R51" s="53"/>
      <c r="S51" s="109"/>
      <c r="T51" s="109"/>
      <c r="U51" s="109"/>
      <c r="V51" s="109"/>
      <c r="W51" s="109"/>
      <c r="X51" s="109"/>
    </row>
    <row r="52" spans="2:24" ht="17.100000000000001" customHeight="1" x14ac:dyDescent="0.25">
      <c r="B52" s="124"/>
      <c r="C52" s="124"/>
      <c r="D52" s="124"/>
      <c r="E52" s="233"/>
      <c r="F52" s="130"/>
      <c r="G52" s="126"/>
      <c r="H52" s="130"/>
      <c r="I52" s="126"/>
      <c r="J52" s="125"/>
      <c r="K52" s="127"/>
      <c r="O52" s="439"/>
      <c r="P52" s="126"/>
      <c r="Q52" s="126"/>
      <c r="R52" s="129"/>
    </row>
    <row r="53" spans="2:24" ht="17.100000000000001" customHeight="1" x14ac:dyDescent="0.25">
      <c r="B53" s="78" t="s">
        <v>23</v>
      </c>
      <c r="C53" s="79" t="str">
        <f>'BMP 4'!C25</f>
        <v>Proses th. 2020</v>
      </c>
      <c r="D53" s="80"/>
      <c r="E53" s="234"/>
      <c r="F53" s="81"/>
      <c r="G53" s="80"/>
      <c r="H53" s="81"/>
      <c r="I53" s="80"/>
      <c r="J53" s="80"/>
      <c r="K53" s="82"/>
      <c r="O53" s="440"/>
      <c r="P53" s="80"/>
      <c r="Q53" s="80"/>
      <c r="R53" s="83"/>
    </row>
    <row r="54" spans="2:24" ht="17.100000000000001" customHeight="1" x14ac:dyDescent="0.25">
      <c r="B54" s="1643" t="s">
        <v>2</v>
      </c>
      <c r="C54" s="1643" t="s">
        <v>4</v>
      </c>
      <c r="D54" s="1643" t="s">
        <v>9</v>
      </c>
      <c r="E54" s="1655" t="s">
        <v>3</v>
      </c>
      <c r="F54" s="1656" t="s">
        <v>98</v>
      </c>
      <c r="G54" s="1657"/>
      <c r="H54" s="1657"/>
      <c r="I54" s="1657"/>
      <c r="J54" s="1658"/>
      <c r="K54" s="1659" t="s">
        <v>11</v>
      </c>
      <c r="L54" s="1659" t="s">
        <v>13</v>
      </c>
      <c r="M54" s="1660" t="s">
        <v>49</v>
      </c>
      <c r="N54" s="1660" t="s">
        <v>50</v>
      </c>
      <c r="O54" s="1661" t="s">
        <v>5</v>
      </c>
      <c r="P54" s="1643" t="s">
        <v>6</v>
      </c>
      <c r="Q54" s="1643" t="s">
        <v>61</v>
      </c>
      <c r="R54" s="1643" t="s">
        <v>7</v>
      </c>
      <c r="T54" s="84"/>
    </row>
    <row r="55" spans="2:24" ht="17.100000000000001" customHeight="1" x14ac:dyDescent="0.25">
      <c r="B55" s="1637"/>
      <c r="C55" s="1637"/>
      <c r="D55" s="1637"/>
      <c r="E55" s="1645"/>
      <c r="F55" s="1649"/>
      <c r="G55" s="1650"/>
      <c r="H55" s="1650"/>
      <c r="I55" s="1650"/>
      <c r="J55" s="1651"/>
      <c r="K55" s="1640"/>
      <c r="L55" s="1640"/>
      <c r="M55" s="1640"/>
      <c r="N55" s="1640"/>
      <c r="O55" s="1642"/>
      <c r="P55" s="1637"/>
      <c r="Q55" s="1637"/>
      <c r="R55" s="1637"/>
    </row>
    <row r="56" spans="2:24" ht="17.100000000000001" customHeight="1" x14ac:dyDescent="0.25">
      <c r="B56" s="318"/>
      <c r="C56" s="318"/>
      <c r="D56" s="198"/>
      <c r="E56" s="319"/>
      <c r="F56" s="397"/>
      <c r="G56" s="321"/>
      <c r="H56" s="543"/>
      <c r="I56" s="323"/>
      <c r="J56" s="324"/>
      <c r="K56" s="200"/>
      <c r="L56" s="212"/>
      <c r="M56" s="201"/>
      <c r="N56" s="212"/>
      <c r="O56" s="1602"/>
      <c r="P56" s="201"/>
      <c r="Q56" s="201"/>
      <c r="R56" s="318"/>
    </row>
    <row r="57" spans="2:24" ht="17.100000000000001" customHeight="1" x14ac:dyDescent="0.25">
      <c r="B57" s="956"/>
      <c r="C57" s="956"/>
      <c r="D57" s="949"/>
      <c r="E57" s="987"/>
      <c r="F57" s="1062"/>
      <c r="G57" s="939"/>
      <c r="H57" s="1063"/>
      <c r="I57" s="941"/>
      <c r="J57" s="1023"/>
      <c r="K57" s="993"/>
      <c r="L57" s="967"/>
      <c r="M57" s="948"/>
      <c r="N57" s="967"/>
      <c r="O57" s="1040"/>
      <c r="P57" s="972"/>
      <c r="Q57" s="948"/>
      <c r="R57" s="956"/>
    </row>
    <row r="58" spans="2:24" ht="17.100000000000001" customHeight="1" x14ac:dyDescent="0.25">
      <c r="B58" s="1237"/>
      <c r="C58" s="1237"/>
      <c r="D58" s="1238"/>
      <c r="E58" s="1348"/>
      <c r="F58" s="1062"/>
      <c r="G58" s="939"/>
      <c r="H58" s="1063"/>
      <c r="I58" s="941"/>
      <c r="J58" s="1023"/>
      <c r="K58" s="1255"/>
      <c r="L58" s="1240"/>
      <c r="M58" s="1241"/>
      <c r="N58" s="1240"/>
      <c r="O58" s="1040"/>
      <c r="P58" s="1241"/>
      <c r="Q58" s="1241"/>
      <c r="R58" s="1237"/>
    </row>
    <row r="59" spans="2:24" ht="17.100000000000001" customHeight="1" x14ac:dyDescent="0.25">
      <c r="B59" s="1237"/>
      <c r="C59" s="1237"/>
      <c r="D59" s="1238"/>
      <c r="E59" s="1348"/>
      <c r="F59" s="1062"/>
      <c r="G59" s="939"/>
      <c r="H59" s="1063"/>
      <c r="I59" s="941"/>
      <c r="J59" s="1023"/>
      <c r="K59" s="1255"/>
      <c r="L59" s="1240"/>
      <c r="M59" s="1241"/>
      <c r="N59" s="1240"/>
      <c r="O59" s="1040"/>
      <c r="P59" s="1241"/>
      <c r="Q59" s="1241"/>
      <c r="R59" s="1237"/>
    </row>
    <row r="60" spans="2:24" ht="17.100000000000001" customHeight="1" x14ac:dyDescent="0.25">
      <c r="B60" s="994"/>
      <c r="C60" s="994"/>
      <c r="D60" s="881"/>
      <c r="E60" s="881"/>
      <c r="F60" s="995"/>
      <c r="G60" s="883"/>
      <c r="H60" s="996"/>
      <c r="I60" s="885"/>
      <c r="J60" s="886"/>
      <c r="K60" s="997"/>
      <c r="L60" s="998"/>
      <c r="M60" s="958"/>
      <c r="N60" s="998"/>
      <c r="O60" s="891"/>
      <c r="P60" s="999"/>
      <c r="Q60" s="999"/>
      <c r="R60" s="1000"/>
    </row>
    <row r="61" spans="2:24" ht="17.100000000000001" customHeight="1" outlineLevel="1" x14ac:dyDescent="0.25">
      <c r="B61" s="94"/>
      <c r="C61" s="44" t="s">
        <v>0</v>
      </c>
      <c r="D61" s="44">
        <f>D57</f>
        <v>0</v>
      </c>
      <c r="E61" s="95"/>
      <c r="F61" s="46"/>
      <c r="G61" s="47"/>
      <c r="H61" s="48"/>
      <c r="I61" s="49"/>
      <c r="J61" s="275">
        <f>SUM(J56:J60)</f>
        <v>0</v>
      </c>
      <c r="K61" s="275">
        <f>SUM(K56:K60)</f>
        <v>0</v>
      </c>
      <c r="L61" s="275">
        <f>SUM(L56:L60)</f>
        <v>0</v>
      </c>
      <c r="M61" s="224"/>
      <c r="N61" s="224"/>
      <c r="O61" s="1606"/>
      <c r="P61" s="97"/>
      <c r="Q61" s="97"/>
      <c r="R61" s="98"/>
      <c r="S61" s="23"/>
      <c r="T61" s="23"/>
      <c r="U61" s="23"/>
    </row>
    <row r="62" spans="2:24" ht="17.100000000000001" customHeight="1" x14ac:dyDescent="0.25">
      <c r="B62" s="318"/>
      <c r="C62" s="318"/>
      <c r="D62" s="198"/>
      <c r="E62" s="319"/>
      <c r="F62" s="397"/>
      <c r="G62" s="321"/>
      <c r="H62" s="543"/>
      <c r="I62" s="323"/>
      <c r="J62" s="324"/>
      <c r="K62" s="200"/>
      <c r="L62" s="212"/>
      <c r="M62" s="201"/>
      <c r="N62" s="212"/>
      <c r="O62" s="1602"/>
      <c r="P62" s="201"/>
      <c r="Q62" s="201"/>
      <c r="R62" s="318"/>
    </row>
    <row r="63" spans="2:24" ht="17.100000000000001" customHeight="1" x14ac:dyDescent="0.25">
      <c r="B63" s="956"/>
      <c r="C63" s="956"/>
      <c r="D63" s="949"/>
      <c r="E63" s="987"/>
      <c r="F63" s="1062"/>
      <c r="G63" s="939"/>
      <c r="H63" s="1063"/>
      <c r="I63" s="941"/>
      <c r="J63" s="1023"/>
      <c r="K63" s="993"/>
      <c r="L63" s="967"/>
      <c r="M63" s="948"/>
      <c r="N63" s="967"/>
      <c r="O63" s="1605"/>
      <c r="P63" s="972"/>
      <c r="Q63" s="948"/>
      <c r="R63" s="956"/>
    </row>
    <row r="64" spans="2:24" ht="17.100000000000001" customHeight="1" x14ac:dyDescent="0.25">
      <c r="B64" s="1237"/>
      <c r="C64" s="1237"/>
      <c r="D64" s="1238"/>
      <c r="E64" s="987"/>
      <c r="F64" s="1423"/>
      <c r="G64" s="939"/>
      <c r="H64" s="1063"/>
      <c r="I64" s="941"/>
      <c r="J64" s="1023"/>
      <c r="K64" s="1255"/>
      <c r="L64" s="1240"/>
      <c r="M64" s="1241"/>
      <c r="N64" s="1240"/>
      <c r="O64" s="1040"/>
      <c r="P64" s="1251"/>
      <c r="Q64" s="1241"/>
      <c r="R64" s="1237"/>
    </row>
    <row r="65" spans="2:21" ht="17.100000000000001" customHeight="1" x14ac:dyDescent="0.25">
      <c r="B65" s="1237"/>
      <c r="C65" s="1237"/>
      <c r="D65" s="1238"/>
      <c r="E65" s="1348"/>
      <c r="F65" s="1062"/>
      <c r="G65" s="939"/>
      <c r="H65" s="1063"/>
      <c r="I65" s="941"/>
      <c r="J65" s="1023"/>
      <c r="K65" s="1255"/>
      <c r="L65" s="1240"/>
      <c r="M65" s="1241"/>
      <c r="N65" s="1240"/>
      <c r="O65" s="1040"/>
      <c r="P65" s="1241"/>
      <c r="Q65" s="1241"/>
      <c r="R65" s="1237"/>
    </row>
    <row r="66" spans="2:21" ht="17.100000000000001" customHeight="1" x14ac:dyDescent="0.25">
      <c r="B66" s="994"/>
      <c r="C66" s="994"/>
      <c r="D66" s="881"/>
      <c r="E66" s="881"/>
      <c r="F66" s="995"/>
      <c r="G66" s="883"/>
      <c r="H66" s="996"/>
      <c r="I66" s="885"/>
      <c r="J66" s="886"/>
      <c r="K66" s="997"/>
      <c r="L66" s="998"/>
      <c r="M66" s="958"/>
      <c r="N66" s="998"/>
      <c r="O66" s="891"/>
      <c r="P66" s="999"/>
      <c r="Q66" s="999"/>
      <c r="R66" s="1000"/>
    </row>
    <row r="67" spans="2:21" ht="17.100000000000001" customHeight="1" outlineLevel="1" x14ac:dyDescent="0.25">
      <c r="B67" s="94"/>
      <c r="C67" s="44" t="s">
        <v>0</v>
      </c>
      <c r="D67" s="44">
        <f>D63</f>
        <v>0</v>
      </c>
      <c r="E67" s="95"/>
      <c r="F67" s="46"/>
      <c r="G67" s="47"/>
      <c r="H67" s="48"/>
      <c r="I67" s="49"/>
      <c r="J67" s="275">
        <f>SUM(J62:J66)</f>
        <v>0</v>
      </c>
      <c r="K67" s="275">
        <f>SUM(K62:K66)</f>
        <v>0</v>
      </c>
      <c r="L67" s="275">
        <f>SUM(L62:L66)</f>
        <v>0</v>
      </c>
      <c r="M67" s="224"/>
      <c r="N67" s="224"/>
      <c r="O67" s="1606"/>
      <c r="P67" s="97"/>
      <c r="Q67" s="97"/>
      <c r="R67" s="98"/>
      <c r="S67" s="23"/>
      <c r="T67" s="23"/>
      <c r="U67" s="23"/>
    </row>
    <row r="68" spans="2:21" ht="7.5" customHeight="1" x14ac:dyDescent="0.25">
      <c r="B68" s="63"/>
      <c r="C68" s="64"/>
      <c r="D68" s="64"/>
      <c r="E68" s="63"/>
      <c r="F68" s="68"/>
      <c r="G68" s="66"/>
      <c r="H68" s="68"/>
      <c r="I68" s="67"/>
      <c r="J68" s="68"/>
      <c r="K68" s="69"/>
      <c r="L68" s="23"/>
      <c r="M68" s="23"/>
      <c r="N68" s="23"/>
      <c r="O68" s="63"/>
      <c r="P68" s="71"/>
      <c r="Q68" s="71"/>
      <c r="R68" s="72"/>
    </row>
    <row r="69" spans="2:21" ht="17.100000000000001" customHeight="1" x14ac:dyDescent="0.25">
      <c r="B69" s="1428">
        <f>COUNT(B56:B68)</f>
        <v>0</v>
      </c>
      <c r="C69" s="44" t="s">
        <v>60</v>
      </c>
      <c r="D69" s="44">
        <f>D61+D67</f>
        <v>0</v>
      </c>
      <c r="E69" s="75"/>
      <c r="F69" s="122"/>
      <c r="G69" s="76"/>
      <c r="H69" s="123"/>
      <c r="I69" s="77"/>
      <c r="J69" s="278">
        <f>J61+J67</f>
        <v>0</v>
      </c>
      <c r="K69" s="278">
        <f>K61+K67</f>
        <v>0</v>
      </c>
      <c r="L69" s="278">
        <f>L61+L67</f>
        <v>0</v>
      </c>
      <c r="M69" s="224"/>
      <c r="N69" s="224"/>
      <c r="O69" s="75"/>
      <c r="P69" s="52"/>
      <c r="Q69" s="52"/>
      <c r="R69" s="53"/>
    </row>
    <row r="70" spans="2:21" ht="7.5" customHeight="1" x14ac:dyDescent="0.25">
      <c r="B70" s="99"/>
      <c r="C70" s="99"/>
      <c r="D70" s="99"/>
      <c r="E70" s="99"/>
      <c r="F70" s="272"/>
      <c r="G70" s="99"/>
      <c r="H70" s="272"/>
      <c r="I70" s="99"/>
      <c r="J70" s="279"/>
      <c r="K70" s="99"/>
      <c r="O70" s="99"/>
      <c r="P70" s="99"/>
      <c r="Q70" s="99"/>
      <c r="R70" s="99"/>
    </row>
    <row r="71" spans="2:21" ht="17.100000000000001" customHeight="1" thickBot="1" x14ac:dyDescent="0.3">
      <c r="B71" s="100">
        <f>B69+B51</f>
        <v>0</v>
      </c>
      <c r="C71" s="100" t="s">
        <v>8</v>
      </c>
      <c r="D71" s="101">
        <f>D69+D51</f>
        <v>0</v>
      </c>
      <c r="E71" s="120"/>
      <c r="F71" s="103"/>
      <c r="G71" s="104"/>
      <c r="H71" s="103"/>
      <c r="I71" s="104"/>
      <c r="J71" s="105">
        <f>J51+J69</f>
        <v>0</v>
      </c>
      <c r="K71" s="105">
        <f>K51+K69</f>
        <v>0</v>
      </c>
      <c r="L71" s="105">
        <f>L51+L69</f>
        <v>0</v>
      </c>
      <c r="M71" s="345"/>
      <c r="N71" s="346"/>
      <c r="O71" s="1607"/>
      <c r="P71" s="348"/>
      <c r="Q71" s="348"/>
      <c r="R71" s="349"/>
    </row>
    <row r="72" spans="2:21" ht="18" customHeight="1" thickTop="1" x14ac:dyDescent="0.25">
      <c r="B72" s="1662"/>
      <c r="C72" s="1662"/>
      <c r="D72" s="1662"/>
      <c r="E72" s="1662"/>
      <c r="F72" s="1662"/>
      <c r="G72" s="1662"/>
      <c r="H72" s="1662"/>
      <c r="I72" s="1662"/>
      <c r="J72" s="1662"/>
      <c r="K72" s="1662"/>
      <c r="L72" s="1663"/>
      <c r="M72" s="1663"/>
      <c r="N72" s="165"/>
    </row>
    <row r="73" spans="2:21" ht="18" customHeight="1" x14ac:dyDescent="0.25">
      <c r="B73" s="374"/>
      <c r="C73" s="374"/>
      <c r="D73" s="374"/>
      <c r="E73" s="374"/>
      <c r="F73" s="374"/>
      <c r="G73" s="374"/>
      <c r="H73" s="374"/>
      <c r="I73" s="374"/>
      <c r="J73" s="374"/>
      <c r="K73" s="374"/>
      <c r="L73" s="374"/>
      <c r="M73" s="374"/>
      <c r="N73" s="165"/>
    </row>
    <row r="74" spans="2:21" ht="18" customHeight="1" x14ac:dyDescent="0.25">
      <c r="B74" s="1652" t="s">
        <v>37</v>
      </c>
      <c r="C74" s="1652"/>
      <c r="D74" s="1652"/>
      <c r="E74" s="1652"/>
      <c r="F74" s="1652"/>
      <c r="G74" s="1652"/>
      <c r="H74" s="1652"/>
      <c r="I74" s="1652"/>
      <c r="J74" s="1652"/>
      <c r="K74" s="1652"/>
      <c r="L74" s="1652"/>
      <c r="M74" s="1652"/>
      <c r="N74" s="1652"/>
      <c r="O74" s="1652"/>
      <c r="P74" s="1652"/>
      <c r="Q74" s="1652"/>
      <c r="R74" s="1652"/>
    </row>
    <row r="75" spans="2:21" ht="18" customHeight="1" x14ac:dyDescent="0.25">
      <c r="B75" s="1652" t="s">
        <v>1</v>
      </c>
      <c r="C75" s="1652"/>
      <c r="D75" s="1652"/>
      <c r="E75" s="1652"/>
      <c r="F75" s="1652"/>
      <c r="G75" s="1652"/>
      <c r="H75" s="1652"/>
      <c r="I75" s="1652"/>
      <c r="J75" s="1652"/>
      <c r="K75" s="1652"/>
      <c r="L75" s="1652"/>
      <c r="M75" s="1652"/>
      <c r="N75" s="1652"/>
      <c r="O75" s="1652"/>
      <c r="P75" s="1652"/>
      <c r="Q75" s="1652"/>
      <c r="R75" s="1652"/>
    </row>
    <row r="76" spans="2:21" ht="18" customHeight="1" x14ac:dyDescent="0.25">
      <c r="B76" s="1652" t="str">
        <f>Rekap!B3</f>
        <v>BULAN JANUARI 2020</v>
      </c>
      <c r="C76" s="1652"/>
      <c r="D76" s="1652"/>
      <c r="E76" s="1652"/>
      <c r="F76" s="1652"/>
      <c r="G76" s="1652"/>
      <c r="H76" s="1652"/>
      <c r="I76" s="1652"/>
      <c r="J76" s="1652"/>
      <c r="K76" s="1652"/>
      <c r="L76" s="1652"/>
      <c r="M76" s="1652"/>
      <c r="N76" s="1652"/>
      <c r="O76" s="1652"/>
      <c r="P76" s="1652"/>
      <c r="Q76" s="1652"/>
      <c r="R76" s="1652"/>
    </row>
    <row r="77" spans="2:21" ht="18" customHeight="1" thickBot="1" x14ac:dyDescent="0.3">
      <c r="B77" s="1653"/>
      <c r="C77" s="1653"/>
      <c r="D77" s="1653"/>
      <c r="E77" s="1653"/>
      <c r="F77" s="1653"/>
      <c r="G77" s="1653"/>
      <c r="H77" s="1653"/>
      <c r="I77" s="1653"/>
      <c r="J77" s="1653"/>
      <c r="K77" s="1653"/>
      <c r="L77" s="1653"/>
      <c r="M77" s="1653"/>
      <c r="N77" s="1653"/>
      <c r="O77" s="1653"/>
      <c r="P77" s="1653"/>
      <c r="Q77" s="373"/>
      <c r="R77" s="29"/>
    </row>
    <row r="78" spans="2:21" ht="5.25" customHeight="1" thickTop="1" x14ac:dyDescent="0.25">
      <c r="B78" s="30"/>
      <c r="C78" s="31"/>
      <c r="D78" s="374"/>
      <c r="E78" s="155"/>
      <c r="F78" s="374"/>
      <c r="G78" s="374"/>
      <c r="H78" s="374"/>
      <c r="I78" s="374"/>
      <c r="J78" s="155"/>
      <c r="L78" s="27"/>
      <c r="M78" s="27"/>
      <c r="N78" s="202"/>
      <c r="O78" s="446"/>
      <c r="P78" s="374"/>
      <c r="Q78" s="374"/>
    </row>
    <row r="79" spans="2:21" ht="17.100000000000001" customHeight="1" x14ac:dyDescent="0.25">
      <c r="B79" s="30" t="s">
        <v>15</v>
      </c>
      <c r="C79" s="31" t="s">
        <v>67</v>
      </c>
      <c r="D79" s="374"/>
      <c r="E79" s="155"/>
      <c r="F79" s="374"/>
      <c r="G79" s="374"/>
      <c r="H79" s="374"/>
      <c r="I79" s="374"/>
      <c r="J79" s="155"/>
      <c r="L79" s="27"/>
      <c r="M79" s="27"/>
      <c r="N79" s="202"/>
      <c r="O79" s="446"/>
      <c r="P79" s="374"/>
      <c r="Q79" s="374"/>
    </row>
    <row r="80" spans="2:21" ht="18" customHeight="1" x14ac:dyDescent="0.25">
      <c r="B80" s="78" t="s">
        <v>22</v>
      </c>
      <c r="C80" s="79" t="str">
        <f>'BMP 4'!C52</f>
        <v>Proses sd. 2019</v>
      </c>
      <c r="D80" s="374"/>
      <c r="E80" s="32"/>
      <c r="F80" s="33"/>
      <c r="G80" s="374"/>
      <c r="H80" s="33"/>
      <c r="I80" s="374"/>
      <c r="J80" s="374"/>
      <c r="L80" s="374"/>
      <c r="M80" s="374"/>
    </row>
    <row r="81" spans="2:31" ht="17.100000000000001" customHeight="1" x14ac:dyDescent="0.25">
      <c r="B81" s="1654" t="s">
        <v>2</v>
      </c>
      <c r="C81" s="1654" t="s">
        <v>4</v>
      </c>
      <c r="D81" s="1643" t="s">
        <v>9</v>
      </c>
      <c r="E81" s="1655" t="s">
        <v>3</v>
      </c>
      <c r="F81" s="1656" t="s">
        <v>98</v>
      </c>
      <c r="G81" s="1657"/>
      <c r="H81" s="1657"/>
      <c r="I81" s="1657"/>
      <c r="J81" s="1658"/>
      <c r="K81" s="1659" t="s">
        <v>11</v>
      </c>
      <c r="L81" s="1659" t="s">
        <v>13</v>
      </c>
      <c r="M81" s="1660" t="s">
        <v>49</v>
      </c>
      <c r="N81" s="1660" t="s">
        <v>50</v>
      </c>
      <c r="O81" s="1661" t="s">
        <v>5</v>
      </c>
      <c r="P81" s="1643" t="s">
        <v>6</v>
      </c>
      <c r="Q81" s="1643" t="s">
        <v>61</v>
      </c>
      <c r="R81" s="1643" t="s">
        <v>7</v>
      </c>
      <c r="T81" s="1638" t="s">
        <v>128</v>
      </c>
      <c r="U81" s="1638"/>
      <c r="V81" s="1638"/>
      <c r="W81" s="1638"/>
      <c r="X81" s="1638"/>
      <c r="Y81" s="1638"/>
      <c r="Z81" s="1638"/>
      <c r="AA81" s="1638"/>
      <c r="AB81" s="1638"/>
      <c r="AC81" s="1638"/>
      <c r="AD81" s="1638"/>
      <c r="AE81" s="1638"/>
    </row>
    <row r="82" spans="2:31" ht="17.100000000000001" customHeight="1" x14ac:dyDescent="0.25">
      <c r="B82" s="1637"/>
      <c r="C82" s="1637"/>
      <c r="D82" s="1637"/>
      <c r="E82" s="1645"/>
      <c r="F82" s="1649"/>
      <c r="G82" s="1650"/>
      <c r="H82" s="1650"/>
      <c r="I82" s="1650"/>
      <c r="J82" s="1651"/>
      <c r="K82" s="1640"/>
      <c r="L82" s="1640"/>
      <c r="M82" s="1640"/>
      <c r="N82" s="1640"/>
      <c r="O82" s="1642"/>
      <c r="P82" s="1637"/>
      <c r="Q82" s="1637"/>
      <c r="R82" s="1637"/>
      <c r="T82" s="372" t="s">
        <v>38</v>
      </c>
      <c r="U82" s="372" t="s">
        <v>39</v>
      </c>
      <c r="V82" s="372" t="s">
        <v>40</v>
      </c>
      <c r="W82" s="372" t="s">
        <v>41</v>
      </c>
      <c r="X82" s="372" t="s">
        <v>36</v>
      </c>
      <c r="Y82" s="372" t="s">
        <v>42</v>
      </c>
      <c r="Z82" s="372" t="s">
        <v>43</v>
      </c>
      <c r="AA82" s="372" t="s">
        <v>44</v>
      </c>
      <c r="AB82" s="372" t="s">
        <v>45</v>
      </c>
      <c r="AC82" s="372" t="s">
        <v>46</v>
      </c>
      <c r="AD82" s="372" t="s">
        <v>47</v>
      </c>
      <c r="AE82" s="372" t="s">
        <v>48</v>
      </c>
    </row>
    <row r="83" spans="2:31" ht="17.100000000000001" customHeight="1" x14ac:dyDescent="0.25">
      <c r="B83" s="822"/>
      <c r="C83" s="823"/>
      <c r="D83" s="823"/>
      <c r="E83" s="824"/>
      <c r="F83" s="825"/>
      <c r="G83" s="826"/>
      <c r="H83" s="827"/>
      <c r="I83" s="828"/>
      <c r="J83" s="829"/>
      <c r="K83" s="830"/>
      <c r="L83" s="830"/>
      <c r="M83" s="831"/>
      <c r="N83" s="830"/>
      <c r="O83" s="832"/>
      <c r="P83" s="833"/>
      <c r="Q83" s="833"/>
      <c r="R83" s="834"/>
      <c r="S83" s="23"/>
      <c r="T83" s="763"/>
      <c r="U83" s="763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</row>
    <row r="84" spans="2:31" ht="17.100000000000001" customHeight="1" x14ac:dyDescent="0.25">
      <c r="B84" s="1576"/>
      <c r="C84" s="1078"/>
      <c r="D84" s="1577"/>
      <c r="E84" s="1578"/>
      <c r="F84" s="1058"/>
      <c r="G84" s="1579"/>
      <c r="H84" s="1059"/>
      <c r="I84" s="1580"/>
      <c r="J84" s="1023"/>
      <c r="K84" s="1581"/>
      <c r="L84" s="1581"/>
      <c r="M84" s="1582"/>
      <c r="N84" s="1583"/>
      <c r="O84" s="1584"/>
      <c r="P84" s="1585"/>
      <c r="Q84" s="1586"/>
      <c r="R84" s="1587"/>
      <c r="S84" s="109"/>
      <c r="T84" s="1240"/>
      <c r="U84" s="1240"/>
      <c r="V84" s="1240"/>
      <c r="W84" s="1240"/>
      <c r="X84" s="1240"/>
      <c r="Y84" s="1240"/>
      <c r="Z84" s="1240"/>
      <c r="AA84" s="1240"/>
      <c r="AB84" s="1240"/>
      <c r="AC84" s="1240"/>
      <c r="AD84" s="1240"/>
      <c r="AE84" s="1240"/>
    </row>
    <row r="85" spans="2:31" ht="17.100000000000001" customHeight="1" x14ac:dyDescent="0.25">
      <c r="B85" s="1576"/>
      <c r="C85" s="1078"/>
      <c r="D85" s="1577"/>
      <c r="E85" s="1578"/>
      <c r="F85" s="1058"/>
      <c r="G85" s="1579"/>
      <c r="H85" s="1059"/>
      <c r="I85" s="1580"/>
      <c r="J85" s="1023"/>
      <c r="K85" s="1581"/>
      <c r="L85" s="1581"/>
      <c r="M85" s="1582"/>
      <c r="N85" s="1583"/>
      <c r="O85" s="1584"/>
      <c r="P85" s="1585"/>
      <c r="Q85" s="1586"/>
      <c r="R85" s="1587"/>
      <c r="S85" s="109"/>
      <c r="T85" s="1240"/>
      <c r="U85" s="1240"/>
      <c r="V85" s="1240"/>
      <c r="W85" s="1240"/>
      <c r="X85" s="1240"/>
      <c r="Y85" s="1240"/>
      <c r="Z85" s="1240"/>
      <c r="AA85" s="1240"/>
      <c r="AB85" s="1240"/>
      <c r="AC85" s="1240"/>
      <c r="AD85" s="1240"/>
      <c r="AE85" s="1240"/>
    </row>
    <row r="86" spans="2:31" ht="17.100000000000001" customHeight="1" x14ac:dyDescent="0.25">
      <c r="B86" s="1576"/>
      <c r="C86" s="1588"/>
      <c r="D86" s="1589"/>
      <c r="E86" s="1578"/>
      <c r="F86" s="1058"/>
      <c r="G86" s="1579"/>
      <c r="H86" s="1059"/>
      <c r="I86" s="1580"/>
      <c r="J86" s="1023"/>
      <c r="K86" s="1581"/>
      <c r="L86" s="1581"/>
      <c r="M86" s="1582"/>
      <c r="N86" s="1583"/>
      <c r="O86" s="1584"/>
      <c r="P86" s="1585"/>
      <c r="Q86" s="1586"/>
      <c r="R86" s="1587"/>
      <c r="T86" s="1240"/>
      <c r="U86" s="1240"/>
      <c r="V86" s="1240"/>
      <c r="W86" s="1240"/>
      <c r="X86" s="1240"/>
      <c r="Y86" s="1240"/>
      <c r="Z86" s="1240"/>
      <c r="AA86" s="1240"/>
      <c r="AB86" s="1240"/>
      <c r="AC86" s="1240"/>
      <c r="AD86" s="1240"/>
      <c r="AE86" s="1240"/>
    </row>
    <row r="87" spans="2:31" ht="17.100000000000001" customHeight="1" x14ac:dyDescent="0.25">
      <c r="B87" s="1590"/>
      <c r="C87" s="1004"/>
      <c r="D87" s="1591"/>
      <c r="E87" s="1592"/>
      <c r="F87" s="1066"/>
      <c r="G87" s="1593"/>
      <c r="H87" s="1026"/>
      <c r="I87" s="1594"/>
      <c r="J87" s="1048"/>
      <c r="K87" s="1595"/>
      <c r="L87" s="1595"/>
      <c r="M87" s="1596"/>
      <c r="N87" s="1597"/>
      <c r="O87" s="1598"/>
      <c r="P87" s="1599"/>
      <c r="Q87" s="1600"/>
      <c r="R87" s="1601"/>
      <c r="T87" s="1240"/>
      <c r="U87" s="1240"/>
      <c r="V87" s="1240"/>
      <c r="W87" s="1240"/>
      <c r="X87" s="1240"/>
      <c r="Y87" s="1240"/>
      <c r="Z87" s="1240"/>
      <c r="AA87" s="1240"/>
      <c r="AB87" s="1240"/>
      <c r="AC87" s="1240"/>
      <c r="AD87" s="1240"/>
      <c r="AE87" s="1240"/>
    </row>
    <row r="88" spans="2:31" ht="17.100000000000001" customHeight="1" x14ac:dyDescent="0.25">
      <c r="B88" s="74"/>
      <c r="C88" s="44" t="s">
        <v>0</v>
      </c>
      <c r="D88" s="44">
        <f>D84</f>
        <v>0</v>
      </c>
      <c r="E88" s="75"/>
      <c r="F88" s="122"/>
      <c r="G88" s="76"/>
      <c r="H88" s="123"/>
      <c r="I88" s="77"/>
      <c r="J88" s="50">
        <f>SUM(J83:J87)</f>
        <v>0</v>
      </c>
      <c r="K88" s="50">
        <f>SUM(K83:K87)</f>
        <v>0</v>
      </c>
      <c r="L88" s="50">
        <f>SUM(L83:L87)</f>
        <v>0</v>
      </c>
      <c r="M88" s="224"/>
      <c r="N88" s="224"/>
      <c r="O88" s="432"/>
      <c r="P88" s="52"/>
      <c r="Q88" s="52"/>
      <c r="R88" s="53"/>
      <c r="T88" s="1240"/>
      <c r="U88" s="1240"/>
      <c r="V88" s="1240"/>
      <c r="W88" s="1240"/>
      <c r="X88" s="1240"/>
      <c r="Y88" s="1240"/>
      <c r="Z88" s="1240"/>
      <c r="AA88" s="1240"/>
      <c r="AB88" s="1240"/>
      <c r="AC88" s="1240"/>
      <c r="AD88" s="1240"/>
      <c r="AE88" s="1240"/>
    </row>
    <row r="89" spans="2:31" ht="17.100000000000001" customHeight="1" outlineLevel="1" x14ac:dyDescent="0.25">
      <c r="B89" s="261"/>
      <c r="C89" s="261"/>
      <c r="D89" s="220"/>
      <c r="E89" s="219"/>
      <c r="F89" s="299"/>
      <c r="G89" s="196"/>
      <c r="H89" s="302"/>
      <c r="I89" s="197"/>
      <c r="J89" s="285"/>
      <c r="K89" s="307"/>
      <c r="L89" s="315"/>
      <c r="M89" s="232"/>
      <c r="N89" s="231"/>
      <c r="O89" s="450"/>
      <c r="P89" s="232"/>
      <c r="Q89" s="232"/>
      <c r="R89" s="261"/>
      <c r="S89" s="23"/>
      <c r="T89" s="1292"/>
      <c r="U89" s="1292"/>
      <c r="V89" s="1292"/>
      <c r="W89" s="1292"/>
      <c r="X89" s="1293"/>
      <c r="Y89" s="1292"/>
      <c r="Z89" s="1292"/>
      <c r="AA89" s="1292"/>
      <c r="AB89" s="1292"/>
      <c r="AC89" s="1292"/>
      <c r="AD89" s="1292"/>
      <c r="AE89" s="1292"/>
    </row>
    <row r="90" spans="2:31" ht="17.100000000000001" customHeight="1" x14ac:dyDescent="0.25">
      <c r="B90" s="261"/>
      <c r="C90" s="261"/>
      <c r="D90" s="220"/>
      <c r="E90" s="220"/>
      <c r="F90" s="265"/>
      <c r="G90" s="287"/>
      <c r="H90" s="267"/>
      <c r="I90" s="289"/>
      <c r="J90" s="260"/>
      <c r="K90" s="308"/>
      <c r="L90" s="315"/>
      <c r="M90" s="230"/>
      <c r="N90" s="288"/>
      <c r="O90" s="450"/>
      <c r="P90" s="242"/>
      <c r="Q90" s="242"/>
      <c r="R90" s="262"/>
      <c r="T90" s="1292"/>
      <c r="U90" s="1292"/>
      <c r="V90" s="1292"/>
      <c r="W90" s="1292"/>
      <c r="X90" s="1293"/>
      <c r="Y90" s="1292"/>
      <c r="Z90" s="1292"/>
      <c r="AA90" s="1292"/>
      <c r="AB90" s="1292"/>
      <c r="AC90" s="1292"/>
      <c r="AD90" s="1292"/>
      <c r="AE90" s="1292"/>
    </row>
    <row r="91" spans="2:31" ht="17.100000000000001" customHeight="1" x14ac:dyDescent="0.25">
      <c r="B91" s="523"/>
      <c r="C91" s="523"/>
      <c r="D91" s="524"/>
      <c r="E91" s="524"/>
      <c r="F91" s="904"/>
      <c r="G91" s="905"/>
      <c r="H91" s="906"/>
      <c r="I91" s="907"/>
      <c r="J91" s="742"/>
      <c r="K91" s="908"/>
      <c r="L91" s="909"/>
      <c r="M91" s="910"/>
      <c r="N91" s="911"/>
      <c r="O91" s="550"/>
      <c r="P91" s="605"/>
      <c r="Q91" s="605"/>
      <c r="R91" s="912"/>
      <c r="T91" s="1292"/>
      <c r="U91" s="1292"/>
      <c r="V91" s="1292"/>
      <c r="W91" s="1292"/>
      <c r="X91" s="1293"/>
      <c r="Y91" s="1292"/>
      <c r="Z91" s="1292"/>
      <c r="AA91" s="1292"/>
      <c r="AB91" s="1292"/>
      <c r="AC91" s="1292"/>
      <c r="AD91" s="1292"/>
      <c r="AE91" s="1292"/>
    </row>
    <row r="92" spans="2:31" ht="17.100000000000001" customHeight="1" x14ac:dyDescent="0.25">
      <c r="B92" s="523"/>
      <c r="C92" s="523"/>
      <c r="D92" s="524"/>
      <c r="E92" s="524"/>
      <c r="F92" s="904"/>
      <c r="G92" s="905"/>
      <c r="H92" s="906"/>
      <c r="I92" s="907"/>
      <c r="J92" s="742"/>
      <c r="K92" s="908"/>
      <c r="L92" s="909"/>
      <c r="M92" s="910"/>
      <c r="N92" s="911"/>
      <c r="O92" s="550"/>
      <c r="P92" s="605"/>
      <c r="Q92" s="605"/>
      <c r="R92" s="912"/>
      <c r="T92" s="1292"/>
      <c r="U92" s="1292"/>
      <c r="V92" s="1292"/>
      <c r="W92" s="1292"/>
      <c r="X92" s="1293"/>
      <c r="Y92" s="1292"/>
      <c r="Z92" s="1292"/>
      <c r="AA92" s="1292"/>
      <c r="AB92" s="1292"/>
      <c r="AC92" s="1292"/>
      <c r="AD92" s="1292"/>
      <c r="AE92" s="1292"/>
    </row>
    <row r="93" spans="2:31" ht="17.100000000000001" customHeight="1" x14ac:dyDescent="0.25">
      <c r="B93" s="142"/>
      <c r="C93" s="142"/>
      <c r="D93" s="143"/>
      <c r="E93" s="263"/>
      <c r="F93" s="300"/>
      <c r="G93" s="290"/>
      <c r="H93" s="303"/>
      <c r="I93" s="291"/>
      <c r="J93" s="306"/>
      <c r="K93" s="309"/>
      <c r="L93" s="314"/>
      <c r="M93" s="144"/>
      <c r="N93" s="292"/>
      <c r="O93" s="451"/>
      <c r="P93" s="294"/>
      <c r="Q93" s="294"/>
      <c r="R93" s="295"/>
      <c r="T93" s="1240"/>
      <c r="U93" s="1240"/>
      <c r="V93" s="1240"/>
      <c r="W93" s="1240"/>
      <c r="X93" s="1240"/>
      <c r="Y93" s="1240"/>
      <c r="Z93" s="1240"/>
      <c r="AA93" s="1240"/>
      <c r="AB93" s="1240"/>
      <c r="AC93" s="1240"/>
      <c r="AD93" s="1240"/>
      <c r="AE93" s="1240"/>
    </row>
    <row r="94" spans="2:31" ht="17.100000000000001" customHeight="1" x14ac:dyDescent="0.25">
      <c r="B94" s="1428"/>
      <c r="C94" s="44" t="s">
        <v>0</v>
      </c>
      <c r="D94" s="44">
        <f>D90</f>
        <v>0</v>
      </c>
      <c r="E94" s="95"/>
      <c r="F94" s="46"/>
      <c r="G94" s="47"/>
      <c r="H94" s="48"/>
      <c r="I94" s="49"/>
      <c r="J94" s="275">
        <f>SUM(J89:J93)</f>
        <v>0</v>
      </c>
      <c r="K94" s="275">
        <f>SUM(K89:K93)</f>
        <v>0</v>
      </c>
      <c r="L94" s="275">
        <f>SUM(L89:L93)</f>
        <v>0</v>
      </c>
      <c r="M94" s="443"/>
      <c r="N94" s="97"/>
      <c r="O94" s="443"/>
      <c r="P94" s="97"/>
      <c r="Q94" s="97"/>
      <c r="R94" s="98"/>
      <c r="T94" s="1500"/>
      <c r="U94" s="1500"/>
      <c r="V94" s="1500"/>
      <c r="W94" s="1500"/>
      <c r="X94" s="1500"/>
      <c r="Y94" s="1500"/>
      <c r="Z94" s="1500"/>
      <c r="AA94" s="1500"/>
      <c r="AB94" s="1500"/>
      <c r="AC94" s="1500"/>
      <c r="AD94" s="1500"/>
      <c r="AE94" s="1500"/>
    </row>
    <row r="95" spans="2:31" ht="7.5" customHeight="1" x14ac:dyDescent="0.25">
      <c r="B95" s="63"/>
      <c r="C95" s="64"/>
      <c r="D95" s="64"/>
      <c r="E95" s="63"/>
      <c r="F95" s="65"/>
      <c r="G95" s="66"/>
      <c r="H95" s="65"/>
      <c r="I95" s="67"/>
      <c r="J95" s="68"/>
      <c r="K95" s="69"/>
      <c r="L95" s="69"/>
      <c r="M95" s="69"/>
      <c r="N95" s="69"/>
      <c r="O95" s="437"/>
      <c r="P95" s="71"/>
      <c r="Q95" s="71"/>
      <c r="R95" s="72"/>
      <c r="T95" s="958"/>
      <c r="U95" s="958"/>
      <c r="V95" s="958"/>
      <c r="W95" s="958"/>
      <c r="X95" s="958"/>
      <c r="Y95" s="958"/>
      <c r="Z95" s="958"/>
      <c r="AA95" s="958"/>
      <c r="AB95" s="958"/>
      <c r="AC95" s="958"/>
      <c r="AD95" s="958"/>
      <c r="AE95" s="958"/>
    </row>
    <row r="96" spans="2:31" ht="17.100000000000001" customHeight="1" outlineLevel="1" x14ac:dyDescent="0.25">
      <c r="B96" s="1428">
        <f>COUNT(B83:B95)</f>
        <v>0</v>
      </c>
      <c r="C96" s="44" t="s">
        <v>59</v>
      </c>
      <c r="D96" s="44">
        <f>D88+D94</f>
        <v>0</v>
      </c>
      <c r="E96" s="75"/>
      <c r="F96" s="122"/>
      <c r="G96" s="76"/>
      <c r="H96" s="123"/>
      <c r="I96" s="77"/>
      <c r="J96" s="297">
        <f>J88+J94</f>
        <v>0</v>
      </c>
      <c r="K96" s="297">
        <f>K88+K94</f>
        <v>0</v>
      </c>
      <c r="L96" s="297">
        <f>L88+L94</f>
        <v>0</v>
      </c>
      <c r="M96" s="224"/>
      <c r="N96" s="224"/>
      <c r="O96" s="438"/>
      <c r="P96" s="52"/>
      <c r="Q96" s="52"/>
      <c r="R96" s="53"/>
      <c r="T96" s="178">
        <f t="shared" ref="T96:AE96" si="0">SUM(T83:T95)</f>
        <v>0</v>
      </c>
      <c r="U96" s="178">
        <f t="shared" si="0"/>
        <v>0</v>
      </c>
      <c r="V96" s="178">
        <f t="shared" si="0"/>
        <v>0</v>
      </c>
      <c r="W96" s="178">
        <f t="shared" si="0"/>
        <v>0</v>
      </c>
      <c r="X96" s="178">
        <f t="shared" si="0"/>
        <v>0</v>
      </c>
      <c r="Y96" s="178">
        <f t="shared" si="0"/>
        <v>0</v>
      </c>
      <c r="Z96" s="178">
        <f t="shared" si="0"/>
        <v>0</v>
      </c>
      <c r="AA96" s="178">
        <f t="shared" si="0"/>
        <v>0</v>
      </c>
      <c r="AB96" s="178">
        <f t="shared" si="0"/>
        <v>0</v>
      </c>
      <c r="AC96" s="178">
        <f t="shared" si="0"/>
        <v>0</v>
      </c>
      <c r="AD96" s="178">
        <f t="shared" si="0"/>
        <v>0</v>
      </c>
      <c r="AE96" s="178">
        <f t="shared" si="0"/>
        <v>0</v>
      </c>
    </row>
    <row r="97" spans="2:31" s="23" customFormat="1" ht="18" customHeight="1" x14ac:dyDescent="0.25">
      <c r="B97" s="284"/>
      <c r="C97" s="284"/>
      <c r="D97" s="284"/>
      <c r="E97" s="124"/>
      <c r="F97" s="125"/>
      <c r="G97" s="126"/>
      <c r="H97" s="125"/>
      <c r="I97" s="126"/>
      <c r="J97" s="157"/>
      <c r="K97" s="127"/>
      <c r="L97" s="127"/>
      <c r="M97" s="176"/>
      <c r="N97" s="204"/>
      <c r="O97" s="439"/>
      <c r="P97" s="126"/>
      <c r="Q97" s="126"/>
      <c r="R97" s="129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2:31" ht="17.100000000000001" customHeight="1" x14ac:dyDescent="0.25">
      <c r="B98" s="78" t="s">
        <v>23</v>
      </c>
      <c r="C98" s="79" t="str">
        <f>'BMP 4'!C70</f>
        <v>Proses th. 2020</v>
      </c>
      <c r="D98" s="80"/>
      <c r="E98" s="234"/>
      <c r="F98" s="81"/>
      <c r="G98" s="80"/>
      <c r="H98" s="81"/>
      <c r="I98" s="80"/>
      <c r="J98" s="80"/>
      <c r="K98" s="82"/>
      <c r="O98" s="440"/>
      <c r="P98" s="80"/>
      <c r="Q98" s="80"/>
      <c r="R98" s="83"/>
    </row>
    <row r="99" spans="2:31" ht="17.100000000000001" customHeight="1" x14ac:dyDescent="0.25">
      <c r="B99" s="1654" t="s">
        <v>2</v>
      </c>
      <c r="C99" s="1654" t="s">
        <v>4</v>
      </c>
      <c r="D99" s="1643" t="s">
        <v>9</v>
      </c>
      <c r="E99" s="1655" t="s">
        <v>3</v>
      </c>
      <c r="F99" s="1656" t="s">
        <v>98</v>
      </c>
      <c r="G99" s="1657"/>
      <c r="H99" s="1657"/>
      <c r="I99" s="1657"/>
      <c r="J99" s="1658"/>
      <c r="K99" s="1659" t="s">
        <v>11</v>
      </c>
      <c r="L99" s="1659" t="s">
        <v>13</v>
      </c>
      <c r="M99" s="1660" t="s">
        <v>49</v>
      </c>
      <c r="N99" s="1660" t="s">
        <v>50</v>
      </c>
      <c r="O99" s="1661" t="s">
        <v>5</v>
      </c>
      <c r="P99" s="1643" t="s">
        <v>6</v>
      </c>
      <c r="Q99" s="1643" t="s">
        <v>61</v>
      </c>
      <c r="R99" s="1643" t="s">
        <v>7</v>
      </c>
      <c r="T99" s="1638" t="s">
        <v>128</v>
      </c>
      <c r="U99" s="1638"/>
      <c r="V99" s="1638"/>
      <c r="W99" s="1638"/>
      <c r="X99" s="1638"/>
      <c r="Y99" s="1638"/>
      <c r="Z99" s="1638"/>
      <c r="AA99" s="1638"/>
      <c r="AB99" s="1638"/>
      <c r="AC99" s="1638"/>
      <c r="AD99" s="1638"/>
      <c r="AE99" s="1638"/>
    </row>
    <row r="100" spans="2:31" ht="17.100000000000001" customHeight="1" x14ac:dyDescent="0.25">
      <c r="B100" s="1637"/>
      <c r="C100" s="1637"/>
      <c r="D100" s="1637"/>
      <c r="E100" s="1645"/>
      <c r="F100" s="1649"/>
      <c r="G100" s="1650"/>
      <c r="H100" s="1650"/>
      <c r="I100" s="1650"/>
      <c r="J100" s="1651"/>
      <c r="K100" s="1640"/>
      <c r="L100" s="1640"/>
      <c r="M100" s="1640"/>
      <c r="N100" s="1640"/>
      <c r="O100" s="1642"/>
      <c r="P100" s="1637"/>
      <c r="Q100" s="1637"/>
      <c r="R100" s="1637"/>
      <c r="T100" s="372" t="s">
        <v>38</v>
      </c>
      <c r="U100" s="372" t="s">
        <v>39</v>
      </c>
      <c r="V100" s="372" t="s">
        <v>40</v>
      </c>
      <c r="W100" s="372" t="s">
        <v>41</v>
      </c>
      <c r="X100" s="372" t="s">
        <v>36</v>
      </c>
      <c r="Y100" s="372" t="s">
        <v>42</v>
      </c>
      <c r="Z100" s="372" t="s">
        <v>43</v>
      </c>
      <c r="AA100" s="372" t="s">
        <v>44</v>
      </c>
      <c r="AB100" s="372" t="s">
        <v>45</v>
      </c>
      <c r="AC100" s="372" t="s">
        <v>46</v>
      </c>
      <c r="AD100" s="372" t="s">
        <v>47</v>
      </c>
      <c r="AE100" s="372" t="s">
        <v>48</v>
      </c>
    </row>
    <row r="101" spans="2:31" ht="17.100000000000001" customHeight="1" outlineLevel="1" x14ac:dyDescent="0.25">
      <c r="B101" s="261"/>
      <c r="C101" s="261"/>
      <c r="D101" s="220"/>
      <c r="E101" s="219"/>
      <c r="F101" s="299"/>
      <c r="G101" s="196"/>
      <c r="H101" s="302"/>
      <c r="I101" s="197"/>
      <c r="J101" s="285"/>
      <c r="K101" s="307"/>
      <c r="L101" s="315"/>
      <c r="M101" s="232"/>
      <c r="N101" s="231"/>
      <c r="O101" s="450"/>
      <c r="P101" s="232"/>
      <c r="Q101" s="232"/>
      <c r="R101" s="261"/>
      <c r="S101" s="23"/>
      <c r="T101" s="249"/>
      <c r="U101" s="249"/>
      <c r="V101" s="249"/>
      <c r="W101" s="249"/>
      <c r="X101" s="250"/>
      <c r="Y101" s="249"/>
      <c r="Z101" s="249"/>
      <c r="AA101" s="249"/>
      <c r="AB101" s="249"/>
      <c r="AC101" s="249"/>
      <c r="AD101" s="249"/>
      <c r="AE101" s="249"/>
    </row>
    <row r="102" spans="2:31" ht="17.100000000000001" customHeight="1" x14ac:dyDescent="0.25">
      <c r="B102" s="261"/>
      <c r="C102" s="261"/>
      <c r="D102" s="220"/>
      <c r="E102" s="220"/>
      <c r="F102" s="265"/>
      <c r="G102" s="287"/>
      <c r="H102" s="267"/>
      <c r="I102" s="289"/>
      <c r="J102" s="260"/>
      <c r="K102" s="308"/>
      <c r="L102" s="315"/>
      <c r="M102" s="230"/>
      <c r="N102" s="288"/>
      <c r="O102" s="450"/>
      <c r="P102" s="242"/>
      <c r="Q102" s="242"/>
      <c r="R102" s="262"/>
      <c r="T102" s="1001"/>
      <c r="U102" s="1001"/>
      <c r="V102" s="1001"/>
      <c r="W102" s="1001"/>
      <c r="X102" s="1002"/>
      <c r="Y102" s="1001"/>
      <c r="Z102" s="1001"/>
      <c r="AA102" s="1001"/>
      <c r="AB102" s="1001"/>
      <c r="AC102" s="1001"/>
      <c r="AD102" s="1001"/>
      <c r="AE102" s="1001"/>
    </row>
    <row r="103" spans="2:31" ht="17.100000000000001" customHeight="1" x14ac:dyDescent="0.25">
      <c r="B103" s="523"/>
      <c r="C103" s="523"/>
      <c r="D103" s="524"/>
      <c r="E103" s="524"/>
      <c r="F103" s="904"/>
      <c r="G103" s="905"/>
      <c r="H103" s="906"/>
      <c r="I103" s="907"/>
      <c r="J103" s="742"/>
      <c r="K103" s="908"/>
      <c r="L103" s="909"/>
      <c r="M103" s="910"/>
      <c r="N103" s="911"/>
      <c r="O103" s="550"/>
      <c r="P103" s="605"/>
      <c r="Q103" s="605"/>
      <c r="R103" s="912"/>
      <c r="T103" s="1292"/>
      <c r="U103" s="1292"/>
      <c r="V103" s="1292"/>
      <c r="W103" s="1292"/>
      <c r="X103" s="1293"/>
      <c r="Y103" s="1292"/>
      <c r="Z103" s="1292"/>
      <c r="AA103" s="1292"/>
      <c r="AB103" s="1292"/>
      <c r="AC103" s="1292"/>
      <c r="AD103" s="1292"/>
      <c r="AE103" s="1292"/>
    </row>
    <row r="104" spans="2:31" ht="17.100000000000001" customHeight="1" x14ac:dyDescent="0.25">
      <c r="B104" s="523"/>
      <c r="C104" s="523"/>
      <c r="D104" s="524"/>
      <c r="E104" s="524"/>
      <c r="F104" s="904"/>
      <c r="G104" s="905"/>
      <c r="H104" s="906"/>
      <c r="I104" s="907"/>
      <c r="J104" s="742"/>
      <c r="K104" s="908"/>
      <c r="L104" s="909"/>
      <c r="M104" s="910"/>
      <c r="N104" s="911"/>
      <c r="O104" s="550"/>
      <c r="P104" s="605"/>
      <c r="Q104" s="605"/>
      <c r="R104" s="912"/>
      <c r="T104" s="1001"/>
      <c r="U104" s="1001"/>
      <c r="V104" s="1001"/>
      <c r="W104" s="1001"/>
      <c r="X104" s="1002"/>
      <c r="Y104" s="1001"/>
      <c r="Z104" s="1001"/>
      <c r="AA104" s="1001"/>
      <c r="AB104" s="1001"/>
      <c r="AC104" s="1001"/>
      <c r="AD104" s="1001"/>
      <c r="AE104" s="1001"/>
    </row>
    <row r="105" spans="2:31" ht="17.100000000000001" customHeight="1" x14ac:dyDescent="0.25">
      <c r="B105" s="142"/>
      <c r="C105" s="142"/>
      <c r="D105" s="143"/>
      <c r="E105" s="263"/>
      <c r="F105" s="300"/>
      <c r="G105" s="290"/>
      <c r="H105" s="303"/>
      <c r="I105" s="291"/>
      <c r="J105" s="306"/>
      <c r="K105" s="309"/>
      <c r="L105" s="314"/>
      <c r="M105" s="144"/>
      <c r="N105" s="292"/>
      <c r="O105" s="451"/>
      <c r="P105" s="294"/>
      <c r="Q105" s="294"/>
      <c r="R105" s="295"/>
      <c r="T105" s="967"/>
      <c r="U105" s="967"/>
      <c r="V105" s="967"/>
      <c r="W105" s="967"/>
      <c r="X105" s="967"/>
      <c r="Y105" s="967"/>
      <c r="Z105" s="967"/>
      <c r="AA105" s="967"/>
      <c r="AB105" s="967"/>
      <c r="AC105" s="967"/>
      <c r="AD105" s="967"/>
      <c r="AE105" s="967"/>
    </row>
    <row r="106" spans="2:31" ht="17.100000000000001" customHeight="1" x14ac:dyDescent="0.25">
      <c r="B106" s="94"/>
      <c r="C106" s="44" t="s">
        <v>0</v>
      </c>
      <c r="D106" s="44">
        <f>D102</f>
        <v>0</v>
      </c>
      <c r="E106" s="95"/>
      <c r="F106" s="46"/>
      <c r="G106" s="47"/>
      <c r="H106" s="48"/>
      <c r="I106" s="49"/>
      <c r="J106" s="275">
        <f>SUM(J101:J105)</f>
        <v>0</v>
      </c>
      <c r="K106" s="275">
        <f>SUM(K101:K105)</f>
        <v>0</v>
      </c>
      <c r="L106" s="275">
        <f>SUM(L101:L105)</f>
        <v>0</v>
      </c>
      <c r="M106" s="443"/>
      <c r="N106" s="97"/>
      <c r="O106" s="443"/>
      <c r="P106" s="97"/>
      <c r="Q106" s="97"/>
      <c r="R106" s="98"/>
      <c r="T106" s="1003"/>
      <c r="U106" s="1003"/>
      <c r="V106" s="1003"/>
      <c r="W106" s="1003"/>
      <c r="X106" s="1003"/>
      <c r="Y106" s="1003"/>
      <c r="Z106" s="1003"/>
      <c r="AA106" s="1003"/>
      <c r="AB106" s="1003"/>
      <c r="AC106" s="1003"/>
      <c r="AD106" s="1003"/>
      <c r="AE106" s="1003"/>
    </row>
    <row r="107" spans="2:31" ht="17.100000000000001" customHeight="1" outlineLevel="1" x14ac:dyDescent="0.25">
      <c r="B107" s="34"/>
      <c r="C107" s="34"/>
      <c r="D107" s="35"/>
      <c r="E107" s="85"/>
      <c r="F107" s="269"/>
      <c r="G107" s="86"/>
      <c r="H107" s="273"/>
      <c r="I107" s="87"/>
      <c r="J107" s="88"/>
      <c r="K107" s="310"/>
      <c r="L107" s="313"/>
      <c r="M107" s="152"/>
      <c r="N107" s="213"/>
      <c r="O107" s="431"/>
      <c r="P107" s="37"/>
      <c r="Q107" s="37"/>
      <c r="R107" s="34"/>
      <c r="T107" s="1001"/>
      <c r="U107" s="1001"/>
      <c r="V107" s="1001"/>
      <c r="W107" s="1001"/>
      <c r="X107" s="1002"/>
      <c r="Y107" s="1001"/>
      <c r="Z107" s="1001"/>
      <c r="AA107" s="1001"/>
      <c r="AB107" s="1001"/>
      <c r="AC107" s="1001"/>
      <c r="AD107" s="1001"/>
      <c r="AE107" s="1001"/>
    </row>
    <row r="108" spans="2:31" s="23" customFormat="1" ht="17.100000000000001" customHeight="1" x14ac:dyDescent="0.25">
      <c r="B108" s="91"/>
      <c r="C108" s="54"/>
      <c r="D108" s="55"/>
      <c r="E108" s="55"/>
      <c r="F108" s="56"/>
      <c r="G108" s="90"/>
      <c r="H108" s="58"/>
      <c r="I108" s="90"/>
      <c r="J108" s="264"/>
      <c r="K108" s="311"/>
      <c r="L108" s="312"/>
      <c r="M108" s="139"/>
      <c r="N108" s="207"/>
      <c r="O108" s="434"/>
      <c r="P108" s="62"/>
      <c r="Q108" s="62"/>
      <c r="R108" s="92"/>
      <c r="S108" s="22"/>
      <c r="T108" s="1001"/>
      <c r="U108" s="1001"/>
      <c r="V108" s="1001"/>
      <c r="W108" s="1001"/>
      <c r="X108" s="1002"/>
      <c r="Y108" s="1001"/>
      <c r="Z108" s="1001"/>
      <c r="AA108" s="1001"/>
      <c r="AB108" s="1001"/>
      <c r="AC108" s="1001"/>
      <c r="AD108" s="1001"/>
      <c r="AE108" s="1001"/>
    </row>
    <row r="109" spans="2:31" s="23" customFormat="1" ht="17.100000000000001" customHeight="1" x14ac:dyDescent="0.25">
      <c r="B109" s="1451"/>
      <c r="C109" s="1237"/>
      <c r="D109" s="1238"/>
      <c r="E109" s="1238"/>
      <c r="F109" s="1436"/>
      <c r="G109" s="1449"/>
      <c r="H109" s="1438"/>
      <c r="I109" s="1449"/>
      <c r="J109" s="1038"/>
      <c r="K109" s="1568"/>
      <c r="L109" s="1434"/>
      <c r="M109" s="1255"/>
      <c r="N109" s="914"/>
      <c r="O109" s="1018"/>
      <c r="P109" s="1251"/>
      <c r="Q109" s="1251"/>
      <c r="R109" s="1020"/>
      <c r="S109" s="22"/>
      <c r="T109" s="1292"/>
      <c r="U109" s="1292"/>
      <c r="V109" s="1292"/>
      <c r="W109" s="1292"/>
      <c r="X109" s="1293"/>
      <c r="Y109" s="1292"/>
      <c r="Z109" s="1292"/>
      <c r="AA109" s="1292"/>
      <c r="AB109" s="1292"/>
      <c r="AC109" s="1292"/>
      <c r="AD109" s="1292"/>
      <c r="AE109" s="1292"/>
    </row>
    <row r="110" spans="2:31" s="23" customFormat="1" ht="17.100000000000001" customHeight="1" x14ac:dyDescent="0.25">
      <c r="B110" s="607"/>
      <c r="C110" s="956"/>
      <c r="D110" s="949"/>
      <c r="E110" s="949"/>
      <c r="F110" s="1007"/>
      <c r="G110" s="1008"/>
      <c r="H110" s="1009"/>
      <c r="I110" s="1008"/>
      <c r="J110" s="1038"/>
      <c r="K110" s="1011"/>
      <c r="L110" s="1012"/>
      <c r="M110" s="993"/>
      <c r="N110" s="914"/>
      <c r="O110" s="1018"/>
      <c r="P110" s="972"/>
      <c r="Q110" s="972"/>
      <c r="R110" s="1020"/>
      <c r="S110" s="22"/>
      <c r="T110" s="1001"/>
      <c r="U110" s="1001"/>
      <c r="V110" s="1001"/>
      <c r="W110" s="1001"/>
      <c r="X110" s="1002"/>
      <c r="Y110" s="1001"/>
      <c r="Z110" s="1001"/>
      <c r="AA110" s="1001"/>
      <c r="AB110" s="1001"/>
      <c r="AC110" s="1001"/>
      <c r="AD110" s="1001"/>
      <c r="AE110" s="1001"/>
    </row>
    <row r="111" spans="2:31" ht="17.100000000000001" customHeight="1" x14ac:dyDescent="0.25">
      <c r="B111" s="91"/>
      <c r="C111" s="54"/>
      <c r="D111" s="55"/>
      <c r="E111" s="55"/>
      <c r="F111" s="56"/>
      <c r="G111" s="90"/>
      <c r="H111" s="58"/>
      <c r="I111" s="90"/>
      <c r="J111" s="264"/>
      <c r="K111" s="311"/>
      <c r="L111" s="312"/>
      <c r="M111" s="139"/>
      <c r="N111" s="251"/>
      <c r="O111" s="434"/>
      <c r="P111" s="62"/>
      <c r="Q111" s="62"/>
      <c r="R111" s="92"/>
      <c r="S111" s="1"/>
      <c r="T111" s="1001"/>
      <c r="U111" s="1001"/>
      <c r="V111" s="1001"/>
      <c r="W111" s="1001"/>
      <c r="X111" s="1002"/>
      <c r="Y111" s="1001"/>
      <c r="Z111" s="1001"/>
      <c r="AA111" s="1001"/>
      <c r="AB111" s="1001"/>
      <c r="AC111" s="1001"/>
      <c r="AD111" s="1001"/>
      <c r="AE111" s="1001"/>
    </row>
    <row r="112" spans="2:31" ht="17.100000000000001" customHeight="1" x14ac:dyDescent="0.25">
      <c r="B112" s="94"/>
      <c r="C112" s="44" t="s">
        <v>0</v>
      </c>
      <c r="D112" s="44">
        <f>D108</f>
        <v>0</v>
      </c>
      <c r="E112" s="95"/>
      <c r="F112" s="46"/>
      <c r="G112" s="47"/>
      <c r="H112" s="48"/>
      <c r="I112" s="49"/>
      <c r="J112" s="275">
        <f>SUM(J107:J111)</f>
        <v>0</v>
      </c>
      <c r="K112" s="275">
        <f>SUM(K107:K111)</f>
        <v>0</v>
      </c>
      <c r="L112" s="275">
        <f>SUM(L107:L111)</f>
        <v>0</v>
      </c>
      <c r="M112" s="443"/>
      <c r="N112" s="97"/>
      <c r="O112" s="435"/>
      <c r="P112" s="97"/>
      <c r="Q112" s="97"/>
      <c r="R112" s="98"/>
      <c r="S112" s="23"/>
      <c r="T112" s="1003"/>
      <c r="U112" s="1003"/>
      <c r="V112" s="1003"/>
      <c r="W112" s="1003"/>
      <c r="X112" s="1003"/>
      <c r="Y112" s="1003"/>
      <c r="Z112" s="1003"/>
      <c r="AA112" s="1003"/>
      <c r="AB112" s="1003"/>
      <c r="AC112" s="1003"/>
      <c r="AD112" s="1003"/>
      <c r="AE112" s="1003"/>
    </row>
    <row r="113" spans="2:31" ht="7.5" customHeight="1" x14ac:dyDescent="0.25">
      <c r="F113" s="301"/>
      <c r="H113" s="301"/>
      <c r="J113" s="301"/>
      <c r="K113" s="301"/>
      <c r="L113" s="305"/>
      <c r="T113" s="998"/>
      <c r="U113" s="998"/>
      <c r="V113" s="998"/>
      <c r="W113" s="998"/>
      <c r="X113" s="998"/>
      <c r="Y113" s="998"/>
      <c r="Z113" s="998"/>
      <c r="AA113" s="998"/>
      <c r="AB113" s="998"/>
      <c r="AC113" s="998"/>
      <c r="AD113" s="998"/>
      <c r="AE113" s="998"/>
    </row>
    <row r="114" spans="2:31" ht="17.100000000000001" customHeight="1" x14ac:dyDescent="0.25">
      <c r="B114" s="1428">
        <f>COUNT(B101:B113)</f>
        <v>0</v>
      </c>
      <c r="C114" s="44" t="s">
        <v>60</v>
      </c>
      <c r="D114" s="44">
        <f>D106+D112</f>
        <v>0</v>
      </c>
      <c r="E114" s="75"/>
      <c r="F114" s="122"/>
      <c r="G114" s="76"/>
      <c r="H114" s="123"/>
      <c r="I114" s="77"/>
      <c r="J114" s="297">
        <f>J112+J106</f>
        <v>0</v>
      </c>
      <c r="K114" s="297">
        <f>K112+K106</f>
        <v>0</v>
      </c>
      <c r="L114" s="297">
        <f>L112+L106</f>
        <v>0</v>
      </c>
      <c r="M114" s="443"/>
      <c r="N114" s="97"/>
      <c r="O114" s="438"/>
      <c r="P114" s="52"/>
      <c r="Q114" s="52"/>
      <c r="R114" s="53"/>
      <c r="T114" s="178">
        <f>SUM(T101:T113)</f>
        <v>0</v>
      </c>
      <c r="U114" s="178">
        <f>SUM(U101:U113)</f>
        <v>0</v>
      </c>
      <c r="V114" s="178">
        <f>SUM(V101:V113)</f>
        <v>0</v>
      </c>
      <c r="W114" s="178">
        <f>SUM(W101:W113)</f>
        <v>0</v>
      </c>
      <c r="X114" s="178">
        <f t="shared" ref="X114:AE114" si="1">SUM(X101:X113)</f>
        <v>0</v>
      </c>
      <c r="Y114" s="178">
        <f t="shared" si="1"/>
        <v>0</v>
      </c>
      <c r="Z114" s="178">
        <f t="shared" si="1"/>
        <v>0</v>
      </c>
      <c r="AA114" s="178">
        <f t="shared" si="1"/>
        <v>0</v>
      </c>
      <c r="AB114" s="178">
        <f t="shared" si="1"/>
        <v>0</v>
      </c>
      <c r="AC114" s="178">
        <f t="shared" si="1"/>
        <v>0</v>
      </c>
      <c r="AD114" s="178">
        <f t="shared" si="1"/>
        <v>0</v>
      </c>
      <c r="AE114" s="178">
        <f t="shared" si="1"/>
        <v>0</v>
      </c>
    </row>
    <row r="115" spans="2:31" ht="7.5" customHeight="1" x14ac:dyDescent="0.25">
      <c r="B115" s="99"/>
      <c r="C115" s="99"/>
      <c r="D115" s="99"/>
      <c r="E115" s="99"/>
      <c r="F115" s="279"/>
      <c r="G115" s="99"/>
      <c r="H115" s="279"/>
      <c r="I115" s="99"/>
      <c r="J115" s="279"/>
      <c r="K115" s="279"/>
      <c r="L115" s="279"/>
      <c r="M115" s="177"/>
      <c r="N115" s="205"/>
      <c r="O115" s="452"/>
      <c r="P115" s="99"/>
      <c r="Q115" s="99"/>
      <c r="R115" s="99"/>
    </row>
    <row r="116" spans="2:31" ht="17.100000000000001" customHeight="1" thickBot="1" x14ac:dyDescent="0.3">
      <c r="B116" s="100">
        <f>B114+B96</f>
        <v>0</v>
      </c>
      <c r="C116" s="100" t="s">
        <v>8</v>
      </c>
      <c r="D116" s="101">
        <f>D114+D96</f>
        <v>0</v>
      </c>
      <c r="E116" s="102"/>
      <c r="F116" s="103"/>
      <c r="G116" s="104"/>
      <c r="H116" s="103"/>
      <c r="I116" s="104"/>
      <c r="J116" s="304">
        <f>J114+J96</f>
        <v>0</v>
      </c>
      <c r="K116" s="304">
        <f>K96+K114</f>
        <v>0</v>
      </c>
      <c r="L116" s="304">
        <f>L96+L114</f>
        <v>0</v>
      </c>
      <c r="M116" s="453"/>
      <c r="N116" s="107"/>
      <c r="O116" s="453"/>
      <c r="P116" s="107"/>
      <c r="Q116" s="107"/>
      <c r="R116" s="108"/>
      <c r="T116" s="178">
        <f>T114+T96</f>
        <v>0</v>
      </c>
      <c r="U116" s="178">
        <f>U114+U96</f>
        <v>0</v>
      </c>
      <c r="V116" s="178">
        <f t="shared" ref="V116:AE116" si="2">V114+V96</f>
        <v>0</v>
      </c>
      <c r="W116" s="178">
        <f t="shared" si="2"/>
        <v>0</v>
      </c>
      <c r="X116" s="178">
        <f t="shared" si="2"/>
        <v>0</v>
      </c>
      <c r="Y116" s="178">
        <f t="shared" si="2"/>
        <v>0</v>
      </c>
      <c r="Z116" s="178">
        <f t="shared" si="2"/>
        <v>0</v>
      </c>
      <c r="AA116" s="178">
        <f t="shared" si="2"/>
        <v>0</v>
      </c>
      <c r="AB116" s="178">
        <f t="shared" si="2"/>
        <v>0</v>
      </c>
      <c r="AC116" s="178">
        <f t="shared" si="2"/>
        <v>0</v>
      </c>
      <c r="AD116" s="178">
        <f t="shared" si="2"/>
        <v>0</v>
      </c>
      <c r="AE116" s="178">
        <f t="shared" si="2"/>
        <v>0</v>
      </c>
    </row>
    <row r="117" spans="2:31" ht="17.100000000000001" customHeight="1" thickTop="1" x14ac:dyDescent="0.25"/>
    <row r="118" spans="2:31" ht="17.100000000000001" customHeight="1" x14ac:dyDescent="0.25">
      <c r="B118" s="111" t="str">
        <f>Rekap!B25</f>
        <v>Jember, 31 Januari 2020</v>
      </c>
    </row>
    <row r="119" spans="2:31" ht="17.100000000000001" customHeight="1" x14ac:dyDescent="0.25">
      <c r="B119" s="112" t="s">
        <v>1</v>
      </c>
    </row>
    <row r="120" spans="2:31" ht="17.100000000000001" customHeight="1" x14ac:dyDescent="0.25">
      <c r="B120" s="112"/>
    </row>
    <row r="121" spans="2:31" ht="17.100000000000001" customHeight="1" x14ac:dyDescent="0.25">
      <c r="B121" s="170"/>
      <c r="C121" s="170"/>
      <c r="D121" s="356"/>
      <c r="E121" s="357"/>
      <c r="F121" s="358"/>
      <c r="G121" s="359"/>
      <c r="H121" s="358"/>
      <c r="I121" s="360"/>
      <c r="J121" s="361"/>
      <c r="K121" s="363"/>
      <c r="L121" s="364"/>
      <c r="M121" s="365"/>
      <c r="N121" s="366"/>
      <c r="O121" s="456"/>
      <c r="P121" s="362"/>
      <c r="Q121" s="246"/>
      <c r="R121" s="170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</row>
    <row r="122" spans="2:31" ht="17.100000000000001" customHeight="1" x14ac:dyDescent="0.25">
      <c r="B122" s="169"/>
      <c r="C122" s="169"/>
      <c r="D122" s="169"/>
      <c r="E122" s="169"/>
      <c r="F122" s="171"/>
      <c r="G122" s="172"/>
      <c r="H122" s="171"/>
      <c r="I122" s="173"/>
      <c r="J122" s="367"/>
      <c r="K122" s="367"/>
      <c r="L122" s="367"/>
      <c r="M122" s="368"/>
      <c r="N122" s="245"/>
      <c r="O122" s="457"/>
      <c r="P122" s="243"/>
      <c r="Q122" s="243"/>
      <c r="R122" s="244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</row>
    <row r="123" spans="2:31" ht="17.100000000000001" customHeight="1" x14ac:dyDescent="0.25"/>
    <row r="124" spans="2:31" ht="17.100000000000001" customHeight="1" x14ac:dyDescent="0.25"/>
    <row r="126" spans="2:31" s="222" customFormat="1" ht="21" customHeight="1" x14ac:dyDescent="0.2">
      <c r="O126" s="454"/>
    </row>
  </sheetData>
  <mergeCells count="63"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74:R74"/>
    <mergeCell ref="R8:R9"/>
    <mergeCell ref="B54:B55"/>
    <mergeCell ref="C54:C55"/>
    <mergeCell ref="D54:D55"/>
    <mergeCell ref="E54:E55"/>
    <mergeCell ref="F54:J55"/>
    <mergeCell ref="K54:K55"/>
    <mergeCell ref="L54:L55"/>
    <mergeCell ref="M54:M55"/>
    <mergeCell ref="N54:N55"/>
    <mergeCell ref="L8:L9"/>
    <mergeCell ref="M8:M9"/>
    <mergeCell ref="N8:N9"/>
    <mergeCell ref="O8:O9"/>
    <mergeCell ref="P8:P9"/>
    <mergeCell ref="O54:O55"/>
    <mergeCell ref="P54:P55"/>
    <mergeCell ref="Q54:Q55"/>
    <mergeCell ref="R54:R55"/>
    <mergeCell ref="B72:M72"/>
    <mergeCell ref="B75:R75"/>
    <mergeCell ref="B76:R76"/>
    <mergeCell ref="B77:P77"/>
    <mergeCell ref="B81:B82"/>
    <mergeCell ref="C81:C82"/>
    <mergeCell ref="D81:D82"/>
    <mergeCell ref="E81:E82"/>
    <mergeCell ref="F81:J82"/>
    <mergeCell ref="K81:K82"/>
    <mergeCell ref="L81:L82"/>
    <mergeCell ref="T81:AE81"/>
    <mergeCell ref="B99:B100"/>
    <mergeCell ref="C99:C100"/>
    <mergeCell ref="D99:D100"/>
    <mergeCell ref="E99:E100"/>
    <mergeCell ref="F99:J100"/>
    <mergeCell ref="K99:K100"/>
    <mergeCell ref="L99:L100"/>
    <mergeCell ref="M99:M100"/>
    <mergeCell ref="N99:N100"/>
    <mergeCell ref="M81:M82"/>
    <mergeCell ref="N81:N82"/>
    <mergeCell ref="O81:O82"/>
    <mergeCell ref="P81:P82"/>
    <mergeCell ref="Q81:Q82"/>
    <mergeCell ref="R81:R82"/>
    <mergeCell ref="O99:O100"/>
    <mergeCell ref="P99:P100"/>
    <mergeCell ref="Q99:Q100"/>
    <mergeCell ref="R99:R100"/>
    <mergeCell ref="T99:AE99"/>
  </mergeCells>
  <printOptions horizontalCentered="1"/>
  <pageMargins left="0.39370078740157483" right="0" top="0.51181102362204722" bottom="0.11811023622047245" header="0" footer="0"/>
  <pageSetup paperSize="9" fitToHeight="0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B1:AE99"/>
  <sheetViews>
    <sheetView showOutlineSymbols="0" topLeftCell="A61" zoomScale="85" zoomScaleNormal="85" workbookViewId="0">
      <selection activeCell="B15" sqref="B15:R24"/>
    </sheetView>
  </sheetViews>
  <sheetFormatPr defaultColWidth="9.140625" defaultRowHeight="21" customHeight="1" outlineLevelRow="1" outlineLevelCol="1" x14ac:dyDescent="0.25"/>
  <cols>
    <col min="1" max="1" width="5" style="22" customWidth="1"/>
    <col min="2" max="2" width="5.140625" style="22" customWidth="1"/>
    <col min="3" max="3" width="14.28515625" style="22" customWidth="1"/>
    <col min="4" max="4" width="6.140625" style="22" customWidth="1"/>
    <col min="5" max="5" width="14.28515625" style="24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0" style="25" customWidth="1"/>
    <col min="11" max="11" width="10" style="27" customWidth="1"/>
    <col min="12" max="12" width="9.7109375" style="22" bestFit="1" customWidth="1"/>
    <col min="13" max="13" width="11.42578125" style="28" customWidth="1"/>
    <col min="14" max="14" width="13.5703125" style="22" customWidth="1"/>
    <col min="15" max="15" width="10" style="22" customWidth="1"/>
    <col min="16" max="16" width="10.7109375" style="22" customWidth="1"/>
    <col min="17" max="17" width="10.7109375" style="22" bestFit="1" customWidth="1"/>
    <col min="18" max="18" width="35.42578125" style="22" bestFit="1" customWidth="1"/>
    <col min="19" max="16384" width="9.140625" style="22"/>
  </cols>
  <sheetData>
    <row r="1" spans="2:18" ht="21" customHeight="1" x14ac:dyDescent="0.25">
      <c r="C1" s="23"/>
    </row>
    <row r="2" spans="2:18" ht="21" customHeight="1" x14ac:dyDescent="0.25">
      <c r="B2" s="1652" t="s">
        <v>14</v>
      </c>
      <c r="C2" s="1652"/>
      <c r="D2" s="1652"/>
      <c r="E2" s="1652"/>
      <c r="F2" s="1652"/>
      <c r="G2" s="1652"/>
      <c r="H2" s="1652"/>
      <c r="I2" s="1652"/>
      <c r="J2" s="1652"/>
      <c r="K2" s="1652"/>
      <c r="L2" s="1652"/>
      <c r="M2" s="1652"/>
      <c r="N2" s="1652"/>
      <c r="O2" s="1652"/>
      <c r="P2" s="1652"/>
      <c r="Q2" s="1652"/>
      <c r="R2" s="1652"/>
    </row>
    <row r="3" spans="2:18" ht="21" customHeight="1" x14ac:dyDescent="0.25">
      <c r="B3" s="1652" t="s">
        <v>1</v>
      </c>
      <c r="C3" s="1652"/>
      <c r="D3" s="1652"/>
      <c r="E3" s="1652"/>
      <c r="F3" s="1652"/>
      <c r="G3" s="1652"/>
      <c r="H3" s="1652"/>
      <c r="I3" s="1652"/>
      <c r="J3" s="1652"/>
      <c r="K3" s="1652"/>
      <c r="L3" s="1652"/>
      <c r="M3" s="1652"/>
      <c r="N3" s="1652"/>
      <c r="O3" s="1652"/>
      <c r="P3" s="1652"/>
      <c r="Q3" s="1652"/>
      <c r="R3" s="1652"/>
    </row>
    <row r="4" spans="2:18" ht="21" customHeight="1" x14ac:dyDescent="0.25">
      <c r="B4" s="1652" t="str">
        <f>Rekap!B3</f>
        <v>BULAN JANUARI 2020</v>
      </c>
      <c r="C4" s="1652"/>
      <c r="D4" s="1652"/>
      <c r="E4" s="1652"/>
      <c r="F4" s="1652"/>
      <c r="G4" s="1652"/>
      <c r="H4" s="1652"/>
      <c r="I4" s="1652"/>
      <c r="J4" s="1652"/>
      <c r="K4" s="1652"/>
      <c r="L4" s="1652"/>
      <c r="M4" s="1652"/>
      <c r="N4" s="1652"/>
      <c r="O4" s="1652"/>
      <c r="P4" s="1652"/>
      <c r="Q4" s="1652"/>
      <c r="R4" s="1652"/>
    </row>
    <row r="5" spans="2:18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211"/>
      <c r="P5" s="211"/>
      <c r="Q5" s="211"/>
      <c r="R5" s="211"/>
    </row>
    <row r="6" spans="2:18" ht="18" customHeight="1" thickTop="1" x14ac:dyDescent="0.25">
      <c r="B6" s="30" t="s">
        <v>15</v>
      </c>
      <c r="C6" s="31" t="s">
        <v>68</v>
      </c>
      <c r="D6" s="407"/>
      <c r="E6" s="407"/>
      <c r="F6" s="33"/>
      <c r="G6" s="407"/>
      <c r="H6" s="33"/>
      <c r="I6" s="407"/>
      <c r="J6" s="407"/>
      <c r="L6" s="407"/>
      <c r="M6" s="407"/>
    </row>
    <row r="7" spans="2:18" ht="18" customHeight="1" x14ac:dyDescent="0.25">
      <c r="B7" s="30" t="s">
        <v>22</v>
      </c>
      <c r="C7" s="31" t="str">
        <f>'BMP 4'!C7</f>
        <v>Proses sd. 2019</v>
      </c>
      <c r="D7" s="407"/>
      <c r="E7" s="32"/>
      <c r="F7" s="33"/>
      <c r="G7" s="407"/>
      <c r="H7" s="33"/>
      <c r="I7" s="407"/>
      <c r="J7" s="407"/>
      <c r="L7" s="407"/>
      <c r="M7" s="407"/>
    </row>
    <row r="8" spans="2:18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59" t="s">
        <v>11</v>
      </c>
      <c r="L8" s="1659" t="s">
        <v>13</v>
      </c>
      <c r="M8" s="1660" t="s">
        <v>49</v>
      </c>
      <c r="N8" s="1660" t="s">
        <v>50</v>
      </c>
      <c r="O8" s="1643" t="s">
        <v>5</v>
      </c>
      <c r="P8" s="1643" t="s">
        <v>6</v>
      </c>
      <c r="Q8" s="1643" t="s">
        <v>61</v>
      </c>
      <c r="R8" s="1643" t="s">
        <v>7</v>
      </c>
    </row>
    <row r="9" spans="2:18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40"/>
      <c r="L9" s="1640"/>
      <c r="M9" s="1640"/>
      <c r="N9" s="1640"/>
      <c r="O9" s="1637"/>
      <c r="P9" s="1637"/>
      <c r="Q9" s="1637"/>
      <c r="R9" s="1637"/>
    </row>
    <row r="10" spans="2:18" ht="17.100000000000001" customHeight="1" x14ac:dyDescent="0.25">
      <c r="B10" s="318"/>
      <c r="C10" s="318"/>
      <c r="D10" s="198"/>
      <c r="E10" s="319"/>
      <c r="F10" s="397"/>
      <c r="G10" s="321"/>
      <c r="H10" s="543"/>
      <c r="I10" s="323"/>
      <c r="J10" s="324"/>
      <c r="K10" s="414"/>
      <c r="L10" s="410"/>
      <c r="M10" s="201"/>
      <c r="N10" s="212"/>
      <c r="O10" s="329"/>
      <c r="P10" s="201"/>
      <c r="Q10" s="201"/>
      <c r="R10" s="318"/>
    </row>
    <row r="11" spans="2:18" ht="17.100000000000001" customHeight="1" x14ac:dyDescent="0.25">
      <c r="B11" s="956"/>
      <c r="C11" s="956"/>
      <c r="D11" s="949"/>
      <c r="E11" s="987"/>
      <c r="F11" s="1058"/>
      <c r="G11" s="939"/>
      <c r="H11" s="1059"/>
      <c r="I11" s="941"/>
      <c r="J11" s="1023"/>
      <c r="K11" s="1050"/>
      <c r="L11" s="1051"/>
      <c r="M11" s="948"/>
      <c r="N11" s="967"/>
      <c r="O11" s="1036"/>
      <c r="P11" s="972"/>
      <c r="Q11" s="948"/>
      <c r="R11" s="1259"/>
    </row>
    <row r="12" spans="2:18" ht="17.100000000000001" customHeight="1" x14ac:dyDescent="0.25">
      <c r="B12" s="956"/>
      <c r="C12" s="956"/>
      <c r="D12" s="949"/>
      <c r="E12" s="987"/>
      <c r="F12" s="1058"/>
      <c r="G12" s="939"/>
      <c r="H12" s="1059"/>
      <c r="I12" s="941"/>
      <c r="J12" s="1023"/>
      <c r="K12" s="1050"/>
      <c r="L12" s="1051"/>
      <c r="M12" s="948"/>
      <c r="N12" s="967"/>
      <c r="O12" s="1036"/>
      <c r="P12" s="948"/>
      <c r="Q12" s="948"/>
      <c r="R12" s="1259"/>
    </row>
    <row r="13" spans="2:18" ht="17.100000000000001" customHeight="1" x14ac:dyDescent="0.25">
      <c r="B13" s="994"/>
      <c r="C13" s="994"/>
      <c r="D13" s="881"/>
      <c r="E13" s="881"/>
      <c r="F13" s="995"/>
      <c r="G13" s="883"/>
      <c r="H13" s="996"/>
      <c r="I13" s="885"/>
      <c r="J13" s="886"/>
      <c r="K13" s="1052"/>
      <c r="L13" s="976"/>
      <c r="M13" s="958"/>
      <c r="N13" s="998"/>
      <c r="O13" s="1006"/>
      <c r="P13" s="999"/>
      <c r="Q13" s="999"/>
      <c r="R13" s="1000"/>
    </row>
    <row r="14" spans="2:18" ht="17.100000000000001" customHeight="1" outlineLevel="1" x14ac:dyDescent="0.25">
      <c r="B14" s="74"/>
      <c r="C14" s="44" t="s">
        <v>0</v>
      </c>
      <c r="D14" s="44">
        <f>D11</f>
        <v>0</v>
      </c>
      <c r="E14" s="75"/>
      <c r="F14" s="46"/>
      <c r="G14" s="47"/>
      <c r="H14" s="48"/>
      <c r="I14" s="49"/>
      <c r="J14" s="50">
        <f>SUM(J10:J13)</f>
        <v>0</v>
      </c>
      <c r="K14" s="50">
        <f>SUM(K10:K13)</f>
        <v>0</v>
      </c>
      <c r="L14" s="50">
        <f>SUM(L10:L13)</f>
        <v>0</v>
      </c>
      <c r="M14" s="224"/>
      <c r="N14" s="224"/>
      <c r="O14" s="326"/>
      <c r="P14" s="52"/>
      <c r="Q14" s="52"/>
      <c r="R14" s="53"/>
    </row>
    <row r="15" spans="2:18" ht="17.100000000000001" customHeight="1" x14ac:dyDescent="0.25">
      <c r="B15" s="318"/>
      <c r="C15" s="318"/>
      <c r="D15" s="198"/>
      <c r="E15" s="319"/>
      <c r="F15" s="397"/>
      <c r="G15" s="321"/>
      <c r="H15" s="543"/>
      <c r="I15" s="323"/>
      <c r="J15" s="324"/>
      <c r="K15" s="200"/>
      <c r="L15" s="212"/>
      <c r="M15" s="201"/>
      <c r="N15" s="212"/>
      <c r="O15" s="329"/>
      <c r="P15" s="201"/>
      <c r="Q15" s="201"/>
      <c r="R15" s="318"/>
    </row>
    <row r="16" spans="2:18" ht="17.100000000000001" customHeight="1" x14ac:dyDescent="0.25">
      <c r="B16" s="956"/>
      <c r="C16" s="956"/>
      <c r="D16" s="949"/>
      <c r="E16" s="665"/>
      <c r="F16" s="1249"/>
      <c r="G16" s="1256"/>
      <c r="H16" s="1256"/>
      <c r="I16" s="1257"/>
      <c r="J16" s="1258"/>
      <c r="K16" s="993"/>
      <c r="L16" s="967"/>
      <c r="M16" s="948"/>
      <c r="N16" s="967"/>
      <c r="O16" s="1036"/>
      <c r="P16" s="972"/>
      <c r="Q16" s="948"/>
      <c r="R16" s="1259"/>
    </row>
    <row r="17" spans="2:24" ht="17.100000000000001" customHeight="1" x14ac:dyDescent="0.25">
      <c r="B17" s="1237"/>
      <c r="C17" s="1237"/>
      <c r="D17" s="1238"/>
      <c r="E17" s="665"/>
      <c r="F17" s="1249"/>
      <c r="G17" s="1256"/>
      <c r="H17" s="1256"/>
      <c r="I17" s="1257"/>
      <c r="J17" s="1258"/>
      <c r="K17" s="1255"/>
      <c r="L17" s="1240"/>
      <c r="M17" s="1241"/>
      <c r="N17" s="1240"/>
      <c r="O17" s="1036"/>
      <c r="P17" s="1241"/>
      <c r="Q17" s="1241"/>
      <c r="R17" s="1237"/>
    </row>
    <row r="18" spans="2:24" ht="17.100000000000001" customHeight="1" x14ac:dyDescent="0.25">
      <c r="B18" s="1237"/>
      <c r="C18" s="1237"/>
      <c r="D18" s="1238"/>
      <c r="E18" s="665"/>
      <c r="F18" s="1249"/>
      <c r="G18" s="1256"/>
      <c r="H18" s="1256"/>
      <c r="I18" s="1257"/>
      <c r="J18" s="1258"/>
      <c r="K18" s="1255"/>
      <c r="L18" s="1240"/>
      <c r="M18" s="1241"/>
      <c r="N18" s="1240"/>
      <c r="O18" s="1036"/>
      <c r="P18" s="1241"/>
      <c r="Q18" s="1241"/>
      <c r="R18" s="1237"/>
    </row>
    <row r="19" spans="2:24" ht="17.100000000000001" customHeight="1" x14ac:dyDescent="0.25">
      <c r="B19" s="1237"/>
      <c r="C19" s="1237"/>
      <c r="D19" s="1238"/>
      <c r="E19" s="665"/>
      <c r="F19" s="1249"/>
      <c r="G19" s="1256"/>
      <c r="H19" s="1256"/>
      <c r="I19" s="1257"/>
      <c r="J19" s="1258"/>
      <c r="K19" s="1255"/>
      <c r="L19" s="1240"/>
      <c r="M19" s="1241"/>
      <c r="N19" s="1240"/>
      <c r="O19" s="1036"/>
      <c r="P19" s="1241"/>
      <c r="Q19" s="1241"/>
      <c r="R19" s="1237"/>
    </row>
    <row r="20" spans="2:24" ht="17.100000000000001" customHeight="1" x14ac:dyDescent="0.25">
      <c r="B20" s="1237"/>
      <c r="C20" s="1237"/>
      <c r="D20" s="1238"/>
      <c r="E20" s="665"/>
      <c r="F20" s="1249"/>
      <c r="G20" s="1256"/>
      <c r="H20" s="1256"/>
      <c r="I20" s="1257"/>
      <c r="J20" s="1258"/>
      <c r="K20" s="1255"/>
      <c r="L20" s="1240"/>
      <c r="M20" s="1241"/>
      <c r="N20" s="1240"/>
      <c r="O20" s="1036"/>
      <c r="P20" s="1241"/>
      <c r="Q20" s="1241"/>
      <c r="R20" s="1237"/>
    </row>
    <row r="21" spans="2:24" ht="17.100000000000001" customHeight="1" x14ac:dyDescent="0.25">
      <c r="B21" s="1237"/>
      <c r="C21" s="1237"/>
      <c r="D21" s="1238"/>
      <c r="E21" s="665"/>
      <c r="F21" s="1249"/>
      <c r="G21" s="1256"/>
      <c r="H21" s="1256"/>
      <c r="I21" s="1257"/>
      <c r="J21" s="1258"/>
      <c r="K21" s="1255"/>
      <c r="L21" s="1240"/>
      <c r="M21" s="1241"/>
      <c r="N21" s="1240"/>
      <c r="O21" s="1036"/>
      <c r="P21" s="1241"/>
      <c r="Q21" s="1241"/>
      <c r="R21" s="1237"/>
    </row>
    <row r="22" spans="2:24" ht="17.100000000000001" customHeight="1" x14ac:dyDescent="0.25">
      <c r="B22" s="1237"/>
      <c r="C22" s="1237"/>
      <c r="D22" s="1238"/>
      <c r="E22" s="665"/>
      <c r="F22" s="1249"/>
      <c r="G22" s="1256"/>
      <c r="H22" s="1256"/>
      <c r="I22" s="1257"/>
      <c r="J22" s="1258"/>
      <c r="K22" s="1255"/>
      <c r="L22" s="1240"/>
      <c r="M22" s="1241"/>
      <c r="N22" s="1240"/>
      <c r="O22" s="1036"/>
      <c r="P22" s="1241"/>
      <c r="Q22" s="1241"/>
      <c r="R22" s="1237"/>
    </row>
    <row r="23" spans="2:24" ht="17.100000000000001" customHeight="1" x14ac:dyDescent="0.25">
      <c r="B23" s="956"/>
      <c r="C23" s="956"/>
      <c r="D23" s="949"/>
      <c r="E23" s="665"/>
      <c r="F23" s="1249"/>
      <c r="G23" s="1256"/>
      <c r="H23" s="1256"/>
      <c r="I23" s="1257"/>
      <c r="J23" s="1258"/>
      <c r="K23" s="993"/>
      <c r="L23" s="967"/>
      <c r="M23" s="948"/>
      <c r="N23" s="967"/>
      <c r="O23" s="1036"/>
      <c r="P23" s="948"/>
      <c r="Q23" s="948"/>
      <c r="R23" s="956"/>
    </row>
    <row r="24" spans="2:24" ht="17.100000000000001" customHeight="1" x14ac:dyDescent="0.25">
      <c r="B24" s="994"/>
      <c r="C24" s="994"/>
      <c r="D24" s="881"/>
      <c r="E24" s="881"/>
      <c r="F24" s="995"/>
      <c r="G24" s="883"/>
      <c r="H24" s="996"/>
      <c r="I24" s="885"/>
      <c r="J24" s="886"/>
      <c r="K24" s="997"/>
      <c r="L24" s="998"/>
      <c r="M24" s="958"/>
      <c r="N24" s="998"/>
      <c r="O24" s="1006"/>
      <c r="P24" s="999"/>
      <c r="Q24" s="999"/>
      <c r="R24" s="1000"/>
    </row>
    <row r="25" spans="2:24" ht="17.100000000000001" customHeight="1" outlineLevel="1" x14ac:dyDescent="0.25">
      <c r="B25" s="94"/>
      <c r="C25" s="44" t="s">
        <v>0</v>
      </c>
      <c r="D25" s="44">
        <f>D16</f>
        <v>0</v>
      </c>
      <c r="E25" s="95"/>
      <c r="F25" s="46"/>
      <c r="G25" s="47"/>
      <c r="H25" s="48"/>
      <c r="I25" s="49"/>
      <c r="J25" s="275">
        <f>SUM(J15:J24)</f>
        <v>0</v>
      </c>
      <c r="K25" s="275">
        <f>SUM(K15:K24)</f>
        <v>0</v>
      </c>
      <c r="L25" s="275">
        <f>SUM(L15:L24)</f>
        <v>0</v>
      </c>
      <c r="M25" s="224"/>
      <c r="N25" s="224"/>
      <c r="O25" s="330"/>
      <c r="P25" s="97"/>
      <c r="Q25" s="97"/>
      <c r="R25" s="98"/>
      <c r="S25" s="23"/>
      <c r="T25" s="23"/>
      <c r="U25" s="23"/>
    </row>
    <row r="26" spans="2:24" ht="7.5" customHeight="1" x14ac:dyDescent="0.25">
      <c r="B26" s="63"/>
      <c r="C26" s="64"/>
      <c r="D26" s="64"/>
      <c r="E26" s="63"/>
      <c r="F26" s="68"/>
      <c r="G26" s="66"/>
      <c r="H26" s="68"/>
      <c r="I26" s="67"/>
      <c r="J26" s="68"/>
      <c r="K26" s="69"/>
      <c r="O26" s="327"/>
      <c r="P26" s="71"/>
      <c r="Q26" s="71"/>
      <c r="R26" s="72"/>
      <c r="S26" s="73"/>
      <c r="T26" s="73"/>
      <c r="U26" s="73"/>
      <c r="V26" s="109"/>
      <c r="W26" s="109"/>
      <c r="X26" s="109"/>
    </row>
    <row r="27" spans="2:24" ht="17.100000000000001" customHeight="1" x14ac:dyDescent="0.25">
      <c r="B27" s="1428">
        <f>COUNT(B10:B26)</f>
        <v>0</v>
      </c>
      <c r="C27" s="44" t="s">
        <v>59</v>
      </c>
      <c r="D27" s="44">
        <f>D14+D25</f>
        <v>0</v>
      </c>
      <c r="E27" s="75"/>
      <c r="F27" s="122"/>
      <c r="G27" s="76"/>
      <c r="H27" s="123"/>
      <c r="I27" s="77"/>
      <c r="J27" s="278">
        <f>J14+J25</f>
        <v>0</v>
      </c>
      <c r="K27" s="277">
        <f>K14+K25</f>
        <v>0</v>
      </c>
      <c r="L27" s="277">
        <f>L14+L25</f>
        <v>0</v>
      </c>
      <c r="M27" s="281"/>
      <c r="N27" s="280"/>
      <c r="O27" s="328"/>
      <c r="P27" s="52"/>
      <c r="Q27" s="52"/>
      <c r="R27" s="53"/>
      <c r="S27" s="109"/>
      <c r="T27" s="109"/>
      <c r="U27" s="109"/>
      <c r="V27" s="109"/>
      <c r="W27" s="109"/>
      <c r="X27" s="109"/>
    </row>
    <row r="28" spans="2:24" ht="17.100000000000001" customHeight="1" x14ac:dyDescent="0.25">
      <c r="B28" s="124"/>
      <c r="C28" s="124"/>
      <c r="D28" s="124"/>
      <c r="E28" s="233"/>
      <c r="F28" s="130"/>
      <c r="G28" s="126"/>
      <c r="H28" s="130"/>
      <c r="I28" s="126"/>
      <c r="J28" s="125"/>
      <c r="K28" s="127"/>
      <c r="O28" s="128"/>
      <c r="P28" s="126"/>
      <c r="Q28" s="126"/>
      <c r="R28" s="129"/>
    </row>
    <row r="29" spans="2:24" ht="17.100000000000001" customHeight="1" x14ac:dyDescent="0.25">
      <c r="B29" s="78" t="s">
        <v>23</v>
      </c>
      <c r="C29" s="79" t="str">
        <f>'BMP 4'!C25</f>
        <v>Proses th. 2020</v>
      </c>
      <c r="D29" s="80"/>
      <c r="E29" s="234"/>
      <c r="F29" s="81"/>
      <c r="G29" s="80"/>
      <c r="H29" s="81"/>
      <c r="I29" s="80"/>
      <c r="J29" s="80"/>
      <c r="K29" s="82"/>
      <c r="O29" s="80"/>
      <c r="P29" s="80"/>
      <c r="Q29" s="80"/>
      <c r="R29" s="83"/>
    </row>
    <row r="30" spans="2:24" ht="17.100000000000001" customHeight="1" x14ac:dyDescent="0.25">
      <c r="B30" s="1643" t="s">
        <v>2</v>
      </c>
      <c r="C30" s="1643" t="s">
        <v>4</v>
      </c>
      <c r="D30" s="1643" t="s">
        <v>9</v>
      </c>
      <c r="E30" s="1655" t="s">
        <v>3</v>
      </c>
      <c r="F30" s="1656" t="s">
        <v>98</v>
      </c>
      <c r="G30" s="1657"/>
      <c r="H30" s="1657"/>
      <c r="I30" s="1657"/>
      <c r="J30" s="1658"/>
      <c r="K30" s="1659" t="s">
        <v>11</v>
      </c>
      <c r="L30" s="1659" t="s">
        <v>13</v>
      </c>
      <c r="M30" s="1660" t="s">
        <v>49</v>
      </c>
      <c r="N30" s="1660" t="s">
        <v>50</v>
      </c>
      <c r="O30" s="1643" t="s">
        <v>5</v>
      </c>
      <c r="P30" s="1643" t="s">
        <v>6</v>
      </c>
      <c r="Q30" s="1643" t="s">
        <v>61</v>
      </c>
      <c r="R30" s="1643" t="s">
        <v>7</v>
      </c>
      <c r="T30" s="84"/>
    </row>
    <row r="31" spans="2:24" ht="17.100000000000001" customHeight="1" x14ac:dyDescent="0.25">
      <c r="B31" s="1637"/>
      <c r="C31" s="1637"/>
      <c r="D31" s="1637"/>
      <c r="E31" s="1645"/>
      <c r="F31" s="1649"/>
      <c r="G31" s="1650"/>
      <c r="H31" s="1650"/>
      <c r="I31" s="1650"/>
      <c r="J31" s="1651"/>
      <c r="K31" s="1640"/>
      <c r="L31" s="1640"/>
      <c r="M31" s="1640"/>
      <c r="N31" s="1640"/>
      <c r="O31" s="1637"/>
      <c r="P31" s="1637"/>
      <c r="Q31" s="1637"/>
      <c r="R31" s="1637"/>
    </row>
    <row r="32" spans="2:24" ht="17.100000000000001" customHeight="1" x14ac:dyDescent="0.25">
      <c r="B32" s="318"/>
      <c r="C32" s="318"/>
      <c r="D32" s="198"/>
      <c r="E32" s="319"/>
      <c r="F32" s="397"/>
      <c r="G32" s="321"/>
      <c r="H32" s="543"/>
      <c r="I32" s="323"/>
      <c r="J32" s="324"/>
      <c r="K32" s="414"/>
      <c r="L32" s="410"/>
      <c r="M32" s="201"/>
      <c r="N32" s="212"/>
      <c r="O32" s="329"/>
      <c r="P32" s="201"/>
      <c r="Q32" s="201"/>
      <c r="R32" s="318"/>
    </row>
    <row r="33" spans="2:21" ht="17.100000000000001" customHeight="1" x14ac:dyDescent="0.25">
      <c r="B33" s="956"/>
      <c r="C33" s="956"/>
      <c r="D33" s="949"/>
      <c r="E33" s="987"/>
      <c r="F33" s="1058"/>
      <c r="G33" s="939"/>
      <c r="H33" s="1059"/>
      <c r="I33" s="941"/>
      <c r="J33" s="1023"/>
      <c r="K33" s="1050"/>
      <c r="L33" s="1051"/>
      <c r="M33" s="948"/>
      <c r="N33" s="967"/>
      <c r="O33" s="1036"/>
      <c r="P33" s="972"/>
      <c r="Q33" s="948"/>
      <c r="R33" s="1259"/>
    </row>
    <row r="34" spans="2:21" ht="17.100000000000001" customHeight="1" x14ac:dyDescent="0.25">
      <c r="B34" s="956"/>
      <c r="C34" s="956"/>
      <c r="D34" s="949"/>
      <c r="E34" s="987"/>
      <c r="F34" s="1058"/>
      <c r="G34" s="939"/>
      <c r="H34" s="1059"/>
      <c r="I34" s="941"/>
      <c r="J34" s="1023"/>
      <c r="K34" s="1050"/>
      <c r="L34" s="1051"/>
      <c r="M34" s="948"/>
      <c r="N34" s="967"/>
      <c r="O34" s="1036"/>
      <c r="P34" s="948"/>
      <c r="Q34" s="948"/>
      <c r="R34" s="1259"/>
    </row>
    <row r="35" spans="2:21" ht="17.100000000000001" customHeight="1" x14ac:dyDescent="0.25">
      <c r="B35" s="523"/>
      <c r="C35" s="523"/>
      <c r="D35" s="524"/>
      <c r="E35" s="548"/>
      <c r="F35" s="1618"/>
      <c r="G35" s="132"/>
      <c r="H35" s="1619"/>
      <c r="I35" s="133"/>
      <c r="J35" s="1493"/>
      <c r="K35" s="1620"/>
      <c r="L35" s="1400"/>
      <c r="M35" s="1034"/>
      <c r="N35" s="471"/>
      <c r="O35" s="1621"/>
      <c r="P35" s="1034"/>
      <c r="Q35" s="1034"/>
      <c r="R35" s="1304"/>
    </row>
    <row r="36" spans="2:21" ht="17.100000000000001" customHeight="1" x14ac:dyDescent="0.25">
      <c r="B36" s="994"/>
      <c r="C36" s="994"/>
      <c r="D36" s="881"/>
      <c r="E36" s="881"/>
      <c r="F36" s="995"/>
      <c r="G36" s="883"/>
      <c r="H36" s="996"/>
      <c r="I36" s="885"/>
      <c r="J36" s="886"/>
      <c r="K36" s="1052"/>
      <c r="L36" s="976"/>
      <c r="M36" s="958"/>
      <c r="N36" s="998"/>
      <c r="O36" s="1006"/>
      <c r="P36" s="999"/>
      <c r="Q36" s="999"/>
      <c r="R36" s="1000"/>
    </row>
    <row r="37" spans="2:21" ht="17.100000000000001" customHeight="1" outlineLevel="1" x14ac:dyDescent="0.25">
      <c r="B37" s="74"/>
      <c r="C37" s="44" t="s">
        <v>0</v>
      </c>
      <c r="D37" s="44">
        <f>D33</f>
        <v>0</v>
      </c>
      <c r="E37" s="75"/>
      <c r="F37" s="46"/>
      <c r="G37" s="47"/>
      <c r="H37" s="48"/>
      <c r="I37" s="49"/>
      <c r="J37" s="50">
        <f>SUM(J32:J36)</f>
        <v>0</v>
      </c>
      <c r="K37" s="50">
        <f>SUM(K32:K36)</f>
        <v>0</v>
      </c>
      <c r="L37" s="50">
        <f>SUM(L32:L36)</f>
        <v>0</v>
      </c>
      <c r="M37" s="224"/>
      <c r="N37" s="224"/>
      <c r="O37" s="326"/>
      <c r="P37" s="52"/>
      <c r="Q37" s="52"/>
      <c r="R37" s="53"/>
    </row>
    <row r="38" spans="2:21" ht="17.100000000000001" customHeight="1" x14ac:dyDescent="0.25">
      <c r="B38" s="318"/>
      <c r="C38" s="318"/>
      <c r="D38" s="198"/>
      <c r="E38" s="319"/>
      <c r="F38" s="397"/>
      <c r="G38" s="321"/>
      <c r="H38" s="543"/>
      <c r="I38" s="323"/>
      <c r="J38" s="324"/>
      <c r="K38" s="200"/>
      <c r="L38" s="212"/>
      <c r="M38" s="201"/>
      <c r="N38" s="212"/>
      <c r="O38" s="329"/>
      <c r="P38" s="201"/>
      <c r="Q38" s="201"/>
      <c r="R38" s="318"/>
    </row>
    <row r="39" spans="2:21" ht="17.100000000000001" customHeight="1" x14ac:dyDescent="0.25">
      <c r="B39" s="956"/>
      <c r="C39" s="956"/>
      <c r="D39" s="949"/>
      <c r="E39" s="665"/>
      <c r="F39" s="1249"/>
      <c r="G39" s="1256"/>
      <c r="H39" s="1256"/>
      <c r="I39" s="1257"/>
      <c r="J39" s="1258"/>
      <c r="K39" s="993"/>
      <c r="L39" s="967"/>
      <c r="M39" s="948"/>
      <c r="N39" s="967"/>
      <c r="O39" s="1036"/>
      <c r="P39" s="972"/>
      <c r="Q39" s="948"/>
      <c r="R39" s="1259"/>
    </row>
    <row r="40" spans="2:21" ht="17.100000000000001" customHeight="1" x14ac:dyDescent="0.25">
      <c r="B40" s="1237"/>
      <c r="C40" s="1237"/>
      <c r="D40" s="1238"/>
      <c r="E40" s="665"/>
      <c r="F40" s="1249"/>
      <c r="G40" s="1256"/>
      <c r="H40" s="1256"/>
      <c r="I40" s="1257"/>
      <c r="J40" s="1258"/>
      <c r="K40" s="1255"/>
      <c r="L40" s="1240"/>
      <c r="M40" s="1241"/>
      <c r="N40" s="1240"/>
      <c r="O40" s="1036"/>
      <c r="P40" s="1241"/>
      <c r="Q40" s="1241"/>
      <c r="R40" s="1237"/>
    </row>
    <row r="41" spans="2:21" ht="17.100000000000001" customHeight="1" x14ac:dyDescent="0.25">
      <c r="B41" s="956"/>
      <c r="C41" s="956"/>
      <c r="D41" s="949"/>
      <c r="E41" s="665"/>
      <c r="F41" s="1249"/>
      <c r="G41" s="1256"/>
      <c r="H41" s="1256"/>
      <c r="I41" s="1257"/>
      <c r="J41" s="1258"/>
      <c r="K41" s="993"/>
      <c r="L41" s="967"/>
      <c r="M41" s="948"/>
      <c r="N41" s="967"/>
      <c r="O41" s="1036"/>
      <c r="P41" s="948"/>
      <c r="Q41" s="948"/>
      <c r="R41" s="956"/>
    </row>
    <row r="42" spans="2:21" ht="17.100000000000001" customHeight="1" x14ac:dyDescent="0.25">
      <c r="B42" s="994"/>
      <c r="C42" s="994"/>
      <c r="D42" s="881"/>
      <c r="E42" s="881"/>
      <c r="F42" s="995"/>
      <c r="G42" s="883"/>
      <c r="H42" s="996"/>
      <c r="I42" s="885"/>
      <c r="J42" s="886"/>
      <c r="K42" s="997"/>
      <c r="L42" s="998"/>
      <c r="M42" s="958"/>
      <c r="N42" s="998"/>
      <c r="O42" s="1006"/>
      <c r="P42" s="999"/>
      <c r="Q42" s="999"/>
      <c r="R42" s="1000"/>
    </row>
    <row r="43" spans="2:21" ht="17.100000000000001" customHeight="1" outlineLevel="1" x14ac:dyDescent="0.25">
      <c r="B43" s="94"/>
      <c r="C43" s="44" t="s">
        <v>0</v>
      </c>
      <c r="D43" s="44">
        <f>D39</f>
        <v>0</v>
      </c>
      <c r="E43" s="95"/>
      <c r="F43" s="46"/>
      <c r="G43" s="47"/>
      <c r="H43" s="48"/>
      <c r="I43" s="49"/>
      <c r="J43" s="275">
        <f>SUM(J38:J42)</f>
        <v>0</v>
      </c>
      <c r="K43" s="275">
        <f>SUM(K38:K42)</f>
        <v>0</v>
      </c>
      <c r="L43" s="275">
        <f>SUM(L38:L42)</f>
        <v>0</v>
      </c>
      <c r="M43" s="224"/>
      <c r="N43" s="224"/>
      <c r="O43" s="330"/>
      <c r="P43" s="97"/>
      <c r="Q43" s="97"/>
      <c r="R43" s="98"/>
      <c r="S43" s="23"/>
      <c r="T43" s="23"/>
      <c r="U43" s="23"/>
    </row>
    <row r="44" spans="2:21" ht="7.5" customHeight="1" x14ac:dyDescent="0.25">
      <c r="B44" s="63"/>
      <c r="C44" s="64"/>
      <c r="D44" s="64"/>
      <c r="E44" s="63"/>
      <c r="F44" s="68"/>
      <c r="G44" s="66"/>
      <c r="H44" s="68"/>
      <c r="I44" s="67"/>
      <c r="J44" s="68"/>
      <c r="K44" s="69"/>
      <c r="L44" s="23"/>
      <c r="M44" s="23"/>
      <c r="N44" s="23"/>
      <c r="O44" s="327"/>
      <c r="P44" s="71"/>
      <c r="Q44" s="71"/>
      <c r="R44" s="72"/>
    </row>
    <row r="45" spans="2:21" ht="17.100000000000001" customHeight="1" x14ac:dyDescent="0.25">
      <c r="B45" s="1428">
        <f>COUNT(B32:B44)</f>
        <v>0</v>
      </c>
      <c r="C45" s="44" t="s">
        <v>60</v>
      </c>
      <c r="D45" s="44">
        <f>D37+D43</f>
        <v>0</v>
      </c>
      <c r="E45" s="75"/>
      <c r="F45" s="122"/>
      <c r="G45" s="76"/>
      <c r="H45" s="123"/>
      <c r="I45" s="77"/>
      <c r="J45" s="278">
        <f>J37+J43</f>
        <v>0</v>
      </c>
      <c r="K45" s="278">
        <f>K37+K43</f>
        <v>0</v>
      </c>
      <c r="L45" s="278">
        <f>L37+L43</f>
        <v>0</v>
      </c>
      <c r="M45" s="224"/>
      <c r="N45" s="224"/>
      <c r="O45" s="328"/>
      <c r="P45" s="52"/>
      <c r="Q45" s="52"/>
      <c r="R45" s="53"/>
    </row>
    <row r="46" spans="2:21" ht="7.5" customHeight="1" x14ac:dyDescent="0.25">
      <c r="B46" s="99"/>
      <c r="C46" s="99"/>
      <c r="D46" s="99"/>
      <c r="E46" s="99"/>
      <c r="F46" s="272"/>
      <c r="G46" s="99"/>
      <c r="H46" s="272"/>
      <c r="I46" s="99"/>
      <c r="J46" s="279"/>
      <c r="K46" s="99"/>
      <c r="O46" s="331"/>
      <c r="P46" s="99"/>
      <c r="Q46" s="99"/>
      <c r="R46" s="99"/>
    </row>
    <row r="47" spans="2:21" ht="17.100000000000001" customHeight="1" thickBot="1" x14ac:dyDescent="0.3">
      <c r="B47" s="100">
        <f>B45+B27</f>
        <v>0</v>
      </c>
      <c r="C47" s="100" t="s">
        <v>8</v>
      </c>
      <c r="D47" s="101">
        <f>D45+D27</f>
        <v>0</v>
      </c>
      <c r="E47" s="120"/>
      <c r="F47" s="103"/>
      <c r="G47" s="104"/>
      <c r="H47" s="103"/>
      <c r="I47" s="104"/>
      <c r="J47" s="105">
        <f>J27+J45</f>
        <v>0</v>
      </c>
      <c r="K47" s="105">
        <f>K27+K45</f>
        <v>0</v>
      </c>
      <c r="L47" s="105">
        <f>L27+L45</f>
        <v>0</v>
      </c>
      <c r="M47" s="345"/>
      <c r="N47" s="346"/>
      <c r="O47" s="347"/>
      <c r="P47" s="348"/>
      <c r="Q47" s="348"/>
      <c r="R47" s="349"/>
    </row>
    <row r="48" spans="2:21" ht="18" customHeight="1" thickTop="1" x14ac:dyDescent="0.25">
      <c r="B48" s="1662"/>
      <c r="C48" s="1662"/>
      <c r="D48" s="1662"/>
      <c r="E48" s="1662"/>
      <c r="F48" s="1662"/>
      <c r="G48" s="1662"/>
      <c r="H48" s="1662"/>
      <c r="I48" s="1662"/>
      <c r="J48" s="1662"/>
      <c r="K48" s="1662"/>
      <c r="L48" s="1663"/>
      <c r="M48" s="1663"/>
      <c r="N48" s="165"/>
    </row>
    <row r="49" spans="2:31" ht="18" customHeight="1" x14ac:dyDescent="0.25">
      <c r="B49" s="407"/>
      <c r="C49" s="407"/>
      <c r="D49" s="407"/>
      <c r="E49" s="407"/>
      <c r="F49" s="407"/>
      <c r="G49" s="407"/>
      <c r="H49" s="407"/>
      <c r="I49" s="407"/>
      <c r="J49" s="407"/>
      <c r="K49" s="407"/>
      <c r="L49" s="407"/>
      <c r="M49" s="407"/>
      <c r="N49" s="165"/>
    </row>
    <row r="50" spans="2:31" ht="18" customHeight="1" x14ac:dyDescent="0.25">
      <c r="B50" s="1652" t="s">
        <v>37</v>
      </c>
      <c r="C50" s="1652"/>
      <c r="D50" s="1652"/>
      <c r="E50" s="1652"/>
      <c r="F50" s="1652"/>
      <c r="G50" s="1652"/>
      <c r="H50" s="1652"/>
      <c r="I50" s="1652"/>
      <c r="J50" s="1652"/>
      <c r="K50" s="1652"/>
      <c r="L50" s="1652"/>
      <c r="M50" s="1652"/>
      <c r="N50" s="1652"/>
      <c r="O50" s="1652"/>
      <c r="P50" s="1652"/>
      <c r="Q50" s="1652"/>
      <c r="R50" s="1652"/>
    </row>
    <row r="51" spans="2:31" ht="18" customHeight="1" x14ac:dyDescent="0.25">
      <c r="B51" s="1652" t="s">
        <v>1</v>
      </c>
      <c r="C51" s="1652"/>
      <c r="D51" s="1652"/>
      <c r="E51" s="1652"/>
      <c r="F51" s="1652"/>
      <c r="G51" s="1652"/>
      <c r="H51" s="1652"/>
      <c r="I51" s="1652"/>
      <c r="J51" s="1652"/>
      <c r="K51" s="1652"/>
      <c r="L51" s="1652"/>
      <c r="M51" s="1652"/>
      <c r="N51" s="1652"/>
      <c r="O51" s="1652"/>
      <c r="P51" s="1652"/>
      <c r="Q51" s="1652"/>
      <c r="R51" s="1652"/>
    </row>
    <row r="52" spans="2:31" ht="18" customHeight="1" x14ac:dyDescent="0.25">
      <c r="B52" s="1652" t="str">
        <f>Rekap!B3</f>
        <v>BULAN JANUARI 2020</v>
      </c>
      <c r="C52" s="1652"/>
      <c r="D52" s="1652"/>
      <c r="E52" s="1652"/>
      <c r="F52" s="1652"/>
      <c r="G52" s="1652"/>
      <c r="H52" s="1652"/>
      <c r="I52" s="1652"/>
      <c r="J52" s="1652"/>
      <c r="K52" s="1652"/>
      <c r="L52" s="1652"/>
      <c r="M52" s="1652"/>
      <c r="N52" s="1652"/>
      <c r="O52" s="1652"/>
      <c r="P52" s="1652"/>
      <c r="Q52" s="1652"/>
      <c r="R52" s="1652"/>
    </row>
    <row r="53" spans="2:31" ht="18" customHeight="1" thickBot="1" x14ac:dyDescent="0.3">
      <c r="B53" s="1653"/>
      <c r="C53" s="1653"/>
      <c r="D53" s="1653"/>
      <c r="E53" s="1653"/>
      <c r="F53" s="1653"/>
      <c r="G53" s="1653"/>
      <c r="H53" s="1653"/>
      <c r="I53" s="1653"/>
      <c r="J53" s="1653"/>
      <c r="K53" s="1653"/>
      <c r="L53" s="1653"/>
      <c r="M53" s="1653"/>
      <c r="N53" s="1653"/>
      <c r="O53" s="1653"/>
      <c r="P53" s="1653"/>
      <c r="Q53" s="406"/>
      <c r="R53" s="29"/>
    </row>
    <row r="54" spans="2:31" ht="5.25" customHeight="1" thickTop="1" x14ac:dyDescent="0.25">
      <c r="B54" s="30"/>
      <c r="C54" s="31"/>
      <c r="D54" s="407"/>
      <c r="E54" s="155"/>
      <c r="F54" s="407"/>
      <c r="G54" s="407"/>
      <c r="H54" s="407"/>
      <c r="I54" s="407"/>
      <c r="J54" s="155"/>
      <c r="L54" s="27"/>
      <c r="M54" s="27"/>
      <c r="N54" s="202"/>
      <c r="O54" s="407"/>
      <c r="P54" s="407"/>
      <c r="Q54" s="407"/>
    </row>
    <row r="55" spans="2:31" ht="17.100000000000001" customHeight="1" x14ac:dyDescent="0.25">
      <c r="B55" s="30" t="s">
        <v>15</v>
      </c>
      <c r="C55" s="31" t="s">
        <v>65</v>
      </c>
      <c r="D55" s="407"/>
      <c r="E55" s="155"/>
      <c r="F55" s="407"/>
      <c r="G55" s="407"/>
      <c r="H55" s="407"/>
      <c r="I55" s="407"/>
      <c r="J55" s="155"/>
      <c r="L55" s="27"/>
      <c r="M55" s="27"/>
      <c r="N55" s="202"/>
      <c r="O55" s="407"/>
      <c r="P55" s="407"/>
      <c r="Q55" s="407"/>
    </row>
    <row r="56" spans="2:31" ht="18" customHeight="1" x14ac:dyDescent="0.25">
      <c r="B56" s="78" t="s">
        <v>22</v>
      </c>
      <c r="C56" s="79" t="str">
        <f>'BMP 4'!C52</f>
        <v>Proses sd. 2019</v>
      </c>
      <c r="D56" s="407"/>
      <c r="E56" s="32"/>
      <c r="F56" s="33"/>
      <c r="G56" s="407"/>
      <c r="H56" s="33"/>
      <c r="I56" s="407"/>
      <c r="J56" s="407"/>
      <c r="L56" s="407"/>
      <c r="M56" s="407"/>
    </row>
    <row r="57" spans="2:31" ht="17.100000000000001" customHeight="1" x14ac:dyDescent="0.25">
      <c r="B57" s="1654" t="s">
        <v>2</v>
      </c>
      <c r="C57" s="1654" t="s">
        <v>4</v>
      </c>
      <c r="D57" s="1643" t="s">
        <v>9</v>
      </c>
      <c r="E57" s="1655" t="s">
        <v>3</v>
      </c>
      <c r="F57" s="1656" t="s">
        <v>98</v>
      </c>
      <c r="G57" s="1657"/>
      <c r="H57" s="1657"/>
      <c r="I57" s="1657"/>
      <c r="J57" s="1658"/>
      <c r="K57" s="1659" t="s">
        <v>11</v>
      </c>
      <c r="L57" s="1659" t="s">
        <v>13</v>
      </c>
      <c r="M57" s="1660" t="s">
        <v>49</v>
      </c>
      <c r="N57" s="1660" t="s">
        <v>50</v>
      </c>
      <c r="O57" s="1643" t="s">
        <v>5</v>
      </c>
      <c r="P57" s="1643" t="s">
        <v>6</v>
      </c>
      <c r="Q57" s="1643" t="s">
        <v>61</v>
      </c>
      <c r="R57" s="1643" t="s">
        <v>7</v>
      </c>
      <c r="T57" s="1638" t="s">
        <v>128</v>
      </c>
      <c r="U57" s="1638"/>
      <c r="V57" s="1638"/>
      <c r="W57" s="1638"/>
      <c r="X57" s="1638"/>
      <c r="Y57" s="1638"/>
      <c r="Z57" s="1638"/>
      <c r="AA57" s="1638"/>
      <c r="AB57" s="1638"/>
      <c r="AC57" s="1638"/>
      <c r="AD57" s="1638"/>
      <c r="AE57" s="1638"/>
    </row>
    <row r="58" spans="2:31" ht="17.100000000000001" customHeight="1" x14ac:dyDescent="0.25">
      <c r="B58" s="1637"/>
      <c r="C58" s="1637"/>
      <c r="D58" s="1637"/>
      <c r="E58" s="1645"/>
      <c r="F58" s="1649"/>
      <c r="G58" s="1650"/>
      <c r="H58" s="1650"/>
      <c r="I58" s="1650"/>
      <c r="J58" s="1651"/>
      <c r="K58" s="1640"/>
      <c r="L58" s="1640"/>
      <c r="M58" s="1640"/>
      <c r="N58" s="1640"/>
      <c r="O58" s="1637"/>
      <c r="P58" s="1637"/>
      <c r="Q58" s="1637"/>
      <c r="R58" s="1637"/>
      <c r="T58" s="405" t="s">
        <v>38</v>
      </c>
      <c r="U58" s="405" t="s">
        <v>39</v>
      </c>
      <c r="V58" s="405" t="s">
        <v>40</v>
      </c>
      <c r="W58" s="405" t="s">
        <v>41</v>
      </c>
      <c r="X58" s="405" t="s">
        <v>36</v>
      </c>
      <c r="Y58" s="405" t="s">
        <v>42</v>
      </c>
      <c r="Z58" s="405" t="s">
        <v>43</v>
      </c>
      <c r="AA58" s="405" t="s">
        <v>44</v>
      </c>
      <c r="AB58" s="405" t="s">
        <v>45</v>
      </c>
      <c r="AC58" s="405" t="s">
        <v>46</v>
      </c>
      <c r="AD58" s="405" t="s">
        <v>47</v>
      </c>
      <c r="AE58" s="405" t="s">
        <v>48</v>
      </c>
    </row>
    <row r="59" spans="2:31" ht="17.100000000000001" customHeight="1" x14ac:dyDescent="0.25">
      <c r="B59" s="180"/>
      <c r="C59" s="181"/>
      <c r="D59" s="117"/>
      <c r="E59" s="118"/>
      <c r="F59" s="182"/>
      <c r="G59" s="110"/>
      <c r="H59" s="183"/>
      <c r="I59" s="184"/>
      <c r="J59" s="185"/>
      <c r="K59" s="186"/>
      <c r="L59" s="186"/>
      <c r="M59" s="119"/>
      <c r="N59" s="187"/>
      <c r="O59" s="187"/>
      <c r="P59" s="187"/>
      <c r="Q59" s="187"/>
      <c r="R59" s="187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1"/>
    </row>
    <row r="60" spans="2:31" ht="17.100000000000001" customHeight="1" x14ac:dyDescent="0.25">
      <c r="B60" s="192"/>
      <c r="C60" s="193"/>
      <c r="D60" s="134"/>
      <c r="E60" s="194"/>
      <c r="F60" s="135"/>
      <c r="G60" s="136"/>
      <c r="H60" s="137"/>
      <c r="I60" s="138"/>
      <c r="J60" s="195"/>
      <c r="K60" s="139"/>
      <c r="L60" s="139"/>
      <c r="M60" s="140"/>
      <c r="N60" s="141"/>
      <c r="O60" s="141"/>
      <c r="P60" s="141"/>
      <c r="Q60" s="141"/>
      <c r="R60" s="141"/>
      <c r="T60" s="948"/>
      <c r="U60" s="948"/>
      <c r="V60" s="948"/>
      <c r="W60" s="948"/>
      <c r="X60" s="948"/>
      <c r="Y60" s="948"/>
      <c r="Z60" s="948"/>
      <c r="AA60" s="948"/>
      <c r="AB60" s="948"/>
      <c r="AC60" s="948"/>
      <c r="AD60" s="948"/>
      <c r="AE60" s="948"/>
    </row>
    <row r="61" spans="2:31" ht="17.100000000000001" customHeight="1" x14ac:dyDescent="0.25">
      <c r="B61" s="983"/>
      <c r="C61" s="984"/>
      <c r="D61" s="524"/>
      <c r="E61" s="985"/>
      <c r="F61" s="525"/>
      <c r="G61" s="132"/>
      <c r="H61" s="145"/>
      <c r="I61" s="133"/>
      <c r="J61" s="742"/>
      <c r="K61" s="910"/>
      <c r="L61" s="910"/>
      <c r="M61" s="986"/>
      <c r="N61" s="146"/>
      <c r="O61" s="146"/>
      <c r="P61" s="146"/>
      <c r="Q61" s="146"/>
      <c r="R61" s="146"/>
      <c r="T61" s="1241"/>
      <c r="U61" s="1241"/>
      <c r="V61" s="1241"/>
      <c r="W61" s="1241"/>
      <c r="X61" s="1241"/>
      <c r="Y61" s="1241"/>
      <c r="Z61" s="1241"/>
      <c r="AA61" s="1241"/>
      <c r="AB61" s="1241"/>
      <c r="AC61" s="1241"/>
      <c r="AD61" s="1241"/>
      <c r="AE61" s="1241"/>
    </row>
    <row r="62" spans="2:31" ht="17.100000000000001" customHeight="1" x14ac:dyDescent="0.25">
      <c r="B62" s="983"/>
      <c r="C62" s="984"/>
      <c r="D62" s="524"/>
      <c r="E62" s="985"/>
      <c r="F62" s="525"/>
      <c r="G62" s="132"/>
      <c r="H62" s="145"/>
      <c r="I62" s="133"/>
      <c r="J62" s="742"/>
      <c r="K62" s="910"/>
      <c r="L62" s="910"/>
      <c r="M62" s="986"/>
      <c r="N62" s="146"/>
      <c r="O62" s="146"/>
      <c r="P62" s="146"/>
      <c r="Q62" s="146"/>
      <c r="R62" s="146"/>
      <c r="T62" s="948"/>
      <c r="U62" s="948"/>
      <c r="V62" s="948"/>
      <c r="W62" s="948"/>
      <c r="X62" s="948"/>
      <c r="Y62" s="948"/>
      <c r="Z62" s="948"/>
      <c r="AA62" s="948"/>
      <c r="AB62" s="948"/>
      <c r="AC62" s="948"/>
      <c r="AD62" s="948"/>
      <c r="AE62" s="948"/>
    </row>
    <row r="63" spans="2:31" ht="17.100000000000001" customHeight="1" x14ac:dyDescent="0.25">
      <c r="B63" s="142"/>
      <c r="C63" s="142"/>
      <c r="D63" s="143"/>
      <c r="E63" s="188"/>
      <c r="F63" s="189"/>
      <c r="G63" s="190"/>
      <c r="H63" s="298"/>
      <c r="I63" s="191"/>
      <c r="J63" s="296"/>
      <c r="K63" s="144"/>
      <c r="L63" s="144"/>
      <c r="M63" s="144"/>
      <c r="N63" s="203"/>
      <c r="O63" s="153"/>
      <c r="P63" s="154"/>
      <c r="Q63" s="154"/>
      <c r="R63" s="142"/>
      <c r="T63" s="1001"/>
      <c r="U63" s="1001"/>
      <c r="V63" s="1001"/>
      <c r="W63" s="1001"/>
      <c r="X63" s="1002"/>
      <c r="Y63" s="1001"/>
      <c r="Z63" s="1001"/>
      <c r="AA63" s="1001"/>
      <c r="AB63" s="1001"/>
      <c r="AC63" s="1001"/>
      <c r="AD63" s="1001"/>
      <c r="AE63" s="1001"/>
    </row>
    <row r="64" spans="2:31" ht="17.100000000000001" customHeight="1" x14ac:dyDescent="0.25">
      <c r="B64" s="94"/>
      <c r="C64" s="44" t="s">
        <v>0</v>
      </c>
      <c r="D64" s="44">
        <f>D60</f>
        <v>0</v>
      </c>
      <c r="E64" s="95"/>
      <c r="F64" s="46"/>
      <c r="G64" s="47"/>
      <c r="H64" s="48"/>
      <c r="I64" s="49"/>
      <c r="J64" s="275">
        <f>SUM(J59:J63)</f>
        <v>0</v>
      </c>
      <c r="K64" s="275">
        <f>SUM(K59:K63)</f>
        <v>0</v>
      </c>
      <c r="L64" s="275">
        <f>SUM(L59:L63)</f>
        <v>0</v>
      </c>
      <c r="M64" s="224"/>
      <c r="N64" s="224"/>
      <c r="O64" s="96"/>
      <c r="P64" s="97"/>
      <c r="Q64" s="97"/>
      <c r="R64" s="98"/>
      <c r="T64" s="1003"/>
      <c r="U64" s="1003"/>
      <c r="V64" s="1003"/>
      <c r="W64" s="1003"/>
      <c r="X64" s="1003"/>
      <c r="Y64" s="1003"/>
      <c r="Z64" s="1003"/>
      <c r="AA64" s="1003"/>
      <c r="AB64" s="1003"/>
      <c r="AC64" s="1003"/>
      <c r="AD64" s="1003"/>
      <c r="AE64" s="1003"/>
    </row>
    <row r="65" spans="2:31" ht="17.100000000000001" customHeight="1" x14ac:dyDescent="0.25">
      <c r="B65" s="318"/>
      <c r="C65" s="318"/>
      <c r="D65" s="198"/>
      <c r="E65" s="319"/>
      <c r="F65" s="397"/>
      <c r="G65" s="321"/>
      <c r="H65" s="543"/>
      <c r="I65" s="323"/>
      <c r="J65" s="324"/>
      <c r="K65" s="200"/>
      <c r="L65" s="212"/>
      <c r="M65" s="201"/>
      <c r="N65" s="212"/>
      <c r="O65" s="247"/>
      <c r="P65" s="201"/>
      <c r="Q65" s="201"/>
      <c r="R65" s="318"/>
      <c r="T65" s="948"/>
      <c r="U65" s="948"/>
      <c r="V65" s="948"/>
      <c r="W65" s="948"/>
      <c r="X65" s="948"/>
      <c r="Y65" s="948"/>
      <c r="Z65" s="948"/>
      <c r="AA65" s="948"/>
      <c r="AB65" s="948"/>
      <c r="AC65" s="948"/>
      <c r="AD65" s="948"/>
      <c r="AE65" s="948"/>
    </row>
    <row r="66" spans="2:31" ht="17.100000000000001" customHeight="1" x14ac:dyDescent="0.25">
      <c r="B66" s="956"/>
      <c r="C66" s="956"/>
      <c r="D66" s="949"/>
      <c r="E66" s="987"/>
      <c r="F66" s="988"/>
      <c r="G66" s="989"/>
      <c r="H66" s="990"/>
      <c r="I66" s="991"/>
      <c r="J66" s="1028"/>
      <c r="K66" s="993"/>
      <c r="L66" s="967"/>
      <c r="M66" s="948"/>
      <c r="N66" s="967"/>
      <c r="O66" s="1037"/>
      <c r="P66" s="948"/>
      <c r="Q66" s="948"/>
      <c r="R66" s="956"/>
      <c r="T66" s="948"/>
      <c r="U66" s="948"/>
      <c r="V66" s="948"/>
      <c r="W66" s="948"/>
      <c r="X66" s="948"/>
      <c r="Y66" s="948"/>
      <c r="Z66" s="948"/>
      <c r="AA66" s="948"/>
      <c r="AB66" s="948"/>
      <c r="AC66" s="948"/>
      <c r="AD66" s="948"/>
      <c r="AE66" s="948"/>
    </row>
    <row r="67" spans="2:31" ht="17.100000000000001" customHeight="1" x14ac:dyDescent="0.25">
      <c r="B67" s="1237"/>
      <c r="C67" s="1237"/>
      <c r="D67" s="1238"/>
      <c r="E67" s="1348"/>
      <c r="F67" s="1429"/>
      <c r="G67" s="1430"/>
      <c r="H67" s="1431"/>
      <c r="I67" s="1432"/>
      <c r="J67" s="1028"/>
      <c r="K67" s="1255"/>
      <c r="L67" s="1240"/>
      <c r="M67" s="1241"/>
      <c r="N67" s="1240"/>
      <c r="O67" s="1037"/>
      <c r="P67" s="1241"/>
      <c r="Q67" s="1241"/>
      <c r="R67" s="1237"/>
      <c r="T67" s="1241"/>
      <c r="U67" s="1241"/>
      <c r="V67" s="1241"/>
      <c r="W67" s="1241"/>
      <c r="X67" s="1241"/>
      <c r="Y67" s="1241"/>
      <c r="Z67" s="1241"/>
      <c r="AA67" s="1241"/>
      <c r="AB67" s="1241"/>
      <c r="AC67" s="1241"/>
      <c r="AD67" s="1241"/>
      <c r="AE67" s="1241"/>
    </row>
    <row r="68" spans="2:31" ht="17.100000000000001" customHeight="1" x14ac:dyDescent="0.25">
      <c r="B68" s="956"/>
      <c r="C68" s="956"/>
      <c r="D68" s="949"/>
      <c r="E68" s="987"/>
      <c r="F68" s="988"/>
      <c r="G68" s="989"/>
      <c r="H68" s="990"/>
      <c r="I68" s="991"/>
      <c r="J68" s="1028"/>
      <c r="K68" s="993"/>
      <c r="L68" s="967"/>
      <c r="M68" s="948"/>
      <c r="N68" s="967"/>
      <c r="O68" s="1037"/>
      <c r="P68" s="948"/>
      <c r="Q68" s="948"/>
      <c r="R68" s="956"/>
      <c r="T68" s="948"/>
      <c r="U68" s="948"/>
      <c r="V68" s="948"/>
      <c r="W68" s="948"/>
      <c r="X68" s="948"/>
      <c r="Y68" s="948"/>
      <c r="Z68" s="948"/>
      <c r="AA68" s="948"/>
      <c r="AB68" s="948"/>
      <c r="AC68" s="948"/>
      <c r="AD68" s="948"/>
      <c r="AE68" s="948"/>
    </row>
    <row r="69" spans="2:31" ht="17.100000000000001" customHeight="1" x14ac:dyDescent="0.25">
      <c r="B69" s="994"/>
      <c r="C69" s="994"/>
      <c r="D69" s="881"/>
      <c r="E69" s="881"/>
      <c r="F69" s="995"/>
      <c r="G69" s="883"/>
      <c r="H69" s="996"/>
      <c r="I69" s="885"/>
      <c r="J69" s="886"/>
      <c r="K69" s="997"/>
      <c r="L69" s="998"/>
      <c r="M69" s="958"/>
      <c r="N69" s="998"/>
      <c r="O69" s="977"/>
      <c r="P69" s="999"/>
      <c r="Q69" s="999"/>
      <c r="R69" s="1000"/>
      <c r="T69" s="1001"/>
      <c r="U69" s="1001"/>
      <c r="V69" s="1001"/>
      <c r="W69" s="1001"/>
      <c r="X69" s="1002"/>
      <c r="Y69" s="1001"/>
      <c r="Z69" s="1001"/>
      <c r="AA69" s="1001"/>
      <c r="AB69" s="1001"/>
      <c r="AC69" s="1001"/>
      <c r="AD69" s="1001"/>
      <c r="AE69" s="1001"/>
    </row>
    <row r="70" spans="2:31" ht="17.100000000000001" customHeight="1" outlineLevel="1" x14ac:dyDescent="0.25">
      <c r="B70" s="94"/>
      <c r="C70" s="44" t="s">
        <v>0</v>
      </c>
      <c r="D70" s="44">
        <f>D66</f>
        <v>0</v>
      </c>
      <c r="E70" s="95"/>
      <c r="F70" s="46"/>
      <c r="G70" s="47"/>
      <c r="H70" s="48"/>
      <c r="I70" s="49"/>
      <c r="J70" s="275">
        <f>SUM(J65:J69)</f>
        <v>0</v>
      </c>
      <c r="K70" s="275">
        <f>SUM(K65:K69)</f>
        <v>0</v>
      </c>
      <c r="L70" s="275">
        <f>SUM(L65:L69)</f>
        <v>0</v>
      </c>
      <c r="M70" s="224"/>
      <c r="N70" s="224"/>
      <c r="O70" s="248"/>
      <c r="P70" s="97"/>
      <c r="Q70" s="97"/>
      <c r="R70" s="98"/>
      <c r="S70" s="23"/>
      <c r="T70" s="1003"/>
      <c r="U70" s="1003"/>
      <c r="V70" s="1003"/>
      <c r="W70" s="1003"/>
      <c r="X70" s="1003"/>
      <c r="Y70" s="1003"/>
      <c r="Z70" s="1003"/>
      <c r="AA70" s="1003"/>
      <c r="AB70" s="1003"/>
      <c r="AC70" s="1003"/>
      <c r="AD70" s="1003"/>
      <c r="AE70" s="1003"/>
    </row>
    <row r="71" spans="2:31" ht="7.5" customHeight="1" x14ac:dyDescent="0.25">
      <c r="B71" s="63"/>
      <c r="C71" s="64"/>
      <c r="D71" s="64"/>
      <c r="E71" s="63"/>
      <c r="F71" s="65"/>
      <c r="G71" s="66"/>
      <c r="H71" s="65"/>
      <c r="I71" s="67"/>
      <c r="J71" s="68"/>
      <c r="K71" s="69"/>
      <c r="L71" s="69"/>
      <c r="M71" s="69"/>
      <c r="N71" s="69"/>
      <c r="O71" s="70"/>
      <c r="P71" s="71"/>
      <c r="Q71" s="71"/>
      <c r="R71" s="72"/>
      <c r="T71" s="1004"/>
      <c r="U71" s="1004"/>
      <c r="V71" s="1004"/>
      <c r="W71" s="1004"/>
      <c r="X71" s="1004"/>
      <c r="Y71" s="1004"/>
      <c r="Z71" s="1004"/>
      <c r="AA71" s="1004"/>
      <c r="AB71" s="1004"/>
      <c r="AC71" s="1004"/>
      <c r="AD71" s="1004"/>
      <c r="AE71" s="1004"/>
    </row>
    <row r="72" spans="2:31" ht="17.100000000000001" customHeight="1" outlineLevel="1" x14ac:dyDescent="0.25">
      <c r="B72" s="1428">
        <f>COUNT(B59:B71)</f>
        <v>0</v>
      </c>
      <c r="C72" s="44" t="s">
        <v>59</v>
      </c>
      <c r="D72" s="44">
        <f>D64+D70</f>
        <v>0</v>
      </c>
      <c r="E72" s="75"/>
      <c r="F72" s="122"/>
      <c r="G72" s="76"/>
      <c r="H72" s="123"/>
      <c r="I72" s="77"/>
      <c r="J72" s="297">
        <f>J64+J70</f>
        <v>0</v>
      </c>
      <c r="K72" s="297">
        <f>K64+K70</f>
        <v>0</v>
      </c>
      <c r="L72" s="297">
        <f>L64+L70</f>
        <v>0</v>
      </c>
      <c r="M72" s="224"/>
      <c r="N72" s="224"/>
      <c r="O72" s="51"/>
      <c r="P72" s="52"/>
      <c r="Q72" s="52"/>
      <c r="R72" s="53"/>
      <c r="T72" s="178">
        <f>SUM(T59:T71)</f>
        <v>0</v>
      </c>
      <c r="U72" s="178">
        <f t="shared" ref="U72:AE72" si="0">SUM(U59:U71)</f>
        <v>0</v>
      </c>
      <c r="V72" s="178">
        <f t="shared" si="0"/>
        <v>0</v>
      </c>
      <c r="W72" s="178">
        <f t="shared" si="0"/>
        <v>0</v>
      </c>
      <c r="X72" s="178">
        <f>SUM(X59:X71)</f>
        <v>0</v>
      </c>
      <c r="Y72" s="178">
        <f t="shared" si="0"/>
        <v>0</v>
      </c>
      <c r="Z72" s="178">
        <f t="shared" si="0"/>
        <v>0</v>
      </c>
      <c r="AA72" s="178">
        <f t="shared" si="0"/>
        <v>0</v>
      </c>
      <c r="AB72" s="178">
        <f t="shared" si="0"/>
        <v>0</v>
      </c>
      <c r="AC72" s="178">
        <f t="shared" si="0"/>
        <v>0</v>
      </c>
      <c r="AD72" s="178">
        <f t="shared" si="0"/>
        <v>0</v>
      </c>
      <c r="AE72" s="178">
        <f t="shared" si="0"/>
        <v>0</v>
      </c>
    </row>
    <row r="73" spans="2:31" s="23" customFormat="1" ht="18" customHeight="1" x14ac:dyDescent="0.25">
      <c r="B73" s="284"/>
      <c r="C73" s="284"/>
      <c r="D73" s="284"/>
      <c r="E73" s="124"/>
      <c r="F73" s="125"/>
      <c r="G73" s="126"/>
      <c r="H73" s="125"/>
      <c r="I73" s="126"/>
      <c r="J73" s="157"/>
      <c r="K73" s="127"/>
      <c r="L73" s="127"/>
      <c r="M73" s="176"/>
      <c r="N73" s="204"/>
      <c r="O73" s="128"/>
      <c r="P73" s="126"/>
      <c r="Q73" s="126"/>
      <c r="R73" s="129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2:31" ht="17.100000000000001" customHeight="1" x14ac:dyDescent="0.25">
      <c r="B74" s="78" t="s">
        <v>23</v>
      </c>
      <c r="C74" s="79" t="str">
        <f>'BMP 4'!C70</f>
        <v>Proses th. 2020</v>
      </c>
      <c r="D74" s="80"/>
      <c r="E74" s="234"/>
      <c r="F74" s="81"/>
      <c r="G74" s="80"/>
      <c r="H74" s="81"/>
      <c r="I74" s="80"/>
      <c r="J74" s="80"/>
      <c r="K74" s="82"/>
      <c r="O74" s="80"/>
      <c r="P74" s="80"/>
      <c r="Q74" s="80"/>
      <c r="R74" s="83"/>
    </row>
    <row r="75" spans="2:31" ht="17.100000000000001" customHeight="1" x14ac:dyDescent="0.25">
      <c r="B75" s="1654" t="s">
        <v>2</v>
      </c>
      <c r="C75" s="1654" t="s">
        <v>4</v>
      </c>
      <c r="D75" s="1643" t="s">
        <v>9</v>
      </c>
      <c r="E75" s="1655" t="s">
        <v>3</v>
      </c>
      <c r="F75" s="1656" t="s">
        <v>98</v>
      </c>
      <c r="G75" s="1657"/>
      <c r="H75" s="1657"/>
      <c r="I75" s="1657"/>
      <c r="J75" s="1658"/>
      <c r="K75" s="1659" t="s">
        <v>11</v>
      </c>
      <c r="L75" s="1659" t="s">
        <v>13</v>
      </c>
      <c r="M75" s="1660" t="s">
        <v>49</v>
      </c>
      <c r="N75" s="1660" t="s">
        <v>50</v>
      </c>
      <c r="O75" s="1643" t="s">
        <v>5</v>
      </c>
      <c r="P75" s="1643" t="s">
        <v>6</v>
      </c>
      <c r="Q75" s="1643" t="s">
        <v>61</v>
      </c>
      <c r="R75" s="1643" t="s">
        <v>7</v>
      </c>
      <c r="T75" s="1638" t="s">
        <v>128</v>
      </c>
      <c r="U75" s="1638"/>
      <c r="V75" s="1638"/>
      <c r="W75" s="1638"/>
      <c r="X75" s="1638"/>
      <c r="Y75" s="1638"/>
      <c r="Z75" s="1638"/>
      <c r="AA75" s="1638"/>
      <c r="AB75" s="1638"/>
      <c r="AC75" s="1638"/>
      <c r="AD75" s="1638"/>
      <c r="AE75" s="1638"/>
    </row>
    <row r="76" spans="2:31" ht="17.100000000000001" customHeight="1" x14ac:dyDescent="0.25">
      <c r="B76" s="1637"/>
      <c r="C76" s="1637"/>
      <c r="D76" s="1637"/>
      <c r="E76" s="1645"/>
      <c r="F76" s="1649"/>
      <c r="G76" s="1650"/>
      <c r="H76" s="1650"/>
      <c r="I76" s="1650"/>
      <c r="J76" s="1651"/>
      <c r="K76" s="1640"/>
      <c r="L76" s="1640"/>
      <c r="M76" s="1640"/>
      <c r="N76" s="1640"/>
      <c r="O76" s="1637"/>
      <c r="P76" s="1637"/>
      <c r="Q76" s="1637"/>
      <c r="R76" s="1637"/>
      <c r="T76" s="405" t="s">
        <v>38</v>
      </c>
      <c r="U76" s="405" t="s">
        <v>39</v>
      </c>
      <c r="V76" s="405" t="s">
        <v>40</v>
      </c>
      <c r="W76" s="405" t="s">
        <v>41</v>
      </c>
      <c r="X76" s="405" t="s">
        <v>36</v>
      </c>
      <c r="Y76" s="405" t="s">
        <v>42</v>
      </c>
      <c r="Z76" s="405" t="s">
        <v>43</v>
      </c>
      <c r="AA76" s="405" t="s">
        <v>44</v>
      </c>
      <c r="AB76" s="405" t="s">
        <v>45</v>
      </c>
      <c r="AC76" s="405" t="s">
        <v>46</v>
      </c>
      <c r="AD76" s="405" t="s">
        <v>47</v>
      </c>
      <c r="AE76" s="405" t="s">
        <v>48</v>
      </c>
    </row>
    <row r="77" spans="2:31" ht="17.100000000000001" customHeight="1" outlineLevel="1" x14ac:dyDescent="0.25">
      <c r="B77" s="261"/>
      <c r="C77" s="261"/>
      <c r="D77" s="220"/>
      <c r="E77" s="219"/>
      <c r="F77" s="299"/>
      <c r="G77" s="196"/>
      <c r="H77" s="302"/>
      <c r="I77" s="197"/>
      <c r="J77" s="285"/>
      <c r="K77" s="307"/>
      <c r="L77" s="315"/>
      <c r="M77" s="232"/>
      <c r="N77" s="231"/>
      <c r="O77" s="286"/>
      <c r="P77" s="232"/>
      <c r="Q77" s="232"/>
      <c r="R77" s="261"/>
      <c r="S77" s="23"/>
      <c r="T77" s="249"/>
      <c r="U77" s="249"/>
      <c r="V77" s="249"/>
      <c r="W77" s="249"/>
      <c r="X77" s="250"/>
      <c r="Y77" s="249"/>
      <c r="Z77" s="249"/>
      <c r="AA77" s="249"/>
      <c r="AB77" s="249"/>
      <c r="AC77" s="249"/>
      <c r="AD77" s="249"/>
      <c r="AE77" s="249"/>
    </row>
    <row r="78" spans="2:31" ht="17.100000000000001" customHeight="1" x14ac:dyDescent="0.25">
      <c r="B78" s="387"/>
      <c r="C78" s="408"/>
      <c r="D78" s="386"/>
      <c r="E78" s="416"/>
      <c r="F78" s="388"/>
      <c r="G78" s="389"/>
      <c r="H78" s="390"/>
      <c r="I78" s="389"/>
      <c r="J78" s="417"/>
      <c r="K78" s="418"/>
      <c r="L78" s="415"/>
      <c r="M78" s="409"/>
      <c r="N78" s="412"/>
      <c r="O78" s="334"/>
      <c r="P78" s="221"/>
      <c r="Q78" s="413"/>
      <c r="R78" s="335"/>
      <c r="T78" s="967"/>
      <c r="U78" s="967"/>
      <c r="V78" s="967"/>
      <c r="W78" s="967"/>
      <c r="X78" s="967"/>
      <c r="Y78" s="967"/>
      <c r="Z78" s="967"/>
      <c r="AA78" s="967"/>
      <c r="AB78" s="967"/>
      <c r="AC78" s="967"/>
      <c r="AD78" s="967"/>
      <c r="AE78" s="967"/>
    </row>
    <row r="79" spans="2:31" ht="17.100000000000001" customHeight="1" x14ac:dyDescent="0.25">
      <c r="B79" s="1241"/>
      <c r="C79" s="1451"/>
      <c r="D79" s="1238"/>
      <c r="E79" s="1608"/>
      <c r="F79" s="1609"/>
      <c r="G79" s="1610"/>
      <c r="H79" s="1611"/>
      <c r="I79" s="1610"/>
      <c r="J79" s="1612"/>
      <c r="K79" s="1613"/>
      <c r="L79" s="1614"/>
      <c r="M79" s="1061"/>
      <c r="N79" s="1615"/>
      <c r="O79" s="1616"/>
      <c r="P79" s="1617"/>
      <c r="Q79" s="1019"/>
      <c r="R79" s="1242"/>
      <c r="T79" s="1240"/>
      <c r="U79" s="1240"/>
      <c r="V79" s="1240"/>
      <c r="W79" s="1240"/>
      <c r="X79" s="1240"/>
      <c r="Y79" s="1240"/>
      <c r="Z79" s="1240"/>
      <c r="AA79" s="1240"/>
      <c r="AB79" s="1240"/>
      <c r="AC79" s="1240"/>
      <c r="AD79" s="1240"/>
      <c r="AE79" s="1240"/>
    </row>
    <row r="80" spans="2:31" ht="17.100000000000001" customHeight="1" x14ac:dyDescent="0.25">
      <c r="B80" s="387"/>
      <c r="C80" s="385"/>
      <c r="D80" s="386"/>
      <c r="E80" s="416"/>
      <c r="F80" s="388"/>
      <c r="G80" s="389"/>
      <c r="H80" s="390"/>
      <c r="I80" s="389"/>
      <c r="J80" s="417"/>
      <c r="K80" s="418"/>
      <c r="L80" s="415"/>
      <c r="M80" s="409"/>
      <c r="N80" s="412"/>
      <c r="O80" s="334"/>
      <c r="P80" s="221"/>
      <c r="Q80" s="413"/>
      <c r="R80" s="335"/>
      <c r="T80" s="967"/>
      <c r="U80" s="967"/>
      <c r="V80" s="967"/>
      <c r="W80" s="967"/>
      <c r="X80" s="967"/>
      <c r="Y80" s="967"/>
      <c r="Z80" s="967"/>
      <c r="AA80" s="967"/>
      <c r="AB80" s="967"/>
      <c r="AC80" s="967"/>
      <c r="AD80" s="967"/>
      <c r="AE80" s="967"/>
    </row>
    <row r="81" spans="2:31" ht="17.100000000000001" customHeight="1" x14ac:dyDescent="0.25">
      <c r="B81" s="142"/>
      <c r="C81" s="142"/>
      <c r="D81" s="143"/>
      <c r="E81" s="263"/>
      <c r="F81" s="300"/>
      <c r="G81" s="290"/>
      <c r="H81" s="303"/>
      <c r="I81" s="291"/>
      <c r="J81" s="306"/>
      <c r="K81" s="309"/>
      <c r="L81" s="314"/>
      <c r="M81" s="144"/>
      <c r="N81" s="292"/>
      <c r="O81" s="293"/>
      <c r="P81" s="294"/>
      <c r="Q81" s="294"/>
      <c r="R81" s="295"/>
      <c r="T81" s="967"/>
      <c r="U81" s="967"/>
      <c r="V81" s="967"/>
      <c r="W81" s="967"/>
      <c r="X81" s="967"/>
      <c r="Y81" s="967"/>
      <c r="Z81" s="967"/>
      <c r="AA81" s="967"/>
      <c r="AB81" s="967"/>
      <c r="AC81" s="967"/>
      <c r="AD81" s="967"/>
      <c r="AE81" s="967"/>
    </row>
    <row r="82" spans="2:31" ht="17.100000000000001" customHeight="1" x14ac:dyDescent="0.25">
      <c r="B82" s="94"/>
      <c r="C82" s="44" t="s">
        <v>0</v>
      </c>
      <c r="D82" s="44">
        <f>D78</f>
        <v>0</v>
      </c>
      <c r="E82" s="95"/>
      <c r="F82" s="46"/>
      <c r="G82" s="47"/>
      <c r="H82" s="48"/>
      <c r="I82" s="49"/>
      <c r="J82" s="275">
        <f>SUM(J77:J81)</f>
        <v>0</v>
      </c>
      <c r="K82" s="275">
        <f>SUM(K77:K81)</f>
        <v>0</v>
      </c>
      <c r="L82" s="275">
        <f>SUM(L77:L81)</f>
        <v>0</v>
      </c>
      <c r="M82" s="215"/>
      <c r="N82" s="97"/>
      <c r="O82" s="215"/>
      <c r="P82" s="97"/>
      <c r="Q82" s="97"/>
      <c r="R82" s="98"/>
      <c r="T82" s="1003"/>
      <c r="U82" s="1003"/>
      <c r="V82" s="1003"/>
      <c r="W82" s="1003"/>
      <c r="X82" s="1003"/>
      <c r="Y82" s="1003"/>
      <c r="Z82" s="1003"/>
      <c r="AA82" s="1003"/>
      <c r="AB82" s="1003"/>
      <c r="AC82" s="1003"/>
      <c r="AD82" s="1003"/>
      <c r="AE82" s="1003"/>
    </row>
    <row r="83" spans="2:31" ht="17.100000000000001" customHeight="1" outlineLevel="1" x14ac:dyDescent="0.25">
      <c r="B83" s="34"/>
      <c r="C83" s="34"/>
      <c r="D83" s="35"/>
      <c r="E83" s="85"/>
      <c r="F83" s="269"/>
      <c r="G83" s="86"/>
      <c r="H83" s="273"/>
      <c r="I83" s="87"/>
      <c r="J83" s="88"/>
      <c r="K83" s="310"/>
      <c r="L83" s="313"/>
      <c r="M83" s="152"/>
      <c r="N83" s="213"/>
      <c r="O83" s="247"/>
      <c r="P83" s="37"/>
      <c r="Q83" s="37"/>
      <c r="R83" s="34"/>
      <c r="T83" s="1001"/>
      <c r="U83" s="1001"/>
      <c r="V83" s="1001"/>
      <c r="W83" s="1001"/>
      <c r="X83" s="1002"/>
      <c r="Y83" s="1001"/>
      <c r="Z83" s="1001"/>
      <c r="AA83" s="1001"/>
      <c r="AB83" s="1001"/>
      <c r="AC83" s="1001"/>
      <c r="AD83" s="1001"/>
      <c r="AE83" s="1001"/>
    </row>
    <row r="84" spans="2:31" ht="17.100000000000001" customHeight="1" outlineLevel="1" x14ac:dyDescent="0.25">
      <c r="B84" s="1053"/>
      <c r="C84" s="802"/>
      <c r="D84" s="803"/>
      <c r="E84" s="804"/>
      <c r="F84" s="981"/>
      <c r="G84" s="806"/>
      <c r="H84" s="805"/>
      <c r="I84" s="807"/>
      <c r="J84" s="808"/>
      <c r="K84" s="1054"/>
      <c r="L84" s="1055"/>
      <c r="M84" s="744"/>
      <c r="N84" s="476"/>
      <c r="O84" s="896"/>
      <c r="P84" s="744"/>
      <c r="Q84" s="744"/>
      <c r="R84" s="1056"/>
      <c r="T84" s="1292"/>
      <c r="U84" s="1292"/>
      <c r="V84" s="1292"/>
      <c r="W84" s="1292"/>
      <c r="X84" s="1293"/>
      <c r="Y84" s="1292"/>
      <c r="Z84" s="1292"/>
      <c r="AA84" s="1292"/>
      <c r="AB84" s="1292"/>
      <c r="AC84" s="1292"/>
      <c r="AD84" s="1292"/>
      <c r="AE84" s="1292"/>
    </row>
    <row r="85" spans="2:31" ht="17.100000000000001" customHeight="1" outlineLevel="1" x14ac:dyDescent="0.25">
      <c r="B85" s="1053"/>
      <c r="C85" s="802"/>
      <c r="D85" s="803"/>
      <c r="E85" s="804"/>
      <c r="F85" s="981"/>
      <c r="G85" s="806"/>
      <c r="H85" s="805"/>
      <c r="I85" s="807"/>
      <c r="J85" s="808"/>
      <c r="K85" s="1054"/>
      <c r="L85" s="1055"/>
      <c r="M85" s="744"/>
      <c r="N85" s="476"/>
      <c r="O85" s="896"/>
      <c r="P85" s="744"/>
      <c r="Q85" s="744"/>
      <c r="R85" s="1056"/>
      <c r="T85" s="1001"/>
      <c r="U85" s="1001"/>
      <c r="V85" s="1001"/>
      <c r="W85" s="1001"/>
      <c r="X85" s="1002"/>
      <c r="Y85" s="1001"/>
      <c r="Z85" s="1001"/>
      <c r="AA85" s="1001"/>
      <c r="AB85" s="1001"/>
      <c r="AC85" s="1001"/>
      <c r="AD85" s="1001"/>
      <c r="AE85" s="1001"/>
    </row>
    <row r="86" spans="2:31" s="23" customFormat="1" ht="17.100000000000001" customHeight="1" x14ac:dyDescent="0.25">
      <c r="B86" s="91"/>
      <c r="C86" s="54"/>
      <c r="D86" s="55"/>
      <c r="E86" s="55"/>
      <c r="F86" s="56"/>
      <c r="G86" s="90"/>
      <c r="H86" s="58"/>
      <c r="I86" s="90"/>
      <c r="J86" s="264"/>
      <c r="K86" s="311"/>
      <c r="L86" s="312"/>
      <c r="M86" s="139"/>
      <c r="N86" s="207"/>
      <c r="O86" s="141"/>
      <c r="P86" s="62"/>
      <c r="Q86" s="62"/>
      <c r="R86" s="92"/>
      <c r="S86" s="22"/>
      <c r="T86" s="1001"/>
      <c r="U86" s="1001"/>
      <c r="V86" s="1001"/>
      <c r="W86" s="1001"/>
      <c r="X86" s="1002"/>
      <c r="Y86" s="1001"/>
      <c r="Z86" s="1001"/>
      <c r="AA86" s="1001"/>
      <c r="AB86" s="1001"/>
      <c r="AC86" s="1001"/>
      <c r="AD86" s="1001"/>
      <c r="AE86" s="1001"/>
    </row>
    <row r="87" spans="2:31" ht="17.100000000000001" customHeight="1" x14ac:dyDescent="0.25">
      <c r="B87" s="91"/>
      <c r="C87" s="54"/>
      <c r="D87" s="55"/>
      <c r="E87" s="55"/>
      <c r="F87" s="56"/>
      <c r="G87" s="90"/>
      <c r="H87" s="58"/>
      <c r="I87" s="90"/>
      <c r="J87" s="264"/>
      <c r="K87" s="311"/>
      <c r="L87" s="312"/>
      <c r="M87" s="139"/>
      <c r="N87" s="251"/>
      <c r="O87" s="141"/>
      <c r="P87" s="62"/>
      <c r="Q87" s="62"/>
      <c r="R87" s="92"/>
      <c r="S87" s="1"/>
      <c r="T87" s="1001"/>
      <c r="U87" s="1001"/>
      <c r="V87" s="1001"/>
      <c r="W87" s="1001"/>
      <c r="X87" s="1002"/>
      <c r="Y87" s="1001"/>
      <c r="Z87" s="1001"/>
      <c r="AA87" s="1001"/>
      <c r="AB87" s="1001"/>
      <c r="AC87" s="1001"/>
      <c r="AD87" s="1001"/>
      <c r="AE87" s="1001"/>
    </row>
    <row r="88" spans="2:31" ht="17.100000000000001" customHeight="1" x14ac:dyDescent="0.25">
      <c r="B88" s="94"/>
      <c r="C88" s="44" t="s">
        <v>0</v>
      </c>
      <c r="D88" s="44">
        <f>D85</f>
        <v>0</v>
      </c>
      <c r="E88" s="95"/>
      <c r="F88" s="46"/>
      <c r="G88" s="47"/>
      <c r="H88" s="48"/>
      <c r="I88" s="49"/>
      <c r="J88" s="275">
        <f>SUM(J83:J87)</f>
        <v>0</v>
      </c>
      <c r="K88" s="275">
        <f>SUM(K83:K87)</f>
        <v>0</v>
      </c>
      <c r="L88" s="275">
        <f>SUM(L83:L87)</f>
        <v>0</v>
      </c>
      <c r="M88" s="215"/>
      <c r="N88" s="97"/>
      <c r="O88" s="248"/>
      <c r="P88" s="97"/>
      <c r="Q88" s="97"/>
      <c r="R88" s="98"/>
      <c r="S88" s="23"/>
      <c r="T88" s="1003"/>
      <c r="U88" s="1003"/>
      <c r="V88" s="1003"/>
      <c r="W88" s="1003"/>
      <c r="X88" s="1003"/>
      <c r="Y88" s="1003"/>
      <c r="Z88" s="1003"/>
      <c r="AA88" s="1003"/>
      <c r="AB88" s="1003"/>
      <c r="AC88" s="1003"/>
      <c r="AD88" s="1003"/>
      <c r="AE88" s="1003"/>
    </row>
    <row r="89" spans="2:31" ht="7.5" customHeight="1" x14ac:dyDescent="0.25">
      <c r="F89" s="301"/>
      <c r="H89" s="301"/>
      <c r="J89" s="301"/>
      <c r="K89" s="301"/>
      <c r="L89" s="305"/>
      <c r="T89" s="998"/>
      <c r="U89" s="998"/>
      <c r="V89" s="998"/>
      <c r="W89" s="998"/>
      <c r="X89" s="998"/>
      <c r="Y89" s="998"/>
      <c r="Z89" s="998"/>
      <c r="AA89" s="998"/>
      <c r="AB89" s="998"/>
      <c r="AC89" s="998"/>
      <c r="AD89" s="998"/>
      <c r="AE89" s="998"/>
    </row>
    <row r="90" spans="2:31" ht="17.100000000000001" customHeight="1" x14ac:dyDescent="0.25">
      <c r="B90" s="1428">
        <f>COUNT(B77:B89)</f>
        <v>0</v>
      </c>
      <c r="C90" s="44" t="s">
        <v>60</v>
      </c>
      <c r="D90" s="44">
        <f>D82+D88</f>
        <v>0</v>
      </c>
      <c r="E90" s="75"/>
      <c r="F90" s="122"/>
      <c r="G90" s="76"/>
      <c r="H90" s="123"/>
      <c r="I90" s="77"/>
      <c r="J90" s="297">
        <f>J88+J82</f>
        <v>0</v>
      </c>
      <c r="K90" s="297">
        <f>K88+K82</f>
        <v>0</v>
      </c>
      <c r="L90" s="297">
        <f>L88+L82</f>
        <v>0</v>
      </c>
      <c r="M90" s="215"/>
      <c r="N90" s="97"/>
      <c r="O90" s="51"/>
      <c r="P90" s="52"/>
      <c r="Q90" s="52"/>
      <c r="R90" s="53"/>
      <c r="T90" s="178">
        <f>SUM(T77:T89)</f>
        <v>0</v>
      </c>
      <c r="U90" s="178">
        <f t="shared" ref="U90:AE90" si="1">SUM(U77:U89)</f>
        <v>0</v>
      </c>
      <c r="V90" s="178">
        <f t="shared" si="1"/>
        <v>0</v>
      </c>
      <c r="W90" s="178">
        <f t="shared" si="1"/>
        <v>0</v>
      </c>
      <c r="X90" s="178">
        <f>SUM(X77:X89)</f>
        <v>0</v>
      </c>
      <c r="Y90" s="178">
        <f t="shared" si="1"/>
        <v>0</v>
      </c>
      <c r="Z90" s="178">
        <f t="shared" si="1"/>
        <v>0</v>
      </c>
      <c r="AA90" s="178">
        <f t="shared" si="1"/>
        <v>0</v>
      </c>
      <c r="AB90" s="178">
        <f t="shared" si="1"/>
        <v>0</v>
      </c>
      <c r="AC90" s="178">
        <f t="shared" si="1"/>
        <v>0</v>
      </c>
      <c r="AD90" s="178">
        <f t="shared" si="1"/>
        <v>0</v>
      </c>
      <c r="AE90" s="178">
        <f t="shared" si="1"/>
        <v>0</v>
      </c>
    </row>
    <row r="91" spans="2:31" ht="7.5" customHeight="1" x14ac:dyDescent="0.25">
      <c r="B91" s="99"/>
      <c r="C91" s="99"/>
      <c r="D91" s="99"/>
      <c r="E91" s="99"/>
      <c r="F91" s="279"/>
      <c r="G91" s="99"/>
      <c r="H91" s="279"/>
      <c r="I91" s="99"/>
      <c r="J91" s="279"/>
      <c r="K91" s="279"/>
      <c r="L91" s="279"/>
      <c r="M91" s="177"/>
      <c r="N91" s="205"/>
      <c r="O91" s="99"/>
      <c r="P91" s="99"/>
      <c r="Q91" s="99"/>
      <c r="R91" s="99"/>
    </row>
    <row r="92" spans="2:31" ht="17.100000000000001" customHeight="1" thickBot="1" x14ac:dyDescent="0.3">
      <c r="B92" s="100">
        <f>B72+B90</f>
        <v>0</v>
      </c>
      <c r="C92" s="100" t="s">
        <v>8</v>
      </c>
      <c r="D92" s="101">
        <f>D90+D72</f>
        <v>0</v>
      </c>
      <c r="E92" s="102"/>
      <c r="F92" s="103"/>
      <c r="G92" s="104"/>
      <c r="H92" s="103"/>
      <c r="I92" s="104"/>
      <c r="J92" s="304">
        <f>J90+J72</f>
        <v>0</v>
      </c>
      <c r="K92" s="304">
        <f>K72+K90</f>
        <v>0</v>
      </c>
      <c r="L92" s="304">
        <f>L72+L90</f>
        <v>0</v>
      </c>
      <c r="M92" s="106"/>
      <c r="N92" s="107"/>
      <c r="O92" s="106"/>
      <c r="P92" s="107"/>
      <c r="Q92" s="107"/>
      <c r="R92" s="108"/>
      <c r="T92" s="178">
        <f t="shared" ref="T92:AE92" si="2">T90+T72</f>
        <v>0</v>
      </c>
      <c r="U92" s="178">
        <f t="shared" si="2"/>
        <v>0</v>
      </c>
      <c r="V92" s="178">
        <f t="shared" si="2"/>
        <v>0</v>
      </c>
      <c r="W92" s="178">
        <f t="shared" si="2"/>
        <v>0</v>
      </c>
      <c r="X92" s="178">
        <f>X90+X72</f>
        <v>0</v>
      </c>
      <c r="Y92" s="178">
        <f t="shared" si="2"/>
        <v>0</v>
      </c>
      <c r="Z92" s="178">
        <f t="shared" si="2"/>
        <v>0</v>
      </c>
      <c r="AA92" s="178">
        <f t="shared" si="2"/>
        <v>0</v>
      </c>
      <c r="AB92" s="178">
        <f t="shared" si="2"/>
        <v>0</v>
      </c>
      <c r="AC92" s="178">
        <f t="shared" si="2"/>
        <v>0</v>
      </c>
      <c r="AD92" s="178">
        <f t="shared" si="2"/>
        <v>0</v>
      </c>
      <c r="AE92" s="178">
        <f t="shared" si="2"/>
        <v>0</v>
      </c>
    </row>
    <row r="93" spans="2:31" ht="17.100000000000001" customHeight="1" thickTop="1" x14ac:dyDescent="0.25"/>
    <row r="94" spans="2:31" ht="17.100000000000001" customHeight="1" x14ac:dyDescent="0.25">
      <c r="B94" s="111" t="str">
        <f>Rekap!B25</f>
        <v>Jember, 31 Januari 2020</v>
      </c>
    </row>
    <row r="95" spans="2:31" ht="17.100000000000001" customHeight="1" x14ac:dyDescent="0.25">
      <c r="B95" s="112" t="s">
        <v>1</v>
      </c>
    </row>
    <row r="96" spans="2:31" ht="17.100000000000001" customHeight="1" x14ac:dyDescent="0.25">
      <c r="B96" s="112"/>
    </row>
    <row r="97" spans="2:2" ht="17.100000000000001" customHeight="1" x14ac:dyDescent="0.25">
      <c r="B97" s="112"/>
    </row>
    <row r="99" spans="2:2" s="222" customFormat="1" ht="21" customHeight="1" x14ac:dyDescent="0.2"/>
  </sheetData>
  <mergeCells count="63"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50:R50"/>
    <mergeCell ref="R8:R9"/>
    <mergeCell ref="B30:B31"/>
    <mergeCell ref="C30:C31"/>
    <mergeCell ref="D30:D31"/>
    <mergeCell ref="E30:E31"/>
    <mergeCell ref="F30:J31"/>
    <mergeCell ref="K30:K31"/>
    <mergeCell ref="L30:L31"/>
    <mergeCell ref="M30:M31"/>
    <mergeCell ref="N30:N31"/>
    <mergeCell ref="L8:L9"/>
    <mergeCell ref="M8:M9"/>
    <mergeCell ref="N8:N9"/>
    <mergeCell ref="O8:O9"/>
    <mergeCell ref="P8:P9"/>
    <mergeCell ref="O30:O31"/>
    <mergeCell ref="P30:P31"/>
    <mergeCell ref="Q30:Q31"/>
    <mergeCell ref="R30:R31"/>
    <mergeCell ref="B48:M48"/>
    <mergeCell ref="B51:R51"/>
    <mergeCell ref="B52:R52"/>
    <mergeCell ref="B53:P53"/>
    <mergeCell ref="B57:B58"/>
    <mergeCell ref="C57:C58"/>
    <mergeCell ref="D57:D58"/>
    <mergeCell ref="E57:E58"/>
    <mergeCell ref="F57:J58"/>
    <mergeCell ref="K57:K58"/>
    <mergeCell ref="L57:L58"/>
    <mergeCell ref="T57:AE57"/>
    <mergeCell ref="B75:B76"/>
    <mergeCell ref="C75:C76"/>
    <mergeCell ref="D75:D76"/>
    <mergeCell ref="E75:E76"/>
    <mergeCell ref="F75:J76"/>
    <mergeCell ref="K75:K76"/>
    <mergeCell ref="L75:L76"/>
    <mergeCell ref="M75:M76"/>
    <mergeCell ref="N75:N76"/>
    <mergeCell ref="M57:M58"/>
    <mergeCell ref="N57:N58"/>
    <mergeCell ref="O57:O58"/>
    <mergeCell ref="P57:P58"/>
    <mergeCell ref="Q57:Q58"/>
    <mergeCell ref="R57:R58"/>
    <mergeCell ref="O75:O76"/>
    <mergeCell ref="P75:P76"/>
    <mergeCell ref="Q75:Q76"/>
    <mergeCell ref="R75:R76"/>
    <mergeCell ref="T75:AE75"/>
  </mergeCells>
  <printOptions horizontalCentered="1"/>
  <pageMargins left="0.39370078740157483" right="0" top="0.51181102362204722" bottom="0.11811023622047245" header="0" footer="0"/>
  <pageSetup paperSize="9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A1:AE132"/>
  <sheetViews>
    <sheetView showOutlineSymbols="0" topLeftCell="A110" zoomScale="85" zoomScaleNormal="85" workbookViewId="0">
      <selection activeCell="B51" sqref="B51:R57"/>
    </sheetView>
  </sheetViews>
  <sheetFormatPr defaultColWidth="9.140625" defaultRowHeight="21" customHeight="1" outlineLevelRow="1" outlineLevelCol="1" x14ac:dyDescent="0.25"/>
  <cols>
    <col min="1" max="1" width="5" style="22" customWidth="1"/>
    <col min="2" max="2" width="5.140625" style="22" customWidth="1"/>
    <col min="3" max="3" width="11.42578125" style="22" customWidth="1"/>
    <col min="4" max="4" width="5.7109375" style="22" customWidth="1"/>
    <col min="5" max="5" width="16.42578125" style="24" bestFit="1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0.85546875" style="25" customWidth="1"/>
    <col min="11" max="11" width="10" style="27" customWidth="1"/>
    <col min="12" max="12" width="9.28515625" style="22" customWidth="1"/>
    <col min="13" max="13" width="11.42578125" style="28" customWidth="1"/>
    <col min="14" max="14" width="13.5703125" style="22" customWidth="1"/>
    <col min="15" max="15" width="11.85546875" style="429" bestFit="1" customWidth="1"/>
    <col min="16" max="16" width="10.7109375" style="22" customWidth="1"/>
    <col min="17" max="17" width="10.7109375" style="22" bestFit="1" customWidth="1"/>
    <col min="18" max="18" width="19.5703125" style="22" bestFit="1" customWidth="1"/>
    <col min="19" max="16384" width="9.140625" style="22"/>
  </cols>
  <sheetData>
    <row r="1" spans="1:19" ht="21" customHeight="1" x14ac:dyDescent="0.25">
      <c r="C1" s="23"/>
    </row>
    <row r="2" spans="1:19" ht="21" customHeight="1" x14ac:dyDescent="0.25">
      <c r="B2" s="1652" t="s">
        <v>14</v>
      </c>
      <c r="C2" s="1652"/>
      <c r="D2" s="1652"/>
      <c r="E2" s="1652"/>
      <c r="F2" s="1652"/>
      <c r="G2" s="1652"/>
      <c r="H2" s="1652"/>
      <c r="I2" s="1652"/>
      <c r="J2" s="1652"/>
      <c r="K2" s="1652"/>
      <c r="L2" s="1652"/>
      <c r="M2" s="1652"/>
      <c r="N2" s="1652"/>
      <c r="O2" s="1652"/>
      <c r="P2" s="1652"/>
      <c r="Q2" s="1652"/>
      <c r="R2" s="1652"/>
    </row>
    <row r="3" spans="1:19" ht="21" customHeight="1" x14ac:dyDescent="0.25">
      <c r="B3" s="1652" t="s">
        <v>1</v>
      </c>
      <c r="C3" s="1652"/>
      <c r="D3" s="1652"/>
      <c r="E3" s="1652"/>
      <c r="F3" s="1652"/>
      <c r="G3" s="1652"/>
      <c r="H3" s="1652"/>
      <c r="I3" s="1652"/>
      <c r="J3" s="1652"/>
      <c r="K3" s="1652"/>
      <c r="L3" s="1652"/>
      <c r="M3" s="1652"/>
      <c r="N3" s="1652"/>
      <c r="O3" s="1652"/>
      <c r="P3" s="1652"/>
      <c r="Q3" s="1652"/>
      <c r="R3" s="1652"/>
    </row>
    <row r="4" spans="1:19" ht="21" customHeight="1" x14ac:dyDescent="0.25">
      <c r="B4" s="1652" t="str">
        <f>Rekap!B3</f>
        <v>BULAN JANUARI 2020</v>
      </c>
      <c r="C4" s="1652"/>
      <c r="D4" s="1652"/>
      <c r="E4" s="1652"/>
      <c r="F4" s="1652"/>
      <c r="G4" s="1652"/>
      <c r="H4" s="1652"/>
      <c r="I4" s="1652"/>
      <c r="J4" s="1652"/>
      <c r="K4" s="1652"/>
      <c r="L4" s="1652"/>
      <c r="M4" s="1652"/>
      <c r="N4" s="1652"/>
      <c r="O4" s="1652"/>
      <c r="P4" s="1652"/>
      <c r="Q4" s="1652"/>
      <c r="R4" s="1652"/>
    </row>
    <row r="5" spans="1:19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430"/>
      <c r="P5" s="211"/>
      <c r="Q5" s="211"/>
      <c r="R5" s="211"/>
    </row>
    <row r="6" spans="1:19" ht="18" customHeight="1" thickTop="1" x14ac:dyDescent="0.25">
      <c r="B6" s="30" t="s">
        <v>15</v>
      </c>
      <c r="C6" s="31" t="s">
        <v>12</v>
      </c>
      <c r="D6" s="374"/>
      <c r="E6" s="374"/>
      <c r="F6" s="33"/>
      <c r="G6" s="374"/>
      <c r="H6" s="33"/>
      <c r="I6" s="374"/>
      <c r="J6" s="374"/>
      <c r="L6" s="374"/>
      <c r="M6" s="374"/>
    </row>
    <row r="7" spans="1:19" ht="18" customHeight="1" x14ac:dyDescent="0.25">
      <c r="B7" s="30" t="s">
        <v>22</v>
      </c>
      <c r="C7" s="31" t="s">
        <v>126</v>
      </c>
      <c r="D7" s="374"/>
      <c r="E7" s="32"/>
      <c r="F7" s="33"/>
      <c r="G7" s="374"/>
      <c r="H7" s="33"/>
      <c r="I7" s="374"/>
      <c r="J7" s="374"/>
      <c r="L7" s="374"/>
      <c r="M7" s="374"/>
    </row>
    <row r="8" spans="1:19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59" t="s">
        <v>11</v>
      </c>
      <c r="L8" s="1659" t="s">
        <v>13</v>
      </c>
      <c r="M8" s="1660" t="s">
        <v>49</v>
      </c>
      <c r="N8" s="1660" t="s">
        <v>50</v>
      </c>
      <c r="O8" s="1661" t="s">
        <v>5</v>
      </c>
      <c r="P8" s="1643" t="s">
        <v>6</v>
      </c>
      <c r="Q8" s="1643" t="s">
        <v>61</v>
      </c>
      <c r="R8" s="1643" t="s">
        <v>7</v>
      </c>
    </row>
    <row r="9" spans="1:19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40"/>
      <c r="L9" s="1640"/>
      <c r="M9" s="1640"/>
      <c r="N9" s="1640"/>
      <c r="O9" s="1642"/>
      <c r="P9" s="1637"/>
      <c r="Q9" s="1637"/>
      <c r="R9" s="1637"/>
    </row>
    <row r="10" spans="1:19" ht="17.100000000000001" customHeight="1" x14ac:dyDescent="0.25">
      <c r="B10" s="318"/>
      <c r="C10" s="318"/>
      <c r="D10" s="198"/>
      <c r="E10" s="319"/>
      <c r="F10" s="320"/>
      <c r="G10" s="321"/>
      <c r="H10" s="322"/>
      <c r="I10" s="323"/>
      <c r="J10" s="324"/>
      <c r="K10" s="733"/>
      <c r="L10" s="581"/>
      <c r="M10" s="201"/>
      <c r="N10" s="212"/>
      <c r="O10" s="751"/>
      <c r="P10" s="201"/>
      <c r="Q10" s="201"/>
      <c r="R10" s="318"/>
    </row>
    <row r="11" spans="1:19" ht="17.100000000000001" customHeight="1" x14ac:dyDescent="0.25">
      <c r="A11" s="459"/>
      <c r="B11" s="730"/>
      <c r="C11" s="730"/>
      <c r="D11" s="725"/>
      <c r="E11" s="725"/>
      <c r="F11" s="757"/>
      <c r="G11" s="760"/>
      <c r="H11" s="758"/>
      <c r="I11" s="761"/>
      <c r="J11" s="759"/>
      <c r="K11" s="752"/>
      <c r="L11" s="731"/>
      <c r="M11" s="753"/>
      <c r="N11" s="701"/>
      <c r="O11" s="754"/>
      <c r="P11" s="755"/>
      <c r="Q11" s="755"/>
      <c r="R11" s="749"/>
    </row>
    <row r="12" spans="1:19" ht="17.100000000000001" customHeight="1" x14ac:dyDescent="0.25">
      <c r="A12" s="459"/>
      <c r="B12" s="344"/>
      <c r="C12" s="344"/>
      <c r="D12" s="338"/>
      <c r="E12" s="338"/>
      <c r="F12" s="399"/>
      <c r="G12" s="400"/>
      <c r="H12" s="401"/>
      <c r="I12" s="402"/>
      <c r="J12" s="403"/>
      <c r="K12" s="635"/>
      <c r="L12" s="636"/>
      <c r="M12" s="404"/>
      <c r="N12" s="350"/>
      <c r="O12" s="756"/>
      <c r="P12" s="353"/>
      <c r="Q12" s="353"/>
      <c r="R12" s="355"/>
    </row>
    <row r="13" spans="1:19" ht="17.100000000000001" customHeight="1" outlineLevel="1" x14ac:dyDescent="0.25">
      <c r="B13" s="74"/>
      <c r="C13" s="44" t="s">
        <v>0</v>
      </c>
      <c r="D13" s="44">
        <f>D11</f>
        <v>0</v>
      </c>
      <c r="E13" s="75"/>
      <c r="F13" s="46"/>
      <c r="G13" s="47"/>
      <c r="H13" s="48"/>
      <c r="I13" s="49"/>
      <c r="J13" s="50">
        <f>SUM(J11:J11)</f>
        <v>0</v>
      </c>
      <c r="K13" s="655">
        <f>SUM(K11:K11)</f>
        <v>0</v>
      </c>
      <c r="L13" s="655">
        <f>SUM(L11:L11)</f>
        <v>0</v>
      </c>
      <c r="M13" s="224"/>
      <c r="N13" s="224"/>
      <c r="O13" s="432"/>
      <c r="P13" s="52"/>
      <c r="Q13" s="52"/>
      <c r="R13" s="53"/>
    </row>
    <row r="14" spans="1:19" ht="17.100000000000001" customHeight="1" outlineLevel="1" x14ac:dyDescent="0.25">
      <c r="B14" s="318"/>
      <c r="C14" s="318"/>
      <c r="D14" s="198"/>
      <c r="E14" s="319"/>
      <c r="F14" s="397"/>
      <c r="G14" s="321"/>
      <c r="H14" s="543"/>
      <c r="I14" s="323"/>
      <c r="J14" s="324"/>
      <c r="K14" s="733"/>
      <c r="L14" s="762"/>
      <c r="M14" s="763"/>
      <c r="N14" s="763"/>
      <c r="O14" s="431"/>
      <c r="P14" s="201"/>
      <c r="Q14" s="201"/>
      <c r="R14" s="318"/>
    </row>
    <row r="15" spans="1:19" ht="17.100000000000001" customHeight="1" outlineLevel="1" x14ac:dyDescent="0.25">
      <c r="B15" s="730"/>
      <c r="C15" s="730"/>
      <c r="D15" s="725"/>
      <c r="E15" s="725"/>
      <c r="F15" s="764"/>
      <c r="G15" s="765"/>
      <c r="H15" s="766"/>
      <c r="I15" s="765"/>
      <c r="J15" s="759"/>
      <c r="K15" s="731"/>
      <c r="L15" s="731"/>
      <c r="M15" s="753"/>
      <c r="N15" s="701"/>
      <c r="O15" s="767"/>
      <c r="P15" s="755"/>
      <c r="Q15" s="755"/>
      <c r="R15" s="701"/>
      <c r="S15" s="22" t="s">
        <v>29</v>
      </c>
    </row>
    <row r="16" spans="1:19" ht="17.100000000000001" customHeight="1" outlineLevel="1" x14ac:dyDescent="0.25">
      <c r="B16" s="500"/>
      <c r="C16" s="344"/>
      <c r="D16" s="338"/>
      <c r="E16" s="411"/>
      <c r="F16" s="768"/>
      <c r="G16" s="351"/>
      <c r="H16" s="521"/>
      <c r="I16" s="351"/>
      <c r="J16" s="403"/>
      <c r="K16" s="676"/>
      <c r="L16" s="676"/>
      <c r="M16" s="519"/>
      <c r="N16" s="411"/>
      <c r="O16" s="507"/>
      <c r="P16" s="522"/>
      <c r="Q16" s="522"/>
      <c r="R16" s="411"/>
    </row>
    <row r="17" spans="2:18" ht="17.100000000000001" customHeight="1" outlineLevel="1" x14ac:dyDescent="0.25">
      <c r="B17" s="94"/>
      <c r="C17" s="44" t="s">
        <v>0</v>
      </c>
      <c r="D17" s="44">
        <f>D15</f>
        <v>0</v>
      </c>
      <c r="E17" s="95"/>
      <c r="F17" s="46"/>
      <c r="G17" s="47"/>
      <c r="H17" s="48"/>
      <c r="I17" s="49"/>
      <c r="J17" s="275">
        <f>SUM(J14:J15)</f>
        <v>0</v>
      </c>
      <c r="K17" s="658">
        <f>SUM(K14:K15)</f>
        <v>0</v>
      </c>
      <c r="L17" s="658">
        <f>SUM(L14:L15)</f>
        <v>0</v>
      </c>
      <c r="M17" s="224"/>
      <c r="N17" s="224"/>
      <c r="O17" s="435"/>
      <c r="P17" s="97"/>
      <c r="Q17" s="97"/>
      <c r="R17" s="98"/>
    </row>
    <row r="18" spans="2:18" ht="17.100000000000001" customHeight="1" x14ac:dyDescent="0.25">
      <c r="B18" s="34"/>
      <c r="C18" s="34"/>
      <c r="D18" s="35"/>
      <c r="E18" s="85"/>
      <c r="F18" s="269"/>
      <c r="G18" s="86"/>
      <c r="H18" s="273"/>
      <c r="I18" s="87"/>
      <c r="J18" s="88"/>
      <c r="K18" s="36"/>
      <c r="L18" s="212"/>
      <c r="M18" s="201"/>
      <c r="N18" s="212"/>
      <c r="O18" s="441"/>
      <c r="P18" s="37"/>
      <c r="Q18" s="37"/>
      <c r="R18" s="34"/>
    </row>
    <row r="19" spans="2:18" ht="17.100000000000001" customHeight="1" x14ac:dyDescent="0.25">
      <c r="B19" s="1205"/>
      <c r="C19" s="1275"/>
      <c r="D19" s="725"/>
      <c r="E19" s="1273"/>
      <c r="F19" s="1249"/>
      <c r="G19" s="745"/>
      <c r="H19" s="745"/>
      <c r="I19" s="746"/>
      <c r="J19" s="1186"/>
      <c r="K19" s="1198"/>
      <c r="L19" s="1199"/>
      <c r="M19" s="1200"/>
      <c r="N19" s="1201"/>
      <c r="O19" s="1328"/>
      <c r="P19" s="732"/>
      <c r="Q19" s="1203"/>
      <c r="R19" s="1204"/>
    </row>
    <row r="20" spans="2:18" ht="17.100000000000001" customHeight="1" x14ac:dyDescent="0.25">
      <c r="B20" s="1237"/>
      <c r="C20" s="730"/>
      <c r="D20" s="725"/>
      <c r="E20" s="1273"/>
      <c r="F20" s="1249"/>
      <c r="G20" s="745"/>
      <c r="H20" s="745"/>
      <c r="I20" s="746"/>
      <c r="J20" s="1186"/>
      <c r="K20" s="1198"/>
      <c r="L20" s="1199"/>
      <c r="M20" s="1200"/>
      <c r="N20" s="1201"/>
      <c r="O20" s="1202"/>
      <c r="P20" s="1203"/>
      <c r="Q20" s="1203"/>
      <c r="R20" s="1204"/>
    </row>
    <row r="21" spans="2:18" ht="17.100000000000001" customHeight="1" x14ac:dyDescent="0.25">
      <c r="B21" s="1237"/>
      <c r="C21" s="730"/>
      <c r="D21" s="725"/>
      <c r="E21" s="1273"/>
      <c r="F21" s="1249"/>
      <c r="G21" s="745"/>
      <c r="H21" s="745"/>
      <c r="I21" s="746"/>
      <c r="J21" s="1186"/>
      <c r="K21" s="1198"/>
      <c r="L21" s="1199"/>
      <c r="M21" s="1200"/>
      <c r="N21" s="1201"/>
      <c r="O21" s="1202"/>
      <c r="P21" s="1203"/>
      <c r="Q21" s="1203"/>
      <c r="R21" s="1204"/>
    </row>
    <row r="22" spans="2:18" ht="17.100000000000001" customHeight="1" x14ac:dyDescent="0.25">
      <c r="B22" s="1237"/>
      <c r="C22" s="730"/>
      <c r="D22" s="725"/>
      <c r="E22" s="1273"/>
      <c r="F22" s="1249"/>
      <c r="G22" s="745"/>
      <c r="H22" s="745"/>
      <c r="I22" s="746"/>
      <c r="J22" s="1186"/>
      <c r="K22" s="1198"/>
      <c r="L22" s="1199"/>
      <c r="M22" s="1200"/>
      <c r="N22" s="1201"/>
      <c r="O22" s="1202"/>
      <c r="P22" s="1203"/>
      <c r="Q22" s="1203"/>
      <c r="R22" s="1204"/>
    </row>
    <row r="23" spans="2:18" ht="17.100000000000001" customHeight="1" x14ac:dyDescent="0.25">
      <c r="B23" s="1205"/>
      <c r="C23" s="730"/>
      <c r="D23" s="725"/>
      <c r="E23" s="1273"/>
      <c r="F23" s="1249"/>
      <c r="G23" s="745"/>
      <c r="H23" s="745"/>
      <c r="I23" s="746"/>
      <c r="J23" s="1186"/>
      <c r="K23" s="1198"/>
      <c r="L23" s="1199"/>
      <c r="M23" s="1200"/>
      <c r="N23" s="1201"/>
      <c r="O23" s="1202"/>
      <c r="P23" s="1203"/>
      <c r="Q23" s="1203"/>
      <c r="R23" s="1204"/>
    </row>
    <row r="24" spans="2:18" ht="17.100000000000001" customHeight="1" x14ac:dyDescent="0.25">
      <c r="B24" s="1082"/>
      <c r="C24" s="282"/>
      <c r="D24" s="252"/>
      <c r="E24" s="1273"/>
      <c r="F24" s="1249"/>
      <c r="G24" s="745"/>
      <c r="H24" s="745"/>
      <c r="I24" s="746"/>
      <c r="J24" s="1186"/>
      <c r="K24" s="1198"/>
      <c r="L24" s="1199"/>
      <c r="M24" s="1200"/>
      <c r="N24" s="1201"/>
      <c r="O24" s="1202"/>
      <c r="P24" s="1203"/>
      <c r="Q24" s="1203"/>
      <c r="R24" s="1204"/>
    </row>
    <row r="25" spans="2:18" ht="17.100000000000001" customHeight="1" x14ac:dyDescent="0.25">
      <c r="B25" s="1205"/>
      <c r="C25" s="730"/>
      <c r="D25" s="725"/>
      <c r="E25" s="1273"/>
      <c r="F25" s="1249"/>
      <c r="G25" s="745"/>
      <c r="H25" s="745"/>
      <c r="I25" s="746"/>
      <c r="J25" s="1186"/>
      <c r="K25" s="1198"/>
      <c r="L25" s="1199"/>
      <c r="M25" s="1200"/>
      <c r="N25" s="1201"/>
      <c r="O25" s="1202"/>
      <c r="P25" s="1203"/>
      <c r="Q25" s="1203"/>
      <c r="R25" s="1204"/>
    </row>
    <row r="26" spans="2:18" ht="17.100000000000001" customHeight="1" x14ac:dyDescent="0.25">
      <c r="B26" s="1205"/>
      <c r="C26" s="730"/>
      <c r="D26" s="725"/>
      <c r="E26" s="1273"/>
      <c r="F26" s="1249"/>
      <c r="G26" s="745"/>
      <c r="H26" s="745"/>
      <c r="I26" s="746"/>
      <c r="J26" s="1186"/>
      <c r="K26" s="1198"/>
      <c r="L26" s="1199"/>
      <c r="M26" s="1200"/>
      <c r="N26" s="1201"/>
      <c r="O26" s="1202"/>
      <c r="P26" s="1203"/>
      <c r="Q26" s="1203"/>
      <c r="R26" s="1204"/>
    </row>
    <row r="27" spans="2:18" ht="17.100000000000001" customHeight="1" x14ac:dyDescent="0.25">
      <c r="B27" s="1237"/>
      <c r="C27" s="730"/>
      <c r="D27" s="725"/>
      <c r="E27" s="1273"/>
      <c r="F27" s="1249"/>
      <c r="G27" s="745"/>
      <c r="H27" s="745"/>
      <c r="I27" s="746"/>
      <c r="J27" s="1186"/>
      <c r="K27" s="1198"/>
      <c r="L27" s="1199"/>
      <c r="M27" s="1200"/>
      <c r="N27" s="1201"/>
      <c r="O27" s="1202"/>
      <c r="P27" s="1203"/>
      <c r="Q27" s="1203"/>
      <c r="R27" s="1204"/>
    </row>
    <row r="28" spans="2:18" ht="17.100000000000001" customHeight="1" x14ac:dyDescent="0.25">
      <c r="B28" s="1237"/>
      <c r="C28" s="730"/>
      <c r="D28" s="725"/>
      <c r="E28" s="1273"/>
      <c r="F28" s="1249"/>
      <c r="G28" s="745"/>
      <c r="H28" s="745"/>
      <c r="I28" s="746"/>
      <c r="J28" s="1186"/>
      <c r="K28" s="1198"/>
      <c r="L28" s="1199"/>
      <c r="M28" s="1200"/>
      <c r="N28" s="1201"/>
      <c r="O28" s="1202"/>
      <c r="P28" s="1203"/>
      <c r="Q28" s="1203"/>
      <c r="R28" s="1204"/>
    </row>
    <row r="29" spans="2:18" ht="17.100000000000001" customHeight="1" x14ac:dyDescent="0.25">
      <c r="B29" s="1237"/>
      <c r="C29" s="730"/>
      <c r="D29" s="725"/>
      <c r="E29" s="1273"/>
      <c r="F29" s="1249"/>
      <c r="G29" s="745"/>
      <c r="H29" s="745"/>
      <c r="I29" s="746"/>
      <c r="J29" s="1186"/>
      <c r="K29" s="1198"/>
      <c r="L29" s="1199"/>
      <c r="M29" s="1200"/>
      <c r="N29" s="1201"/>
      <c r="O29" s="1202"/>
      <c r="P29" s="1203"/>
      <c r="Q29" s="1203"/>
      <c r="R29" s="1204"/>
    </row>
    <row r="30" spans="2:18" ht="17.100000000000001" customHeight="1" x14ac:dyDescent="0.25">
      <c r="B30" s="1205"/>
      <c r="C30" s="730"/>
      <c r="D30" s="725"/>
      <c r="E30" s="1273"/>
      <c r="F30" s="1249"/>
      <c r="G30" s="745"/>
      <c r="H30" s="745"/>
      <c r="I30" s="746"/>
      <c r="J30" s="1186"/>
      <c r="K30" s="1198"/>
      <c r="L30" s="1199"/>
      <c r="M30" s="1200"/>
      <c r="N30" s="1201"/>
      <c r="O30" s="1202"/>
      <c r="P30" s="1203"/>
      <c r="Q30" s="1203"/>
      <c r="R30" s="1204"/>
    </row>
    <row r="31" spans="2:18" ht="17.100000000000001" customHeight="1" x14ac:dyDescent="0.25">
      <c r="B31" s="1082"/>
      <c r="C31" s="282"/>
      <c r="D31" s="252"/>
      <c r="E31" s="1273"/>
      <c r="F31" s="1249"/>
      <c r="G31" s="745"/>
      <c r="H31" s="745"/>
      <c r="I31" s="746"/>
      <c r="J31" s="1186"/>
      <c r="K31" s="1198"/>
      <c r="L31" s="1199"/>
      <c r="M31" s="1200"/>
      <c r="N31" s="1201"/>
      <c r="O31" s="1202"/>
      <c r="P31" s="1203"/>
      <c r="Q31" s="1203"/>
      <c r="R31" s="1204"/>
    </row>
    <row r="32" spans="2:18" ht="17.100000000000001" customHeight="1" x14ac:dyDescent="0.25">
      <c r="B32" s="1205"/>
      <c r="C32" s="730"/>
      <c r="D32" s="725"/>
      <c r="E32" s="1273"/>
      <c r="F32" s="1249"/>
      <c r="G32" s="745"/>
      <c r="H32" s="745"/>
      <c r="I32" s="746"/>
      <c r="J32" s="1186"/>
      <c r="K32" s="1198"/>
      <c r="L32" s="1199"/>
      <c r="M32" s="1200"/>
      <c r="N32" s="1201"/>
      <c r="O32" s="1202"/>
      <c r="P32" s="1203"/>
      <c r="Q32" s="1203"/>
      <c r="R32" s="1204"/>
    </row>
    <row r="33" spans="2:18" ht="17.100000000000001" customHeight="1" x14ac:dyDescent="0.25">
      <c r="B33" s="1237"/>
      <c r="C33" s="730"/>
      <c r="D33" s="725"/>
      <c r="E33" s="1273"/>
      <c r="F33" s="1249"/>
      <c r="G33" s="745"/>
      <c r="H33" s="745"/>
      <c r="I33" s="746"/>
      <c r="J33" s="1186"/>
      <c r="K33" s="1198"/>
      <c r="L33" s="1199"/>
      <c r="M33" s="1200"/>
      <c r="N33" s="1201"/>
      <c r="O33" s="1202"/>
      <c r="P33" s="1203"/>
      <c r="Q33" s="1203"/>
      <c r="R33" s="1204"/>
    </row>
    <row r="34" spans="2:18" ht="17.100000000000001" customHeight="1" x14ac:dyDescent="0.25">
      <c r="B34" s="1237"/>
      <c r="C34" s="730"/>
      <c r="D34" s="725"/>
      <c r="E34" s="1273"/>
      <c r="F34" s="1249"/>
      <c r="G34" s="745"/>
      <c r="H34" s="745"/>
      <c r="I34" s="746"/>
      <c r="J34" s="1186"/>
      <c r="K34" s="1198"/>
      <c r="L34" s="1199"/>
      <c r="M34" s="1200"/>
      <c r="N34" s="1201"/>
      <c r="O34" s="1202"/>
      <c r="P34" s="1203"/>
      <c r="Q34" s="1203"/>
      <c r="R34" s="1204"/>
    </row>
    <row r="35" spans="2:18" ht="17.100000000000001" customHeight="1" x14ac:dyDescent="0.25">
      <c r="B35" s="1237"/>
      <c r="C35" s="730"/>
      <c r="D35" s="725"/>
      <c r="E35" s="1273"/>
      <c r="F35" s="1249"/>
      <c r="G35" s="745"/>
      <c r="H35" s="745"/>
      <c r="I35" s="746"/>
      <c r="J35" s="1186"/>
      <c r="K35" s="1198"/>
      <c r="L35" s="1199"/>
      <c r="M35" s="1200"/>
      <c r="N35" s="1201"/>
      <c r="O35" s="1202"/>
      <c r="P35" s="1203"/>
      <c r="Q35" s="1203"/>
      <c r="R35" s="1204"/>
    </row>
    <row r="36" spans="2:18" ht="17.100000000000001" customHeight="1" x14ac:dyDescent="0.25">
      <c r="B36" s="1205"/>
      <c r="C36" s="730"/>
      <c r="D36" s="725"/>
      <c r="E36" s="1273"/>
      <c r="F36" s="1249"/>
      <c r="G36" s="745"/>
      <c r="H36" s="745"/>
      <c r="I36" s="746"/>
      <c r="J36" s="1186"/>
      <c r="K36" s="1198"/>
      <c r="L36" s="1199"/>
      <c r="M36" s="1200"/>
      <c r="N36" s="1201"/>
      <c r="O36" s="1202"/>
      <c r="P36" s="1203"/>
      <c r="Q36" s="1203"/>
      <c r="R36" s="1204"/>
    </row>
    <row r="37" spans="2:18" ht="17.100000000000001" customHeight="1" x14ac:dyDescent="0.25">
      <c r="B37" s="1082"/>
      <c r="C37" s="282"/>
      <c r="D37" s="252"/>
      <c r="E37" s="1273"/>
      <c r="F37" s="1249"/>
      <c r="G37" s="745"/>
      <c r="H37" s="745"/>
      <c r="I37" s="746"/>
      <c r="J37" s="1186"/>
      <c r="K37" s="1198"/>
      <c r="L37" s="1199"/>
      <c r="M37" s="1200"/>
      <c r="N37" s="1201"/>
      <c r="O37" s="1202"/>
      <c r="P37" s="1203"/>
      <c r="Q37" s="1203"/>
      <c r="R37" s="1204"/>
    </row>
    <row r="38" spans="2:18" ht="17.100000000000001" customHeight="1" x14ac:dyDescent="0.25">
      <c r="B38" s="1205"/>
      <c r="C38" s="730"/>
      <c r="D38" s="725"/>
      <c r="E38" s="1273"/>
      <c r="F38" s="1249"/>
      <c r="G38" s="745"/>
      <c r="H38" s="745"/>
      <c r="I38" s="746"/>
      <c r="J38" s="1186"/>
      <c r="K38" s="1198"/>
      <c r="L38" s="1199"/>
      <c r="M38" s="1200"/>
      <c r="N38" s="1201"/>
      <c r="O38" s="1202"/>
      <c r="P38" s="1203"/>
      <c r="Q38" s="1203"/>
      <c r="R38" s="1204"/>
    </row>
    <row r="39" spans="2:18" ht="17.100000000000001" customHeight="1" x14ac:dyDescent="0.25">
      <c r="B39" s="1237"/>
      <c r="C39" s="730"/>
      <c r="D39" s="725"/>
      <c r="E39" s="1273"/>
      <c r="F39" s="1249"/>
      <c r="G39" s="745"/>
      <c r="H39" s="745"/>
      <c r="I39" s="746"/>
      <c r="J39" s="1186"/>
      <c r="K39" s="1198"/>
      <c r="L39" s="1199"/>
      <c r="M39" s="1200"/>
      <c r="N39" s="1201"/>
      <c r="O39" s="1202"/>
      <c r="P39" s="1203"/>
      <c r="Q39" s="1203"/>
      <c r="R39" s="1204"/>
    </row>
    <row r="40" spans="2:18" ht="17.100000000000001" customHeight="1" x14ac:dyDescent="0.25">
      <c r="B40" s="1237"/>
      <c r="C40" s="730"/>
      <c r="D40" s="725"/>
      <c r="E40" s="1273"/>
      <c r="F40" s="1249"/>
      <c r="G40" s="745"/>
      <c r="H40" s="745"/>
      <c r="I40" s="746"/>
      <c r="J40" s="1186"/>
      <c r="K40" s="1198"/>
      <c r="L40" s="1199"/>
      <c r="M40" s="1200"/>
      <c r="N40" s="1201"/>
      <c r="O40" s="1202"/>
      <c r="P40" s="1203"/>
      <c r="Q40" s="1203"/>
      <c r="R40" s="1204"/>
    </row>
    <row r="41" spans="2:18" ht="17.100000000000001" customHeight="1" x14ac:dyDescent="0.25">
      <c r="B41" s="1237"/>
      <c r="C41" s="730"/>
      <c r="D41" s="725"/>
      <c r="E41" s="1273"/>
      <c r="F41" s="1249"/>
      <c r="G41" s="745"/>
      <c r="H41" s="745"/>
      <c r="I41" s="746"/>
      <c r="J41" s="1186"/>
      <c r="K41" s="1198"/>
      <c r="L41" s="1199"/>
      <c r="M41" s="1200"/>
      <c r="N41" s="1201"/>
      <c r="O41" s="1202"/>
      <c r="P41" s="1203"/>
      <c r="Q41" s="1203"/>
      <c r="R41" s="1204"/>
    </row>
    <row r="42" spans="2:18" ht="17.100000000000001" customHeight="1" x14ac:dyDescent="0.25">
      <c r="B42" s="114"/>
      <c r="C42" s="114"/>
      <c r="D42" s="38"/>
      <c r="E42" s="38"/>
      <c r="F42" s="39"/>
      <c r="G42" s="40"/>
      <c r="H42" s="41"/>
      <c r="I42" s="42"/>
      <c r="J42" s="43"/>
      <c r="K42" s="93"/>
      <c r="L42" s="175"/>
      <c r="M42" s="148"/>
      <c r="N42" s="175"/>
      <c r="O42" s="442"/>
      <c r="P42" s="61"/>
      <c r="Q42" s="61"/>
      <c r="R42" s="115"/>
    </row>
    <row r="43" spans="2:18" ht="17.100000000000001" customHeight="1" outlineLevel="1" x14ac:dyDescent="0.25">
      <c r="B43" s="74"/>
      <c r="C43" s="44" t="s">
        <v>0</v>
      </c>
      <c r="D43" s="44">
        <f>D19</f>
        <v>0</v>
      </c>
      <c r="E43" s="75"/>
      <c r="F43" s="46"/>
      <c r="G43" s="47"/>
      <c r="H43" s="48"/>
      <c r="I43" s="49"/>
      <c r="J43" s="50">
        <f>SUM(J18:J42)</f>
        <v>0</v>
      </c>
      <c r="K43" s="50">
        <f>SUM(K18:K42)</f>
        <v>0</v>
      </c>
      <c r="L43" s="50">
        <f>SUM(L18:L42)</f>
        <v>0</v>
      </c>
      <c r="M43" s="224"/>
      <c r="N43" s="224"/>
      <c r="O43" s="436"/>
      <c r="P43" s="52"/>
      <c r="Q43" s="52"/>
      <c r="R43" s="53"/>
    </row>
    <row r="44" spans="2:18" ht="17.100000000000001" customHeight="1" x14ac:dyDescent="0.25">
      <c r="B44" s="34"/>
      <c r="C44" s="34"/>
      <c r="D44" s="35"/>
      <c r="E44" s="85"/>
      <c r="F44" s="269"/>
      <c r="G44" s="86"/>
      <c r="H44" s="273"/>
      <c r="I44" s="87"/>
      <c r="J44" s="88"/>
      <c r="K44" s="36"/>
      <c r="L44" s="212"/>
      <c r="M44" s="201"/>
      <c r="N44" s="212"/>
      <c r="O44" s="441"/>
      <c r="P44" s="37"/>
      <c r="Q44" s="37"/>
      <c r="R44" s="34"/>
    </row>
    <row r="45" spans="2:18" ht="17.100000000000001" customHeight="1" x14ac:dyDescent="0.25">
      <c r="B45" s="1237"/>
      <c r="C45" s="1237"/>
      <c r="D45" s="725"/>
      <c r="E45" s="1273"/>
      <c r="F45" s="1249"/>
      <c r="G45" s="745"/>
      <c r="H45" s="745"/>
      <c r="I45" s="746"/>
      <c r="J45" s="1186"/>
      <c r="K45" s="1255"/>
      <c r="L45" s="1240"/>
      <c r="M45" s="1241"/>
      <c r="N45" s="1240"/>
      <c r="O45" s="1276"/>
      <c r="P45" s="732"/>
      <c r="Q45" s="1241"/>
      <c r="R45" s="1237"/>
    </row>
    <row r="46" spans="2:18" ht="17.100000000000001" customHeight="1" x14ac:dyDescent="0.25">
      <c r="B46" s="1237"/>
      <c r="C46" s="1237"/>
      <c r="D46" s="1238"/>
      <c r="E46" s="1273"/>
      <c r="F46" s="1249"/>
      <c r="G46" s="745"/>
      <c r="H46" s="745"/>
      <c r="I46" s="746"/>
      <c r="J46" s="1186"/>
      <c r="K46" s="1255"/>
      <c r="L46" s="1240"/>
      <c r="M46" s="1241"/>
      <c r="N46" s="1240"/>
      <c r="O46" s="1029"/>
      <c r="P46" s="1241"/>
      <c r="Q46" s="1241"/>
      <c r="R46" s="1237"/>
    </row>
    <row r="47" spans="2:18" ht="17.100000000000001" customHeight="1" x14ac:dyDescent="0.25">
      <c r="B47" s="1237"/>
      <c r="C47" s="1237"/>
      <c r="D47" s="1238"/>
      <c r="E47" s="1273"/>
      <c r="F47" s="1249"/>
      <c r="G47" s="745"/>
      <c r="H47" s="745"/>
      <c r="I47" s="746"/>
      <c r="J47" s="1186"/>
      <c r="K47" s="1255"/>
      <c r="L47" s="1240"/>
      <c r="M47" s="1241"/>
      <c r="N47" s="1240"/>
      <c r="O47" s="1029"/>
      <c r="P47" s="1241"/>
      <c r="Q47" s="1241"/>
      <c r="R47" s="1237"/>
    </row>
    <row r="48" spans="2:18" ht="17.100000000000001" customHeight="1" x14ac:dyDescent="0.25">
      <c r="B48" s="1237"/>
      <c r="C48" s="1237"/>
      <c r="D48" s="1238"/>
      <c r="E48" s="1273"/>
      <c r="F48" s="1249"/>
      <c r="G48" s="745"/>
      <c r="H48" s="745"/>
      <c r="I48" s="746"/>
      <c r="J48" s="1186"/>
      <c r="K48" s="1255"/>
      <c r="L48" s="1240"/>
      <c r="M48" s="1241"/>
      <c r="N48" s="1240"/>
      <c r="O48" s="1029"/>
      <c r="P48" s="1241"/>
      <c r="Q48" s="1241"/>
      <c r="R48" s="1237"/>
    </row>
    <row r="49" spans="2:24" ht="17.100000000000001" customHeight="1" x14ac:dyDescent="0.25">
      <c r="B49" s="114"/>
      <c r="C49" s="114"/>
      <c r="D49" s="38"/>
      <c r="E49" s="38"/>
      <c r="F49" s="39"/>
      <c r="G49" s="40"/>
      <c r="H49" s="41"/>
      <c r="I49" s="42"/>
      <c r="J49" s="43"/>
      <c r="K49" s="93"/>
      <c r="L49" s="175"/>
      <c r="M49" s="148"/>
      <c r="N49" s="175"/>
      <c r="O49" s="442"/>
      <c r="P49" s="61"/>
      <c r="Q49" s="61"/>
      <c r="R49" s="115"/>
    </row>
    <row r="50" spans="2:24" ht="17.100000000000001" customHeight="1" outlineLevel="1" x14ac:dyDescent="0.25">
      <c r="B50" s="94"/>
      <c r="C50" s="44" t="s">
        <v>0</v>
      </c>
      <c r="D50" s="44">
        <f>D45</f>
        <v>0</v>
      </c>
      <c r="E50" s="95"/>
      <c r="F50" s="46"/>
      <c r="G50" s="47"/>
      <c r="H50" s="48"/>
      <c r="I50" s="49"/>
      <c r="J50" s="275">
        <f>SUM(J44:J49)</f>
        <v>0</v>
      </c>
      <c r="K50" s="275">
        <f>SUM(K44:K49)</f>
        <v>0</v>
      </c>
      <c r="L50" s="275">
        <f>SUM(L44:L49)</f>
        <v>0</v>
      </c>
      <c r="M50" s="224"/>
      <c r="N50" s="224"/>
      <c r="O50" s="443"/>
      <c r="P50" s="97"/>
      <c r="Q50" s="97"/>
      <c r="R50" s="98"/>
      <c r="S50" s="23"/>
      <c r="T50" s="23"/>
      <c r="U50" s="23"/>
    </row>
    <row r="51" spans="2:24" ht="17.100000000000001" customHeight="1" x14ac:dyDescent="0.25">
      <c r="B51" s="34"/>
      <c r="C51" s="34"/>
      <c r="D51" s="35"/>
      <c r="E51" s="85"/>
      <c r="F51" s="269"/>
      <c r="G51" s="86"/>
      <c r="H51" s="273"/>
      <c r="I51" s="87"/>
      <c r="J51" s="88"/>
      <c r="K51" s="36"/>
      <c r="L51" s="212"/>
      <c r="M51" s="201"/>
      <c r="N51" s="212"/>
      <c r="O51" s="441"/>
      <c r="P51" s="37"/>
      <c r="Q51" s="37"/>
      <c r="R51" s="34"/>
    </row>
    <row r="52" spans="2:24" ht="17.100000000000001" customHeight="1" x14ac:dyDescent="0.25">
      <c r="B52" s="1237"/>
      <c r="C52" s="1237"/>
      <c r="D52" s="725"/>
      <c r="E52" s="1273"/>
      <c r="F52" s="1249"/>
      <c r="G52" s="745"/>
      <c r="H52" s="745"/>
      <c r="I52" s="746"/>
      <c r="J52" s="1186"/>
      <c r="K52" s="1255"/>
      <c r="L52" s="1240"/>
      <c r="M52" s="1241"/>
      <c r="N52" s="1240"/>
      <c r="O52" s="1276"/>
      <c r="P52" s="732"/>
      <c r="Q52" s="1241"/>
      <c r="R52" s="1237"/>
    </row>
    <row r="53" spans="2:24" ht="17.100000000000001" customHeight="1" x14ac:dyDescent="0.25">
      <c r="B53" s="1237"/>
      <c r="C53" s="1237"/>
      <c r="D53" s="1238"/>
      <c r="E53" s="1273"/>
      <c r="F53" s="1249"/>
      <c r="G53" s="745"/>
      <c r="H53" s="745"/>
      <c r="I53" s="746"/>
      <c r="J53" s="1186"/>
      <c r="K53" s="1255"/>
      <c r="L53" s="1240"/>
      <c r="M53" s="1241"/>
      <c r="N53" s="1240"/>
      <c r="O53" s="1029"/>
      <c r="P53" s="1241"/>
      <c r="Q53" s="1241"/>
      <c r="R53" s="1237"/>
    </row>
    <row r="54" spans="2:24" ht="17.100000000000001" customHeight="1" x14ac:dyDescent="0.25">
      <c r="B54" s="1237"/>
      <c r="C54" s="1237"/>
      <c r="D54" s="1238"/>
      <c r="E54" s="1273"/>
      <c r="F54" s="1249"/>
      <c r="G54" s="745"/>
      <c r="H54" s="745"/>
      <c r="I54" s="746"/>
      <c r="J54" s="1186"/>
      <c r="K54" s="1255"/>
      <c r="L54" s="1240"/>
      <c r="M54" s="1241"/>
      <c r="N54" s="1240"/>
      <c r="O54" s="1029"/>
      <c r="P54" s="1241"/>
      <c r="Q54" s="1241"/>
      <c r="R54" s="1237"/>
    </row>
    <row r="55" spans="2:24" ht="17.100000000000001" customHeight="1" x14ac:dyDescent="0.25">
      <c r="B55" s="1237"/>
      <c r="C55" s="1237"/>
      <c r="D55" s="1238"/>
      <c r="E55" s="1273"/>
      <c r="F55" s="1249"/>
      <c r="G55" s="745"/>
      <c r="H55" s="745"/>
      <c r="I55" s="746"/>
      <c r="J55" s="1186"/>
      <c r="K55" s="1255"/>
      <c r="L55" s="1240"/>
      <c r="M55" s="1241"/>
      <c r="N55" s="1240"/>
      <c r="O55" s="1029"/>
      <c r="P55" s="1241"/>
      <c r="Q55" s="1241"/>
      <c r="R55" s="1237"/>
    </row>
    <row r="56" spans="2:24" ht="17.100000000000001" customHeight="1" x14ac:dyDescent="0.25">
      <c r="B56" s="523"/>
      <c r="C56" s="523"/>
      <c r="D56" s="524"/>
      <c r="E56" s="1273"/>
      <c r="F56" s="1249"/>
      <c r="G56" s="745"/>
      <c r="H56" s="745"/>
      <c r="I56" s="746"/>
      <c r="J56" s="1186"/>
      <c r="K56" s="910"/>
      <c r="L56" s="471"/>
      <c r="M56" s="1034"/>
      <c r="N56" s="471"/>
      <c r="O56" s="550"/>
      <c r="P56" s="1034"/>
      <c r="Q56" s="1034"/>
      <c r="R56" s="523"/>
    </row>
    <row r="57" spans="2:24" ht="17.100000000000001" customHeight="1" x14ac:dyDescent="0.25">
      <c r="B57" s="114"/>
      <c r="C57" s="114"/>
      <c r="D57" s="38"/>
      <c r="E57" s="38"/>
      <c r="F57" s="39"/>
      <c r="G57" s="40"/>
      <c r="H57" s="41"/>
      <c r="I57" s="42"/>
      <c r="J57" s="43"/>
      <c r="K57" s="93"/>
      <c r="L57" s="175"/>
      <c r="M57" s="148"/>
      <c r="N57" s="175"/>
      <c r="O57" s="442"/>
      <c r="P57" s="61"/>
      <c r="Q57" s="61"/>
      <c r="R57" s="115"/>
    </row>
    <row r="58" spans="2:24" ht="17.100000000000001" customHeight="1" outlineLevel="1" x14ac:dyDescent="0.25">
      <c r="B58" s="94"/>
      <c r="C58" s="44" t="s">
        <v>0</v>
      </c>
      <c r="D58" s="44">
        <f>D52</f>
        <v>0</v>
      </c>
      <c r="E58" s="95"/>
      <c r="F58" s="46"/>
      <c r="G58" s="47"/>
      <c r="H58" s="48"/>
      <c r="I58" s="49"/>
      <c r="J58" s="275">
        <f>SUM(J51:J57)</f>
        <v>0</v>
      </c>
      <c r="K58" s="275">
        <f>SUM(K51:K57)</f>
        <v>0</v>
      </c>
      <c r="L58" s="275">
        <f>SUM(L51:L57)</f>
        <v>0</v>
      </c>
      <c r="M58" s="224"/>
      <c r="N58" s="224"/>
      <c r="O58" s="443"/>
      <c r="P58" s="97"/>
      <c r="Q58" s="97"/>
      <c r="R58" s="98"/>
      <c r="S58" s="23"/>
      <c r="T58" s="23"/>
      <c r="U58" s="23"/>
    </row>
    <row r="59" spans="2:24" ht="7.5" customHeight="1" x14ac:dyDescent="0.25">
      <c r="B59" s="63"/>
      <c r="C59" s="64"/>
      <c r="D59" s="64"/>
      <c r="E59" s="63"/>
      <c r="F59" s="68"/>
      <c r="G59" s="66"/>
      <c r="H59" s="68"/>
      <c r="I59" s="67"/>
      <c r="J59" s="68"/>
      <c r="K59" s="661"/>
      <c r="L59" s="662"/>
      <c r="O59" s="437"/>
      <c r="P59" s="71"/>
      <c r="Q59" s="71"/>
      <c r="R59" s="72"/>
      <c r="S59" s="73"/>
      <c r="T59" s="73"/>
      <c r="U59" s="73"/>
      <c r="V59" s="109"/>
      <c r="W59" s="109"/>
      <c r="X59" s="109"/>
    </row>
    <row r="60" spans="2:24" ht="17.100000000000001" customHeight="1" x14ac:dyDescent="0.25">
      <c r="B60" s="1428">
        <f>COUNT(B10:B59)</f>
        <v>0</v>
      </c>
      <c r="C60" s="44" t="s">
        <v>59</v>
      </c>
      <c r="D60" s="44">
        <f>D13+D17+D43+D50+D58</f>
        <v>0</v>
      </c>
      <c r="E60" s="75"/>
      <c r="F60" s="122"/>
      <c r="G60" s="76"/>
      <c r="H60" s="123"/>
      <c r="I60" s="77"/>
      <c r="J60" s="427">
        <f>J13+J17+J43+J50+J58</f>
        <v>0</v>
      </c>
      <c r="K60" s="275">
        <f>K13+K17+K43+K50+K58</f>
        <v>0</v>
      </c>
      <c r="L60" s="275">
        <f>L13+L17+L43+L50+L58</f>
        <v>0</v>
      </c>
      <c r="M60" s="281"/>
      <c r="N60" s="280"/>
      <c r="O60" s="438"/>
      <c r="P60" s="52"/>
      <c r="Q60" s="52"/>
      <c r="R60" s="53"/>
      <c r="S60" s="109"/>
      <c r="T60" s="109"/>
      <c r="U60" s="109"/>
      <c r="V60" s="109"/>
      <c r="W60" s="109"/>
      <c r="X60" s="109"/>
    </row>
    <row r="61" spans="2:24" ht="17.100000000000001" customHeight="1" x14ac:dyDescent="0.25">
      <c r="B61" s="124"/>
      <c r="C61" s="124"/>
      <c r="D61" s="124"/>
      <c r="E61" s="233"/>
      <c r="F61" s="130"/>
      <c r="G61" s="126"/>
      <c r="H61" s="130"/>
      <c r="I61" s="126"/>
      <c r="J61" s="125"/>
      <c r="K61" s="127"/>
      <c r="O61" s="439"/>
      <c r="P61" s="126"/>
      <c r="Q61" s="126"/>
      <c r="R61" s="129"/>
    </row>
    <row r="62" spans="2:24" ht="17.100000000000001" customHeight="1" x14ac:dyDescent="0.25">
      <c r="B62" s="78" t="s">
        <v>23</v>
      </c>
      <c r="C62" s="79" t="s">
        <v>127</v>
      </c>
      <c r="D62" s="80"/>
      <c r="E62" s="234"/>
      <c r="F62" s="81"/>
      <c r="G62" s="80"/>
      <c r="H62" s="81"/>
      <c r="I62" s="80"/>
      <c r="J62" s="80"/>
      <c r="K62" s="82"/>
      <c r="O62" s="440"/>
      <c r="P62" s="80"/>
      <c r="Q62" s="80"/>
      <c r="R62" s="83"/>
    </row>
    <row r="63" spans="2:24" ht="17.100000000000001" customHeight="1" x14ac:dyDescent="0.25">
      <c r="B63" s="1643" t="s">
        <v>2</v>
      </c>
      <c r="C63" s="1643" t="s">
        <v>4</v>
      </c>
      <c r="D63" s="1643" t="s">
        <v>9</v>
      </c>
      <c r="E63" s="1655" t="s">
        <v>3</v>
      </c>
      <c r="F63" s="1656" t="s">
        <v>98</v>
      </c>
      <c r="G63" s="1657"/>
      <c r="H63" s="1657"/>
      <c r="I63" s="1657"/>
      <c r="J63" s="1658"/>
      <c r="K63" s="1659" t="s">
        <v>11</v>
      </c>
      <c r="L63" s="1659" t="s">
        <v>13</v>
      </c>
      <c r="M63" s="1660" t="s">
        <v>49</v>
      </c>
      <c r="N63" s="1660" t="s">
        <v>50</v>
      </c>
      <c r="O63" s="1661" t="s">
        <v>5</v>
      </c>
      <c r="P63" s="1643" t="s">
        <v>6</v>
      </c>
      <c r="Q63" s="1643" t="s">
        <v>61</v>
      </c>
      <c r="R63" s="1643" t="s">
        <v>7</v>
      </c>
      <c r="T63" s="84"/>
    </row>
    <row r="64" spans="2:24" ht="17.100000000000001" customHeight="1" x14ac:dyDescent="0.25">
      <c r="B64" s="1637"/>
      <c r="C64" s="1637"/>
      <c r="D64" s="1637"/>
      <c r="E64" s="1645"/>
      <c r="F64" s="1649"/>
      <c r="G64" s="1650"/>
      <c r="H64" s="1650"/>
      <c r="I64" s="1650"/>
      <c r="J64" s="1651"/>
      <c r="K64" s="1640"/>
      <c r="L64" s="1640"/>
      <c r="M64" s="1640"/>
      <c r="N64" s="1640"/>
      <c r="O64" s="1642"/>
      <c r="P64" s="1637"/>
      <c r="Q64" s="1637"/>
      <c r="R64" s="1637"/>
    </row>
    <row r="65" spans="2:21" ht="17.100000000000001" customHeight="1" x14ac:dyDescent="0.25">
      <c r="B65" s="34"/>
      <c r="C65" s="34"/>
      <c r="D65" s="35"/>
      <c r="E65" s="85"/>
      <c r="F65" s="269"/>
      <c r="G65" s="86"/>
      <c r="H65" s="273"/>
      <c r="I65" s="87"/>
      <c r="J65" s="88"/>
      <c r="K65" s="36"/>
      <c r="L65" s="212"/>
      <c r="M65" s="201"/>
      <c r="N65" s="212"/>
      <c r="O65" s="441"/>
      <c r="P65" s="37"/>
      <c r="Q65" s="37"/>
      <c r="R65" s="34"/>
    </row>
    <row r="66" spans="2:21" ht="17.100000000000001" customHeight="1" x14ac:dyDescent="0.25">
      <c r="B66" s="1237"/>
      <c r="C66" s="1237"/>
      <c r="D66" s="725"/>
      <c r="E66" s="1273"/>
      <c r="F66" s="1249"/>
      <c r="G66" s="745"/>
      <c r="H66" s="745"/>
      <c r="I66" s="746"/>
      <c r="J66" s="1186"/>
      <c r="K66" s="1255"/>
      <c r="L66" s="1240"/>
      <c r="M66" s="1241"/>
      <c r="N66" s="1240"/>
      <c r="O66" s="1276"/>
      <c r="P66" s="732"/>
      <c r="Q66" s="1241"/>
      <c r="R66" s="1237"/>
    </row>
    <row r="67" spans="2:21" ht="17.100000000000001" customHeight="1" x14ac:dyDescent="0.25">
      <c r="B67" s="1237"/>
      <c r="C67" s="1237"/>
      <c r="D67" s="1238"/>
      <c r="E67" s="1273"/>
      <c r="F67" s="1249"/>
      <c r="G67" s="745"/>
      <c r="H67" s="745"/>
      <c r="I67" s="746"/>
      <c r="J67" s="1186"/>
      <c r="K67" s="1255"/>
      <c r="L67" s="1240"/>
      <c r="M67" s="1241"/>
      <c r="N67" s="1240"/>
      <c r="O67" s="1029"/>
      <c r="P67" s="1241"/>
      <c r="Q67" s="1241"/>
      <c r="R67" s="1237"/>
    </row>
    <row r="68" spans="2:21" ht="17.100000000000001" customHeight="1" x14ac:dyDescent="0.25">
      <c r="B68" s="1237"/>
      <c r="C68" s="1237"/>
      <c r="D68" s="1238"/>
      <c r="E68" s="1273"/>
      <c r="F68" s="1249"/>
      <c r="G68" s="745"/>
      <c r="H68" s="745"/>
      <c r="I68" s="746"/>
      <c r="J68" s="1186"/>
      <c r="K68" s="1255"/>
      <c r="L68" s="1240"/>
      <c r="M68" s="1241"/>
      <c r="N68" s="1240"/>
      <c r="O68" s="1029"/>
      <c r="P68" s="1241"/>
      <c r="Q68" s="1241"/>
      <c r="R68" s="1237"/>
    </row>
    <row r="69" spans="2:21" ht="17.100000000000001" customHeight="1" x14ac:dyDescent="0.25">
      <c r="B69" s="114"/>
      <c r="C69" s="114"/>
      <c r="D69" s="38"/>
      <c r="E69" s="38"/>
      <c r="F69" s="39"/>
      <c r="G69" s="40"/>
      <c r="H69" s="41"/>
      <c r="I69" s="42"/>
      <c r="J69" s="43"/>
      <c r="K69" s="93"/>
      <c r="L69" s="175"/>
      <c r="M69" s="148"/>
      <c r="N69" s="175"/>
      <c r="O69" s="442"/>
      <c r="P69" s="61"/>
      <c r="Q69" s="61"/>
      <c r="R69" s="115"/>
    </row>
    <row r="70" spans="2:21" ht="17.100000000000001" customHeight="1" outlineLevel="1" x14ac:dyDescent="0.25">
      <c r="B70" s="94"/>
      <c r="C70" s="44" t="s">
        <v>0</v>
      </c>
      <c r="D70" s="44">
        <f>D66</f>
        <v>0</v>
      </c>
      <c r="E70" s="95"/>
      <c r="F70" s="46"/>
      <c r="G70" s="47"/>
      <c r="H70" s="48"/>
      <c r="I70" s="49"/>
      <c r="J70" s="275">
        <f>SUM(J65:J69)</f>
        <v>0</v>
      </c>
      <c r="K70" s="275">
        <f>SUM(K65:K69)</f>
        <v>0</v>
      </c>
      <c r="L70" s="275">
        <f>SUM(L65:L69)</f>
        <v>0</v>
      </c>
      <c r="M70" s="224"/>
      <c r="N70" s="224"/>
      <c r="O70" s="443"/>
      <c r="P70" s="97"/>
      <c r="Q70" s="97"/>
      <c r="R70" s="98"/>
      <c r="S70" s="23"/>
      <c r="T70" s="23"/>
      <c r="U70" s="23"/>
    </row>
    <row r="71" spans="2:21" ht="17.100000000000001" customHeight="1" x14ac:dyDescent="0.25">
      <c r="B71" s="34"/>
      <c r="C71" s="34"/>
      <c r="D71" s="35"/>
      <c r="E71" s="85"/>
      <c r="F71" s="269"/>
      <c r="G71" s="86"/>
      <c r="H71" s="273"/>
      <c r="I71" s="87"/>
      <c r="J71" s="88"/>
      <c r="K71" s="36"/>
      <c r="L71" s="212"/>
      <c r="M71" s="201"/>
      <c r="N71" s="212"/>
      <c r="O71" s="441"/>
      <c r="P71" s="37"/>
      <c r="Q71" s="37"/>
      <c r="R71" s="34"/>
    </row>
    <row r="72" spans="2:21" ht="17.100000000000001" customHeight="1" x14ac:dyDescent="0.25">
      <c r="B72" s="1237"/>
      <c r="C72" s="1237"/>
      <c r="D72" s="725"/>
      <c r="E72" s="1273"/>
      <c r="F72" s="1249"/>
      <c r="G72" s="745"/>
      <c r="H72" s="745"/>
      <c r="I72" s="746"/>
      <c r="J72" s="1186"/>
      <c r="K72" s="1255"/>
      <c r="L72" s="1240"/>
      <c r="M72" s="1241"/>
      <c r="N72" s="1240"/>
      <c r="O72" s="1276"/>
      <c r="P72" s="732"/>
      <c r="Q72" s="1241"/>
      <c r="R72" s="1237"/>
    </row>
    <row r="73" spans="2:21" ht="17.100000000000001" customHeight="1" x14ac:dyDescent="0.25">
      <c r="B73" s="1237"/>
      <c r="C73" s="1237"/>
      <c r="D73" s="1238"/>
      <c r="E73" s="1273"/>
      <c r="F73" s="1249"/>
      <c r="G73" s="745"/>
      <c r="H73" s="745"/>
      <c r="I73" s="746"/>
      <c r="J73" s="1186"/>
      <c r="K73" s="1255"/>
      <c r="L73" s="1240"/>
      <c r="M73" s="1241"/>
      <c r="N73" s="1240"/>
      <c r="O73" s="1029"/>
      <c r="P73" s="1241"/>
      <c r="Q73" s="1241"/>
      <c r="R73" s="1237"/>
    </row>
    <row r="74" spans="2:21" ht="17.100000000000001" customHeight="1" x14ac:dyDescent="0.25">
      <c r="B74" s="1237"/>
      <c r="C74" s="1237"/>
      <c r="D74" s="1238"/>
      <c r="E74" s="1273"/>
      <c r="F74" s="1249"/>
      <c r="G74" s="745"/>
      <c r="H74" s="745"/>
      <c r="I74" s="746"/>
      <c r="J74" s="1186"/>
      <c r="K74" s="1255"/>
      <c r="L74" s="1240"/>
      <c r="M74" s="1241"/>
      <c r="N74" s="1240"/>
      <c r="O74" s="1029"/>
      <c r="P74" s="1241"/>
      <c r="Q74" s="1241"/>
      <c r="R74" s="1237"/>
    </row>
    <row r="75" spans="2:21" ht="17.100000000000001" customHeight="1" x14ac:dyDescent="0.25">
      <c r="B75" s="114"/>
      <c r="C75" s="114"/>
      <c r="D75" s="38"/>
      <c r="E75" s="38"/>
      <c r="F75" s="39"/>
      <c r="G75" s="40"/>
      <c r="H75" s="41"/>
      <c r="I75" s="42"/>
      <c r="J75" s="43"/>
      <c r="K75" s="93"/>
      <c r="L75" s="175"/>
      <c r="M75" s="148"/>
      <c r="N75" s="175"/>
      <c r="O75" s="442"/>
      <c r="P75" s="61"/>
      <c r="Q75" s="61"/>
      <c r="R75" s="115"/>
    </row>
    <row r="76" spans="2:21" ht="17.100000000000001" customHeight="1" outlineLevel="1" x14ac:dyDescent="0.25">
      <c r="B76" s="94"/>
      <c r="C76" s="44" t="s">
        <v>0</v>
      </c>
      <c r="D76" s="44">
        <f>D72</f>
        <v>0</v>
      </c>
      <c r="E76" s="95"/>
      <c r="F76" s="46"/>
      <c r="G76" s="47"/>
      <c r="H76" s="48"/>
      <c r="I76" s="49"/>
      <c r="J76" s="275">
        <f>SUM(J71:J75)</f>
        <v>0</v>
      </c>
      <c r="K76" s="275">
        <f>SUM(K71:K75)</f>
        <v>0</v>
      </c>
      <c r="L76" s="275">
        <f>SUM(L71:L75)</f>
        <v>0</v>
      </c>
      <c r="M76" s="224"/>
      <c r="N76" s="224"/>
      <c r="O76" s="443"/>
      <c r="P76" s="97"/>
      <c r="Q76" s="97"/>
      <c r="R76" s="98"/>
      <c r="S76" s="23"/>
      <c r="T76" s="23"/>
      <c r="U76" s="23"/>
    </row>
    <row r="77" spans="2:21" ht="7.5" customHeight="1" x14ac:dyDescent="0.25">
      <c r="B77" s="63"/>
      <c r="C77" s="64"/>
      <c r="D77" s="64"/>
      <c r="E77" s="63"/>
      <c r="F77" s="68"/>
      <c r="G77" s="66"/>
      <c r="H77" s="68"/>
      <c r="I77" s="67"/>
      <c r="J77" s="68"/>
      <c r="K77" s="69"/>
      <c r="L77" s="23"/>
      <c r="M77" s="23"/>
      <c r="N77" s="23"/>
      <c r="O77" s="437"/>
      <c r="P77" s="71"/>
      <c r="Q77" s="71"/>
      <c r="R77" s="72"/>
    </row>
    <row r="78" spans="2:21" ht="17.100000000000001" customHeight="1" x14ac:dyDescent="0.25">
      <c r="B78" s="1428">
        <f>COUNT(B65:B77)</f>
        <v>0</v>
      </c>
      <c r="C78" s="44" t="s">
        <v>60</v>
      </c>
      <c r="D78" s="44">
        <f>D70+D76</f>
        <v>0</v>
      </c>
      <c r="E78" s="75"/>
      <c r="F78" s="122"/>
      <c r="G78" s="76"/>
      <c r="H78" s="123"/>
      <c r="I78" s="77"/>
      <c r="J78" s="278">
        <f>J70+J76</f>
        <v>0</v>
      </c>
      <c r="K78" s="278">
        <f>K70+K76</f>
        <v>0</v>
      </c>
      <c r="L78" s="278">
        <f>L70+L76</f>
        <v>0</v>
      </c>
      <c r="M78" s="224"/>
      <c r="N78" s="224"/>
      <c r="O78" s="438"/>
      <c r="P78" s="52"/>
      <c r="Q78" s="52"/>
      <c r="R78" s="53"/>
    </row>
    <row r="79" spans="2:21" ht="7.5" customHeight="1" x14ac:dyDescent="0.25">
      <c r="B79" s="99"/>
      <c r="C79" s="99"/>
      <c r="D79" s="99"/>
      <c r="E79" s="99"/>
      <c r="F79" s="272"/>
      <c r="G79" s="99"/>
      <c r="H79" s="272"/>
      <c r="I79" s="99"/>
      <c r="J79" s="279"/>
      <c r="K79" s="99"/>
      <c r="O79" s="444"/>
      <c r="P79" s="99"/>
      <c r="Q79" s="99"/>
      <c r="R79" s="99"/>
    </row>
    <row r="80" spans="2:21" ht="17.100000000000001" customHeight="1" thickBot="1" x14ac:dyDescent="0.3">
      <c r="B80" s="100">
        <f>B78+B60</f>
        <v>0</v>
      </c>
      <c r="C80" s="100" t="s">
        <v>8</v>
      </c>
      <c r="D80" s="101">
        <f>D78+D60</f>
        <v>0</v>
      </c>
      <c r="E80" s="120"/>
      <c r="F80" s="103"/>
      <c r="G80" s="104"/>
      <c r="H80" s="103"/>
      <c r="I80" s="104"/>
      <c r="J80" s="105">
        <f>J60+J78</f>
        <v>0</v>
      </c>
      <c r="K80" s="105">
        <f>K60+K78</f>
        <v>0</v>
      </c>
      <c r="L80" s="105">
        <f>L60+L78</f>
        <v>0</v>
      </c>
      <c r="M80" s="345"/>
      <c r="N80" s="346"/>
      <c r="O80" s="445"/>
      <c r="P80" s="348"/>
      <c r="Q80" s="348"/>
      <c r="R80" s="349"/>
    </row>
    <row r="81" spans="2:31" ht="18" customHeight="1" thickTop="1" x14ac:dyDescent="0.25">
      <c r="B81" s="1662"/>
      <c r="C81" s="1662"/>
      <c r="D81" s="1662"/>
      <c r="E81" s="1662"/>
      <c r="F81" s="1662"/>
      <c r="G81" s="1662"/>
      <c r="H81" s="1662"/>
      <c r="I81" s="1662"/>
      <c r="J81" s="1662"/>
      <c r="K81" s="1662"/>
      <c r="L81" s="1663"/>
      <c r="M81" s="1663"/>
      <c r="N81" s="165"/>
    </row>
    <row r="82" spans="2:31" ht="18" customHeight="1" x14ac:dyDescent="0.25"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165"/>
    </row>
    <row r="83" spans="2:31" ht="18" customHeight="1" x14ac:dyDescent="0.25">
      <c r="B83" s="1652" t="s">
        <v>37</v>
      </c>
      <c r="C83" s="1652"/>
      <c r="D83" s="1652"/>
      <c r="E83" s="1652"/>
      <c r="F83" s="1652"/>
      <c r="G83" s="1652"/>
      <c r="H83" s="1652"/>
      <c r="I83" s="1652"/>
      <c r="J83" s="1652"/>
      <c r="K83" s="1652"/>
      <c r="L83" s="1652"/>
      <c r="M83" s="1652"/>
      <c r="N83" s="1652"/>
      <c r="O83" s="1652"/>
      <c r="P83" s="1652"/>
      <c r="Q83" s="1652"/>
      <c r="R83" s="1652"/>
    </row>
    <row r="84" spans="2:31" ht="18" customHeight="1" x14ac:dyDescent="0.25">
      <c r="B84" s="1652" t="s">
        <v>1</v>
      </c>
      <c r="C84" s="1652"/>
      <c r="D84" s="1652"/>
      <c r="E84" s="1652"/>
      <c r="F84" s="1652"/>
      <c r="G84" s="1652"/>
      <c r="H84" s="1652"/>
      <c r="I84" s="1652"/>
      <c r="J84" s="1652"/>
      <c r="K84" s="1652"/>
      <c r="L84" s="1652"/>
      <c r="M84" s="1652"/>
      <c r="N84" s="1652"/>
      <c r="O84" s="1652"/>
      <c r="P84" s="1652"/>
      <c r="Q84" s="1652"/>
      <c r="R84" s="1652"/>
    </row>
    <row r="85" spans="2:31" ht="18" customHeight="1" x14ac:dyDescent="0.25">
      <c r="B85" s="1652" t="str">
        <f>Rekap!B3</f>
        <v>BULAN JANUARI 2020</v>
      </c>
      <c r="C85" s="1652"/>
      <c r="D85" s="1652"/>
      <c r="E85" s="1652"/>
      <c r="F85" s="1652"/>
      <c r="G85" s="1652"/>
      <c r="H85" s="1652"/>
      <c r="I85" s="1652"/>
      <c r="J85" s="1652"/>
      <c r="K85" s="1652"/>
      <c r="L85" s="1652"/>
      <c r="M85" s="1652"/>
      <c r="N85" s="1652"/>
      <c r="O85" s="1652"/>
      <c r="P85" s="1652"/>
      <c r="Q85" s="1652"/>
      <c r="R85" s="1652"/>
    </row>
    <row r="86" spans="2:31" ht="18" customHeight="1" thickBot="1" x14ac:dyDescent="0.3">
      <c r="B86" s="1653"/>
      <c r="C86" s="1653"/>
      <c r="D86" s="1653"/>
      <c r="E86" s="1653"/>
      <c r="F86" s="1653"/>
      <c r="G86" s="1653"/>
      <c r="H86" s="1653"/>
      <c r="I86" s="1653"/>
      <c r="J86" s="1653"/>
      <c r="K86" s="1653"/>
      <c r="L86" s="1653"/>
      <c r="M86" s="1653"/>
      <c r="N86" s="1653"/>
      <c r="O86" s="1653"/>
      <c r="P86" s="1653"/>
      <c r="Q86" s="373"/>
      <c r="R86" s="29"/>
    </row>
    <row r="87" spans="2:31" ht="5.25" customHeight="1" thickTop="1" x14ac:dyDescent="0.25">
      <c r="B87" s="30"/>
      <c r="C87" s="31"/>
      <c r="D87" s="374"/>
      <c r="E87" s="155"/>
      <c r="F87" s="374"/>
      <c r="G87" s="374"/>
      <c r="H87" s="374"/>
      <c r="I87" s="374"/>
      <c r="J87" s="155"/>
      <c r="L87" s="27"/>
      <c r="M87" s="27"/>
      <c r="N87" s="202"/>
      <c r="O87" s="446"/>
      <c r="P87" s="374"/>
      <c r="Q87" s="374"/>
    </row>
    <row r="88" spans="2:31" ht="17.100000000000001" customHeight="1" x14ac:dyDescent="0.25">
      <c r="B88" s="30" t="s">
        <v>15</v>
      </c>
      <c r="C88" s="31" t="s">
        <v>58</v>
      </c>
      <c r="D88" s="374"/>
      <c r="E88" s="155"/>
      <c r="F88" s="374"/>
      <c r="G88" s="374"/>
      <c r="H88" s="374"/>
      <c r="I88" s="374"/>
      <c r="J88" s="155"/>
      <c r="L88" s="27"/>
      <c r="M88" s="27"/>
      <c r="N88" s="202"/>
      <c r="O88" s="446"/>
      <c r="P88" s="374"/>
      <c r="Q88" s="374"/>
    </row>
    <row r="89" spans="2:31" ht="18" customHeight="1" x14ac:dyDescent="0.25">
      <c r="B89" s="78" t="s">
        <v>22</v>
      </c>
      <c r="C89" s="79" t="s">
        <v>126</v>
      </c>
      <c r="D89" s="374"/>
      <c r="E89" s="32"/>
      <c r="F89" s="33"/>
      <c r="G89" s="374"/>
      <c r="H89" s="33"/>
      <c r="I89" s="374"/>
      <c r="J89" s="374"/>
      <c r="L89" s="374"/>
      <c r="M89" s="374"/>
    </row>
    <row r="90" spans="2:31" ht="17.100000000000001" customHeight="1" x14ac:dyDescent="0.25">
      <c r="B90" s="1654" t="s">
        <v>2</v>
      </c>
      <c r="C90" s="1654" t="s">
        <v>4</v>
      </c>
      <c r="D90" s="1643" t="s">
        <v>9</v>
      </c>
      <c r="E90" s="1655" t="s">
        <v>3</v>
      </c>
      <c r="F90" s="1656" t="s">
        <v>98</v>
      </c>
      <c r="G90" s="1657"/>
      <c r="H90" s="1657"/>
      <c r="I90" s="1657"/>
      <c r="J90" s="1658"/>
      <c r="K90" s="1659" t="s">
        <v>11</v>
      </c>
      <c r="L90" s="1659" t="s">
        <v>13</v>
      </c>
      <c r="M90" s="1660" t="s">
        <v>49</v>
      </c>
      <c r="N90" s="1660" t="s">
        <v>50</v>
      </c>
      <c r="O90" s="1661" t="s">
        <v>5</v>
      </c>
      <c r="P90" s="1643" t="s">
        <v>6</v>
      </c>
      <c r="Q90" s="1643" t="s">
        <v>61</v>
      </c>
      <c r="R90" s="1643" t="s">
        <v>7</v>
      </c>
      <c r="T90" s="1638" t="s">
        <v>128</v>
      </c>
      <c r="U90" s="1638"/>
      <c r="V90" s="1638"/>
      <c r="W90" s="1638"/>
      <c r="X90" s="1638"/>
      <c r="Y90" s="1638"/>
      <c r="Z90" s="1638"/>
      <c r="AA90" s="1638"/>
      <c r="AB90" s="1638"/>
      <c r="AC90" s="1638"/>
      <c r="AD90" s="1638"/>
      <c r="AE90" s="1638"/>
    </row>
    <row r="91" spans="2:31" ht="17.100000000000001" customHeight="1" x14ac:dyDescent="0.25">
      <c r="B91" s="1637"/>
      <c r="C91" s="1637"/>
      <c r="D91" s="1637"/>
      <c r="E91" s="1645"/>
      <c r="F91" s="1649"/>
      <c r="G91" s="1650"/>
      <c r="H91" s="1650"/>
      <c r="I91" s="1650"/>
      <c r="J91" s="1651"/>
      <c r="K91" s="1640"/>
      <c r="L91" s="1640"/>
      <c r="M91" s="1640"/>
      <c r="N91" s="1640"/>
      <c r="O91" s="1642"/>
      <c r="P91" s="1637"/>
      <c r="Q91" s="1637"/>
      <c r="R91" s="1637"/>
      <c r="T91" s="372" t="s">
        <v>38</v>
      </c>
      <c r="U91" s="372" t="s">
        <v>39</v>
      </c>
      <c r="V91" s="372" t="s">
        <v>40</v>
      </c>
      <c r="W91" s="372" t="s">
        <v>41</v>
      </c>
      <c r="X91" s="372" t="s">
        <v>36</v>
      </c>
      <c r="Y91" s="372" t="s">
        <v>42</v>
      </c>
      <c r="Z91" s="372" t="s">
        <v>43</v>
      </c>
      <c r="AA91" s="372" t="s">
        <v>44</v>
      </c>
      <c r="AB91" s="372" t="s">
        <v>45</v>
      </c>
      <c r="AC91" s="372" t="s">
        <v>46</v>
      </c>
      <c r="AD91" s="372" t="s">
        <v>47</v>
      </c>
      <c r="AE91" s="372" t="s">
        <v>48</v>
      </c>
    </row>
    <row r="92" spans="2:31" ht="17.100000000000001" customHeight="1" x14ac:dyDescent="0.25">
      <c r="B92" s="180"/>
      <c r="C92" s="181"/>
      <c r="D92" s="117"/>
      <c r="E92" s="118"/>
      <c r="F92" s="182"/>
      <c r="G92" s="110"/>
      <c r="H92" s="183"/>
      <c r="I92" s="184"/>
      <c r="J92" s="185"/>
      <c r="K92" s="186"/>
      <c r="L92" s="186"/>
      <c r="M92" s="119"/>
      <c r="N92" s="187"/>
      <c r="O92" s="447"/>
      <c r="P92" s="187"/>
      <c r="Q92" s="187"/>
      <c r="R92" s="187"/>
      <c r="T92" s="158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</row>
    <row r="93" spans="2:31" ht="17.100000000000001" customHeight="1" x14ac:dyDescent="0.25">
      <c r="B93" s="1133"/>
      <c r="C93" s="724"/>
      <c r="D93" s="725"/>
      <c r="E93" s="769"/>
      <c r="F93" s="757"/>
      <c r="G93" s="774"/>
      <c r="H93" s="758"/>
      <c r="I93" s="774"/>
      <c r="J93" s="775"/>
      <c r="K93" s="752"/>
      <c r="L93" s="731"/>
      <c r="M93" s="835"/>
      <c r="N93" s="732"/>
      <c r="O93" s="754"/>
      <c r="P93" s="771"/>
      <c r="Q93" s="771"/>
      <c r="R93" s="724"/>
      <c r="T93" s="1079"/>
      <c r="U93" s="896"/>
      <c r="V93" s="896"/>
      <c r="W93" s="896"/>
      <c r="X93" s="1134"/>
      <c r="Y93" s="896"/>
      <c r="Z93" s="896"/>
      <c r="AA93" s="896"/>
      <c r="AB93" s="896"/>
      <c r="AC93" s="896"/>
      <c r="AD93" s="896"/>
      <c r="AE93" s="896"/>
    </row>
    <row r="94" spans="2:31" ht="17.100000000000001" customHeight="1" x14ac:dyDescent="0.25">
      <c r="B94" s="1133"/>
      <c r="C94" s="724"/>
      <c r="D94" s="725"/>
      <c r="E94" s="725"/>
      <c r="F94" s="757"/>
      <c r="G94" s="774"/>
      <c r="H94" s="758"/>
      <c r="I94" s="774"/>
      <c r="J94" s="775"/>
      <c r="K94" s="752"/>
      <c r="L94" s="731"/>
      <c r="M94" s="835"/>
      <c r="N94" s="732"/>
      <c r="O94" s="754"/>
      <c r="P94" s="771"/>
      <c r="Q94" s="771"/>
      <c r="R94" s="724"/>
      <c r="T94" s="1079"/>
      <c r="U94" s="896"/>
      <c r="V94" s="896"/>
      <c r="W94" s="896"/>
      <c r="X94" s="1134"/>
      <c r="Y94" s="896"/>
      <c r="Z94" s="896"/>
      <c r="AA94" s="896"/>
      <c r="AB94" s="896"/>
      <c r="AC94" s="896"/>
      <c r="AD94" s="896"/>
      <c r="AE94" s="896"/>
    </row>
    <row r="95" spans="2:31" ht="17.100000000000001" customHeight="1" x14ac:dyDescent="0.25">
      <c r="B95" s="730"/>
      <c r="C95" s="730"/>
      <c r="D95" s="725"/>
      <c r="E95" s="773"/>
      <c r="F95" s="757"/>
      <c r="G95" s="774"/>
      <c r="H95" s="758"/>
      <c r="I95" s="774"/>
      <c r="J95" s="775"/>
      <c r="K95" s="776"/>
      <c r="L95" s="731"/>
      <c r="M95" s="835"/>
      <c r="N95" s="732"/>
      <c r="O95" s="754"/>
      <c r="P95" s="771"/>
      <c r="Q95" s="771"/>
      <c r="R95" s="724"/>
      <c r="T95" s="1079"/>
      <c r="U95" s="896"/>
      <c r="V95" s="896"/>
      <c r="W95" s="896"/>
      <c r="X95" s="1134"/>
      <c r="Y95" s="896"/>
      <c r="Z95" s="896"/>
      <c r="AA95" s="896"/>
      <c r="AB95" s="896"/>
      <c r="AC95" s="896"/>
      <c r="AD95" s="896"/>
      <c r="AE95" s="896"/>
    </row>
    <row r="96" spans="2:31" ht="17.100000000000001" customHeight="1" x14ac:dyDescent="0.25">
      <c r="B96" s="142"/>
      <c r="C96" s="142"/>
      <c r="D96" s="143"/>
      <c r="E96" s="188"/>
      <c r="F96" s="189"/>
      <c r="G96" s="190"/>
      <c r="H96" s="298"/>
      <c r="I96" s="191"/>
      <c r="J96" s="296"/>
      <c r="K96" s="144"/>
      <c r="L96" s="144"/>
      <c r="M96" s="144"/>
      <c r="N96" s="203"/>
      <c r="O96" s="448"/>
      <c r="P96" s="154"/>
      <c r="Q96" s="154"/>
      <c r="R96" s="142"/>
      <c r="T96" s="509"/>
      <c r="U96" s="509"/>
      <c r="V96" s="509"/>
      <c r="W96" s="509"/>
      <c r="X96" s="510"/>
      <c r="Y96" s="509"/>
      <c r="Z96" s="509"/>
      <c r="AA96" s="509"/>
      <c r="AB96" s="509"/>
      <c r="AC96" s="509"/>
      <c r="AD96" s="509"/>
      <c r="AE96" s="509"/>
    </row>
    <row r="97" spans="2:31" ht="17.100000000000001" customHeight="1" x14ac:dyDescent="0.25">
      <c r="B97" s="94"/>
      <c r="C97" s="44" t="s">
        <v>0</v>
      </c>
      <c r="D97" s="44">
        <f>D93</f>
        <v>0</v>
      </c>
      <c r="E97" s="95"/>
      <c r="F97" s="46"/>
      <c r="G97" s="47"/>
      <c r="H97" s="48"/>
      <c r="I97" s="49"/>
      <c r="J97" s="275">
        <f>SUM(J92:J96)</f>
        <v>0</v>
      </c>
      <c r="K97" s="275">
        <f>SUM(K92:K96)</f>
        <v>0</v>
      </c>
      <c r="L97" s="275">
        <f>SUM(L92:L96)</f>
        <v>0</v>
      </c>
      <c r="M97" s="224"/>
      <c r="N97" s="224"/>
      <c r="O97" s="449"/>
      <c r="P97" s="97"/>
      <c r="Q97" s="97"/>
      <c r="R97" s="98"/>
      <c r="T97" s="511"/>
      <c r="U97" s="511"/>
      <c r="V97" s="511"/>
      <c r="W97" s="511"/>
      <c r="X97" s="511"/>
      <c r="Y97" s="511"/>
      <c r="Z97" s="511"/>
      <c r="AA97" s="511"/>
      <c r="AB97" s="511"/>
      <c r="AC97" s="511"/>
      <c r="AD97" s="511"/>
      <c r="AE97" s="511"/>
    </row>
    <row r="98" spans="2:31" ht="17.100000000000001" customHeight="1" x14ac:dyDescent="0.25">
      <c r="B98" s="253"/>
      <c r="C98" s="254"/>
      <c r="D98" s="198"/>
      <c r="E98" s="198"/>
      <c r="F98" s="199"/>
      <c r="G98" s="255"/>
      <c r="H98" s="268"/>
      <c r="I98" s="256"/>
      <c r="J98" s="257"/>
      <c r="K98" s="659"/>
      <c r="L98" s="581"/>
      <c r="M98" s="201"/>
      <c r="N98" s="212"/>
      <c r="O98" s="431"/>
      <c r="P98" s="247"/>
      <c r="Q98" s="247"/>
      <c r="R98" s="259"/>
      <c r="T98" s="508"/>
      <c r="U98" s="508"/>
      <c r="V98" s="508"/>
      <c r="W98" s="508"/>
      <c r="X98" s="508"/>
      <c r="Y98" s="508"/>
      <c r="Z98" s="508"/>
      <c r="AA98" s="508"/>
      <c r="AB98" s="508"/>
      <c r="AC98" s="508"/>
      <c r="AD98" s="508"/>
      <c r="AE98" s="508"/>
    </row>
    <row r="99" spans="2:31" ht="17.100000000000001" customHeight="1" x14ac:dyDescent="0.25">
      <c r="B99" s="778"/>
      <c r="C99" s="730"/>
      <c r="D99" s="725"/>
      <c r="E99" s="779"/>
      <c r="F99" s="780"/>
      <c r="G99" s="781"/>
      <c r="H99" s="782"/>
      <c r="I99" s="783"/>
      <c r="J99" s="784"/>
      <c r="K99" s="785"/>
      <c r="L99" s="786"/>
      <c r="M99" s="717"/>
      <c r="N99" s="1178"/>
      <c r="O99" s="787"/>
      <c r="P99" s="788"/>
      <c r="Q99" s="788"/>
      <c r="R99" s="789"/>
      <c r="T99" s="508"/>
      <c r="U99" s="508"/>
      <c r="V99" s="508"/>
      <c r="W99" s="508"/>
      <c r="X99" s="508"/>
      <c r="Y99" s="508"/>
      <c r="Z99" s="508"/>
      <c r="AA99" s="508"/>
      <c r="AB99" s="508"/>
      <c r="AC99" s="508"/>
      <c r="AD99" s="508"/>
      <c r="AE99" s="508"/>
    </row>
    <row r="100" spans="2:31" ht="17.100000000000001" customHeight="1" x14ac:dyDescent="0.25">
      <c r="B100" s="1301"/>
      <c r="C100" s="665"/>
      <c r="D100" s="524"/>
      <c r="E100" s="1194"/>
      <c r="F100" s="1195"/>
      <c r="G100" s="781"/>
      <c r="H100" s="1196"/>
      <c r="I100" s="783"/>
      <c r="J100" s="1197"/>
      <c r="K100" s="1198"/>
      <c r="L100" s="1199"/>
      <c r="M100" s="717"/>
      <c r="N100" s="1201"/>
      <c r="O100" s="1202"/>
      <c r="P100" s="1203"/>
      <c r="Q100" s="1203"/>
      <c r="R100" s="789"/>
      <c r="T100" s="508"/>
      <c r="U100" s="508"/>
      <c r="V100" s="508"/>
      <c r="W100" s="508"/>
      <c r="X100" s="508"/>
      <c r="Y100" s="508"/>
      <c r="Z100" s="508"/>
      <c r="AA100" s="508"/>
      <c r="AB100" s="508"/>
      <c r="AC100" s="508"/>
      <c r="AD100" s="508"/>
      <c r="AE100" s="508"/>
    </row>
    <row r="101" spans="2:31" ht="17.100000000000001" customHeight="1" x14ac:dyDescent="0.25">
      <c r="B101" s="1301"/>
      <c r="C101" s="665"/>
      <c r="D101" s="524"/>
      <c r="E101" s="1194"/>
      <c r="F101" s="1195"/>
      <c r="G101" s="781"/>
      <c r="H101" s="1196"/>
      <c r="I101" s="783"/>
      <c r="J101" s="1197"/>
      <c r="K101" s="1198"/>
      <c r="L101" s="1199"/>
      <c r="M101" s="717"/>
      <c r="N101" s="1201"/>
      <c r="O101" s="1202"/>
      <c r="P101" s="1203"/>
      <c r="Q101" s="1203"/>
      <c r="R101" s="789"/>
      <c r="T101" s="508"/>
      <c r="U101" s="508"/>
      <c r="V101" s="508"/>
      <c r="W101" s="508"/>
      <c r="X101" s="508"/>
      <c r="Y101" s="508"/>
      <c r="Z101" s="508"/>
      <c r="AA101" s="508"/>
      <c r="AB101" s="508"/>
      <c r="AC101" s="508"/>
      <c r="AD101" s="508"/>
      <c r="AE101" s="508"/>
    </row>
    <row r="102" spans="2:31" ht="17.100000000000001" customHeight="1" x14ac:dyDescent="0.25">
      <c r="B102" s="116"/>
      <c r="C102" s="89"/>
      <c r="D102" s="55"/>
      <c r="E102" s="55"/>
      <c r="F102" s="266"/>
      <c r="G102" s="57"/>
      <c r="H102" s="121"/>
      <c r="I102" s="59"/>
      <c r="J102" s="60"/>
      <c r="K102" s="657"/>
      <c r="L102" s="512"/>
      <c r="M102" s="131"/>
      <c r="N102" s="637"/>
      <c r="O102" s="434"/>
      <c r="P102" s="146"/>
      <c r="Q102" s="526"/>
      <c r="R102" s="92"/>
      <c r="T102" s="508"/>
      <c r="U102" s="508"/>
      <c r="V102" s="508"/>
      <c r="W102" s="508"/>
      <c r="X102" s="508"/>
      <c r="Y102" s="508"/>
      <c r="Z102" s="508"/>
      <c r="AA102" s="508"/>
      <c r="AB102" s="508"/>
      <c r="AC102" s="508"/>
      <c r="AD102" s="508"/>
      <c r="AE102" s="508"/>
    </row>
    <row r="103" spans="2:31" ht="17.100000000000001" customHeight="1" x14ac:dyDescent="0.25">
      <c r="B103" s="74"/>
      <c r="C103" s="44" t="s">
        <v>0</v>
      </c>
      <c r="D103" s="44">
        <f>D99</f>
        <v>0</v>
      </c>
      <c r="E103" s="75"/>
      <c r="F103" s="46"/>
      <c r="G103" s="47"/>
      <c r="H103" s="48"/>
      <c r="I103" s="49"/>
      <c r="J103" s="50">
        <f>SUM(J98:J102)</f>
        <v>0</v>
      </c>
      <c r="K103" s="297">
        <f>SUM(K98:K102)</f>
        <v>0</v>
      </c>
      <c r="L103" s="297">
        <f>SUM(L98:L102)</f>
        <v>0</v>
      </c>
      <c r="M103" s="664"/>
      <c r="N103" s="224"/>
      <c r="O103" s="432"/>
      <c r="P103" s="52"/>
      <c r="Q103" s="52"/>
      <c r="R103" s="53"/>
      <c r="T103" s="508"/>
      <c r="U103" s="508"/>
      <c r="V103" s="508"/>
      <c r="W103" s="508"/>
      <c r="X103" s="508"/>
      <c r="Y103" s="508"/>
      <c r="Z103" s="508"/>
      <c r="AA103" s="508"/>
      <c r="AB103" s="508"/>
      <c r="AC103" s="508"/>
      <c r="AD103" s="508"/>
      <c r="AE103" s="508"/>
    </row>
    <row r="104" spans="2:31" ht="7.5" customHeight="1" x14ac:dyDescent="0.25">
      <c r="B104" s="63"/>
      <c r="C104" s="64"/>
      <c r="D104" s="64"/>
      <c r="E104" s="63"/>
      <c r="F104" s="65"/>
      <c r="G104" s="66"/>
      <c r="H104" s="65"/>
      <c r="I104" s="67"/>
      <c r="J104" s="68"/>
      <c r="K104" s="69"/>
      <c r="L104" s="69"/>
      <c r="M104" s="69"/>
      <c r="N104" s="69"/>
      <c r="O104" s="437"/>
      <c r="P104" s="71"/>
      <c r="Q104" s="71"/>
      <c r="R104" s="72"/>
      <c r="T104" s="508"/>
      <c r="U104" s="508"/>
      <c r="V104" s="508"/>
      <c r="W104" s="508"/>
      <c r="X104" s="508"/>
      <c r="Y104" s="508"/>
      <c r="Z104" s="508"/>
      <c r="AA104" s="508"/>
      <c r="AB104" s="508"/>
      <c r="AC104" s="508"/>
      <c r="AD104" s="508"/>
      <c r="AE104" s="508"/>
    </row>
    <row r="105" spans="2:31" ht="17.100000000000001" customHeight="1" outlineLevel="1" x14ac:dyDescent="0.25">
      <c r="B105" s="1428">
        <f>COUNT(B92:B104)</f>
        <v>0</v>
      </c>
      <c r="C105" s="44" t="s">
        <v>59</v>
      </c>
      <c r="D105" s="44">
        <f>D97+D103</f>
        <v>0</v>
      </c>
      <c r="E105" s="75"/>
      <c r="F105" s="122"/>
      <c r="G105" s="76"/>
      <c r="H105" s="123"/>
      <c r="I105" s="77"/>
      <c r="J105" s="297">
        <f>J97+J103</f>
        <v>0</v>
      </c>
      <c r="K105" s="297">
        <f>K97+K103</f>
        <v>0</v>
      </c>
      <c r="L105" s="297">
        <f>L97+L103</f>
        <v>0</v>
      </c>
      <c r="M105" s="224"/>
      <c r="N105" s="224"/>
      <c r="O105" s="438"/>
      <c r="P105" s="52"/>
      <c r="Q105" s="52"/>
      <c r="R105" s="53"/>
      <c r="T105" s="178">
        <f t="shared" ref="T105:AE105" si="0">SUM(T92:T104)</f>
        <v>0</v>
      </c>
      <c r="U105" s="178">
        <f t="shared" si="0"/>
        <v>0</v>
      </c>
      <c r="V105" s="178">
        <f t="shared" si="0"/>
        <v>0</v>
      </c>
      <c r="W105" s="178">
        <f t="shared" si="0"/>
        <v>0</v>
      </c>
      <c r="X105" s="178">
        <f t="shared" si="0"/>
        <v>0</v>
      </c>
      <c r="Y105" s="178">
        <f t="shared" si="0"/>
        <v>0</v>
      </c>
      <c r="Z105" s="178">
        <f t="shared" si="0"/>
        <v>0</v>
      </c>
      <c r="AA105" s="178">
        <f t="shared" si="0"/>
        <v>0</v>
      </c>
      <c r="AB105" s="178">
        <f t="shared" si="0"/>
        <v>0</v>
      </c>
      <c r="AC105" s="178">
        <f t="shared" si="0"/>
        <v>0</v>
      </c>
      <c r="AD105" s="178">
        <f t="shared" si="0"/>
        <v>0</v>
      </c>
      <c r="AE105" s="178">
        <f t="shared" si="0"/>
        <v>0</v>
      </c>
    </row>
    <row r="106" spans="2:31" s="23" customFormat="1" ht="18" customHeight="1" x14ac:dyDescent="0.25">
      <c r="B106" s="284"/>
      <c r="C106" s="284"/>
      <c r="D106" s="284"/>
      <c r="E106" s="124"/>
      <c r="F106" s="125"/>
      <c r="G106" s="126"/>
      <c r="H106" s="125"/>
      <c r="I106" s="126"/>
      <c r="J106" s="157"/>
      <c r="K106" s="127"/>
      <c r="L106" s="127"/>
      <c r="M106" s="176"/>
      <c r="N106" s="204"/>
      <c r="O106" s="439"/>
      <c r="P106" s="126"/>
      <c r="Q106" s="126"/>
      <c r="R106" s="129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2:31" ht="17.100000000000001" customHeight="1" x14ac:dyDescent="0.25">
      <c r="B107" s="78" t="s">
        <v>23</v>
      </c>
      <c r="C107" s="79" t="s">
        <v>127</v>
      </c>
      <c r="D107" s="80"/>
      <c r="E107" s="234"/>
      <c r="F107" s="81"/>
      <c r="G107" s="80"/>
      <c r="H107" s="81"/>
      <c r="I107" s="80"/>
      <c r="J107" s="80"/>
      <c r="K107" s="82"/>
      <c r="M107" s="1131"/>
      <c r="O107" s="440"/>
      <c r="P107" s="80"/>
      <c r="Q107" s="80"/>
      <c r="R107" s="83"/>
    </row>
    <row r="108" spans="2:31" ht="17.100000000000001" customHeight="1" x14ac:dyDescent="0.25">
      <c r="B108" s="1636" t="s">
        <v>2</v>
      </c>
      <c r="C108" s="1636" t="s">
        <v>4</v>
      </c>
      <c r="D108" s="1636" t="s">
        <v>9</v>
      </c>
      <c r="E108" s="1644" t="s">
        <v>3</v>
      </c>
      <c r="F108" s="1646" t="s">
        <v>98</v>
      </c>
      <c r="G108" s="1647"/>
      <c r="H108" s="1647"/>
      <c r="I108" s="1647"/>
      <c r="J108" s="1648"/>
      <c r="K108" s="1639" t="s">
        <v>11</v>
      </c>
      <c r="L108" s="1639" t="s">
        <v>13</v>
      </c>
      <c r="M108" s="1639" t="s">
        <v>49</v>
      </c>
      <c r="N108" s="1639" t="s">
        <v>50</v>
      </c>
      <c r="O108" s="1641" t="s">
        <v>5</v>
      </c>
      <c r="P108" s="1636" t="s">
        <v>6</v>
      </c>
      <c r="Q108" s="1636" t="s">
        <v>61</v>
      </c>
      <c r="R108" s="1636" t="s">
        <v>7</v>
      </c>
      <c r="T108" s="1638" t="s">
        <v>128</v>
      </c>
      <c r="U108" s="1638"/>
      <c r="V108" s="1638"/>
      <c r="W108" s="1638"/>
      <c r="X108" s="1638"/>
      <c r="Y108" s="1638"/>
      <c r="Z108" s="1638"/>
      <c r="AA108" s="1638"/>
      <c r="AB108" s="1638"/>
      <c r="AC108" s="1638"/>
      <c r="AD108" s="1638"/>
      <c r="AE108" s="1638"/>
    </row>
    <row r="109" spans="2:31" ht="17.100000000000001" customHeight="1" x14ac:dyDescent="0.25">
      <c r="B109" s="1637"/>
      <c r="C109" s="1637"/>
      <c r="D109" s="1637"/>
      <c r="E109" s="1645"/>
      <c r="F109" s="1649"/>
      <c r="G109" s="1650"/>
      <c r="H109" s="1650"/>
      <c r="I109" s="1650"/>
      <c r="J109" s="1651"/>
      <c r="K109" s="1640"/>
      <c r="L109" s="1640"/>
      <c r="M109" s="1640"/>
      <c r="N109" s="1640"/>
      <c r="O109" s="1642"/>
      <c r="P109" s="1637"/>
      <c r="Q109" s="1637"/>
      <c r="R109" s="1637"/>
      <c r="T109" s="372" t="s">
        <v>38</v>
      </c>
      <c r="U109" s="372" t="s">
        <v>39</v>
      </c>
      <c r="V109" s="372" t="s">
        <v>40</v>
      </c>
      <c r="W109" s="372" t="s">
        <v>41</v>
      </c>
      <c r="X109" s="372" t="s">
        <v>36</v>
      </c>
      <c r="Y109" s="372" t="s">
        <v>42</v>
      </c>
      <c r="Z109" s="372" t="s">
        <v>43</v>
      </c>
      <c r="AA109" s="372" t="s">
        <v>44</v>
      </c>
      <c r="AB109" s="372" t="s">
        <v>45</v>
      </c>
      <c r="AC109" s="372" t="s">
        <v>46</v>
      </c>
      <c r="AD109" s="372" t="s">
        <v>47</v>
      </c>
      <c r="AE109" s="372" t="s">
        <v>48</v>
      </c>
    </row>
    <row r="110" spans="2:31" ht="17.100000000000001" customHeight="1" outlineLevel="1" x14ac:dyDescent="0.25">
      <c r="B110" s="261"/>
      <c r="C110" s="261"/>
      <c r="D110" s="220"/>
      <c r="E110" s="219"/>
      <c r="F110" s="299"/>
      <c r="G110" s="196"/>
      <c r="H110" s="302"/>
      <c r="I110" s="197"/>
      <c r="J110" s="285"/>
      <c r="K110" s="307"/>
      <c r="L110" s="315"/>
      <c r="M110" s="232"/>
      <c r="N110" s="231"/>
      <c r="O110" s="450"/>
      <c r="P110" s="232"/>
      <c r="Q110" s="232"/>
      <c r="R110" s="261"/>
      <c r="S110" s="23"/>
      <c r="T110" s="249"/>
      <c r="U110" s="249"/>
      <c r="V110" s="249"/>
      <c r="W110" s="249"/>
      <c r="X110" s="250"/>
      <c r="Y110" s="249"/>
      <c r="Z110" s="249"/>
      <c r="AA110" s="249"/>
      <c r="AB110" s="249"/>
      <c r="AC110" s="249"/>
      <c r="AD110" s="249"/>
      <c r="AE110" s="249"/>
    </row>
    <row r="111" spans="2:31" ht="17.100000000000001" customHeight="1" outlineLevel="1" x14ac:dyDescent="0.25">
      <c r="B111" s="1237"/>
      <c r="C111" s="1237"/>
      <c r="D111" s="1238"/>
      <c r="E111" s="1348"/>
      <c r="F111" s="1429"/>
      <c r="G111" s="1430"/>
      <c r="H111" s="1431"/>
      <c r="I111" s="1432"/>
      <c r="J111" s="1028"/>
      <c r="K111" s="1433"/>
      <c r="L111" s="1434"/>
      <c r="M111" s="1241"/>
      <c r="N111" s="1240"/>
      <c r="O111" s="1029"/>
      <c r="P111" s="1241"/>
      <c r="Q111" s="1241"/>
      <c r="R111" s="1237"/>
      <c r="S111" s="23"/>
      <c r="T111" s="583"/>
      <c r="U111" s="583"/>
      <c r="V111" s="583"/>
      <c r="W111" s="583"/>
      <c r="X111" s="584"/>
      <c r="Y111" s="583"/>
      <c r="Z111" s="583"/>
      <c r="AA111" s="583"/>
      <c r="AB111" s="583"/>
      <c r="AC111" s="583"/>
      <c r="AD111" s="583"/>
      <c r="AE111" s="583"/>
    </row>
    <row r="112" spans="2:31" ht="17.100000000000001" customHeight="1" outlineLevel="1" x14ac:dyDescent="0.25">
      <c r="B112" s="1237"/>
      <c r="C112" s="1237"/>
      <c r="D112" s="1238"/>
      <c r="E112" s="1348"/>
      <c r="F112" s="1429"/>
      <c r="G112" s="1430"/>
      <c r="H112" s="1431"/>
      <c r="I112" s="1432"/>
      <c r="J112" s="1028"/>
      <c r="K112" s="1433"/>
      <c r="L112" s="1434"/>
      <c r="M112" s="1241"/>
      <c r="N112" s="1240"/>
      <c r="O112" s="1029"/>
      <c r="P112" s="1241"/>
      <c r="Q112" s="1241"/>
      <c r="R112" s="1237"/>
      <c r="S112" s="23"/>
      <c r="T112" s="583"/>
      <c r="U112" s="583"/>
      <c r="V112" s="583"/>
      <c r="W112" s="583"/>
      <c r="X112" s="584"/>
      <c r="Y112" s="583"/>
      <c r="Z112" s="583"/>
      <c r="AA112" s="583"/>
      <c r="AB112" s="583"/>
      <c r="AC112" s="583"/>
      <c r="AD112" s="583"/>
      <c r="AE112" s="583"/>
    </row>
    <row r="113" spans="2:31" ht="17.100000000000001" customHeight="1" x14ac:dyDescent="0.25">
      <c r="B113" s="261"/>
      <c r="C113" s="261"/>
      <c r="D113" s="220"/>
      <c r="E113" s="220"/>
      <c r="F113" s="265"/>
      <c r="G113" s="287"/>
      <c r="H113" s="267"/>
      <c r="I113" s="289"/>
      <c r="J113" s="260"/>
      <c r="K113" s="308"/>
      <c r="L113" s="315"/>
      <c r="M113" s="230"/>
      <c r="N113" s="288"/>
      <c r="O113" s="450"/>
      <c r="P113" s="242"/>
      <c r="Q113" s="242"/>
      <c r="R113" s="262"/>
      <c r="T113" s="747"/>
      <c r="U113" s="747"/>
      <c r="V113" s="747"/>
      <c r="W113" s="747"/>
      <c r="X113" s="748"/>
      <c r="Y113" s="747"/>
      <c r="Z113" s="747"/>
      <c r="AA113" s="747"/>
      <c r="AB113" s="747"/>
      <c r="AC113" s="747"/>
      <c r="AD113" s="747"/>
      <c r="AE113" s="747"/>
    </row>
    <row r="114" spans="2:31" ht="17.100000000000001" customHeight="1" x14ac:dyDescent="0.25">
      <c r="B114" s="142"/>
      <c r="C114" s="142"/>
      <c r="D114" s="143"/>
      <c r="E114" s="263"/>
      <c r="F114" s="300"/>
      <c r="G114" s="290"/>
      <c r="H114" s="303"/>
      <c r="I114" s="291"/>
      <c r="J114" s="306"/>
      <c r="K114" s="309"/>
      <c r="L114" s="314"/>
      <c r="M114" s="144"/>
      <c r="N114" s="292"/>
      <c r="O114" s="451"/>
      <c r="P114" s="294"/>
      <c r="Q114" s="294"/>
      <c r="R114" s="295"/>
      <c r="T114" s="701"/>
      <c r="U114" s="701"/>
      <c r="V114" s="701"/>
      <c r="W114" s="701"/>
      <c r="X114" s="701"/>
      <c r="Y114" s="701"/>
      <c r="Z114" s="701"/>
      <c r="AA114" s="701"/>
      <c r="AB114" s="701"/>
      <c r="AC114" s="701"/>
      <c r="AD114" s="701"/>
      <c r="AE114" s="701"/>
    </row>
    <row r="115" spans="2:31" ht="17.100000000000001" customHeight="1" x14ac:dyDescent="0.25">
      <c r="B115" s="94"/>
      <c r="C115" s="44" t="s">
        <v>0</v>
      </c>
      <c r="D115" s="44">
        <f>D113</f>
        <v>0</v>
      </c>
      <c r="E115" s="95"/>
      <c r="F115" s="46"/>
      <c r="G115" s="47"/>
      <c r="H115" s="48"/>
      <c r="I115" s="49"/>
      <c r="J115" s="275">
        <f>SUM(J110:J114)</f>
        <v>0</v>
      </c>
      <c r="K115" s="275">
        <f>SUM(K110:K114)</f>
        <v>0</v>
      </c>
      <c r="L115" s="275">
        <f>SUM(L110:L114)</f>
        <v>0</v>
      </c>
      <c r="M115" s="224"/>
      <c r="N115" s="224"/>
      <c r="O115" s="436"/>
      <c r="P115" s="51"/>
      <c r="Q115" s="51"/>
      <c r="R115" s="53"/>
      <c r="T115" s="750"/>
      <c r="U115" s="750"/>
      <c r="V115" s="750"/>
      <c r="W115" s="750"/>
      <c r="X115" s="750"/>
      <c r="Y115" s="750"/>
      <c r="Z115" s="750"/>
      <c r="AA115" s="750"/>
      <c r="AB115" s="750"/>
      <c r="AC115" s="750"/>
      <c r="AD115" s="750"/>
      <c r="AE115" s="750"/>
    </row>
    <row r="116" spans="2:31" ht="17.100000000000001" customHeight="1" outlineLevel="1" x14ac:dyDescent="0.25">
      <c r="B116" s="34"/>
      <c r="C116" s="34"/>
      <c r="D116" s="35"/>
      <c r="E116" s="85"/>
      <c r="F116" s="269"/>
      <c r="G116" s="86"/>
      <c r="H116" s="273"/>
      <c r="I116" s="87"/>
      <c r="J116" s="88"/>
      <c r="K116" s="310"/>
      <c r="L116" s="313"/>
      <c r="M116" s="152"/>
      <c r="N116" s="213"/>
      <c r="O116" s="431"/>
      <c r="P116" s="37"/>
      <c r="Q116" s="37"/>
      <c r="R116" s="34"/>
      <c r="T116" s="747"/>
      <c r="U116" s="747"/>
      <c r="V116" s="747"/>
      <c r="W116" s="747"/>
      <c r="X116" s="748"/>
      <c r="Y116" s="747"/>
      <c r="Z116" s="747"/>
      <c r="AA116" s="747"/>
      <c r="AB116" s="747"/>
      <c r="AC116" s="747"/>
      <c r="AD116" s="747"/>
      <c r="AE116" s="747"/>
    </row>
    <row r="117" spans="2:31" ht="17.100000000000001" customHeight="1" outlineLevel="1" x14ac:dyDescent="0.25">
      <c r="B117" s="1053"/>
      <c r="C117" s="802"/>
      <c r="D117" s="803"/>
      <c r="E117" s="804"/>
      <c r="F117" s="981"/>
      <c r="G117" s="806"/>
      <c r="H117" s="805"/>
      <c r="I117" s="807"/>
      <c r="J117" s="808"/>
      <c r="K117" s="1054"/>
      <c r="L117" s="1055"/>
      <c r="M117" s="744"/>
      <c r="N117" s="476"/>
      <c r="O117" s="1435"/>
      <c r="P117" s="744"/>
      <c r="Q117" s="744"/>
      <c r="R117" s="1056"/>
      <c r="T117" s="1292"/>
      <c r="U117" s="1292"/>
      <c r="V117" s="1292"/>
      <c r="W117" s="1292"/>
      <c r="X117" s="1293"/>
      <c r="Y117" s="1292"/>
      <c r="Z117" s="1292"/>
      <c r="AA117" s="1292"/>
      <c r="AB117" s="1292"/>
      <c r="AC117" s="1292"/>
      <c r="AD117" s="1292"/>
      <c r="AE117" s="1292"/>
    </row>
    <row r="118" spans="2:31" ht="17.100000000000001" customHeight="1" outlineLevel="1" x14ac:dyDescent="0.25">
      <c r="B118" s="1053"/>
      <c r="C118" s="802"/>
      <c r="D118" s="803"/>
      <c r="E118" s="804"/>
      <c r="F118" s="981"/>
      <c r="G118" s="806"/>
      <c r="H118" s="805"/>
      <c r="I118" s="807"/>
      <c r="J118" s="808"/>
      <c r="K118" s="1054"/>
      <c r="L118" s="1055"/>
      <c r="M118" s="744"/>
      <c r="N118" s="476"/>
      <c r="O118" s="1435"/>
      <c r="P118" s="744"/>
      <c r="Q118" s="744"/>
      <c r="R118" s="1056"/>
      <c r="T118" s="1292"/>
      <c r="U118" s="1292"/>
      <c r="V118" s="1292"/>
      <c r="W118" s="1292"/>
      <c r="X118" s="1293"/>
      <c r="Y118" s="1292"/>
      <c r="Z118" s="1292"/>
      <c r="AA118" s="1292"/>
      <c r="AB118" s="1292"/>
      <c r="AC118" s="1292"/>
      <c r="AD118" s="1292"/>
      <c r="AE118" s="1292"/>
    </row>
    <row r="119" spans="2:31" s="23" customFormat="1" ht="17.100000000000001" customHeight="1" x14ac:dyDescent="0.25">
      <c r="B119" s="91"/>
      <c r="C119" s="54"/>
      <c r="D119" s="55"/>
      <c r="E119" s="55"/>
      <c r="F119" s="56"/>
      <c r="G119" s="90"/>
      <c r="H119" s="58"/>
      <c r="I119" s="90"/>
      <c r="J119" s="264"/>
      <c r="K119" s="311"/>
      <c r="L119" s="312"/>
      <c r="M119" s="139"/>
      <c r="N119" s="207"/>
      <c r="O119" s="434"/>
      <c r="P119" s="62"/>
      <c r="Q119" s="62"/>
      <c r="R119" s="92"/>
      <c r="S119" s="22"/>
      <c r="T119" s="747"/>
      <c r="U119" s="747"/>
      <c r="V119" s="747"/>
      <c r="W119" s="747"/>
      <c r="X119" s="748"/>
      <c r="Y119" s="747"/>
      <c r="Z119" s="747"/>
      <c r="AA119" s="747"/>
      <c r="AB119" s="747"/>
      <c r="AC119" s="747"/>
      <c r="AD119" s="747"/>
      <c r="AE119" s="747"/>
    </row>
    <row r="120" spans="2:31" ht="17.100000000000001" customHeight="1" x14ac:dyDescent="0.25">
      <c r="B120" s="91"/>
      <c r="C120" s="54"/>
      <c r="D120" s="55"/>
      <c r="E120" s="55"/>
      <c r="F120" s="56"/>
      <c r="G120" s="90"/>
      <c r="H120" s="58"/>
      <c r="I120" s="90"/>
      <c r="J120" s="264"/>
      <c r="K120" s="311"/>
      <c r="L120" s="312"/>
      <c r="M120" s="139"/>
      <c r="N120" s="251"/>
      <c r="O120" s="434"/>
      <c r="P120" s="62"/>
      <c r="Q120" s="62"/>
      <c r="R120" s="92"/>
      <c r="S120" s="1"/>
      <c r="T120" s="747"/>
      <c r="U120" s="747"/>
      <c r="V120" s="747"/>
      <c r="W120" s="747"/>
      <c r="X120" s="748"/>
      <c r="Y120" s="747"/>
      <c r="Z120" s="747"/>
      <c r="AA120" s="747"/>
      <c r="AB120" s="747"/>
      <c r="AC120" s="747"/>
      <c r="AD120" s="747"/>
      <c r="AE120" s="747"/>
    </row>
    <row r="121" spans="2:31" ht="17.100000000000001" customHeight="1" x14ac:dyDescent="0.25">
      <c r="B121" s="94"/>
      <c r="C121" s="44" t="s">
        <v>0</v>
      </c>
      <c r="D121" s="44">
        <f>D119</f>
        <v>0</v>
      </c>
      <c r="E121" s="95"/>
      <c r="F121" s="46"/>
      <c r="G121" s="47"/>
      <c r="H121" s="48"/>
      <c r="I121" s="49"/>
      <c r="J121" s="275">
        <f>SUM(J116:J120)</f>
        <v>0</v>
      </c>
      <c r="K121" s="275">
        <f>SUM(K116:K120)</f>
        <v>0</v>
      </c>
      <c r="L121" s="275">
        <f>SUM(L116:L120)</f>
        <v>0</v>
      </c>
      <c r="M121" s="224"/>
      <c r="N121" s="224"/>
      <c r="O121" s="436"/>
      <c r="P121" s="51"/>
      <c r="Q121" s="51"/>
      <c r="R121" s="53"/>
      <c r="S121" s="23"/>
      <c r="T121" s="750"/>
      <c r="U121" s="750"/>
      <c r="V121" s="750"/>
      <c r="W121" s="750"/>
      <c r="X121" s="750"/>
      <c r="Y121" s="750"/>
      <c r="Z121" s="750"/>
      <c r="AA121" s="750"/>
      <c r="AB121" s="750"/>
      <c r="AC121" s="750"/>
      <c r="AD121" s="750"/>
      <c r="AE121" s="750"/>
    </row>
    <row r="122" spans="2:31" ht="7.5" customHeight="1" x14ac:dyDescent="0.25">
      <c r="F122" s="301"/>
      <c r="H122" s="301"/>
      <c r="J122" s="301"/>
      <c r="K122" s="301"/>
      <c r="L122" s="305"/>
      <c r="T122" s="471"/>
      <c r="U122" s="471"/>
      <c r="V122" s="471"/>
      <c r="W122" s="471"/>
      <c r="X122" s="471"/>
      <c r="Y122" s="471"/>
      <c r="Z122" s="471"/>
      <c r="AA122" s="471"/>
      <c r="AB122" s="471"/>
      <c r="AC122" s="471"/>
      <c r="AD122" s="471"/>
      <c r="AE122" s="471"/>
    </row>
    <row r="123" spans="2:31" ht="17.100000000000001" customHeight="1" x14ac:dyDescent="0.25">
      <c r="B123" s="1428">
        <f>COUNT(B110:B122)</f>
        <v>0</v>
      </c>
      <c r="C123" s="44" t="s">
        <v>60</v>
      </c>
      <c r="D123" s="44">
        <f>D115+D121</f>
        <v>0</v>
      </c>
      <c r="E123" s="75"/>
      <c r="F123" s="122"/>
      <c r="G123" s="76"/>
      <c r="H123" s="123"/>
      <c r="I123" s="77"/>
      <c r="J123" s="297">
        <f>J121+J115</f>
        <v>0</v>
      </c>
      <c r="K123" s="297">
        <f>K121+K115</f>
        <v>0</v>
      </c>
      <c r="L123" s="297">
        <f>L121+L115</f>
        <v>0</v>
      </c>
      <c r="M123" s="224"/>
      <c r="N123" s="224"/>
      <c r="O123" s="436"/>
      <c r="P123" s="51"/>
      <c r="Q123" s="51"/>
      <c r="R123" s="53"/>
      <c r="T123" s="178">
        <f>SUM(T110:T122)</f>
        <v>0</v>
      </c>
      <c r="U123" s="178">
        <f>SUM(U110:U122)</f>
        <v>0</v>
      </c>
      <c r="V123" s="178">
        <f>SUM(V110:V122)</f>
        <v>0</v>
      </c>
      <c r="W123" s="178">
        <f t="shared" ref="W123:AE123" si="1">SUM(W110:W122)</f>
        <v>0</v>
      </c>
      <c r="X123" s="178">
        <f t="shared" si="1"/>
        <v>0</v>
      </c>
      <c r="Y123" s="178">
        <f t="shared" si="1"/>
        <v>0</v>
      </c>
      <c r="Z123" s="178">
        <f t="shared" si="1"/>
        <v>0</v>
      </c>
      <c r="AA123" s="178">
        <f t="shared" si="1"/>
        <v>0</v>
      </c>
      <c r="AB123" s="178">
        <f t="shared" si="1"/>
        <v>0</v>
      </c>
      <c r="AC123" s="178">
        <f t="shared" si="1"/>
        <v>0</v>
      </c>
      <c r="AD123" s="178">
        <f t="shared" si="1"/>
        <v>0</v>
      </c>
      <c r="AE123" s="178">
        <f t="shared" si="1"/>
        <v>0</v>
      </c>
    </row>
    <row r="124" spans="2:31" ht="7.5" customHeight="1" x14ac:dyDescent="0.25">
      <c r="B124" s="99"/>
      <c r="C124" s="99"/>
      <c r="D124" s="99"/>
      <c r="E124" s="99"/>
      <c r="F124" s="279"/>
      <c r="G124" s="99"/>
      <c r="H124" s="279"/>
      <c r="I124" s="99"/>
      <c r="J124" s="279"/>
      <c r="K124" s="279"/>
      <c r="L124" s="279"/>
      <c r="M124" s="177"/>
      <c r="N124" s="205"/>
      <c r="O124" s="452"/>
      <c r="P124" s="99"/>
      <c r="Q124" s="99"/>
      <c r="R124" s="99"/>
    </row>
    <row r="125" spans="2:31" ht="17.100000000000001" customHeight="1" thickBot="1" x14ac:dyDescent="0.3">
      <c r="B125" s="100">
        <f>B123+B105</f>
        <v>0</v>
      </c>
      <c r="C125" s="100" t="s">
        <v>8</v>
      </c>
      <c r="D125" s="101">
        <f>D123+D105</f>
        <v>0</v>
      </c>
      <c r="E125" s="102"/>
      <c r="F125" s="103"/>
      <c r="G125" s="104"/>
      <c r="H125" s="103"/>
      <c r="I125" s="104"/>
      <c r="J125" s="304">
        <f>J123+J105</f>
        <v>0</v>
      </c>
      <c r="K125" s="304">
        <f>K105+K123</f>
        <v>0</v>
      </c>
      <c r="L125" s="304">
        <f>L105+L123</f>
        <v>0</v>
      </c>
      <c r="M125" s="453"/>
      <c r="N125" s="107"/>
      <c r="O125" s="453"/>
      <c r="P125" s="107"/>
      <c r="Q125" s="107"/>
      <c r="R125" s="108"/>
      <c r="T125" s="178">
        <f>T123+T105</f>
        <v>0</v>
      </c>
      <c r="U125" s="178">
        <f>U123+U105</f>
        <v>0</v>
      </c>
      <c r="V125" s="178">
        <f>V123+V105</f>
        <v>0</v>
      </c>
      <c r="W125" s="178">
        <f t="shared" ref="W125:AE125" si="2">W123+W105</f>
        <v>0</v>
      </c>
      <c r="X125" s="178">
        <f t="shared" si="2"/>
        <v>0</v>
      </c>
      <c r="Y125" s="178">
        <f t="shared" si="2"/>
        <v>0</v>
      </c>
      <c r="Z125" s="178">
        <f t="shared" si="2"/>
        <v>0</v>
      </c>
      <c r="AA125" s="178">
        <f t="shared" si="2"/>
        <v>0</v>
      </c>
      <c r="AB125" s="178">
        <f t="shared" si="2"/>
        <v>0</v>
      </c>
      <c r="AC125" s="178">
        <f t="shared" si="2"/>
        <v>0</v>
      </c>
      <c r="AD125" s="178">
        <f t="shared" si="2"/>
        <v>0</v>
      </c>
      <c r="AE125" s="178">
        <f t="shared" si="2"/>
        <v>0</v>
      </c>
    </row>
    <row r="126" spans="2:31" ht="17.100000000000001" customHeight="1" thickTop="1" x14ac:dyDescent="0.25"/>
    <row r="127" spans="2:31" ht="17.100000000000001" customHeight="1" x14ac:dyDescent="0.25">
      <c r="B127" s="111" t="str">
        <f>Rekap!B25</f>
        <v>Jember, 31 Januari 2020</v>
      </c>
    </row>
    <row r="128" spans="2:31" ht="17.100000000000001" customHeight="1" x14ac:dyDescent="0.25">
      <c r="B128" s="112" t="s">
        <v>1</v>
      </c>
    </row>
    <row r="129" spans="2:15" ht="17.100000000000001" customHeight="1" x14ac:dyDescent="0.25">
      <c r="B129" s="112"/>
    </row>
    <row r="130" spans="2:15" ht="17.100000000000001" customHeight="1" x14ac:dyDescent="0.25"/>
    <row r="132" spans="2:15" s="222" customFormat="1" ht="21" customHeight="1" x14ac:dyDescent="0.2">
      <c r="O132" s="454"/>
    </row>
  </sheetData>
  <sortState ref="A102:EW106">
    <sortCondition ref="E14:E18"/>
  </sortState>
  <mergeCells count="63">
    <mergeCell ref="L8:L9"/>
    <mergeCell ref="M8:M9"/>
    <mergeCell ref="R90:R91"/>
    <mergeCell ref="B83:R83"/>
    <mergeCell ref="L63:L64"/>
    <mergeCell ref="M63:M64"/>
    <mergeCell ref="N63:N64"/>
    <mergeCell ref="B81:M81"/>
    <mergeCell ref="B63:B64"/>
    <mergeCell ref="C63:C64"/>
    <mergeCell ref="D63:D64"/>
    <mergeCell ref="E63:E64"/>
    <mergeCell ref="F63:J64"/>
    <mergeCell ref="K63:K64"/>
    <mergeCell ref="O63:O64"/>
    <mergeCell ref="P63:P64"/>
    <mergeCell ref="R63:R64"/>
    <mergeCell ref="B2:R2"/>
    <mergeCell ref="B3:R3"/>
    <mergeCell ref="B4:R4"/>
    <mergeCell ref="Q8:Q9"/>
    <mergeCell ref="Q63:Q64"/>
    <mergeCell ref="B5:M5"/>
    <mergeCell ref="O8:O9"/>
    <mergeCell ref="N8:N9"/>
    <mergeCell ref="B8:B9"/>
    <mergeCell ref="C8:C9"/>
    <mergeCell ref="D8:D9"/>
    <mergeCell ref="E8:E9"/>
    <mergeCell ref="F8:J9"/>
    <mergeCell ref="K8:K9"/>
    <mergeCell ref="P8:P9"/>
    <mergeCell ref="R8:R9"/>
    <mergeCell ref="T90:AE90"/>
    <mergeCell ref="B84:R84"/>
    <mergeCell ref="B85:R85"/>
    <mergeCell ref="B86:P86"/>
    <mergeCell ref="B90:B91"/>
    <mergeCell ref="C90:C91"/>
    <mergeCell ref="D90:D91"/>
    <mergeCell ref="E90:E91"/>
    <mergeCell ref="F90:J91"/>
    <mergeCell ref="K90:K91"/>
    <mergeCell ref="L90:L91"/>
    <mergeCell ref="M90:M91"/>
    <mergeCell ref="N90:N91"/>
    <mergeCell ref="Q90:Q91"/>
    <mergeCell ref="O90:O91"/>
    <mergeCell ref="P90:P91"/>
    <mergeCell ref="B108:B109"/>
    <mergeCell ref="C108:C109"/>
    <mergeCell ref="D108:D109"/>
    <mergeCell ref="E108:E109"/>
    <mergeCell ref="F108:J109"/>
    <mergeCell ref="Q108:Q109"/>
    <mergeCell ref="T108:AE108"/>
    <mergeCell ref="K108:K109"/>
    <mergeCell ref="L108:L109"/>
    <mergeCell ref="M108:M109"/>
    <mergeCell ref="N108:N109"/>
    <mergeCell ref="O108:O109"/>
    <mergeCell ref="R108:R109"/>
    <mergeCell ref="P108:P109"/>
  </mergeCells>
  <printOptions horizontalCentered="1"/>
  <pageMargins left="0.39370078740157483" right="0" top="0.51181102362204722" bottom="0.11811023622047245" header="0" footer="0"/>
  <pageSetup paperSize="9" fitToHeight="0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A1:EX94"/>
  <sheetViews>
    <sheetView showOutlineSymbols="0" topLeftCell="A70" zoomScale="85" zoomScaleNormal="85" workbookViewId="0">
      <selection activeCell="B10" sqref="B10:R13"/>
    </sheetView>
  </sheetViews>
  <sheetFormatPr defaultColWidth="9.140625" defaultRowHeight="21" customHeight="1" outlineLevelRow="1" outlineLevelCol="1" x14ac:dyDescent="0.25"/>
  <cols>
    <col min="1" max="1" width="5" style="22" customWidth="1"/>
    <col min="2" max="2" width="5.140625" style="22" customWidth="1"/>
    <col min="3" max="3" width="11.42578125" style="22" customWidth="1"/>
    <col min="4" max="4" width="5.7109375" style="22" customWidth="1"/>
    <col min="5" max="5" width="16.42578125" style="24" bestFit="1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0" style="25" customWidth="1"/>
    <col min="11" max="11" width="10" style="27" customWidth="1"/>
    <col min="12" max="12" width="9.28515625" style="22" customWidth="1"/>
    <col min="13" max="13" width="11.42578125" style="1368" customWidth="1"/>
    <col min="14" max="14" width="13.5703125" style="22" customWidth="1"/>
    <col min="15" max="15" width="11.85546875" style="429" bestFit="1" customWidth="1"/>
    <col min="16" max="16" width="10.7109375" style="22" customWidth="1"/>
    <col min="17" max="17" width="10.7109375" style="22" bestFit="1" customWidth="1"/>
    <col min="18" max="18" width="19.5703125" style="22" bestFit="1" customWidth="1"/>
    <col min="19" max="16384" width="9.140625" style="22"/>
  </cols>
  <sheetData>
    <row r="1" spans="2:18" ht="21" customHeight="1" x14ac:dyDescent="0.25">
      <c r="C1" s="23"/>
    </row>
    <row r="2" spans="2:18" ht="21" customHeight="1" x14ac:dyDescent="0.25">
      <c r="B2" s="1652" t="s">
        <v>14</v>
      </c>
      <c r="C2" s="1652"/>
      <c r="D2" s="1652"/>
      <c r="E2" s="1652"/>
      <c r="F2" s="1652"/>
      <c r="G2" s="1652"/>
      <c r="H2" s="1652"/>
      <c r="I2" s="1652"/>
      <c r="J2" s="1652"/>
      <c r="K2" s="1652"/>
      <c r="L2" s="1652"/>
      <c r="M2" s="1652"/>
      <c r="N2" s="1652"/>
      <c r="O2" s="1652"/>
      <c r="P2" s="1652"/>
      <c r="Q2" s="1652"/>
      <c r="R2" s="1652"/>
    </row>
    <row r="3" spans="2:18" ht="21" customHeight="1" x14ac:dyDescent="0.25">
      <c r="B3" s="1652" t="s">
        <v>1</v>
      </c>
      <c r="C3" s="1652"/>
      <c r="D3" s="1652"/>
      <c r="E3" s="1652"/>
      <c r="F3" s="1652"/>
      <c r="G3" s="1652"/>
      <c r="H3" s="1652"/>
      <c r="I3" s="1652"/>
      <c r="J3" s="1652"/>
      <c r="K3" s="1652"/>
      <c r="L3" s="1652"/>
      <c r="M3" s="1652"/>
      <c r="N3" s="1652"/>
      <c r="O3" s="1652"/>
      <c r="P3" s="1652"/>
      <c r="Q3" s="1652"/>
      <c r="R3" s="1652"/>
    </row>
    <row r="4" spans="2:18" ht="21" customHeight="1" x14ac:dyDescent="0.25">
      <c r="B4" s="1652" t="str">
        <f>Rekap!B3</f>
        <v>BULAN JANUARI 2020</v>
      </c>
      <c r="C4" s="1652"/>
      <c r="D4" s="1652"/>
      <c r="E4" s="1652"/>
      <c r="F4" s="1652"/>
      <c r="G4" s="1652"/>
      <c r="H4" s="1652"/>
      <c r="I4" s="1652"/>
      <c r="J4" s="1652"/>
      <c r="K4" s="1652"/>
      <c r="L4" s="1652"/>
      <c r="M4" s="1652"/>
      <c r="N4" s="1652"/>
      <c r="O4" s="1652"/>
      <c r="P4" s="1652"/>
      <c r="Q4" s="1652"/>
      <c r="R4" s="1652"/>
    </row>
    <row r="5" spans="2:18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430"/>
      <c r="P5" s="211"/>
      <c r="Q5" s="211"/>
      <c r="R5" s="211"/>
    </row>
    <row r="6" spans="2:18" ht="18" customHeight="1" thickTop="1" x14ac:dyDescent="0.25">
      <c r="B6" s="30" t="s">
        <v>15</v>
      </c>
      <c r="C6" s="31" t="s">
        <v>117</v>
      </c>
      <c r="D6" s="1367"/>
      <c r="E6" s="1367"/>
      <c r="F6" s="33"/>
      <c r="G6" s="1367"/>
      <c r="H6" s="33"/>
      <c r="I6" s="1367"/>
      <c r="J6" s="1367"/>
      <c r="L6" s="1367"/>
      <c r="M6" s="1367"/>
    </row>
    <row r="7" spans="2:18" ht="18" customHeight="1" x14ac:dyDescent="0.25">
      <c r="B7" s="30" t="s">
        <v>22</v>
      </c>
      <c r="C7" s="31" t="str">
        <f>BKW!C7</f>
        <v>Proses sd. 2019</v>
      </c>
      <c r="D7" s="1367"/>
      <c r="E7" s="32"/>
      <c r="F7" s="33"/>
      <c r="G7" s="1367"/>
      <c r="H7" s="33"/>
      <c r="I7" s="1367"/>
      <c r="J7" s="1367"/>
      <c r="L7" s="1367"/>
      <c r="M7" s="1367"/>
    </row>
    <row r="8" spans="2:18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59" t="s">
        <v>11</v>
      </c>
      <c r="L8" s="1659" t="s">
        <v>13</v>
      </c>
      <c r="M8" s="1660" t="s">
        <v>49</v>
      </c>
      <c r="N8" s="1660" t="s">
        <v>50</v>
      </c>
      <c r="O8" s="1661" t="s">
        <v>5</v>
      </c>
      <c r="P8" s="1643" t="s">
        <v>6</v>
      </c>
      <c r="Q8" s="1643" t="s">
        <v>61</v>
      </c>
      <c r="R8" s="1643" t="s">
        <v>7</v>
      </c>
    </row>
    <row r="9" spans="2:18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40"/>
      <c r="L9" s="1640"/>
      <c r="M9" s="1640"/>
      <c r="N9" s="1640"/>
      <c r="O9" s="1642"/>
      <c r="P9" s="1637"/>
      <c r="Q9" s="1637"/>
      <c r="R9" s="1637"/>
    </row>
    <row r="10" spans="2:18" ht="17.100000000000001" customHeight="1" x14ac:dyDescent="0.25">
      <c r="B10" s="34"/>
      <c r="C10" s="34"/>
      <c r="D10" s="35"/>
      <c r="E10" s="85"/>
      <c r="F10" s="269"/>
      <c r="G10" s="86"/>
      <c r="H10" s="273"/>
      <c r="I10" s="87"/>
      <c r="J10" s="88"/>
      <c r="K10" s="36"/>
      <c r="L10" s="212"/>
      <c r="M10" s="201"/>
      <c r="N10" s="212"/>
      <c r="O10" s="441"/>
      <c r="P10" s="37"/>
      <c r="Q10" s="37"/>
      <c r="R10" s="34"/>
    </row>
    <row r="11" spans="2:18" ht="17.100000000000001" customHeight="1" x14ac:dyDescent="0.25">
      <c r="B11" s="1237"/>
      <c r="C11" s="730"/>
      <c r="D11" s="725"/>
      <c r="E11" s="1273"/>
      <c r="F11" s="757"/>
      <c r="G11" s="760"/>
      <c r="H11" s="758"/>
      <c r="I11" s="761"/>
      <c r="J11" s="759"/>
      <c r="K11" s="1198"/>
      <c r="L11" s="1199"/>
      <c r="M11" s="1200"/>
      <c r="N11" s="1201"/>
      <c r="O11" s="1328"/>
      <c r="P11" s="1203"/>
      <c r="Q11" s="1203"/>
      <c r="R11" s="1204"/>
    </row>
    <row r="12" spans="2:18" ht="17.100000000000001" customHeight="1" x14ac:dyDescent="0.25">
      <c r="B12" s="1237"/>
      <c r="C12" s="730"/>
      <c r="D12" s="725"/>
      <c r="E12" s="1273"/>
      <c r="F12" s="757"/>
      <c r="G12" s="760"/>
      <c r="H12" s="758"/>
      <c r="I12" s="761"/>
      <c r="J12" s="759"/>
      <c r="K12" s="1198"/>
      <c r="L12" s="1199"/>
      <c r="M12" s="1200"/>
      <c r="N12" s="1201"/>
      <c r="O12" s="1202"/>
      <c r="P12" s="1203"/>
      <c r="Q12" s="1203"/>
      <c r="R12" s="1204"/>
    </row>
    <row r="13" spans="2:18" ht="17.100000000000001" customHeight="1" x14ac:dyDescent="0.25">
      <c r="B13" s="344"/>
      <c r="C13" s="344"/>
      <c r="D13" s="338"/>
      <c r="E13" s="338"/>
      <c r="F13" s="399"/>
      <c r="G13" s="400"/>
      <c r="H13" s="401"/>
      <c r="I13" s="402"/>
      <c r="J13" s="403"/>
      <c r="K13" s="635"/>
      <c r="L13" s="636"/>
      <c r="M13" s="404"/>
      <c r="N13" s="350"/>
      <c r="O13" s="756"/>
      <c r="P13" s="353"/>
      <c r="Q13" s="353"/>
      <c r="R13" s="355"/>
    </row>
    <row r="14" spans="2:18" ht="17.100000000000001" customHeight="1" outlineLevel="1" x14ac:dyDescent="0.25">
      <c r="B14" s="74"/>
      <c r="C14" s="44" t="s">
        <v>0</v>
      </c>
      <c r="D14" s="44">
        <f>D11</f>
        <v>0</v>
      </c>
      <c r="E14" s="75"/>
      <c r="F14" s="46"/>
      <c r="G14" s="47"/>
      <c r="H14" s="48"/>
      <c r="I14" s="49"/>
      <c r="J14" s="50">
        <f>SUM(J10:J13)</f>
        <v>0</v>
      </c>
      <c r="K14" s="655">
        <f>SUM(K10:K13)</f>
        <v>0</v>
      </c>
      <c r="L14" s="655">
        <f>SUM(L10:L13)</f>
        <v>0</v>
      </c>
      <c r="M14" s="224"/>
      <c r="N14" s="224"/>
      <c r="O14" s="432"/>
      <c r="P14" s="52"/>
      <c r="Q14" s="52"/>
      <c r="R14" s="53"/>
    </row>
    <row r="15" spans="2:18" ht="17.100000000000001" customHeight="1" x14ac:dyDescent="0.25">
      <c r="B15" s="253"/>
      <c r="C15" s="254"/>
      <c r="D15" s="198"/>
      <c r="E15" s="198"/>
      <c r="F15" s="199"/>
      <c r="G15" s="255"/>
      <c r="H15" s="268"/>
      <c r="I15" s="256"/>
      <c r="J15" s="257"/>
      <c r="K15" s="659"/>
      <c r="L15" s="581"/>
      <c r="M15" s="201"/>
      <c r="N15" s="212"/>
      <c r="O15" s="431"/>
      <c r="P15" s="247"/>
      <c r="Q15" s="247"/>
      <c r="R15" s="259"/>
    </row>
    <row r="16" spans="2:18" ht="17.100000000000001" customHeight="1" x14ac:dyDescent="0.25">
      <c r="B16" s="778"/>
      <c r="C16" s="730"/>
      <c r="D16" s="725"/>
      <c r="E16" s="779"/>
      <c r="F16" s="780"/>
      <c r="G16" s="781"/>
      <c r="H16" s="782"/>
      <c r="I16" s="783"/>
      <c r="J16" s="784"/>
      <c r="K16" s="785"/>
      <c r="L16" s="786"/>
      <c r="M16" s="717"/>
      <c r="N16" s="718"/>
      <c r="O16" s="787"/>
      <c r="P16" s="788"/>
      <c r="Q16" s="788"/>
      <c r="R16" s="789"/>
    </row>
    <row r="17" spans="2:24" ht="17.100000000000001" customHeight="1" x14ac:dyDescent="0.25">
      <c r="B17" s="1301"/>
      <c r="C17" s="665"/>
      <c r="D17" s="524"/>
      <c r="E17" s="1194"/>
      <c r="F17" s="1195"/>
      <c r="G17" s="781"/>
      <c r="H17" s="1196"/>
      <c r="I17" s="783"/>
      <c r="J17" s="1197"/>
      <c r="K17" s="1198"/>
      <c r="L17" s="1199"/>
      <c r="M17" s="1200"/>
      <c r="N17" s="1201"/>
      <c r="O17" s="1202"/>
      <c r="P17" s="1203"/>
      <c r="Q17" s="1203"/>
      <c r="R17" s="789"/>
    </row>
    <row r="18" spans="2:24" ht="17.100000000000001" customHeight="1" x14ac:dyDescent="0.25">
      <c r="B18" s="1301"/>
      <c r="C18" s="665"/>
      <c r="D18" s="524"/>
      <c r="E18" s="1194"/>
      <c r="F18" s="1195"/>
      <c r="G18" s="781"/>
      <c r="H18" s="1196"/>
      <c r="I18" s="783"/>
      <c r="J18" s="1197"/>
      <c r="K18" s="1198"/>
      <c r="L18" s="1199"/>
      <c r="M18" s="1200"/>
      <c r="N18" s="1201"/>
      <c r="O18" s="1202"/>
      <c r="P18" s="1203"/>
      <c r="Q18" s="1203"/>
      <c r="R18" s="789"/>
    </row>
    <row r="19" spans="2:24" ht="17.100000000000001" customHeight="1" x14ac:dyDescent="0.25">
      <c r="B19" s="500"/>
      <c r="C19" s="344"/>
      <c r="D19" s="338"/>
      <c r="E19" s="790"/>
      <c r="F19" s="791"/>
      <c r="G19" s="501"/>
      <c r="H19" s="502"/>
      <c r="I19" s="503"/>
      <c r="J19" s="792"/>
      <c r="K19" s="504"/>
      <c r="L19" s="793"/>
      <c r="M19" s="794"/>
      <c r="N19" s="795"/>
      <c r="O19" s="796"/>
      <c r="P19" s="797"/>
      <c r="Q19" s="797"/>
      <c r="R19" s="798"/>
    </row>
    <row r="20" spans="2:24" ht="17.100000000000001" customHeight="1" x14ac:dyDescent="0.25">
      <c r="B20" s="74"/>
      <c r="C20" s="44" t="s">
        <v>0</v>
      </c>
      <c r="D20" s="44">
        <f>D16</f>
        <v>0</v>
      </c>
      <c r="E20" s="45"/>
      <c r="F20" s="46"/>
      <c r="G20" s="47"/>
      <c r="H20" s="48"/>
      <c r="I20" s="49"/>
      <c r="J20" s="50">
        <f>SUM(J15:J19)</f>
        <v>0</v>
      </c>
      <c r="K20" s="655">
        <f>SUM(K15:K19)</f>
        <v>0</v>
      </c>
      <c r="L20" s="655">
        <f>SUM(L15:L19)</f>
        <v>0</v>
      </c>
      <c r="M20" s="224"/>
      <c r="N20" s="224"/>
      <c r="O20" s="432"/>
      <c r="P20" s="52"/>
      <c r="Q20" s="52"/>
      <c r="R20" s="53"/>
    </row>
    <row r="21" spans="2:24" ht="7.5" customHeight="1" x14ac:dyDescent="0.25">
      <c r="B21" s="63"/>
      <c r="C21" s="64"/>
      <c r="D21" s="64"/>
      <c r="E21" s="63"/>
      <c r="F21" s="68"/>
      <c r="G21" s="66"/>
      <c r="H21" s="68"/>
      <c r="I21" s="67"/>
      <c r="J21" s="68"/>
      <c r="K21" s="661"/>
      <c r="L21" s="662"/>
      <c r="O21" s="437"/>
      <c r="P21" s="71"/>
      <c r="Q21" s="71"/>
      <c r="R21" s="72"/>
      <c r="S21" s="73"/>
      <c r="T21" s="73"/>
      <c r="U21" s="73"/>
      <c r="V21" s="109"/>
      <c r="W21" s="109"/>
      <c r="X21" s="109"/>
    </row>
    <row r="22" spans="2:24" ht="17.100000000000001" customHeight="1" x14ac:dyDescent="0.25">
      <c r="B22" s="1428">
        <f>COUNT(B10:B21)</f>
        <v>0</v>
      </c>
      <c r="C22" s="44" t="s">
        <v>59</v>
      </c>
      <c r="D22" s="44">
        <f>D14+D20</f>
        <v>0</v>
      </c>
      <c r="E22" s="75"/>
      <c r="F22" s="122"/>
      <c r="G22" s="76"/>
      <c r="H22" s="123"/>
      <c r="I22" s="77"/>
      <c r="J22" s="278">
        <f>J14+J20</f>
        <v>0</v>
      </c>
      <c r="K22" s="663">
        <f>K14+K20</f>
        <v>0</v>
      </c>
      <c r="L22" s="663">
        <f>L14+L20</f>
        <v>0</v>
      </c>
      <c r="M22" s="281"/>
      <c r="N22" s="280"/>
      <c r="O22" s="438"/>
      <c r="P22" s="52"/>
      <c r="Q22" s="52"/>
      <c r="R22" s="53"/>
      <c r="S22" s="109"/>
      <c r="T22" s="109"/>
      <c r="U22" s="109"/>
      <c r="V22" s="109"/>
      <c r="W22" s="109"/>
      <c r="X22" s="109"/>
    </row>
    <row r="23" spans="2:24" ht="17.100000000000001" customHeight="1" x14ac:dyDescent="0.25">
      <c r="B23" s="124"/>
      <c r="C23" s="124"/>
      <c r="D23" s="124"/>
      <c r="E23" s="233"/>
      <c r="F23" s="130"/>
      <c r="G23" s="126"/>
      <c r="H23" s="130"/>
      <c r="I23" s="126"/>
      <c r="J23" s="125"/>
      <c r="K23" s="127"/>
      <c r="O23" s="439"/>
      <c r="P23" s="126"/>
      <c r="Q23" s="126"/>
      <c r="R23" s="129"/>
    </row>
    <row r="24" spans="2:24" ht="17.100000000000001" customHeight="1" x14ac:dyDescent="0.25">
      <c r="B24" s="78" t="s">
        <v>23</v>
      </c>
      <c r="C24" s="79" t="str">
        <f>BKW!C62</f>
        <v>Proses th. 2020</v>
      </c>
      <c r="D24" s="80"/>
      <c r="E24" s="234"/>
      <c r="F24" s="81"/>
      <c r="G24" s="80"/>
      <c r="H24" s="81"/>
      <c r="I24" s="80"/>
      <c r="J24" s="80"/>
      <c r="K24" s="82"/>
      <c r="O24" s="440"/>
      <c r="P24" s="80"/>
      <c r="Q24" s="80"/>
      <c r="R24" s="83"/>
    </row>
    <row r="25" spans="2:24" ht="17.100000000000001" customHeight="1" x14ac:dyDescent="0.25">
      <c r="B25" s="1643" t="s">
        <v>2</v>
      </c>
      <c r="C25" s="1643" t="s">
        <v>4</v>
      </c>
      <c r="D25" s="1643" t="s">
        <v>9</v>
      </c>
      <c r="E25" s="1655" t="s">
        <v>3</v>
      </c>
      <c r="F25" s="1656" t="s">
        <v>98</v>
      </c>
      <c r="G25" s="1657"/>
      <c r="H25" s="1657"/>
      <c r="I25" s="1657"/>
      <c r="J25" s="1658"/>
      <c r="K25" s="1659" t="s">
        <v>11</v>
      </c>
      <c r="L25" s="1659" t="s">
        <v>13</v>
      </c>
      <c r="M25" s="1660" t="s">
        <v>49</v>
      </c>
      <c r="N25" s="1660" t="s">
        <v>50</v>
      </c>
      <c r="O25" s="1661" t="s">
        <v>5</v>
      </c>
      <c r="P25" s="1643" t="s">
        <v>6</v>
      </c>
      <c r="Q25" s="1643" t="s">
        <v>61</v>
      </c>
      <c r="R25" s="1643" t="s">
        <v>7</v>
      </c>
      <c r="T25" s="84"/>
    </row>
    <row r="26" spans="2:24" ht="17.100000000000001" customHeight="1" x14ac:dyDescent="0.25">
      <c r="B26" s="1637"/>
      <c r="C26" s="1637"/>
      <c r="D26" s="1637"/>
      <c r="E26" s="1645"/>
      <c r="F26" s="1649"/>
      <c r="G26" s="1650"/>
      <c r="H26" s="1650"/>
      <c r="I26" s="1650"/>
      <c r="J26" s="1651"/>
      <c r="K26" s="1640"/>
      <c r="L26" s="1640"/>
      <c r="M26" s="1640"/>
      <c r="N26" s="1640"/>
      <c r="O26" s="1642"/>
      <c r="P26" s="1637"/>
      <c r="Q26" s="1637"/>
      <c r="R26" s="1637"/>
    </row>
    <row r="27" spans="2:24" ht="17.100000000000001" customHeight="1" x14ac:dyDescent="0.25">
      <c r="B27" s="34"/>
      <c r="C27" s="34"/>
      <c r="D27" s="35"/>
      <c r="E27" s="85"/>
      <c r="F27" s="269"/>
      <c r="G27" s="86"/>
      <c r="H27" s="273"/>
      <c r="I27" s="87"/>
      <c r="J27" s="88"/>
      <c r="K27" s="36"/>
      <c r="L27" s="212"/>
      <c r="M27" s="201"/>
      <c r="N27" s="212"/>
      <c r="O27" s="441"/>
      <c r="P27" s="37"/>
      <c r="Q27" s="37"/>
      <c r="R27" s="34"/>
    </row>
    <row r="28" spans="2:24" ht="17.100000000000001" customHeight="1" x14ac:dyDescent="0.25">
      <c r="B28" s="1237"/>
      <c r="C28" s="730"/>
      <c r="D28" s="725"/>
      <c r="E28" s="1273"/>
      <c r="F28" s="757"/>
      <c r="G28" s="760"/>
      <c r="H28" s="758"/>
      <c r="I28" s="761"/>
      <c r="J28" s="759"/>
      <c r="K28" s="1198"/>
      <c r="L28" s="1199"/>
      <c r="M28" s="1200"/>
      <c r="N28" s="1201"/>
      <c r="O28" s="1328"/>
      <c r="P28" s="1203"/>
      <c r="Q28" s="1203"/>
      <c r="R28" s="1204"/>
    </row>
    <row r="29" spans="2:24" ht="17.100000000000001" customHeight="1" x14ac:dyDescent="0.25">
      <c r="B29" s="1237"/>
      <c r="C29" s="1248"/>
      <c r="D29" s="1238"/>
      <c r="E29" s="1273"/>
      <c r="F29" s="1436"/>
      <c r="G29" s="1437"/>
      <c r="H29" s="1438"/>
      <c r="I29" s="1439"/>
      <c r="J29" s="1039"/>
      <c r="K29" s="1198"/>
      <c r="L29" s="1199"/>
      <c r="M29" s="1200"/>
      <c r="N29" s="1201"/>
      <c r="O29" s="1328"/>
      <c r="P29" s="1203"/>
      <c r="Q29" s="1203"/>
      <c r="R29" s="1204"/>
    </row>
    <row r="30" spans="2:24" ht="17.100000000000001" customHeight="1" x14ac:dyDescent="0.25">
      <c r="B30" s="1237"/>
      <c r="C30" s="730"/>
      <c r="D30" s="725"/>
      <c r="E30" s="1273"/>
      <c r="F30" s="757"/>
      <c r="G30" s="760"/>
      <c r="H30" s="758"/>
      <c r="I30" s="761"/>
      <c r="J30" s="759"/>
      <c r="K30" s="1198"/>
      <c r="L30" s="1199"/>
      <c r="M30" s="1200"/>
      <c r="N30" s="1201"/>
      <c r="O30" s="1202"/>
      <c r="P30" s="1203"/>
      <c r="Q30" s="1203"/>
      <c r="R30" s="1204"/>
    </row>
    <row r="31" spans="2:24" ht="17.100000000000001" customHeight="1" x14ac:dyDescent="0.25">
      <c r="B31" s="114"/>
      <c r="C31" s="114"/>
      <c r="D31" s="38"/>
      <c r="E31" s="38"/>
      <c r="F31" s="39"/>
      <c r="G31" s="40"/>
      <c r="H31" s="41"/>
      <c r="I31" s="42"/>
      <c r="J31" s="43"/>
      <c r="K31" s="93"/>
      <c r="L31" s="175"/>
      <c r="M31" s="148"/>
      <c r="N31" s="175"/>
      <c r="O31" s="442"/>
      <c r="P31" s="61"/>
      <c r="Q31" s="61"/>
      <c r="R31" s="115"/>
    </row>
    <row r="32" spans="2:24" ht="17.100000000000001" customHeight="1" outlineLevel="1" x14ac:dyDescent="0.25">
      <c r="B32" s="74"/>
      <c r="C32" s="44" t="s">
        <v>0</v>
      </c>
      <c r="D32" s="44">
        <f>D28</f>
        <v>0</v>
      </c>
      <c r="E32" s="75"/>
      <c r="F32" s="46"/>
      <c r="G32" s="47"/>
      <c r="H32" s="48"/>
      <c r="I32" s="49"/>
      <c r="J32" s="50">
        <f>SUM(J27:J31)</f>
        <v>0</v>
      </c>
      <c r="K32" s="50">
        <f>SUM(K27:K31)</f>
        <v>0</v>
      </c>
      <c r="L32" s="50">
        <f>SUM(L27:L31)</f>
        <v>0</v>
      </c>
      <c r="M32" s="224"/>
      <c r="N32" s="224"/>
      <c r="O32" s="436"/>
      <c r="P32" s="52"/>
      <c r="Q32" s="52"/>
      <c r="R32" s="53"/>
    </row>
    <row r="33" spans="2:21" ht="17.100000000000001" customHeight="1" x14ac:dyDescent="0.25">
      <c r="B33" s="34"/>
      <c r="C33" s="34"/>
      <c r="D33" s="35"/>
      <c r="E33" s="85"/>
      <c r="F33" s="269"/>
      <c r="G33" s="86"/>
      <c r="H33" s="273"/>
      <c r="I33" s="87"/>
      <c r="J33" s="88"/>
      <c r="K33" s="36"/>
      <c r="L33" s="212"/>
      <c r="M33" s="201"/>
      <c r="N33" s="212"/>
      <c r="O33" s="441"/>
      <c r="P33" s="37"/>
      <c r="Q33" s="37"/>
      <c r="R33" s="34"/>
    </row>
    <row r="34" spans="2:21" ht="17.100000000000001" customHeight="1" x14ac:dyDescent="0.25">
      <c r="B34" s="1237"/>
      <c r="C34" s="1237"/>
      <c r="D34" s="1238"/>
      <c r="E34" s="1273"/>
      <c r="F34" s="1249"/>
      <c r="G34" s="745"/>
      <c r="H34" s="745"/>
      <c r="I34" s="746"/>
      <c r="J34" s="1186"/>
      <c r="K34" s="1255"/>
      <c r="L34" s="1240"/>
      <c r="M34" s="1241"/>
      <c r="N34" s="1240"/>
      <c r="O34" s="1029"/>
      <c r="P34" s="1241"/>
      <c r="Q34" s="1241"/>
      <c r="R34" s="1237"/>
    </row>
    <row r="35" spans="2:21" ht="17.100000000000001" customHeight="1" x14ac:dyDescent="0.25">
      <c r="B35" s="1237"/>
      <c r="C35" s="1237"/>
      <c r="D35" s="1238"/>
      <c r="E35" s="1273"/>
      <c r="F35" s="1249"/>
      <c r="G35" s="745"/>
      <c r="H35" s="745"/>
      <c r="I35" s="746"/>
      <c r="J35" s="1186"/>
      <c r="K35" s="1255"/>
      <c r="L35" s="1240"/>
      <c r="M35" s="1241"/>
      <c r="N35" s="1240"/>
      <c r="O35" s="1029"/>
      <c r="P35" s="1241"/>
      <c r="Q35" s="1241"/>
      <c r="R35" s="1237"/>
    </row>
    <row r="36" spans="2:21" ht="17.100000000000001" customHeight="1" x14ac:dyDescent="0.25">
      <c r="B36" s="523"/>
      <c r="C36" s="523"/>
      <c r="D36" s="524"/>
      <c r="E36" s="1273"/>
      <c r="F36" s="1249"/>
      <c r="G36" s="745"/>
      <c r="H36" s="745"/>
      <c r="I36" s="746"/>
      <c r="J36" s="1186"/>
      <c r="K36" s="910"/>
      <c r="L36" s="471"/>
      <c r="M36" s="1034"/>
      <c r="N36" s="471"/>
      <c r="O36" s="550"/>
      <c r="P36" s="1034"/>
      <c r="Q36" s="1034"/>
      <c r="R36" s="523"/>
    </row>
    <row r="37" spans="2:21" ht="17.100000000000001" customHeight="1" x14ac:dyDescent="0.25">
      <c r="B37" s="114"/>
      <c r="C37" s="114"/>
      <c r="D37" s="38"/>
      <c r="E37" s="38"/>
      <c r="F37" s="39"/>
      <c r="G37" s="40"/>
      <c r="H37" s="41"/>
      <c r="I37" s="42"/>
      <c r="J37" s="43"/>
      <c r="K37" s="93"/>
      <c r="L37" s="175"/>
      <c r="M37" s="148"/>
      <c r="N37" s="175"/>
      <c r="O37" s="442"/>
      <c r="P37" s="61"/>
      <c r="Q37" s="61"/>
      <c r="R37" s="115"/>
    </row>
    <row r="38" spans="2:21" ht="17.100000000000001" customHeight="1" outlineLevel="1" x14ac:dyDescent="0.25">
      <c r="B38" s="94"/>
      <c r="C38" s="44" t="s">
        <v>0</v>
      </c>
      <c r="D38" s="44">
        <f>D34</f>
        <v>0</v>
      </c>
      <c r="E38" s="95"/>
      <c r="F38" s="46"/>
      <c r="G38" s="47"/>
      <c r="H38" s="48"/>
      <c r="I38" s="49"/>
      <c r="J38" s="275">
        <f>SUM(J33:J37)</f>
        <v>0</v>
      </c>
      <c r="K38" s="275">
        <f>SUM(K33:K37)</f>
        <v>0</v>
      </c>
      <c r="L38" s="275">
        <f>SUM(L33:L37)</f>
        <v>0</v>
      </c>
      <c r="M38" s="224"/>
      <c r="N38" s="224"/>
      <c r="O38" s="443"/>
      <c r="P38" s="97"/>
      <c r="Q38" s="97"/>
      <c r="R38" s="98"/>
      <c r="S38" s="23"/>
      <c r="T38" s="23"/>
      <c r="U38" s="23"/>
    </row>
    <row r="39" spans="2:21" ht="7.5" customHeight="1" x14ac:dyDescent="0.25">
      <c r="B39" s="63"/>
      <c r="C39" s="64"/>
      <c r="D39" s="64"/>
      <c r="E39" s="63"/>
      <c r="F39" s="68"/>
      <c r="G39" s="66"/>
      <c r="H39" s="68"/>
      <c r="I39" s="67"/>
      <c r="J39" s="68"/>
      <c r="K39" s="69"/>
      <c r="L39" s="23"/>
      <c r="M39" s="23"/>
      <c r="N39" s="23"/>
      <c r="O39" s="437"/>
      <c r="P39" s="71"/>
      <c r="Q39" s="71"/>
      <c r="R39" s="72"/>
    </row>
    <row r="40" spans="2:21" ht="17.100000000000001" customHeight="1" x14ac:dyDescent="0.25">
      <c r="B40" s="1428">
        <f>COUNT(B27:B39)</f>
        <v>0</v>
      </c>
      <c r="C40" s="44" t="s">
        <v>60</v>
      </c>
      <c r="D40" s="44">
        <f>D32</f>
        <v>0</v>
      </c>
      <c r="E40" s="75"/>
      <c r="F40" s="122"/>
      <c r="G40" s="76"/>
      <c r="H40" s="123"/>
      <c r="I40" s="77"/>
      <c r="J40" s="278">
        <f>J32</f>
        <v>0</v>
      </c>
      <c r="K40" s="278">
        <f>K32</f>
        <v>0</v>
      </c>
      <c r="L40" s="278">
        <f>L32</f>
        <v>0</v>
      </c>
      <c r="M40" s="224"/>
      <c r="N40" s="224"/>
      <c r="O40" s="438"/>
      <c r="P40" s="52"/>
      <c r="Q40" s="52"/>
      <c r="R40" s="53"/>
    </row>
    <row r="41" spans="2:21" ht="7.5" customHeight="1" x14ac:dyDescent="0.25">
      <c r="B41" s="99"/>
      <c r="C41" s="99"/>
      <c r="D41" s="99"/>
      <c r="E41" s="99"/>
      <c r="F41" s="272"/>
      <c r="G41" s="99"/>
      <c r="H41" s="272"/>
      <c r="I41" s="99"/>
      <c r="J41" s="279"/>
      <c r="K41" s="99"/>
      <c r="O41" s="444"/>
      <c r="P41" s="99"/>
      <c r="Q41" s="99"/>
      <c r="R41" s="99"/>
    </row>
    <row r="42" spans="2:21" ht="17.100000000000001" customHeight="1" thickBot="1" x14ac:dyDescent="0.3">
      <c r="B42" s="100">
        <f>B40+B22</f>
        <v>0</v>
      </c>
      <c r="C42" s="100" t="s">
        <v>8</v>
      </c>
      <c r="D42" s="101">
        <f>D40+D22</f>
        <v>0</v>
      </c>
      <c r="E42" s="120"/>
      <c r="F42" s="103"/>
      <c r="G42" s="104"/>
      <c r="H42" s="103"/>
      <c r="I42" s="104"/>
      <c r="J42" s="105">
        <f>J22+J40</f>
        <v>0</v>
      </c>
      <c r="K42" s="105">
        <f>K22+K40</f>
        <v>0</v>
      </c>
      <c r="L42" s="105">
        <f>L22+L40</f>
        <v>0</v>
      </c>
      <c r="M42" s="345"/>
      <c r="N42" s="346"/>
      <c r="O42" s="445"/>
      <c r="P42" s="348"/>
      <c r="Q42" s="348"/>
      <c r="R42" s="349"/>
    </row>
    <row r="43" spans="2:21" ht="18" customHeight="1" thickTop="1" x14ac:dyDescent="0.25">
      <c r="B43" s="1662"/>
      <c r="C43" s="1662"/>
      <c r="D43" s="1662"/>
      <c r="E43" s="1662"/>
      <c r="F43" s="1662"/>
      <c r="G43" s="1662"/>
      <c r="H43" s="1662"/>
      <c r="I43" s="1662"/>
      <c r="J43" s="1662"/>
      <c r="K43" s="1662"/>
      <c r="L43" s="1663"/>
      <c r="M43" s="1663"/>
      <c r="N43" s="165"/>
    </row>
    <row r="44" spans="2:21" ht="18" customHeight="1" x14ac:dyDescent="0.25">
      <c r="B44" s="1367"/>
      <c r="C44" s="1367"/>
      <c r="D44" s="1367"/>
      <c r="E44" s="1367"/>
      <c r="F44" s="1367"/>
      <c r="G44" s="1367"/>
      <c r="H44" s="1367"/>
      <c r="I44" s="1367"/>
      <c r="J44" s="1367"/>
      <c r="K44" s="1367"/>
      <c r="L44" s="1367"/>
      <c r="M44" s="1367"/>
      <c r="N44" s="165"/>
    </row>
    <row r="45" spans="2:21" ht="18" customHeight="1" x14ac:dyDescent="0.25">
      <c r="B45" s="1652" t="s">
        <v>37</v>
      </c>
      <c r="C45" s="1652"/>
      <c r="D45" s="1652"/>
      <c r="E45" s="1652"/>
      <c r="F45" s="1652"/>
      <c r="G45" s="1652"/>
      <c r="H45" s="1652"/>
      <c r="I45" s="1652"/>
      <c r="J45" s="1652"/>
      <c r="K45" s="1652"/>
      <c r="L45" s="1652"/>
      <c r="M45" s="1652"/>
      <c r="N45" s="1652"/>
      <c r="O45" s="1652"/>
      <c r="P45" s="1652"/>
      <c r="Q45" s="1652"/>
      <c r="R45" s="1652"/>
    </row>
    <row r="46" spans="2:21" ht="18" customHeight="1" x14ac:dyDescent="0.25">
      <c r="B46" s="1652" t="s">
        <v>1</v>
      </c>
      <c r="C46" s="1652"/>
      <c r="D46" s="1652"/>
      <c r="E46" s="1652"/>
      <c r="F46" s="1652"/>
      <c r="G46" s="1652"/>
      <c r="H46" s="1652"/>
      <c r="I46" s="1652"/>
      <c r="J46" s="1652"/>
      <c r="K46" s="1652"/>
      <c r="L46" s="1652"/>
      <c r="M46" s="1652"/>
      <c r="N46" s="1652"/>
      <c r="O46" s="1652"/>
      <c r="P46" s="1652"/>
      <c r="Q46" s="1652"/>
      <c r="R46" s="1652"/>
    </row>
    <row r="47" spans="2:21" ht="18" customHeight="1" x14ac:dyDescent="0.25">
      <c r="B47" s="1652" t="str">
        <f>Rekap!B3</f>
        <v>BULAN JANUARI 2020</v>
      </c>
      <c r="C47" s="1652"/>
      <c r="D47" s="1652"/>
      <c r="E47" s="1652"/>
      <c r="F47" s="1652"/>
      <c r="G47" s="1652"/>
      <c r="H47" s="1652"/>
      <c r="I47" s="1652"/>
      <c r="J47" s="1652"/>
      <c r="K47" s="1652"/>
      <c r="L47" s="1652"/>
      <c r="M47" s="1652"/>
      <c r="N47" s="1652"/>
      <c r="O47" s="1652"/>
      <c r="P47" s="1652"/>
      <c r="Q47" s="1652"/>
      <c r="R47" s="1652"/>
    </row>
    <row r="48" spans="2:21" ht="18" customHeight="1" thickBot="1" x14ac:dyDescent="0.3">
      <c r="B48" s="1653"/>
      <c r="C48" s="1653"/>
      <c r="D48" s="1653"/>
      <c r="E48" s="1653"/>
      <c r="F48" s="1653"/>
      <c r="G48" s="1653"/>
      <c r="H48" s="1653"/>
      <c r="I48" s="1653"/>
      <c r="J48" s="1653"/>
      <c r="K48" s="1653"/>
      <c r="L48" s="1653"/>
      <c r="M48" s="1653"/>
      <c r="N48" s="1653"/>
      <c r="O48" s="1653"/>
      <c r="P48" s="1653"/>
      <c r="Q48" s="1366"/>
      <c r="R48" s="29"/>
    </row>
    <row r="49" spans="1:154" ht="5.25" customHeight="1" thickTop="1" x14ac:dyDescent="0.25">
      <c r="B49" s="30"/>
      <c r="C49" s="31"/>
      <c r="D49" s="1367"/>
      <c r="E49" s="155"/>
      <c r="F49" s="1367"/>
      <c r="G49" s="1367"/>
      <c r="H49" s="1367"/>
      <c r="I49" s="1367"/>
      <c r="J49" s="155"/>
      <c r="L49" s="27"/>
      <c r="M49" s="27"/>
      <c r="N49" s="202"/>
      <c r="O49" s="446"/>
      <c r="P49" s="1367"/>
      <c r="Q49" s="1367"/>
    </row>
    <row r="50" spans="1:154" ht="17.100000000000001" customHeight="1" x14ac:dyDescent="0.25">
      <c r="B50" s="30" t="s">
        <v>15</v>
      </c>
      <c r="C50" s="31" t="s">
        <v>58</v>
      </c>
      <c r="D50" s="1367"/>
      <c r="E50" s="155"/>
      <c r="F50" s="1367"/>
      <c r="G50" s="1367"/>
      <c r="H50" s="1367"/>
      <c r="I50" s="1367"/>
      <c r="J50" s="155"/>
      <c r="L50" s="27"/>
      <c r="M50" s="27"/>
      <c r="N50" s="202"/>
      <c r="O50" s="446"/>
      <c r="P50" s="1367"/>
      <c r="Q50" s="1367"/>
    </row>
    <row r="51" spans="1:154" ht="18" customHeight="1" x14ac:dyDescent="0.25">
      <c r="B51" s="78" t="s">
        <v>22</v>
      </c>
      <c r="C51" s="79" t="str">
        <f>BKW!C89</f>
        <v>Proses sd. 2019</v>
      </c>
      <c r="D51" s="1367"/>
      <c r="E51" s="32"/>
      <c r="F51" s="33"/>
      <c r="G51" s="1367"/>
      <c r="H51" s="33"/>
      <c r="I51" s="1367"/>
      <c r="J51" s="1367"/>
      <c r="L51" s="1367"/>
      <c r="M51" s="1367"/>
    </row>
    <row r="52" spans="1:154" ht="17.100000000000001" customHeight="1" x14ac:dyDescent="0.25">
      <c r="B52" s="1654" t="s">
        <v>2</v>
      </c>
      <c r="C52" s="1654" t="s">
        <v>4</v>
      </c>
      <c r="D52" s="1643" t="s">
        <v>9</v>
      </c>
      <c r="E52" s="1655" t="s">
        <v>3</v>
      </c>
      <c r="F52" s="1656" t="s">
        <v>98</v>
      </c>
      <c r="G52" s="1657"/>
      <c r="H52" s="1657"/>
      <c r="I52" s="1657"/>
      <c r="J52" s="1658"/>
      <c r="K52" s="1659" t="s">
        <v>11</v>
      </c>
      <c r="L52" s="1659" t="s">
        <v>13</v>
      </c>
      <c r="M52" s="1660" t="s">
        <v>49</v>
      </c>
      <c r="N52" s="1660" t="s">
        <v>50</v>
      </c>
      <c r="O52" s="1661" t="s">
        <v>5</v>
      </c>
      <c r="P52" s="1643" t="s">
        <v>6</v>
      </c>
      <c r="Q52" s="1643" t="s">
        <v>61</v>
      </c>
      <c r="R52" s="1643" t="s">
        <v>7</v>
      </c>
      <c r="T52" s="1638" t="s">
        <v>128</v>
      </c>
      <c r="U52" s="1638"/>
      <c r="V52" s="1638"/>
      <c r="W52" s="1638"/>
      <c r="X52" s="1638"/>
      <c r="Y52" s="1638"/>
      <c r="Z52" s="1638"/>
      <c r="AA52" s="1638"/>
      <c r="AB52" s="1638"/>
      <c r="AC52" s="1638"/>
      <c r="AD52" s="1638"/>
      <c r="AE52" s="1638"/>
    </row>
    <row r="53" spans="1:154" ht="17.100000000000001" customHeight="1" x14ac:dyDescent="0.25">
      <c r="B53" s="1637"/>
      <c r="C53" s="1637"/>
      <c r="D53" s="1637"/>
      <c r="E53" s="1645"/>
      <c r="F53" s="1649"/>
      <c r="G53" s="1650"/>
      <c r="H53" s="1650"/>
      <c r="I53" s="1650"/>
      <c r="J53" s="1651"/>
      <c r="K53" s="1640"/>
      <c r="L53" s="1640"/>
      <c r="M53" s="1640"/>
      <c r="N53" s="1640"/>
      <c r="O53" s="1642"/>
      <c r="P53" s="1637"/>
      <c r="Q53" s="1637"/>
      <c r="R53" s="1637"/>
      <c r="T53" s="1365" t="s">
        <v>38</v>
      </c>
      <c r="U53" s="1365" t="s">
        <v>39</v>
      </c>
      <c r="V53" s="1365" t="s">
        <v>40</v>
      </c>
      <c r="W53" s="1365" t="s">
        <v>41</v>
      </c>
      <c r="X53" s="1365" t="s">
        <v>36</v>
      </c>
      <c r="Y53" s="1365" t="s">
        <v>42</v>
      </c>
      <c r="Z53" s="1365" t="s">
        <v>43</v>
      </c>
      <c r="AA53" s="1365" t="s">
        <v>44</v>
      </c>
      <c r="AB53" s="1365" t="s">
        <v>45</v>
      </c>
      <c r="AC53" s="1365" t="s">
        <v>46</v>
      </c>
      <c r="AD53" s="1365" t="s">
        <v>47</v>
      </c>
      <c r="AE53" s="1365" t="s">
        <v>48</v>
      </c>
    </row>
    <row r="54" spans="1:154" ht="17.100000000000001" customHeight="1" x14ac:dyDescent="0.25">
      <c r="B54" s="180"/>
      <c r="C54" s="181"/>
      <c r="D54" s="117"/>
      <c r="E54" s="118"/>
      <c r="F54" s="182"/>
      <c r="G54" s="110"/>
      <c r="H54" s="183"/>
      <c r="I54" s="184"/>
      <c r="J54" s="185"/>
      <c r="K54" s="186"/>
      <c r="L54" s="186"/>
      <c r="M54" s="119"/>
      <c r="N54" s="187"/>
      <c r="O54" s="447"/>
      <c r="P54" s="187"/>
      <c r="Q54" s="187"/>
      <c r="R54" s="187"/>
      <c r="T54" s="158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</row>
    <row r="55" spans="1:154" ht="17.100000000000001" customHeight="1" x14ac:dyDescent="0.25">
      <c r="B55" s="1132"/>
      <c r="C55" s="730"/>
      <c r="D55" s="725"/>
      <c r="E55" s="769"/>
      <c r="F55" s="766"/>
      <c r="G55" s="760"/>
      <c r="H55" s="770"/>
      <c r="I55" s="761"/>
      <c r="J55" s="759"/>
      <c r="K55" s="752"/>
      <c r="L55" s="731"/>
      <c r="M55" s="835"/>
      <c r="N55" s="732"/>
      <c r="O55" s="767"/>
      <c r="P55" s="771"/>
      <c r="Q55" s="771"/>
      <c r="R55" s="772"/>
      <c r="T55" s="1079"/>
      <c r="U55" s="896"/>
      <c r="V55" s="896"/>
      <c r="W55" s="896"/>
      <c r="X55" s="1134"/>
      <c r="Y55" s="896"/>
      <c r="Z55" s="896"/>
      <c r="AA55" s="896"/>
      <c r="AB55" s="896"/>
      <c r="AC55" s="896"/>
      <c r="AD55" s="896"/>
      <c r="AE55" s="896"/>
    </row>
    <row r="56" spans="1:154" ht="17.100000000000001" customHeight="1" x14ac:dyDescent="0.25">
      <c r="B56" s="1133"/>
      <c r="C56" s="724"/>
      <c r="D56" s="725"/>
      <c r="E56" s="725"/>
      <c r="F56" s="757"/>
      <c r="G56" s="774"/>
      <c r="H56" s="758"/>
      <c r="I56" s="774"/>
      <c r="J56" s="775"/>
      <c r="K56" s="752"/>
      <c r="L56" s="731"/>
      <c r="M56" s="835"/>
      <c r="N56" s="732"/>
      <c r="O56" s="754"/>
      <c r="P56" s="771"/>
      <c r="Q56" s="771"/>
      <c r="R56" s="724"/>
      <c r="T56" s="1079"/>
      <c r="U56" s="896"/>
      <c r="V56" s="896"/>
      <c r="W56" s="896"/>
      <c r="X56" s="1134"/>
      <c r="Y56" s="896"/>
      <c r="Z56" s="896"/>
      <c r="AA56" s="896"/>
      <c r="AB56" s="896"/>
      <c r="AC56" s="896"/>
      <c r="AD56" s="896"/>
      <c r="AE56" s="896"/>
    </row>
    <row r="57" spans="1:154" ht="17.100000000000001" customHeight="1" x14ac:dyDescent="0.25">
      <c r="B57" s="730"/>
      <c r="C57" s="730"/>
      <c r="D57" s="725"/>
      <c r="E57" s="773"/>
      <c r="F57" s="757"/>
      <c r="G57" s="774"/>
      <c r="H57" s="758"/>
      <c r="I57" s="774"/>
      <c r="J57" s="775"/>
      <c r="K57" s="776"/>
      <c r="L57" s="731"/>
      <c r="M57" s="835"/>
      <c r="N57" s="732"/>
      <c r="O57" s="754"/>
      <c r="P57" s="771"/>
      <c r="Q57" s="771"/>
      <c r="R57" s="724"/>
      <c r="T57" s="1079"/>
      <c r="U57" s="896"/>
      <c r="V57" s="896"/>
      <c r="W57" s="896"/>
      <c r="X57" s="1134"/>
      <c r="Y57" s="896"/>
      <c r="Z57" s="896"/>
      <c r="AA57" s="896"/>
      <c r="AB57" s="896"/>
      <c r="AC57" s="896"/>
      <c r="AD57" s="896"/>
      <c r="AE57" s="896"/>
    </row>
    <row r="58" spans="1:154" ht="17.100000000000001" customHeight="1" x14ac:dyDescent="0.25">
      <c r="B58" s="142"/>
      <c r="C58" s="142"/>
      <c r="D58" s="143"/>
      <c r="E58" s="188"/>
      <c r="F58" s="189"/>
      <c r="G58" s="190"/>
      <c r="H58" s="298"/>
      <c r="I58" s="191"/>
      <c r="J58" s="296"/>
      <c r="K58" s="144"/>
      <c r="L58" s="144"/>
      <c r="M58" s="144"/>
      <c r="N58" s="203"/>
      <c r="O58" s="448"/>
      <c r="P58" s="154"/>
      <c r="Q58" s="154"/>
      <c r="R58" s="142"/>
      <c r="T58" s="509"/>
      <c r="U58" s="509"/>
      <c r="V58" s="509"/>
      <c r="W58" s="509"/>
      <c r="X58" s="510"/>
      <c r="Y58" s="509"/>
      <c r="Z58" s="509"/>
      <c r="AA58" s="509"/>
      <c r="AB58" s="509"/>
      <c r="AC58" s="509"/>
      <c r="AD58" s="509"/>
      <c r="AE58" s="509"/>
    </row>
    <row r="59" spans="1:154" ht="17.100000000000001" customHeight="1" x14ac:dyDescent="0.25">
      <c r="B59" s="94"/>
      <c r="C59" s="44" t="s">
        <v>0</v>
      </c>
      <c r="D59" s="44">
        <f>SUM(D55)</f>
        <v>0</v>
      </c>
      <c r="E59" s="95"/>
      <c r="F59" s="46"/>
      <c r="G59" s="47"/>
      <c r="H59" s="48"/>
      <c r="I59" s="49"/>
      <c r="J59" s="275">
        <f>SUM(J54:J58)</f>
        <v>0</v>
      </c>
      <c r="K59" s="275">
        <f>SUM(K54:K58)</f>
        <v>0</v>
      </c>
      <c r="L59" s="275">
        <f>SUM(L54:L58)</f>
        <v>0</v>
      </c>
      <c r="M59" s="224"/>
      <c r="N59" s="224"/>
      <c r="O59" s="449"/>
      <c r="P59" s="97"/>
      <c r="Q59" s="97"/>
      <c r="R59" s="98"/>
      <c r="T59" s="511"/>
      <c r="U59" s="511"/>
      <c r="V59" s="511"/>
      <c r="W59" s="511"/>
      <c r="X59" s="511"/>
      <c r="Y59" s="511"/>
      <c r="Z59" s="511"/>
      <c r="AA59" s="511"/>
      <c r="AB59" s="511"/>
      <c r="AC59" s="511"/>
      <c r="AD59" s="511"/>
      <c r="AE59" s="511"/>
    </row>
    <row r="60" spans="1:154" ht="17.100000000000001" customHeight="1" x14ac:dyDescent="0.25">
      <c r="B60" s="254"/>
      <c r="C60" s="254"/>
      <c r="D60" s="198"/>
      <c r="E60" s="198"/>
      <c r="F60" s="513"/>
      <c r="G60" s="1444"/>
      <c r="H60" s="1445"/>
      <c r="I60" s="1446"/>
      <c r="J60" s="257"/>
      <c r="K60" s="659"/>
      <c r="L60" s="581"/>
      <c r="M60" s="318"/>
      <c r="N60" s="212"/>
      <c r="O60" s="751"/>
      <c r="P60" s="201"/>
      <c r="Q60" s="201"/>
      <c r="R60" s="736"/>
      <c r="T60" s="508"/>
      <c r="U60" s="508"/>
      <c r="V60" s="508"/>
      <c r="W60" s="508"/>
      <c r="X60" s="508"/>
      <c r="Y60" s="508"/>
      <c r="Z60" s="508"/>
      <c r="AA60" s="508"/>
      <c r="AB60" s="508"/>
      <c r="AC60" s="508"/>
      <c r="AD60" s="508"/>
      <c r="AE60" s="508"/>
    </row>
    <row r="61" spans="1:154" ht="17.100000000000001" customHeight="1" x14ac:dyDescent="0.25">
      <c r="B61" s="1248"/>
      <c r="C61" s="1248"/>
      <c r="D61" s="1238"/>
      <c r="E61" s="1238"/>
      <c r="F61" s="1447"/>
      <c r="G61" s="1437"/>
      <c r="H61" s="1448"/>
      <c r="I61" s="1439"/>
      <c r="J61" s="1039"/>
      <c r="K61" s="1440"/>
      <c r="L61" s="1250"/>
      <c r="M61" s="1237"/>
      <c r="N61" s="1240"/>
      <c r="O61" s="1441"/>
      <c r="P61" s="1241"/>
      <c r="Q61" s="1241"/>
      <c r="R61" s="1242"/>
      <c r="T61" s="1240"/>
      <c r="U61" s="1240"/>
      <c r="V61" s="1240"/>
      <c r="W61" s="1240"/>
      <c r="X61" s="1240"/>
      <c r="Y61" s="1240"/>
      <c r="Z61" s="1240"/>
      <c r="AA61" s="1240"/>
      <c r="AB61" s="1240"/>
      <c r="AC61" s="1240"/>
      <c r="AD61" s="1240"/>
      <c r="AE61" s="1240"/>
    </row>
    <row r="62" spans="1:154" ht="17.100000000000001" customHeight="1" x14ac:dyDescent="0.25">
      <c r="B62" s="1248"/>
      <c r="C62" s="1248"/>
      <c r="D62" s="1238"/>
      <c r="E62" s="1238"/>
      <c r="F62" s="1447"/>
      <c r="G62" s="1437"/>
      <c r="H62" s="1448"/>
      <c r="I62" s="1439"/>
      <c r="J62" s="1039"/>
      <c r="K62" s="1440"/>
      <c r="L62" s="1250"/>
      <c r="M62" s="1237"/>
      <c r="N62" s="1240"/>
      <c r="O62" s="1441"/>
      <c r="P62" s="1241"/>
      <c r="Q62" s="1241"/>
      <c r="R62" s="1242"/>
      <c r="T62" s="1240"/>
      <c r="U62" s="1240"/>
      <c r="V62" s="1240"/>
      <c r="W62" s="1240"/>
      <c r="X62" s="1240"/>
      <c r="Y62" s="1240"/>
      <c r="Z62" s="1240"/>
      <c r="AA62" s="1240"/>
      <c r="AB62" s="1240"/>
      <c r="AC62" s="1240"/>
      <c r="AD62" s="1240"/>
      <c r="AE62" s="1240"/>
    </row>
    <row r="63" spans="1:154" s="23" customFormat="1" ht="17.100000000000001" customHeight="1" x14ac:dyDescent="0.25">
      <c r="A63" s="166"/>
      <c r="B63" s="1237"/>
      <c r="C63" s="1237"/>
      <c r="D63" s="1238"/>
      <c r="E63" s="1238"/>
      <c r="F63" s="1436"/>
      <c r="G63" s="1449"/>
      <c r="H63" s="1438"/>
      <c r="I63" s="1449"/>
      <c r="J63" s="1038"/>
      <c r="K63" s="1440"/>
      <c r="L63" s="1250"/>
      <c r="M63" s="1350"/>
      <c r="N63" s="1251"/>
      <c r="O63" s="1441"/>
      <c r="P63" s="1241"/>
      <c r="Q63" s="1251"/>
      <c r="R63" s="1237"/>
      <c r="S63" s="22"/>
      <c r="T63" s="508"/>
      <c r="U63" s="508"/>
      <c r="V63" s="508"/>
      <c r="W63" s="508"/>
      <c r="X63" s="508"/>
      <c r="Y63" s="508"/>
      <c r="Z63" s="508"/>
      <c r="AA63" s="508"/>
      <c r="AB63" s="508"/>
      <c r="AC63" s="508"/>
      <c r="AD63" s="508"/>
      <c r="AE63" s="508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</row>
    <row r="64" spans="1:154" ht="17.100000000000001" customHeight="1" x14ac:dyDescent="0.25">
      <c r="B64" s="994"/>
      <c r="C64" s="994"/>
      <c r="D64" s="881"/>
      <c r="E64" s="881"/>
      <c r="F64" s="1450"/>
      <c r="G64" s="400"/>
      <c r="H64" s="631"/>
      <c r="I64" s="402"/>
      <c r="J64" s="403"/>
      <c r="K64" s="1296"/>
      <c r="L64" s="1442"/>
      <c r="M64" s="880"/>
      <c r="N64" s="1300"/>
      <c r="O64" s="1443"/>
      <c r="P64" s="958"/>
      <c r="Q64" s="1300"/>
      <c r="R64" s="1000"/>
      <c r="T64" s="508"/>
      <c r="U64" s="508"/>
      <c r="V64" s="508"/>
      <c r="W64" s="508"/>
      <c r="X64" s="508"/>
      <c r="Y64" s="508"/>
      <c r="Z64" s="508"/>
      <c r="AA64" s="508"/>
      <c r="AB64" s="508"/>
      <c r="AC64" s="508"/>
      <c r="AD64" s="508"/>
      <c r="AE64" s="508"/>
    </row>
    <row r="65" spans="2:31" ht="17.100000000000001" customHeight="1" x14ac:dyDescent="0.25">
      <c r="B65" s="74"/>
      <c r="C65" s="44" t="s">
        <v>0</v>
      </c>
      <c r="D65" s="44">
        <f>D63</f>
        <v>0</v>
      </c>
      <c r="E65" s="75"/>
      <c r="F65" s="46"/>
      <c r="G65" s="47"/>
      <c r="H65" s="48"/>
      <c r="I65" s="49"/>
      <c r="J65" s="50">
        <f>SUM(J60:J64)</f>
        <v>0</v>
      </c>
      <c r="K65" s="297">
        <f>SUM(K60:K64)</f>
        <v>0</v>
      </c>
      <c r="L65" s="297">
        <f>SUM(L60:L64)</f>
        <v>0</v>
      </c>
      <c r="M65" s="664"/>
      <c r="N65" s="224"/>
      <c r="O65" s="432"/>
      <c r="P65" s="52"/>
      <c r="Q65" s="52"/>
      <c r="R65" s="53"/>
      <c r="T65" s="508"/>
      <c r="U65" s="508"/>
      <c r="V65" s="508"/>
      <c r="W65" s="508"/>
      <c r="X65" s="508"/>
      <c r="Y65" s="508"/>
      <c r="Z65" s="508"/>
      <c r="AA65" s="508"/>
      <c r="AB65" s="508"/>
      <c r="AC65" s="508"/>
      <c r="AD65" s="508"/>
      <c r="AE65" s="508"/>
    </row>
    <row r="66" spans="2:31" ht="7.5" customHeight="1" x14ac:dyDescent="0.25">
      <c r="B66" s="63"/>
      <c r="C66" s="64"/>
      <c r="D66" s="64"/>
      <c r="E66" s="63"/>
      <c r="F66" s="65"/>
      <c r="G66" s="66"/>
      <c r="H66" s="65"/>
      <c r="I66" s="67"/>
      <c r="J66" s="68"/>
      <c r="K66" s="69"/>
      <c r="L66" s="69"/>
      <c r="M66" s="69"/>
      <c r="N66" s="69"/>
      <c r="O66" s="437"/>
      <c r="P66" s="71"/>
      <c r="Q66" s="71"/>
      <c r="R66" s="72"/>
      <c r="T66" s="508"/>
      <c r="U66" s="508"/>
      <c r="V66" s="508"/>
      <c r="W66" s="508"/>
      <c r="X66" s="508"/>
      <c r="Y66" s="508"/>
      <c r="Z66" s="508"/>
      <c r="AA66" s="508"/>
      <c r="AB66" s="508"/>
      <c r="AC66" s="508"/>
      <c r="AD66" s="508"/>
      <c r="AE66" s="508"/>
    </row>
    <row r="67" spans="2:31" ht="17.100000000000001" customHeight="1" outlineLevel="1" x14ac:dyDescent="0.25">
      <c r="B67" s="1428">
        <f>COUNT(B54:B66)</f>
        <v>0</v>
      </c>
      <c r="C67" s="44" t="s">
        <v>59</v>
      </c>
      <c r="D67" s="44">
        <f>D59+D65</f>
        <v>0</v>
      </c>
      <c r="E67" s="75"/>
      <c r="F67" s="122"/>
      <c r="G67" s="76"/>
      <c r="H67" s="123"/>
      <c r="I67" s="77"/>
      <c r="J67" s="297">
        <f>J59+J65</f>
        <v>0</v>
      </c>
      <c r="K67" s="297">
        <f>K59+K65</f>
        <v>0</v>
      </c>
      <c r="L67" s="297">
        <f>L59+L65</f>
        <v>0</v>
      </c>
      <c r="M67" s="224"/>
      <c r="N67" s="224"/>
      <c r="O67" s="438"/>
      <c r="P67" s="52"/>
      <c r="Q67" s="52"/>
      <c r="R67" s="53"/>
      <c r="T67" s="178">
        <f t="shared" ref="T67:AE67" si="0">SUM(T54:T66)</f>
        <v>0</v>
      </c>
      <c r="U67" s="178">
        <f t="shared" si="0"/>
        <v>0</v>
      </c>
      <c r="V67" s="178">
        <f t="shared" si="0"/>
        <v>0</v>
      </c>
      <c r="W67" s="178">
        <f t="shared" si="0"/>
        <v>0</v>
      </c>
      <c r="X67" s="178">
        <f t="shared" si="0"/>
        <v>0</v>
      </c>
      <c r="Y67" s="178">
        <f t="shared" si="0"/>
        <v>0</v>
      </c>
      <c r="Z67" s="178">
        <f t="shared" si="0"/>
        <v>0</v>
      </c>
      <c r="AA67" s="178">
        <f t="shared" si="0"/>
        <v>0</v>
      </c>
      <c r="AB67" s="178">
        <f t="shared" si="0"/>
        <v>0</v>
      </c>
      <c r="AC67" s="178">
        <f t="shared" si="0"/>
        <v>0</v>
      </c>
      <c r="AD67" s="178">
        <f t="shared" si="0"/>
        <v>0</v>
      </c>
      <c r="AE67" s="178">
        <f t="shared" si="0"/>
        <v>0</v>
      </c>
    </row>
    <row r="68" spans="2:31" s="23" customFormat="1" ht="18" customHeight="1" x14ac:dyDescent="0.25">
      <c r="B68" s="284"/>
      <c r="C68" s="284"/>
      <c r="D68" s="284"/>
      <c r="E68" s="124"/>
      <c r="F68" s="125"/>
      <c r="G68" s="126"/>
      <c r="H68" s="125"/>
      <c r="I68" s="126"/>
      <c r="J68" s="157"/>
      <c r="K68" s="127"/>
      <c r="L68" s="127"/>
      <c r="M68" s="176"/>
      <c r="N68" s="204"/>
      <c r="O68" s="439"/>
      <c r="P68" s="126"/>
      <c r="Q68" s="126"/>
      <c r="R68" s="129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2:31" ht="17.100000000000001" customHeight="1" x14ac:dyDescent="0.25">
      <c r="B69" s="78" t="s">
        <v>23</v>
      </c>
      <c r="C69" s="79" t="str">
        <f>BKW!C107</f>
        <v>Proses th. 2020</v>
      </c>
      <c r="D69" s="80"/>
      <c r="E69" s="234"/>
      <c r="F69" s="81"/>
      <c r="G69" s="80"/>
      <c r="H69" s="81"/>
      <c r="I69" s="80"/>
      <c r="J69" s="80"/>
      <c r="K69" s="82"/>
      <c r="O69" s="440"/>
      <c r="P69" s="80"/>
      <c r="Q69" s="80"/>
      <c r="R69" s="83"/>
    </row>
    <row r="70" spans="2:31" ht="17.100000000000001" customHeight="1" x14ac:dyDescent="0.25">
      <c r="B70" s="1636" t="s">
        <v>2</v>
      </c>
      <c r="C70" s="1636" t="s">
        <v>4</v>
      </c>
      <c r="D70" s="1636" t="s">
        <v>9</v>
      </c>
      <c r="E70" s="1644" t="s">
        <v>3</v>
      </c>
      <c r="F70" s="1646" t="s">
        <v>98</v>
      </c>
      <c r="G70" s="1647"/>
      <c r="H70" s="1647"/>
      <c r="I70" s="1647"/>
      <c r="J70" s="1648"/>
      <c r="K70" s="1639" t="s">
        <v>11</v>
      </c>
      <c r="L70" s="1639" t="s">
        <v>13</v>
      </c>
      <c r="M70" s="1639" t="s">
        <v>49</v>
      </c>
      <c r="N70" s="1639" t="s">
        <v>50</v>
      </c>
      <c r="O70" s="1641" t="s">
        <v>5</v>
      </c>
      <c r="P70" s="1636" t="s">
        <v>6</v>
      </c>
      <c r="Q70" s="1636" t="s">
        <v>61</v>
      </c>
      <c r="R70" s="1636" t="s">
        <v>7</v>
      </c>
      <c r="T70" s="1638" t="s">
        <v>128</v>
      </c>
      <c r="U70" s="1638"/>
      <c r="V70" s="1638"/>
      <c r="W70" s="1638"/>
      <c r="X70" s="1638"/>
      <c r="Y70" s="1638"/>
      <c r="Z70" s="1638"/>
      <c r="AA70" s="1638"/>
      <c r="AB70" s="1638"/>
      <c r="AC70" s="1638"/>
      <c r="AD70" s="1638"/>
      <c r="AE70" s="1638"/>
    </row>
    <row r="71" spans="2:31" ht="17.100000000000001" customHeight="1" x14ac:dyDescent="0.25">
      <c r="B71" s="1637"/>
      <c r="C71" s="1637"/>
      <c r="D71" s="1637"/>
      <c r="E71" s="1645"/>
      <c r="F71" s="1649"/>
      <c r="G71" s="1650"/>
      <c r="H71" s="1650"/>
      <c r="I71" s="1650"/>
      <c r="J71" s="1651"/>
      <c r="K71" s="1640"/>
      <c r="L71" s="1640"/>
      <c r="M71" s="1640"/>
      <c r="N71" s="1640"/>
      <c r="O71" s="1642"/>
      <c r="P71" s="1637"/>
      <c r="Q71" s="1637"/>
      <c r="R71" s="1637"/>
      <c r="T71" s="1365" t="s">
        <v>38</v>
      </c>
      <c r="U71" s="1365" t="s">
        <v>39</v>
      </c>
      <c r="V71" s="1365" t="s">
        <v>40</v>
      </c>
      <c r="W71" s="1365" t="s">
        <v>41</v>
      </c>
      <c r="X71" s="1365" t="s">
        <v>36</v>
      </c>
      <c r="Y71" s="1365" t="s">
        <v>42</v>
      </c>
      <c r="Z71" s="1365" t="s">
        <v>43</v>
      </c>
      <c r="AA71" s="1365" t="s">
        <v>44</v>
      </c>
      <c r="AB71" s="1365" t="s">
        <v>45</v>
      </c>
      <c r="AC71" s="1365" t="s">
        <v>46</v>
      </c>
      <c r="AD71" s="1365" t="s">
        <v>47</v>
      </c>
      <c r="AE71" s="1365" t="s">
        <v>48</v>
      </c>
    </row>
    <row r="72" spans="2:31" ht="17.100000000000001" customHeight="1" outlineLevel="1" x14ac:dyDescent="0.25">
      <c r="B72" s="261"/>
      <c r="C72" s="261"/>
      <c r="D72" s="220"/>
      <c r="E72" s="219"/>
      <c r="F72" s="299"/>
      <c r="G72" s="196"/>
      <c r="H72" s="302"/>
      <c r="I72" s="197"/>
      <c r="J72" s="285"/>
      <c r="K72" s="307"/>
      <c r="L72" s="315"/>
      <c r="M72" s="232"/>
      <c r="N72" s="231"/>
      <c r="O72" s="450"/>
      <c r="P72" s="232"/>
      <c r="Q72" s="232"/>
      <c r="R72" s="261"/>
      <c r="S72" s="23"/>
      <c r="T72" s="249"/>
      <c r="U72" s="249"/>
      <c r="V72" s="249"/>
      <c r="W72" s="249"/>
      <c r="X72" s="250"/>
      <c r="Y72" s="249"/>
      <c r="Z72" s="249"/>
      <c r="AA72" s="249"/>
      <c r="AB72" s="249"/>
      <c r="AC72" s="249"/>
      <c r="AD72" s="249"/>
      <c r="AE72" s="249"/>
    </row>
    <row r="73" spans="2:31" ht="17.100000000000001" customHeight="1" outlineLevel="1" x14ac:dyDescent="0.25">
      <c r="B73" s="1237"/>
      <c r="C73" s="1237"/>
      <c r="D73" s="1238"/>
      <c r="E73" s="1348"/>
      <c r="F73" s="1429"/>
      <c r="G73" s="1430"/>
      <c r="H73" s="1431"/>
      <c r="I73" s="1432"/>
      <c r="J73" s="1028"/>
      <c r="K73" s="1433"/>
      <c r="L73" s="1434"/>
      <c r="M73" s="1241"/>
      <c r="N73" s="1240"/>
      <c r="O73" s="1029"/>
      <c r="P73" s="1241"/>
      <c r="Q73" s="1241"/>
      <c r="R73" s="1237"/>
      <c r="S73" s="23"/>
      <c r="T73" s="583"/>
      <c r="U73" s="583"/>
      <c r="V73" s="583"/>
      <c r="W73" s="583"/>
      <c r="X73" s="584"/>
      <c r="Y73" s="583"/>
      <c r="Z73" s="583"/>
      <c r="AA73" s="583"/>
      <c r="AB73" s="583"/>
      <c r="AC73" s="583"/>
      <c r="AD73" s="583"/>
      <c r="AE73" s="583"/>
    </row>
    <row r="74" spans="2:31" ht="17.100000000000001" customHeight="1" outlineLevel="1" x14ac:dyDescent="0.25">
      <c r="B74" s="1237"/>
      <c r="C74" s="1237"/>
      <c r="D74" s="1238"/>
      <c r="E74" s="1348"/>
      <c r="F74" s="1429"/>
      <c r="G74" s="1430"/>
      <c r="H74" s="1431"/>
      <c r="I74" s="1432"/>
      <c r="J74" s="1028"/>
      <c r="K74" s="1433"/>
      <c r="L74" s="1434"/>
      <c r="M74" s="1241"/>
      <c r="N74" s="1240"/>
      <c r="O74" s="1029"/>
      <c r="P74" s="1241"/>
      <c r="Q74" s="1241"/>
      <c r="R74" s="1237"/>
      <c r="S74" s="23"/>
      <c r="T74" s="583"/>
      <c r="U74" s="583"/>
      <c r="V74" s="583"/>
      <c r="W74" s="583"/>
      <c r="X74" s="584"/>
      <c r="Y74" s="583"/>
      <c r="Z74" s="583"/>
      <c r="AA74" s="583"/>
      <c r="AB74" s="583"/>
      <c r="AC74" s="583"/>
      <c r="AD74" s="583"/>
      <c r="AE74" s="583"/>
    </row>
    <row r="75" spans="2:31" ht="17.100000000000001" customHeight="1" x14ac:dyDescent="0.25">
      <c r="B75" s="261"/>
      <c r="C75" s="261"/>
      <c r="D75" s="220"/>
      <c r="E75" s="220"/>
      <c r="F75" s="265"/>
      <c r="G75" s="287"/>
      <c r="H75" s="267"/>
      <c r="I75" s="289"/>
      <c r="J75" s="260"/>
      <c r="K75" s="308"/>
      <c r="L75" s="315"/>
      <c r="M75" s="230"/>
      <c r="N75" s="288"/>
      <c r="O75" s="450"/>
      <c r="P75" s="242"/>
      <c r="Q75" s="242"/>
      <c r="R75" s="262"/>
      <c r="T75" s="747"/>
      <c r="U75" s="747"/>
      <c r="V75" s="747"/>
      <c r="W75" s="747"/>
      <c r="X75" s="748"/>
      <c r="Y75" s="747"/>
      <c r="Z75" s="747"/>
      <c r="AA75" s="747"/>
      <c r="AB75" s="747"/>
      <c r="AC75" s="747"/>
      <c r="AD75" s="747"/>
      <c r="AE75" s="747"/>
    </row>
    <row r="76" spans="2:31" ht="17.100000000000001" customHeight="1" x14ac:dyDescent="0.25">
      <c r="B76" s="142"/>
      <c r="C76" s="142"/>
      <c r="D76" s="143"/>
      <c r="E76" s="263"/>
      <c r="F76" s="300"/>
      <c r="G76" s="290"/>
      <c r="H76" s="303"/>
      <c r="I76" s="291"/>
      <c r="J76" s="306"/>
      <c r="K76" s="309"/>
      <c r="L76" s="314"/>
      <c r="M76" s="144"/>
      <c r="N76" s="292"/>
      <c r="O76" s="451"/>
      <c r="P76" s="294"/>
      <c r="Q76" s="294"/>
      <c r="R76" s="295"/>
      <c r="T76" s="701"/>
      <c r="U76" s="701"/>
      <c r="V76" s="701"/>
      <c r="W76" s="701"/>
      <c r="X76" s="701"/>
      <c r="Y76" s="701"/>
      <c r="Z76" s="701"/>
      <c r="AA76" s="701"/>
      <c r="AB76" s="701"/>
      <c r="AC76" s="701"/>
      <c r="AD76" s="701"/>
      <c r="AE76" s="701"/>
    </row>
    <row r="77" spans="2:31" ht="17.100000000000001" customHeight="1" x14ac:dyDescent="0.25">
      <c r="B77" s="94"/>
      <c r="C77" s="44" t="s">
        <v>0</v>
      </c>
      <c r="D77" s="44">
        <f>D75</f>
        <v>0</v>
      </c>
      <c r="E77" s="95"/>
      <c r="F77" s="46"/>
      <c r="G77" s="47"/>
      <c r="H77" s="48"/>
      <c r="I77" s="49"/>
      <c r="J77" s="275">
        <f>SUM(J72:J76)</f>
        <v>0</v>
      </c>
      <c r="K77" s="275">
        <f>SUM(K72:K76)</f>
        <v>0</v>
      </c>
      <c r="L77" s="275">
        <f>SUM(L72:L76)</f>
        <v>0</v>
      </c>
      <c r="M77" s="224"/>
      <c r="N77" s="224"/>
      <c r="O77" s="436"/>
      <c r="P77" s="51"/>
      <c r="Q77" s="51"/>
      <c r="R77" s="53"/>
      <c r="T77" s="750"/>
      <c r="U77" s="750"/>
      <c r="V77" s="750"/>
      <c r="W77" s="750"/>
      <c r="X77" s="750"/>
      <c r="Y77" s="750"/>
      <c r="Z77" s="750"/>
      <c r="AA77" s="750"/>
      <c r="AB77" s="750"/>
      <c r="AC77" s="750"/>
      <c r="AD77" s="750"/>
      <c r="AE77" s="750"/>
    </row>
    <row r="78" spans="2:31" ht="17.100000000000001" customHeight="1" outlineLevel="1" x14ac:dyDescent="0.25">
      <c r="B78" s="34"/>
      <c r="C78" s="34"/>
      <c r="D78" s="35"/>
      <c r="E78" s="85"/>
      <c r="F78" s="269"/>
      <c r="G78" s="86"/>
      <c r="H78" s="273"/>
      <c r="I78" s="87"/>
      <c r="J78" s="88"/>
      <c r="K78" s="310"/>
      <c r="L78" s="313"/>
      <c r="M78" s="152"/>
      <c r="N78" s="213"/>
      <c r="O78" s="431"/>
      <c r="P78" s="37"/>
      <c r="Q78" s="37"/>
      <c r="R78" s="34"/>
      <c r="T78" s="747"/>
      <c r="U78" s="747"/>
      <c r="V78" s="747"/>
      <c r="W78" s="747"/>
      <c r="X78" s="748"/>
      <c r="Y78" s="747"/>
      <c r="Z78" s="747"/>
      <c r="AA78" s="747"/>
      <c r="AB78" s="747"/>
      <c r="AC78" s="747"/>
      <c r="AD78" s="747"/>
      <c r="AE78" s="747"/>
    </row>
    <row r="79" spans="2:31" ht="17.100000000000001" customHeight="1" outlineLevel="1" x14ac:dyDescent="0.25">
      <c r="B79" s="1053"/>
      <c r="C79" s="802"/>
      <c r="D79" s="803"/>
      <c r="E79" s="804"/>
      <c r="F79" s="981"/>
      <c r="G79" s="806"/>
      <c r="H79" s="805"/>
      <c r="I79" s="807"/>
      <c r="J79" s="808"/>
      <c r="K79" s="1054"/>
      <c r="L79" s="1055"/>
      <c r="M79" s="744"/>
      <c r="N79" s="476"/>
      <c r="O79" s="1435"/>
      <c r="P79" s="744"/>
      <c r="Q79" s="744"/>
      <c r="R79" s="1056"/>
      <c r="T79" s="1292"/>
      <c r="U79" s="1292"/>
      <c r="V79" s="1292"/>
      <c r="W79" s="1292"/>
      <c r="X79" s="1293"/>
      <c r="Y79" s="1292"/>
      <c r="Z79" s="1292"/>
      <c r="AA79" s="1292"/>
      <c r="AB79" s="1292"/>
      <c r="AC79" s="1292"/>
      <c r="AD79" s="1292"/>
      <c r="AE79" s="1292"/>
    </row>
    <row r="80" spans="2:31" ht="17.100000000000001" customHeight="1" outlineLevel="1" x14ac:dyDescent="0.25">
      <c r="B80" s="1053"/>
      <c r="C80" s="802"/>
      <c r="D80" s="803"/>
      <c r="E80" s="804"/>
      <c r="F80" s="981"/>
      <c r="G80" s="806"/>
      <c r="H80" s="805"/>
      <c r="I80" s="807"/>
      <c r="J80" s="808"/>
      <c r="K80" s="1054"/>
      <c r="L80" s="1055"/>
      <c r="M80" s="744"/>
      <c r="N80" s="476"/>
      <c r="O80" s="1435"/>
      <c r="P80" s="744"/>
      <c r="Q80" s="744"/>
      <c r="R80" s="1056"/>
      <c r="T80" s="1292"/>
      <c r="U80" s="1292"/>
      <c r="V80" s="1292"/>
      <c r="W80" s="1292"/>
      <c r="X80" s="1293"/>
      <c r="Y80" s="1292"/>
      <c r="Z80" s="1292"/>
      <c r="AA80" s="1292"/>
      <c r="AB80" s="1292"/>
      <c r="AC80" s="1292"/>
      <c r="AD80" s="1292"/>
      <c r="AE80" s="1292"/>
    </row>
    <row r="81" spans="2:31" s="23" customFormat="1" ht="17.100000000000001" customHeight="1" x14ac:dyDescent="0.25">
      <c r="B81" s="91"/>
      <c r="C81" s="54"/>
      <c r="D81" s="55"/>
      <c r="E81" s="55"/>
      <c r="F81" s="56"/>
      <c r="G81" s="90"/>
      <c r="H81" s="58"/>
      <c r="I81" s="90"/>
      <c r="J81" s="264"/>
      <c r="K81" s="311"/>
      <c r="L81" s="312"/>
      <c r="M81" s="139"/>
      <c r="N81" s="207"/>
      <c r="O81" s="434"/>
      <c r="P81" s="62"/>
      <c r="Q81" s="62"/>
      <c r="R81" s="92"/>
      <c r="S81" s="22"/>
      <c r="T81" s="747"/>
      <c r="U81" s="747"/>
      <c r="V81" s="747"/>
      <c r="W81" s="747"/>
      <c r="X81" s="748"/>
      <c r="Y81" s="747"/>
      <c r="Z81" s="747"/>
      <c r="AA81" s="747"/>
      <c r="AB81" s="747"/>
      <c r="AC81" s="747"/>
      <c r="AD81" s="747"/>
      <c r="AE81" s="747"/>
    </row>
    <row r="82" spans="2:31" ht="17.100000000000001" customHeight="1" x14ac:dyDescent="0.25">
      <c r="B82" s="91"/>
      <c r="C82" s="54"/>
      <c r="D82" s="55"/>
      <c r="E82" s="55"/>
      <c r="F82" s="56"/>
      <c r="G82" s="90"/>
      <c r="H82" s="58"/>
      <c r="I82" s="90"/>
      <c r="J82" s="264"/>
      <c r="K82" s="311"/>
      <c r="L82" s="312"/>
      <c r="M82" s="139"/>
      <c r="N82" s="251"/>
      <c r="O82" s="434"/>
      <c r="P82" s="62"/>
      <c r="Q82" s="62"/>
      <c r="R82" s="92"/>
      <c r="S82" s="1"/>
      <c r="T82" s="747"/>
      <c r="U82" s="747"/>
      <c r="V82" s="747"/>
      <c r="W82" s="747"/>
      <c r="X82" s="748"/>
      <c r="Y82" s="747"/>
      <c r="Z82" s="747"/>
      <c r="AA82" s="747"/>
      <c r="AB82" s="747"/>
      <c r="AC82" s="747"/>
      <c r="AD82" s="747"/>
      <c r="AE82" s="747"/>
    </row>
    <row r="83" spans="2:31" ht="17.100000000000001" customHeight="1" x14ac:dyDescent="0.25">
      <c r="B83" s="94"/>
      <c r="C83" s="44" t="s">
        <v>0</v>
      </c>
      <c r="D83" s="44">
        <f>D81</f>
        <v>0</v>
      </c>
      <c r="E83" s="95"/>
      <c r="F83" s="46"/>
      <c r="G83" s="47"/>
      <c r="H83" s="48"/>
      <c r="I83" s="49"/>
      <c r="J83" s="275">
        <f>SUM(J78:J82)</f>
        <v>0</v>
      </c>
      <c r="K83" s="275">
        <f>SUM(K78:K82)</f>
        <v>0</v>
      </c>
      <c r="L83" s="275">
        <f>SUM(L78:L82)</f>
        <v>0</v>
      </c>
      <c r="M83" s="224"/>
      <c r="N83" s="224"/>
      <c r="O83" s="436"/>
      <c r="P83" s="51"/>
      <c r="Q83" s="51"/>
      <c r="R83" s="53"/>
      <c r="S83" s="23"/>
      <c r="T83" s="750"/>
      <c r="U83" s="750"/>
      <c r="V83" s="750"/>
      <c r="W83" s="750"/>
      <c r="X83" s="750"/>
      <c r="Y83" s="750"/>
      <c r="Z83" s="750"/>
      <c r="AA83" s="750"/>
      <c r="AB83" s="750"/>
      <c r="AC83" s="750"/>
      <c r="AD83" s="750"/>
      <c r="AE83" s="750"/>
    </row>
    <row r="84" spans="2:31" ht="7.5" customHeight="1" x14ac:dyDescent="0.25">
      <c r="F84" s="301"/>
      <c r="H84" s="301"/>
      <c r="J84" s="301"/>
      <c r="K84" s="301"/>
      <c r="L84" s="305"/>
      <c r="T84" s="471"/>
      <c r="U84" s="471"/>
      <c r="V84" s="471"/>
      <c r="W84" s="471"/>
      <c r="X84" s="471"/>
      <c r="Y84" s="471"/>
      <c r="Z84" s="471"/>
      <c r="AA84" s="471"/>
      <c r="AB84" s="471"/>
      <c r="AC84" s="471"/>
      <c r="AD84" s="471"/>
      <c r="AE84" s="471"/>
    </row>
    <row r="85" spans="2:31" ht="17.100000000000001" customHeight="1" x14ac:dyDescent="0.25">
      <c r="B85" s="1428">
        <f>COUNT(B72:B84)</f>
        <v>0</v>
      </c>
      <c r="C85" s="44" t="s">
        <v>60</v>
      </c>
      <c r="D85" s="44">
        <f>D77+D83</f>
        <v>0</v>
      </c>
      <c r="E85" s="75"/>
      <c r="F85" s="122"/>
      <c r="G85" s="76"/>
      <c r="H85" s="123"/>
      <c r="I85" s="77"/>
      <c r="J85" s="297">
        <f>J83+J77</f>
        <v>0</v>
      </c>
      <c r="K85" s="297">
        <f>K83+K77</f>
        <v>0</v>
      </c>
      <c r="L85" s="297">
        <f>L83+L77</f>
        <v>0</v>
      </c>
      <c r="M85" s="224"/>
      <c r="N85" s="224"/>
      <c r="O85" s="436"/>
      <c r="P85" s="51"/>
      <c r="Q85" s="51"/>
      <c r="R85" s="53"/>
      <c r="T85" s="178">
        <f>SUM(T72:T84)</f>
        <v>0</v>
      </c>
      <c r="U85" s="178">
        <f t="shared" ref="U85:AE85" si="1">SUM(U72:U84)</f>
        <v>0</v>
      </c>
      <c r="V85" s="178">
        <f>SUM(V72:V84)</f>
        <v>0</v>
      </c>
      <c r="W85" s="178">
        <f t="shared" si="1"/>
        <v>0</v>
      </c>
      <c r="X85" s="178">
        <f t="shared" si="1"/>
        <v>0</v>
      </c>
      <c r="Y85" s="178">
        <f t="shared" si="1"/>
        <v>0</v>
      </c>
      <c r="Z85" s="178">
        <f t="shared" si="1"/>
        <v>0</v>
      </c>
      <c r="AA85" s="178">
        <f t="shared" si="1"/>
        <v>0</v>
      </c>
      <c r="AB85" s="178">
        <f t="shared" si="1"/>
        <v>0</v>
      </c>
      <c r="AC85" s="178">
        <f t="shared" si="1"/>
        <v>0</v>
      </c>
      <c r="AD85" s="178">
        <f t="shared" si="1"/>
        <v>0</v>
      </c>
      <c r="AE85" s="178">
        <f t="shared" si="1"/>
        <v>0</v>
      </c>
    </row>
    <row r="86" spans="2:31" ht="7.5" customHeight="1" x14ac:dyDescent="0.25">
      <c r="B86" s="99"/>
      <c r="C86" s="99"/>
      <c r="D86" s="99"/>
      <c r="E86" s="99"/>
      <c r="F86" s="279"/>
      <c r="G86" s="99"/>
      <c r="H86" s="279"/>
      <c r="I86" s="99"/>
      <c r="J86" s="279"/>
      <c r="K86" s="279"/>
      <c r="L86" s="279"/>
      <c r="M86" s="177"/>
      <c r="N86" s="205"/>
      <c r="O86" s="452"/>
      <c r="P86" s="99"/>
      <c r="Q86" s="99"/>
      <c r="R86" s="99"/>
    </row>
    <row r="87" spans="2:31" ht="17.100000000000001" customHeight="1" thickBot="1" x14ac:dyDescent="0.3">
      <c r="B87" s="100">
        <f>B85+B67</f>
        <v>0</v>
      </c>
      <c r="C87" s="100" t="s">
        <v>8</v>
      </c>
      <c r="D87" s="101">
        <f>D85+D67</f>
        <v>0</v>
      </c>
      <c r="E87" s="102"/>
      <c r="F87" s="103"/>
      <c r="G87" s="104"/>
      <c r="H87" s="103"/>
      <c r="I87" s="104"/>
      <c r="J87" s="304">
        <f>J85+J67</f>
        <v>0</v>
      </c>
      <c r="K87" s="304">
        <f>K67+K85</f>
        <v>0</v>
      </c>
      <c r="L87" s="304">
        <f>L67+L85</f>
        <v>0</v>
      </c>
      <c r="M87" s="453"/>
      <c r="N87" s="107"/>
      <c r="O87" s="453"/>
      <c r="P87" s="107"/>
      <c r="Q87" s="107"/>
      <c r="R87" s="108"/>
      <c r="T87" s="178">
        <f>T85+T67</f>
        <v>0</v>
      </c>
      <c r="U87" s="178">
        <f>U85+U67</f>
        <v>0</v>
      </c>
      <c r="V87" s="178">
        <f>V85+V67</f>
        <v>0</v>
      </c>
      <c r="W87" s="178">
        <f t="shared" ref="W87:AE87" si="2">W85+W67</f>
        <v>0</v>
      </c>
      <c r="X87" s="178">
        <f t="shared" si="2"/>
        <v>0</v>
      </c>
      <c r="Y87" s="178">
        <f t="shared" si="2"/>
        <v>0</v>
      </c>
      <c r="Z87" s="178">
        <f t="shared" si="2"/>
        <v>0</v>
      </c>
      <c r="AA87" s="178">
        <f t="shared" si="2"/>
        <v>0</v>
      </c>
      <c r="AB87" s="178">
        <f t="shared" si="2"/>
        <v>0</v>
      </c>
      <c r="AC87" s="178">
        <f t="shared" si="2"/>
        <v>0</v>
      </c>
      <c r="AD87" s="178">
        <f t="shared" si="2"/>
        <v>0</v>
      </c>
      <c r="AE87" s="178">
        <f t="shared" si="2"/>
        <v>0</v>
      </c>
    </row>
    <row r="88" spans="2:31" ht="17.100000000000001" customHeight="1" thickTop="1" x14ac:dyDescent="0.25"/>
    <row r="89" spans="2:31" ht="17.100000000000001" customHeight="1" x14ac:dyDescent="0.25">
      <c r="B89" s="111" t="str">
        <f>Rekap!B25</f>
        <v>Jember, 31 Januari 2020</v>
      </c>
    </row>
    <row r="90" spans="2:31" ht="17.100000000000001" customHeight="1" x14ac:dyDescent="0.25">
      <c r="B90" s="112" t="s">
        <v>1</v>
      </c>
    </row>
    <row r="91" spans="2:31" ht="17.100000000000001" customHeight="1" x14ac:dyDescent="0.25">
      <c r="B91" s="112"/>
    </row>
    <row r="92" spans="2:31" ht="17.100000000000001" customHeight="1" x14ac:dyDescent="0.25"/>
    <row r="94" spans="2:31" s="222" customFormat="1" ht="21" customHeight="1" x14ac:dyDescent="0.2">
      <c r="O94" s="454"/>
    </row>
  </sheetData>
  <mergeCells count="63"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45:R45"/>
    <mergeCell ref="R8:R9"/>
    <mergeCell ref="B25:B26"/>
    <mergeCell ref="C25:C26"/>
    <mergeCell ref="D25:D26"/>
    <mergeCell ref="E25:E26"/>
    <mergeCell ref="F25:J26"/>
    <mergeCell ref="K25:K26"/>
    <mergeCell ref="L25:L26"/>
    <mergeCell ref="M25:M26"/>
    <mergeCell ref="N25:N26"/>
    <mergeCell ref="L8:L9"/>
    <mergeCell ref="M8:M9"/>
    <mergeCell ref="N8:N9"/>
    <mergeCell ref="O8:O9"/>
    <mergeCell ref="P8:P9"/>
    <mergeCell ref="O25:O26"/>
    <mergeCell ref="P25:P26"/>
    <mergeCell ref="Q25:Q26"/>
    <mergeCell ref="R25:R26"/>
    <mergeCell ref="B43:M43"/>
    <mergeCell ref="B46:R46"/>
    <mergeCell ref="B47:R47"/>
    <mergeCell ref="B48:P48"/>
    <mergeCell ref="B52:B53"/>
    <mergeCell ref="C52:C53"/>
    <mergeCell ref="D52:D53"/>
    <mergeCell ref="E52:E53"/>
    <mergeCell ref="F52:J53"/>
    <mergeCell ref="K52:K53"/>
    <mergeCell ref="L52:L53"/>
    <mergeCell ref="T52:AE52"/>
    <mergeCell ref="B70:B71"/>
    <mergeCell ref="C70:C71"/>
    <mergeCell ref="D70:D71"/>
    <mergeCell ref="E70:E71"/>
    <mergeCell ref="F70:J71"/>
    <mergeCell ref="K70:K71"/>
    <mergeCell ref="L70:L71"/>
    <mergeCell ref="M70:M71"/>
    <mergeCell ref="N70:N71"/>
    <mergeCell ref="M52:M53"/>
    <mergeCell ref="N52:N53"/>
    <mergeCell ref="O52:O53"/>
    <mergeCell ref="P52:P53"/>
    <mergeCell ref="Q52:Q53"/>
    <mergeCell ref="R52:R53"/>
    <mergeCell ref="O70:O71"/>
    <mergeCell ref="P70:P71"/>
    <mergeCell ref="Q70:Q71"/>
    <mergeCell ref="R70:R71"/>
    <mergeCell ref="T70:AE70"/>
  </mergeCells>
  <printOptions horizontalCentered="1"/>
  <pageMargins left="0.39370078740157483" right="0" top="0.51181102362204722" bottom="0.11811023622047245" header="0" footer="0"/>
  <pageSetup paperSize="9" fitToHeight="0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A1:EX129"/>
  <sheetViews>
    <sheetView showOutlineSymbols="0" topLeftCell="A103" zoomScale="85" zoomScaleNormal="85" workbookViewId="0">
      <selection activeCell="B52" sqref="B52:R54"/>
    </sheetView>
  </sheetViews>
  <sheetFormatPr defaultColWidth="9.140625" defaultRowHeight="21" customHeight="1" outlineLevelRow="1" outlineLevelCol="1" x14ac:dyDescent="0.25"/>
  <cols>
    <col min="1" max="1" width="5" style="22" customWidth="1"/>
    <col min="2" max="2" width="5.140625" style="22" customWidth="1"/>
    <col min="3" max="3" width="11.42578125" style="22" customWidth="1"/>
    <col min="4" max="4" width="5.7109375" style="22" customWidth="1"/>
    <col min="5" max="5" width="10" style="24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0" style="25" customWidth="1"/>
    <col min="11" max="11" width="10" style="113" customWidth="1"/>
    <col min="12" max="12" width="10.42578125" style="22" customWidth="1"/>
    <col min="13" max="13" width="11.42578125" style="28" customWidth="1"/>
    <col min="14" max="14" width="13.5703125" style="22" customWidth="1"/>
    <col min="15" max="15" width="11.5703125" style="429" customWidth="1"/>
    <col min="16" max="16" width="10.7109375" style="22" customWidth="1"/>
    <col min="17" max="17" width="10.7109375" style="22" bestFit="1" customWidth="1"/>
    <col min="18" max="18" width="23.42578125" style="22" customWidth="1"/>
    <col min="19" max="19" width="15.140625" style="22" customWidth="1"/>
    <col min="20" max="20" width="9.140625" style="22"/>
    <col min="21" max="21" width="9.140625" style="25" customWidth="1"/>
    <col min="22" max="25" width="9.140625" style="22" customWidth="1"/>
    <col min="26" max="16384" width="9.140625" style="22"/>
  </cols>
  <sheetData>
    <row r="1" spans="2:31" ht="21" customHeight="1" x14ac:dyDescent="0.25">
      <c r="B1" s="1667"/>
      <c r="C1" s="1667"/>
      <c r="D1" s="1667"/>
      <c r="E1" s="1667"/>
      <c r="F1" s="1667"/>
      <c r="G1" s="1667"/>
      <c r="H1" s="1667"/>
      <c r="I1" s="1667"/>
      <c r="J1" s="1667"/>
      <c r="K1" s="1667"/>
      <c r="L1" s="1667"/>
      <c r="M1" s="1667"/>
      <c r="N1" s="1667"/>
      <c r="O1" s="1667"/>
      <c r="P1" s="1667"/>
      <c r="Q1" s="1667"/>
      <c r="R1" s="1667"/>
    </row>
    <row r="2" spans="2:31" ht="21" customHeight="1" x14ac:dyDescent="0.25">
      <c r="B2" s="1652" t="s">
        <v>14</v>
      </c>
      <c r="C2" s="1652"/>
      <c r="D2" s="1652"/>
      <c r="E2" s="1652"/>
      <c r="F2" s="1652"/>
      <c r="G2" s="1652"/>
      <c r="H2" s="1652"/>
      <c r="I2" s="1652"/>
      <c r="J2" s="1652"/>
      <c r="K2" s="1652"/>
      <c r="L2" s="1652"/>
      <c r="M2" s="1652"/>
      <c r="N2" s="1652"/>
      <c r="O2" s="1652"/>
      <c r="P2" s="1652"/>
      <c r="Q2" s="1652"/>
      <c r="R2" s="1652"/>
    </row>
    <row r="3" spans="2:31" ht="21" customHeight="1" x14ac:dyDescent="0.25">
      <c r="B3" s="1652" t="s">
        <v>1</v>
      </c>
      <c r="C3" s="1652"/>
      <c r="D3" s="1652"/>
      <c r="E3" s="1652"/>
      <c r="F3" s="1652"/>
      <c r="G3" s="1652"/>
      <c r="H3" s="1652"/>
      <c r="I3" s="1652"/>
      <c r="J3" s="1652"/>
      <c r="K3" s="1652"/>
      <c r="L3" s="1652"/>
      <c r="M3" s="1652"/>
      <c r="N3" s="1652"/>
      <c r="O3" s="1652"/>
      <c r="P3" s="1652"/>
      <c r="Q3" s="1652"/>
      <c r="R3" s="1652"/>
    </row>
    <row r="4" spans="2:31" ht="21" customHeight="1" x14ac:dyDescent="0.25">
      <c r="B4" s="1652" t="str">
        <f>Rekap!B3</f>
        <v>BULAN JANUARI 2020</v>
      </c>
      <c r="C4" s="1652"/>
      <c r="D4" s="1652"/>
      <c r="E4" s="1652"/>
      <c r="F4" s="1652"/>
      <c r="G4" s="1652"/>
      <c r="H4" s="1652"/>
      <c r="I4" s="1652"/>
      <c r="J4" s="1652"/>
      <c r="K4" s="1652"/>
      <c r="L4" s="1652"/>
      <c r="M4" s="1652"/>
      <c r="N4" s="1652"/>
      <c r="O4" s="1652"/>
      <c r="P4" s="1652"/>
      <c r="Q4" s="1652"/>
      <c r="R4" s="1652"/>
    </row>
    <row r="5" spans="2:31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430"/>
      <c r="P5" s="211"/>
      <c r="Q5" s="211"/>
      <c r="R5" s="211"/>
    </row>
    <row r="6" spans="2:31" ht="18" customHeight="1" thickTop="1" x14ac:dyDescent="0.25">
      <c r="B6" s="30" t="s">
        <v>15</v>
      </c>
      <c r="C6" s="31" t="s">
        <v>129</v>
      </c>
      <c r="D6" s="374"/>
      <c r="E6" s="374"/>
      <c r="F6" s="33"/>
      <c r="G6" s="374"/>
      <c r="H6" s="33"/>
      <c r="I6" s="374"/>
      <c r="J6" s="374"/>
      <c r="L6" s="374"/>
      <c r="M6" s="374"/>
    </row>
    <row r="7" spans="2:31" ht="18" customHeight="1" x14ac:dyDescent="0.25">
      <c r="B7" s="30" t="s">
        <v>22</v>
      </c>
      <c r="C7" s="31" t="str">
        <f>BKW!C7</f>
        <v>Proses sd. 2019</v>
      </c>
      <c r="D7" s="374"/>
      <c r="E7" s="32"/>
      <c r="F7" s="33"/>
      <c r="G7" s="374"/>
      <c r="H7" s="33"/>
      <c r="I7" s="374"/>
      <c r="J7" s="374"/>
      <c r="L7" s="374"/>
      <c r="M7" s="374"/>
    </row>
    <row r="8" spans="2:31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64" t="s">
        <v>11</v>
      </c>
      <c r="L8" s="1659" t="s">
        <v>13</v>
      </c>
      <c r="M8" s="1660" t="s">
        <v>49</v>
      </c>
      <c r="N8" s="1660" t="s">
        <v>50</v>
      </c>
      <c r="O8" s="1661" t="s">
        <v>5</v>
      </c>
      <c r="P8" s="1643" t="s">
        <v>6</v>
      </c>
      <c r="Q8" s="1643" t="s">
        <v>61</v>
      </c>
      <c r="R8" s="1643" t="s">
        <v>7</v>
      </c>
    </row>
    <row r="9" spans="2:31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65"/>
      <c r="L9" s="1640"/>
      <c r="M9" s="1640"/>
      <c r="N9" s="1640"/>
      <c r="O9" s="1642"/>
      <c r="P9" s="1637"/>
      <c r="Q9" s="1637"/>
      <c r="R9" s="1637"/>
    </row>
    <row r="10" spans="2:31" ht="17.100000000000001" customHeight="1" x14ac:dyDescent="0.25">
      <c r="B10" s="318"/>
      <c r="C10" s="318"/>
      <c r="D10" s="198"/>
      <c r="E10" s="319"/>
      <c r="F10" s="320"/>
      <c r="G10" s="321"/>
      <c r="H10" s="322"/>
      <c r="I10" s="323"/>
      <c r="J10" s="324"/>
      <c r="K10" s="733"/>
      <c r="L10" s="212"/>
      <c r="M10" s="201"/>
      <c r="N10" s="212"/>
      <c r="O10" s="431"/>
      <c r="P10" s="201"/>
      <c r="Q10" s="201"/>
      <c r="R10" s="318"/>
    </row>
    <row r="11" spans="2:31" ht="17.100000000000001" customHeight="1" x14ac:dyDescent="0.25">
      <c r="B11" s="724"/>
      <c r="C11" s="837"/>
      <c r="D11" s="725"/>
      <c r="E11" s="725"/>
      <c r="F11" s="757"/>
      <c r="G11" s="760"/>
      <c r="H11" s="758"/>
      <c r="I11" s="761"/>
      <c r="J11" s="759"/>
      <c r="K11" s="752"/>
      <c r="L11" s="701"/>
      <c r="M11" s="753"/>
      <c r="N11" s="701"/>
      <c r="O11" s="767"/>
      <c r="P11" s="753"/>
      <c r="Q11" s="755"/>
      <c r="R11" s="749"/>
    </row>
    <row r="12" spans="2:31" ht="17.100000000000001" customHeight="1" x14ac:dyDescent="0.25">
      <c r="B12" s="337"/>
      <c r="C12" s="343"/>
      <c r="D12" s="338"/>
      <c r="E12" s="777"/>
      <c r="F12" s="399"/>
      <c r="G12" s="400"/>
      <c r="H12" s="401"/>
      <c r="I12" s="402"/>
      <c r="J12" s="403"/>
      <c r="K12" s="1147"/>
      <c r="L12" s="411"/>
      <c r="M12" s="519"/>
      <c r="N12" s="411"/>
      <c r="O12" s="507"/>
      <c r="P12" s="519"/>
      <c r="Q12" s="522"/>
      <c r="R12" s="505"/>
    </row>
    <row r="13" spans="2:31" ht="17.100000000000001" customHeight="1" outlineLevel="1" x14ac:dyDescent="0.25">
      <c r="B13" s="74"/>
      <c r="C13" s="44" t="s">
        <v>0</v>
      </c>
      <c r="D13" s="44">
        <f>D11</f>
        <v>0</v>
      </c>
      <c r="E13" s="75"/>
      <c r="F13" s="46"/>
      <c r="G13" s="47"/>
      <c r="H13" s="48"/>
      <c r="I13" s="49"/>
      <c r="J13" s="50">
        <f>SUM(J11)</f>
        <v>0</v>
      </c>
      <c r="K13" s="50">
        <f>SUM(K11)</f>
        <v>0</v>
      </c>
      <c r="L13" s="50">
        <f>SUM(L11)</f>
        <v>0</v>
      </c>
      <c r="M13" s="224"/>
      <c r="N13" s="224"/>
      <c r="O13" s="432"/>
      <c r="P13" s="52"/>
      <c r="Q13" s="52"/>
      <c r="R13" s="53"/>
    </row>
    <row r="14" spans="2:31" ht="17.100000000000001" customHeight="1" x14ac:dyDescent="0.25">
      <c r="B14" s="822"/>
      <c r="C14" s="823"/>
      <c r="D14" s="823"/>
      <c r="E14" s="824"/>
      <c r="F14" s="825"/>
      <c r="G14" s="826"/>
      <c r="H14" s="827"/>
      <c r="I14" s="828"/>
      <c r="J14" s="829"/>
      <c r="K14" s="1148"/>
      <c r="L14" s="830"/>
      <c r="M14" s="831"/>
      <c r="N14" s="830"/>
      <c r="O14" s="832"/>
      <c r="P14" s="833"/>
      <c r="Q14" s="833"/>
      <c r="R14" s="834"/>
      <c r="S14" s="23"/>
      <c r="T14" s="23"/>
      <c r="U14" s="478"/>
    </row>
    <row r="15" spans="2:31" ht="17.100000000000001" customHeight="1" x14ac:dyDescent="0.25">
      <c r="B15" s="739"/>
      <c r="C15" s="837"/>
      <c r="D15" s="725"/>
      <c r="E15" s="810"/>
      <c r="F15" s="757"/>
      <c r="G15" s="760"/>
      <c r="H15" s="758"/>
      <c r="I15" s="761"/>
      <c r="J15" s="759"/>
      <c r="K15" s="1067"/>
      <c r="L15" s="835"/>
      <c r="M15" s="811"/>
      <c r="N15" s="811"/>
      <c r="O15" s="767"/>
      <c r="P15" s="732"/>
      <c r="Q15" s="732"/>
      <c r="R15" s="835"/>
      <c r="S15" s="109"/>
      <c r="T15" s="109"/>
      <c r="U15" s="480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</row>
    <row r="16" spans="2:31" ht="17.100000000000001" customHeight="1" x14ac:dyDescent="0.25">
      <c r="B16" s="753"/>
      <c r="C16" s="724"/>
      <c r="D16" s="725"/>
      <c r="E16" s="810"/>
      <c r="F16" s="757"/>
      <c r="G16" s="760"/>
      <c r="H16" s="758"/>
      <c r="I16" s="761"/>
      <c r="J16" s="759"/>
      <c r="K16" s="1067"/>
      <c r="L16" s="835"/>
      <c r="M16" s="811"/>
      <c r="N16" s="811"/>
      <c r="O16" s="754"/>
      <c r="P16" s="835"/>
      <c r="Q16" s="835"/>
      <c r="R16" s="836"/>
      <c r="S16" s="109"/>
      <c r="T16" s="109"/>
      <c r="U16" s="480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</row>
    <row r="17" spans="1:31" ht="17.100000000000001" customHeight="1" x14ac:dyDescent="0.25">
      <c r="B17" s="753"/>
      <c r="C17" s="724"/>
      <c r="D17" s="725"/>
      <c r="E17" s="810"/>
      <c r="F17" s="757"/>
      <c r="G17" s="760"/>
      <c r="H17" s="758"/>
      <c r="I17" s="761"/>
      <c r="J17" s="759"/>
      <c r="K17" s="1067"/>
      <c r="L17" s="835"/>
      <c r="M17" s="811"/>
      <c r="N17" s="811"/>
      <c r="O17" s="754"/>
      <c r="P17" s="835"/>
      <c r="Q17" s="835"/>
      <c r="R17" s="836"/>
      <c r="S17" s="109"/>
      <c r="T17" s="109"/>
      <c r="U17" s="480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</row>
    <row r="18" spans="1:31" ht="17.100000000000001" customHeight="1" x14ac:dyDescent="0.25">
      <c r="B18" s="753"/>
      <c r="C18" s="724"/>
      <c r="D18" s="725"/>
      <c r="E18" s="810"/>
      <c r="F18" s="757"/>
      <c r="G18" s="760"/>
      <c r="H18" s="758"/>
      <c r="I18" s="761"/>
      <c r="J18" s="759"/>
      <c r="K18" s="1067"/>
      <c r="L18" s="835"/>
      <c r="M18" s="811"/>
      <c r="N18" s="811"/>
      <c r="O18" s="754"/>
      <c r="P18" s="835"/>
      <c r="Q18" s="835"/>
      <c r="R18" s="836"/>
      <c r="S18" s="109"/>
      <c r="T18" s="109"/>
      <c r="U18" s="480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</row>
    <row r="19" spans="1:31" ht="17.100000000000001" customHeight="1" x14ac:dyDescent="0.25">
      <c r="B19" s="753"/>
      <c r="C19" s="724"/>
      <c r="D19" s="725"/>
      <c r="E19" s="810"/>
      <c r="F19" s="757"/>
      <c r="G19" s="760"/>
      <c r="H19" s="758"/>
      <c r="I19" s="761"/>
      <c r="J19" s="759"/>
      <c r="K19" s="1067"/>
      <c r="L19" s="835"/>
      <c r="M19" s="811"/>
      <c r="N19" s="811"/>
      <c r="O19" s="754"/>
      <c r="P19" s="835"/>
      <c r="Q19" s="835"/>
      <c r="R19" s="835"/>
      <c r="S19" s="109"/>
      <c r="T19" s="109"/>
      <c r="U19" s="480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</row>
    <row r="20" spans="1:31" ht="17.100000000000001" customHeight="1" x14ac:dyDescent="0.25">
      <c r="B20" s="753"/>
      <c r="C20" s="837"/>
      <c r="D20" s="838"/>
      <c r="E20" s="839"/>
      <c r="F20" s="819"/>
      <c r="G20" s="781"/>
      <c r="H20" s="815"/>
      <c r="I20" s="783"/>
      <c r="J20" s="784"/>
      <c r="K20" s="1067"/>
      <c r="L20" s="835"/>
      <c r="M20" s="811"/>
      <c r="N20" s="811"/>
      <c r="O20" s="754"/>
      <c r="P20" s="835"/>
      <c r="Q20" s="835"/>
      <c r="R20" s="835"/>
    </row>
    <row r="21" spans="1:31" ht="17.100000000000001" customHeight="1" x14ac:dyDescent="0.25">
      <c r="A21" s="459"/>
      <c r="B21" s="840"/>
      <c r="C21" s="841"/>
      <c r="D21" s="842"/>
      <c r="E21" s="1077"/>
      <c r="F21" s="843"/>
      <c r="G21" s="844"/>
      <c r="H21" s="845"/>
      <c r="I21" s="846"/>
      <c r="J21" s="847"/>
      <c r="K21" s="1164"/>
      <c r="L21" s="836"/>
      <c r="M21" s="848"/>
      <c r="N21" s="848"/>
      <c r="O21" s="849"/>
      <c r="P21" s="836"/>
      <c r="Q21" s="836"/>
      <c r="R21" s="836"/>
    </row>
    <row r="22" spans="1:31" ht="17.100000000000001" customHeight="1" x14ac:dyDescent="0.25">
      <c r="A22" s="459"/>
      <c r="B22" s="840"/>
      <c r="C22" s="841"/>
      <c r="D22" s="842"/>
      <c r="E22" s="1077"/>
      <c r="F22" s="843"/>
      <c r="G22" s="844"/>
      <c r="H22" s="845"/>
      <c r="I22" s="846"/>
      <c r="J22" s="847"/>
      <c r="K22" s="1164"/>
      <c r="L22" s="836"/>
      <c r="M22" s="848"/>
      <c r="N22" s="848"/>
      <c r="O22" s="849"/>
      <c r="P22" s="836"/>
      <c r="Q22" s="836"/>
      <c r="R22" s="836"/>
    </row>
    <row r="23" spans="1:31" ht="17.100000000000001" customHeight="1" x14ac:dyDescent="0.25">
      <c r="A23" s="459"/>
      <c r="B23" s="753"/>
      <c r="C23" s="701"/>
      <c r="D23" s="850"/>
      <c r="E23" s="810"/>
      <c r="F23" s="757"/>
      <c r="G23" s="760"/>
      <c r="H23" s="758"/>
      <c r="I23" s="761"/>
      <c r="J23" s="759"/>
      <c r="K23" s="1067"/>
      <c r="L23" s="835"/>
      <c r="M23" s="811"/>
      <c r="N23" s="811"/>
      <c r="O23" s="754"/>
      <c r="P23" s="835"/>
      <c r="Q23" s="835"/>
      <c r="R23" s="835"/>
    </row>
    <row r="24" spans="1:31" ht="17.100000000000001" customHeight="1" x14ac:dyDescent="0.25">
      <c r="A24" s="459"/>
      <c r="B24" s="753"/>
      <c r="C24" s="701"/>
      <c r="D24" s="850"/>
      <c r="E24" s="810"/>
      <c r="F24" s="757"/>
      <c r="G24" s="760"/>
      <c r="H24" s="758"/>
      <c r="I24" s="761"/>
      <c r="J24" s="759"/>
      <c r="K24" s="1067"/>
      <c r="L24" s="835"/>
      <c r="M24" s="811"/>
      <c r="N24" s="811"/>
      <c r="O24" s="754"/>
      <c r="P24" s="835"/>
      <c r="Q24" s="835"/>
      <c r="R24" s="835"/>
    </row>
    <row r="25" spans="1:31" ht="17.100000000000001" customHeight="1" x14ac:dyDescent="0.25">
      <c r="A25" s="459"/>
      <c r="B25" s="1073"/>
      <c r="C25" s="471"/>
      <c r="D25" s="1320"/>
      <c r="E25" s="1398"/>
      <c r="F25" s="525"/>
      <c r="G25" s="132"/>
      <c r="H25" s="145"/>
      <c r="I25" s="133"/>
      <c r="J25" s="742"/>
      <c r="K25" s="1321"/>
      <c r="L25" s="1322"/>
      <c r="M25" s="1323"/>
      <c r="N25" s="1323"/>
      <c r="O25" s="433"/>
      <c r="P25" s="1322"/>
      <c r="Q25" s="1322"/>
      <c r="R25" s="835"/>
    </row>
    <row r="26" spans="1:31" ht="17.100000000000001" customHeight="1" x14ac:dyDescent="0.25">
      <c r="A26" s="459"/>
      <c r="B26" s="1073"/>
      <c r="C26" s="471"/>
      <c r="D26" s="1320"/>
      <c r="E26" s="1398"/>
      <c r="F26" s="525"/>
      <c r="G26" s="132"/>
      <c r="H26" s="145"/>
      <c r="I26" s="133"/>
      <c r="J26" s="742"/>
      <c r="K26" s="1321"/>
      <c r="L26" s="1322"/>
      <c r="M26" s="1323"/>
      <c r="N26" s="1323"/>
      <c r="O26" s="433"/>
      <c r="P26" s="1322"/>
      <c r="Q26" s="1322"/>
      <c r="R26" s="835"/>
    </row>
    <row r="27" spans="1:31" ht="17.100000000000001" customHeight="1" x14ac:dyDescent="0.25">
      <c r="A27" s="459"/>
      <c r="B27" s="1073"/>
      <c r="C27" s="471"/>
      <c r="D27" s="1320"/>
      <c r="E27" s="1398"/>
      <c r="F27" s="525"/>
      <c r="G27" s="132"/>
      <c r="H27" s="145"/>
      <c r="I27" s="133"/>
      <c r="J27" s="742"/>
      <c r="K27" s="1321"/>
      <c r="L27" s="1322"/>
      <c r="M27" s="1323"/>
      <c r="N27" s="1323"/>
      <c r="O27" s="433"/>
      <c r="P27" s="1322"/>
      <c r="Q27" s="1322"/>
      <c r="R27" s="835"/>
    </row>
    <row r="28" spans="1:31" ht="17.100000000000001" customHeight="1" x14ac:dyDescent="0.25">
      <c r="A28" s="459"/>
      <c r="B28" s="520"/>
      <c r="C28" s="350"/>
      <c r="D28" s="851"/>
      <c r="E28" s="777"/>
      <c r="F28" s="399"/>
      <c r="G28" s="400"/>
      <c r="H28" s="401"/>
      <c r="I28" s="402"/>
      <c r="J28" s="403"/>
      <c r="K28" s="1149"/>
      <c r="L28" s="341"/>
      <c r="M28" s="342"/>
      <c r="N28" s="342"/>
      <c r="O28" s="507"/>
      <c r="P28" s="341"/>
      <c r="Q28" s="341"/>
      <c r="R28" s="341"/>
    </row>
    <row r="29" spans="1:31" ht="17.100000000000001" customHeight="1" x14ac:dyDescent="0.25">
      <c r="B29" s="74"/>
      <c r="C29" s="44" t="s">
        <v>0</v>
      </c>
      <c r="D29" s="44">
        <f>D15</f>
        <v>0</v>
      </c>
      <c r="E29" s="75"/>
      <c r="F29" s="122"/>
      <c r="G29" s="76"/>
      <c r="H29" s="123"/>
      <c r="I29" s="77"/>
      <c r="J29" s="50">
        <f>SUM(J15:J27)</f>
        <v>0</v>
      </c>
      <c r="K29" s="50">
        <f>SUM(K15:K24)</f>
        <v>0</v>
      </c>
      <c r="L29" s="50">
        <f>SUM(L15:L24)</f>
        <v>0</v>
      </c>
      <c r="M29" s="224"/>
      <c r="N29" s="224"/>
      <c r="O29" s="432"/>
      <c r="P29" s="52"/>
      <c r="Q29" s="52"/>
      <c r="R29" s="53"/>
    </row>
    <row r="30" spans="1:31" ht="17.100000000000001" customHeight="1" x14ac:dyDescent="0.25">
      <c r="B30" s="822"/>
      <c r="C30" s="823"/>
      <c r="D30" s="823"/>
      <c r="E30" s="824"/>
      <c r="F30" s="825"/>
      <c r="G30" s="826"/>
      <c r="H30" s="827"/>
      <c r="I30" s="828"/>
      <c r="J30" s="829"/>
      <c r="K30" s="1148"/>
      <c r="L30" s="830"/>
      <c r="M30" s="831"/>
      <c r="N30" s="830"/>
      <c r="O30" s="832"/>
      <c r="P30" s="833"/>
      <c r="Q30" s="833"/>
      <c r="R30" s="834"/>
      <c r="S30" s="23"/>
      <c r="T30" s="23"/>
      <c r="U30" s="478"/>
    </row>
    <row r="31" spans="1:31" ht="17.100000000000001" customHeight="1" x14ac:dyDescent="0.25">
      <c r="A31" s="614"/>
      <c r="B31" s="739"/>
      <c r="C31" s="743"/>
      <c r="D31" s="725"/>
      <c r="E31" s="853"/>
      <c r="F31" s="843"/>
      <c r="G31" s="844"/>
      <c r="H31" s="845"/>
      <c r="I31" s="846"/>
      <c r="J31" s="854"/>
      <c r="K31" s="1165"/>
      <c r="L31" s="893"/>
      <c r="M31" s="811"/>
      <c r="N31" s="1159"/>
      <c r="O31" s="1190"/>
      <c r="P31" s="855"/>
      <c r="Q31" s="739"/>
      <c r="R31" s="835"/>
    </row>
    <row r="32" spans="1:31" ht="17.100000000000001" customHeight="1" x14ac:dyDescent="0.25">
      <c r="A32" s="614"/>
      <c r="B32" s="753"/>
      <c r="C32" s="724"/>
      <c r="D32" s="725"/>
      <c r="E32" s="856"/>
      <c r="F32" s="857"/>
      <c r="G32" s="858"/>
      <c r="H32" s="859"/>
      <c r="I32" s="860"/>
      <c r="J32" s="695"/>
      <c r="K32" s="1165"/>
      <c r="L32" s="893"/>
      <c r="M32" s="862"/>
      <c r="N32" s="1160"/>
      <c r="O32" s="1191"/>
      <c r="P32" s="864"/>
      <c r="Q32" s="1162"/>
      <c r="R32" s="861"/>
    </row>
    <row r="33" spans="1:154" ht="17.100000000000001" customHeight="1" x14ac:dyDescent="0.25">
      <c r="B33" s="866"/>
      <c r="C33" s="865"/>
      <c r="D33" s="867"/>
      <c r="E33" s="871"/>
      <c r="F33" s="869"/>
      <c r="G33" s="612"/>
      <c r="H33" s="870"/>
      <c r="I33" s="613"/>
      <c r="J33" s="619"/>
      <c r="K33" s="1165"/>
      <c r="L33" s="893"/>
      <c r="M33" s="609"/>
      <c r="N33" s="1160"/>
      <c r="O33" s="1191"/>
      <c r="P33" s="864"/>
      <c r="Q33" s="1162"/>
      <c r="R33" s="1068"/>
    </row>
    <row r="34" spans="1:154" ht="17.100000000000001" customHeight="1" x14ac:dyDescent="0.25">
      <c r="B34" s="866"/>
      <c r="C34" s="865"/>
      <c r="D34" s="867"/>
      <c r="E34" s="872"/>
      <c r="F34" s="617"/>
      <c r="G34" s="612"/>
      <c r="H34" s="618"/>
      <c r="I34" s="613"/>
      <c r="J34" s="619"/>
      <c r="K34" s="1165"/>
      <c r="L34" s="893"/>
      <c r="M34" s="609"/>
      <c r="N34" s="1160"/>
      <c r="O34" s="1191"/>
      <c r="P34" s="864"/>
      <c r="Q34" s="1162"/>
      <c r="R34" s="865"/>
      <c r="S34" s="1069" t="s">
        <v>99</v>
      </c>
    </row>
    <row r="35" spans="1:154" ht="17.100000000000001" customHeight="1" x14ac:dyDescent="0.25">
      <c r="B35" s="606"/>
      <c r="C35" s="876"/>
      <c r="D35" s="608"/>
      <c r="E35" s="871"/>
      <c r="F35" s="617"/>
      <c r="G35" s="612"/>
      <c r="H35" s="618"/>
      <c r="I35" s="613"/>
      <c r="J35" s="878"/>
      <c r="K35" s="1165"/>
      <c r="L35" s="893"/>
      <c r="M35" s="609"/>
      <c r="N35" s="1161"/>
      <c r="O35" s="874"/>
      <c r="P35" s="610"/>
      <c r="Q35" s="1163"/>
      <c r="R35" s="876"/>
    </row>
    <row r="36" spans="1:154" ht="17.100000000000001" customHeight="1" x14ac:dyDescent="0.25">
      <c r="B36" s="879"/>
      <c r="C36" s="880"/>
      <c r="D36" s="881"/>
      <c r="E36" s="882"/>
      <c r="F36" s="892"/>
      <c r="G36" s="883"/>
      <c r="H36" s="884"/>
      <c r="I36" s="885"/>
      <c r="J36" s="886"/>
      <c r="K36" s="1166"/>
      <c r="L36" s="887"/>
      <c r="M36" s="888"/>
      <c r="N36" s="888"/>
      <c r="O36" s="889"/>
      <c r="P36" s="890"/>
      <c r="Q36" s="891"/>
      <c r="R36" s="891"/>
    </row>
    <row r="37" spans="1:154" ht="17.100000000000001" customHeight="1" x14ac:dyDescent="0.25">
      <c r="B37" s="74"/>
      <c r="C37" s="44" t="s">
        <v>0</v>
      </c>
      <c r="D37" s="44">
        <f>D31</f>
        <v>0</v>
      </c>
      <c r="E37" s="75"/>
      <c r="F37" s="122"/>
      <c r="G37" s="76"/>
      <c r="H37" s="123"/>
      <c r="I37" s="77"/>
      <c r="J37" s="50">
        <f>SUM(J31:J35)</f>
        <v>0</v>
      </c>
      <c r="K37" s="50">
        <f>SUM(K31:K35)</f>
        <v>0</v>
      </c>
      <c r="L37" s="50">
        <f>SUM(L31:L35)</f>
        <v>0</v>
      </c>
      <c r="M37" s="224"/>
      <c r="N37" s="224"/>
      <c r="O37" s="432"/>
      <c r="P37" s="52"/>
      <c r="Q37" s="52"/>
      <c r="R37" s="53"/>
    </row>
    <row r="38" spans="1:154" ht="17.100000000000001" customHeight="1" x14ac:dyDescent="0.25">
      <c r="B38" s="253"/>
      <c r="C38" s="254"/>
      <c r="D38" s="198"/>
      <c r="E38" s="198"/>
      <c r="F38" s="513"/>
      <c r="G38" s="255"/>
      <c r="H38" s="514"/>
      <c r="I38" s="256"/>
      <c r="J38" s="257"/>
      <c r="K38" s="659"/>
      <c r="L38" s="212"/>
      <c r="M38" s="201"/>
      <c r="N38" s="212"/>
      <c r="O38" s="431"/>
      <c r="P38" s="247"/>
      <c r="Q38" s="247"/>
      <c r="R38" s="259"/>
      <c r="U38" s="22"/>
    </row>
    <row r="39" spans="1:154" ht="17.100000000000001" customHeight="1" x14ac:dyDescent="0.25">
      <c r="A39" s="460"/>
      <c r="B39" s="724"/>
      <c r="C39" s="724"/>
      <c r="D39" s="725"/>
      <c r="E39" s="813"/>
      <c r="F39" s="819"/>
      <c r="G39" s="781"/>
      <c r="H39" s="815"/>
      <c r="I39" s="783"/>
      <c r="J39" s="784"/>
      <c r="K39" s="1146"/>
      <c r="L39" s="701"/>
      <c r="M39" s="753"/>
      <c r="N39" s="701"/>
      <c r="O39" s="767"/>
      <c r="P39" s="717"/>
      <c r="Q39" s="812"/>
      <c r="R39" s="741"/>
      <c r="U39" s="22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</row>
    <row r="40" spans="1:154" s="23" customFormat="1" ht="17.100000000000001" customHeight="1" x14ac:dyDescent="0.25">
      <c r="A40" s="459"/>
      <c r="B40" s="724"/>
      <c r="C40" s="724"/>
      <c r="D40" s="725"/>
      <c r="E40" s="813"/>
      <c r="F40" s="819"/>
      <c r="G40" s="781"/>
      <c r="H40" s="815"/>
      <c r="I40" s="783"/>
      <c r="J40" s="784"/>
      <c r="K40" s="752"/>
      <c r="L40" s="702"/>
      <c r="M40" s="702"/>
      <c r="N40" s="702"/>
      <c r="O40" s="767"/>
      <c r="P40" s="771"/>
      <c r="Q40" s="771"/>
      <c r="R40" s="743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</row>
    <row r="41" spans="1:154" ht="17.100000000000001" customHeight="1" x14ac:dyDescent="0.25">
      <c r="A41" s="459"/>
      <c r="B41" s="724"/>
      <c r="C41" s="724"/>
      <c r="D41" s="725"/>
      <c r="E41" s="813"/>
      <c r="F41" s="819"/>
      <c r="G41" s="781"/>
      <c r="H41" s="815"/>
      <c r="I41" s="783"/>
      <c r="J41" s="784"/>
      <c r="K41" s="752"/>
      <c r="L41" s="701"/>
      <c r="M41" s="753"/>
      <c r="N41" s="701"/>
      <c r="O41" s="767"/>
      <c r="P41" s="771"/>
      <c r="Q41" s="771"/>
      <c r="R41" s="743"/>
      <c r="U41" s="22"/>
    </row>
    <row r="42" spans="1:154" ht="17.100000000000001" customHeight="1" x14ac:dyDescent="0.25">
      <c r="A42" s="459"/>
      <c r="B42" s="337"/>
      <c r="C42" s="343"/>
      <c r="D42" s="338"/>
      <c r="E42" s="790"/>
      <c r="F42" s="821"/>
      <c r="G42" s="501"/>
      <c r="H42" s="817"/>
      <c r="I42" s="503"/>
      <c r="J42" s="792"/>
      <c r="K42" s="1147"/>
      <c r="L42" s="411"/>
      <c r="M42" s="519"/>
      <c r="N42" s="411"/>
      <c r="O42" s="507"/>
      <c r="P42" s="506"/>
      <c r="Q42" s="506"/>
      <c r="R42" s="818"/>
      <c r="U42" s="22"/>
    </row>
    <row r="43" spans="1:154" ht="17.100000000000001" customHeight="1" x14ac:dyDescent="0.25">
      <c r="B43" s="74"/>
      <c r="C43" s="44" t="s">
        <v>0</v>
      </c>
      <c r="D43" s="44">
        <f>D39</f>
        <v>0</v>
      </c>
      <c r="E43" s="75"/>
      <c r="F43" s="46"/>
      <c r="G43" s="47"/>
      <c r="H43" s="48"/>
      <c r="I43" s="49"/>
      <c r="J43" s="50">
        <f>SUM(J38:J41)</f>
        <v>0</v>
      </c>
      <c r="K43" s="655">
        <f>SUM(K38:K41)</f>
        <v>0</v>
      </c>
      <c r="L43" s="50">
        <f>SUM(L38:L41)</f>
        <v>0</v>
      </c>
      <c r="M43" s="224"/>
      <c r="N43" s="224"/>
      <c r="O43" s="432"/>
      <c r="P43" s="52"/>
      <c r="Q43" s="52"/>
      <c r="R43" s="53"/>
      <c r="U43" s="22"/>
    </row>
    <row r="44" spans="1:154" ht="17.100000000000001" customHeight="1" x14ac:dyDescent="0.25">
      <c r="B44" s="822"/>
      <c r="C44" s="823"/>
      <c r="D44" s="823"/>
      <c r="E44" s="824"/>
      <c r="F44" s="825"/>
      <c r="G44" s="826"/>
      <c r="H44" s="827"/>
      <c r="I44" s="828"/>
      <c r="J44" s="829"/>
      <c r="K44" s="1148"/>
      <c r="L44" s="830"/>
      <c r="M44" s="831"/>
      <c r="N44" s="830"/>
      <c r="O44" s="832"/>
      <c r="P44" s="833"/>
      <c r="Q44" s="833"/>
      <c r="R44" s="834"/>
      <c r="S44" s="23"/>
      <c r="T44" s="23"/>
      <c r="U44" s="23"/>
    </row>
    <row r="45" spans="1:154" ht="17.100000000000001" customHeight="1" x14ac:dyDescent="0.25">
      <c r="B45" s="739"/>
      <c r="C45" s="724"/>
      <c r="D45" s="725"/>
      <c r="E45" s="725"/>
      <c r="F45" s="757"/>
      <c r="G45" s="760"/>
      <c r="H45" s="758"/>
      <c r="I45" s="761"/>
      <c r="J45" s="759"/>
      <c r="K45" s="1067"/>
      <c r="L45" s="835"/>
      <c r="M45" s="811"/>
      <c r="N45" s="811"/>
      <c r="O45" s="767"/>
      <c r="P45" s="732"/>
      <c r="Q45" s="732"/>
      <c r="R45" s="835"/>
      <c r="S45" s="109"/>
      <c r="T45" s="109"/>
      <c r="U45" s="109"/>
      <c r="V45" s="109"/>
      <c r="W45" s="1319"/>
      <c r="X45" s="109"/>
      <c r="Y45" s="109"/>
      <c r="Z45" s="109"/>
      <c r="AA45" s="109"/>
      <c r="AB45" s="109"/>
      <c r="AC45" s="109"/>
      <c r="AD45" s="109"/>
      <c r="AE45" s="109"/>
    </row>
    <row r="46" spans="1:154" ht="17.100000000000001" customHeight="1" x14ac:dyDescent="0.25">
      <c r="B46" s="753"/>
      <c r="C46" s="724"/>
      <c r="D46" s="725"/>
      <c r="E46" s="725"/>
      <c r="F46" s="757"/>
      <c r="G46" s="760"/>
      <c r="H46" s="758"/>
      <c r="I46" s="761"/>
      <c r="J46" s="759"/>
      <c r="K46" s="1067"/>
      <c r="L46" s="835"/>
      <c r="M46" s="811"/>
      <c r="N46" s="811"/>
      <c r="O46" s="767"/>
      <c r="P46" s="753"/>
      <c r="Q46" s="835"/>
      <c r="R46" s="743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</row>
    <row r="47" spans="1:154" ht="17.100000000000001" customHeight="1" x14ac:dyDescent="0.25">
      <c r="B47" s="753"/>
      <c r="C47" s="701"/>
      <c r="D47" s="850"/>
      <c r="E47" s="725"/>
      <c r="F47" s="757"/>
      <c r="G47" s="760"/>
      <c r="H47" s="758"/>
      <c r="I47" s="761"/>
      <c r="J47" s="759"/>
      <c r="K47" s="1067"/>
      <c r="L47" s="835"/>
      <c r="M47" s="811"/>
      <c r="N47" s="811"/>
      <c r="O47" s="754"/>
      <c r="P47" s="835"/>
      <c r="Q47" s="835"/>
      <c r="R47" s="743"/>
      <c r="U47" s="22"/>
    </row>
    <row r="48" spans="1:154" ht="17.100000000000001" customHeight="1" x14ac:dyDescent="0.25">
      <c r="B48" s="753"/>
      <c r="C48" s="701"/>
      <c r="D48" s="850"/>
      <c r="E48" s="725"/>
      <c r="F48" s="757"/>
      <c r="G48" s="760"/>
      <c r="H48" s="758"/>
      <c r="I48" s="761"/>
      <c r="J48" s="759"/>
      <c r="K48" s="1067"/>
      <c r="L48" s="835"/>
      <c r="M48" s="811"/>
      <c r="N48" s="811"/>
      <c r="O48" s="754"/>
      <c r="P48" s="835"/>
      <c r="Q48" s="835"/>
      <c r="R48" s="743"/>
      <c r="U48" s="22"/>
    </row>
    <row r="49" spans="2:24" ht="17.100000000000001" customHeight="1" x14ac:dyDescent="0.25">
      <c r="B49" s="1073"/>
      <c r="C49" s="471"/>
      <c r="D49" s="1320"/>
      <c r="E49" s="985"/>
      <c r="F49" s="757"/>
      <c r="G49" s="760"/>
      <c r="H49" s="758"/>
      <c r="I49" s="761"/>
      <c r="J49" s="759"/>
      <c r="K49" s="1321"/>
      <c r="L49" s="1322"/>
      <c r="M49" s="1323"/>
      <c r="N49" s="1323"/>
      <c r="O49" s="433"/>
      <c r="P49" s="1322"/>
      <c r="Q49" s="1322"/>
      <c r="R49" s="743"/>
      <c r="U49" s="22"/>
    </row>
    <row r="50" spans="2:24" ht="17.100000000000001" customHeight="1" x14ac:dyDescent="0.25">
      <c r="B50" s="520"/>
      <c r="C50" s="350"/>
      <c r="D50" s="851"/>
      <c r="E50" s="777"/>
      <c r="F50" s="399"/>
      <c r="G50" s="400"/>
      <c r="H50" s="401"/>
      <c r="I50" s="402"/>
      <c r="J50" s="403"/>
      <c r="K50" s="1149"/>
      <c r="L50" s="341"/>
      <c r="M50" s="342"/>
      <c r="N50" s="342"/>
      <c r="O50" s="507"/>
      <c r="P50" s="341"/>
      <c r="Q50" s="341"/>
      <c r="R50" s="818"/>
      <c r="U50" s="22"/>
    </row>
    <row r="51" spans="2:24" ht="17.100000000000001" customHeight="1" x14ac:dyDescent="0.25">
      <c r="B51" s="74"/>
      <c r="C51" s="44" t="s">
        <v>0</v>
      </c>
      <c r="D51" s="44">
        <f>D45</f>
        <v>0</v>
      </c>
      <c r="E51" s="75"/>
      <c r="F51" s="122"/>
      <c r="G51" s="76"/>
      <c r="H51" s="123"/>
      <c r="I51" s="77"/>
      <c r="J51" s="50">
        <f>SUM(J45:J50)</f>
        <v>0</v>
      </c>
      <c r="K51" s="655">
        <f>SUM(K44:K48)</f>
        <v>0</v>
      </c>
      <c r="L51" s="50">
        <f>SUM(L44:L48)</f>
        <v>0</v>
      </c>
      <c r="M51" s="224"/>
      <c r="N51" s="224"/>
      <c r="O51" s="432"/>
      <c r="P51" s="52"/>
      <c r="Q51" s="52"/>
      <c r="R51" s="53"/>
      <c r="U51" s="22"/>
    </row>
    <row r="52" spans="2:24" ht="17.100000000000001" customHeight="1" x14ac:dyDescent="0.25">
      <c r="B52" s="1096"/>
      <c r="C52" s="1096"/>
      <c r="D52" s="1096"/>
      <c r="E52" s="1097"/>
      <c r="F52" s="1098"/>
      <c r="G52" s="1099"/>
      <c r="H52" s="1099"/>
      <c r="I52" s="1099"/>
      <c r="J52" s="1100"/>
      <c r="K52" s="1167"/>
      <c r="L52" s="1101"/>
      <c r="M52" s="1101"/>
      <c r="N52" s="1101"/>
      <c r="O52" s="1102"/>
      <c r="P52" s="1103"/>
      <c r="Q52" s="1103"/>
      <c r="R52" s="1103"/>
    </row>
    <row r="53" spans="2:24" ht="17.100000000000001" customHeight="1" x14ac:dyDescent="0.25">
      <c r="B53" s="724"/>
      <c r="C53" s="724"/>
      <c r="D53" s="725"/>
      <c r="E53" s="723"/>
      <c r="F53" s="1249"/>
      <c r="G53" s="1256"/>
      <c r="H53" s="1256"/>
      <c r="I53" s="1257"/>
      <c r="J53" s="1186"/>
      <c r="K53" s="1146"/>
      <c r="L53" s="701"/>
      <c r="M53" s="753"/>
      <c r="N53" s="701"/>
      <c r="O53" s="1318"/>
      <c r="P53" s="732"/>
      <c r="Q53" s="753"/>
      <c r="R53" s="724"/>
    </row>
    <row r="54" spans="2:24" ht="17.100000000000001" customHeight="1" x14ac:dyDescent="0.25">
      <c r="B54" s="1114"/>
      <c r="C54" s="895"/>
      <c r="D54" s="1115"/>
      <c r="E54" s="1116"/>
      <c r="F54" s="1117"/>
      <c r="G54" s="1118"/>
      <c r="H54" s="1118"/>
      <c r="I54" s="1118"/>
      <c r="J54" s="1119"/>
      <c r="K54" s="1170"/>
      <c r="L54" s="1120"/>
      <c r="M54" s="1121"/>
      <c r="N54" s="1122"/>
      <c r="O54" s="1123"/>
      <c r="P54" s="1124"/>
      <c r="Q54" s="1125"/>
      <c r="R54" s="1126"/>
    </row>
    <row r="55" spans="2:24" ht="17.100000000000001" customHeight="1" outlineLevel="1" x14ac:dyDescent="0.25">
      <c r="B55" s="214"/>
      <c r="C55" s="229" t="s">
        <v>57</v>
      </c>
      <c r="D55" s="228">
        <f>D53</f>
        <v>0</v>
      </c>
      <c r="E55" s="227"/>
      <c r="F55" s="271"/>
      <c r="G55" s="226"/>
      <c r="H55" s="274"/>
      <c r="I55" s="225"/>
      <c r="J55" s="277">
        <f>SUM(J53:J53)</f>
        <v>0</v>
      </c>
      <c r="K55" s="50">
        <f>SUM(K53:K53)</f>
        <v>0</v>
      </c>
      <c r="L55" s="50">
        <f>SUM(L53:L53)</f>
        <v>0</v>
      </c>
      <c r="M55" s="224"/>
      <c r="N55" s="224"/>
      <c r="O55" s="432"/>
      <c r="P55" s="223"/>
      <c r="Q55" s="223"/>
      <c r="R55" s="223"/>
      <c r="S55" s="23"/>
      <c r="T55" s="23"/>
      <c r="U55" s="478"/>
    </row>
    <row r="56" spans="2:24" ht="7.5" customHeight="1" x14ac:dyDescent="0.25">
      <c r="B56" s="63"/>
      <c r="C56" s="64"/>
      <c r="D56" s="64"/>
      <c r="E56" s="63"/>
      <c r="F56" s="68"/>
      <c r="G56" s="66"/>
      <c r="H56" s="68"/>
      <c r="I56" s="67"/>
      <c r="J56" s="68"/>
      <c r="K56" s="661"/>
      <c r="O56" s="437"/>
      <c r="P56" s="71"/>
      <c r="Q56" s="71"/>
      <c r="R56" s="72"/>
      <c r="S56" s="73"/>
      <c r="T56" s="73"/>
      <c r="U56" s="479"/>
      <c r="V56" s="109"/>
      <c r="W56" s="109"/>
      <c r="X56" s="109"/>
    </row>
    <row r="57" spans="2:24" ht="17.100000000000001" customHeight="1" x14ac:dyDescent="0.25">
      <c r="B57" s="1428">
        <f>COUNT(B10:B56)</f>
        <v>0</v>
      </c>
      <c r="C57" s="44" t="s">
        <v>59</v>
      </c>
      <c r="D57" s="44">
        <f>D13+D29+D37+D55+D43+D51</f>
        <v>0</v>
      </c>
      <c r="E57" s="75"/>
      <c r="F57" s="122"/>
      <c r="G57" s="76"/>
      <c r="H57" s="123"/>
      <c r="I57" s="77"/>
      <c r="J57" s="278">
        <f>J13+J29+J37+J55+J43+J51</f>
        <v>0</v>
      </c>
      <c r="K57" s="50">
        <f>K13+K29+K37+K55+K43+K51</f>
        <v>0</v>
      </c>
      <c r="L57" s="50">
        <f>L13+L29+L37+L55+L43+L51</f>
        <v>0</v>
      </c>
      <c r="M57" s="281"/>
      <c r="N57" s="280"/>
      <c r="O57" s="438"/>
      <c r="P57" s="52"/>
      <c r="Q57" s="52"/>
      <c r="R57" s="53"/>
      <c r="S57" s="109"/>
      <c r="T57" s="109"/>
      <c r="U57" s="480"/>
      <c r="V57" s="109"/>
      <c r="W57" s="109"/>
      <c r="X57" s="109"/>
    </row>
    <row r="58" spans="2:24" ht="17.100000000000001" customHeight="1" x14ac:dyDescent="0.25">
      <c r="B58" s="124"/>
      <c r="C58" s="124"/>
      <c r="D58" s="124"/>
      <c r="E58" s="233"/>
      <c r="F58" s="130"/>
      <c r="G58" s="126"/>
      <c r="H58" s="130"/>
      <c r="I58" s="126"/>
      <c r="J58" s="125"/>
      <c r="K58" s="157"/>
      <c r="O58" s="439"/>
      <c r="P58" s="126"/>
      <c r="Q58" s="126"/>
      <c r="R58" s="129"/>
    </row>
    <row r="59" spans="2:24" ht="17.100000000000001" customHeight="1" x14ac:dyDescent="0.25">
      <c r="B59" s="78" t="s">
        <v>23</v>
      </c>
      <c r="C59" s="79" t="str">
        <f>BKW!C62</f>
        <v>Proses th. 2020</v>
      </c>
      <c r="D59" s="80"/>
      <c r="E59" s="234"/>
      <c r="F59" s="81"/>
      <c r="G59" s="80"/>
      <c r="H59" s="81"/>
      <c r="I59" s="80"/>
      <c r="J59" s="80"/>
      <c r="K59" s="1150"/>
      <c r="O59" s="440"/>
      <c r="P59" s="80"/>
      <c r="Q59" s="80"/>
      <c r="R59" s="83"/>
    </row>
    <row r="60" spans="2:24" ht="17.100000000000001" customHeight="1" x14ac:dyDescent="0.25">
      <c r="B60" s="1643" t="s">
        <v>2</v>
      </c>
      <c r="C60" s="1643" t="s">
        <v>4</v>
      </c>
      <c r="D60" s="1643" t="s">
        <v>9</v>
      </c>
      <c r="E60" s="1655" t="s">
        <v>3</v>
      </c>
      <c r="F60" s="1656" t="s">
        <v>98</v>
      </c>
      <c r="G60" s="1657"/>
      <c r="H60" s="1657"/>
      <c r="I60" s="1657"/>
      <c r="J60" s="1658"/>
      <c r="K60" s="1664" t="s">
        <v>11</v>
      </c>
      <c r="L60" s="1659" t="s">
        <v>13</v>
      </c>
      <c r="M60" s="1660" t="s">
        <v>49</v>
      </c>
      <c r="N60" s="1660" t="s">
        <v>50</v>
      </c>
      <c r="O60" s="1661" t="s">
        <v>5</v>
      </c>
      <c r="P60" s="1643" t="s">
        <v>6</v>
      </c>
      <c r="Q60" s="1643" t="s">
        <v>61</v>
      </c>
      <c r="R60" s="1643" t="s">
        <v>7</v>
      </c>
      <c r="T60" s="84"/>
    </row>
    <row r="61" spans="2:24" ht="17.100000000000001" customHeight="1" x14ac:dyDescent="0.25">
      <c r="B61" s="1637"/>
      <c r="C61" s="1637"/>
      <c r="D61" s="1637"/>
      <c r="E61" s="1645"/>
      <c r="F61" s="1649"/>
      <c r="G61" s="1650"/>
      <c r="H61" s="1650"/>
      <c r="I61" s="1650"/>
      <c r="J61" s="1651"/>
      <c r="K61" s="1665"/>
      <c r="L61" s="1640"/>
      <c r="M61" s="1640"/>
      <c r="N61" s="1640"/>
      <c r="O61" s="1642"/>
      <c r="P61" s="1637"/>
      <c r="Q61" s="1637"/>
      <c r="R61" s="1637"/>
    </row>
    <row r="62" spans="2:24" ht="17.100000000000001" customHeight="1" x14ac:dyDescent="0.25">
      <c r="B62" s="1096"/>
      <c r="C62" s="1096"/>
      <c r="D62" s="1096"/>
      <c r="E62" s="1097"/>
      <c r="F62" s="1098"/>
      <c r="G62" s="1099"/>
      <c r="H62" s="1099"/>
      <c r="I62" s="1099"/>
      <c r="J62" s="1100"/>
      <c r="K62" s="1167"/>
      <c r="L62" s="1101"/>
      <c r="M62" s="1101"/>
      <c r="N62" s="1101"/>
      <c r="O62" s="1102"/>
      <c r="P62" s="1103"/>
      <c r="Q62" s="1103"/>
      <c r="R62" s="1103"/>
    </row>
    <row r="63" spans="2:24" ht="17.100000000000001" customHeight="1" x14ac:dyDescent="0.25">
      <c r="B63" s="724"/>
      <c r="C63" s="724"/>
      <c r="D63" s="725"/>
      <c r="E63" s="723"/>
      <c r="F63" s="1249"/>
      <c r="G63" s="1256"/>
      <c r="H63" s="1256"/>
      <c r="I63" s="1257"/>
      <c r="J63" s="1186"/>
      <c r="K63" s="1146"/>
      <c r="L63" s="701"/>
      <c r="M63" s="753"/>
      <c r="N63" s="701"/>
      <c r="O63" s="1318"/>
      <c r="P63" s="732"/>
      <c r="Q63" s="753"/>
      <c r="R63" s="724"/>
    </row>
    <row r="64" spans="2:24" ht="17.100000000000001" customHeight="1" x14ac:dyDescent="0.25">
      <c r="B64" s="1237"/>
      <c r="C64" s="1451"/>
      <c r="D64" s="1238"/>
      <c r="E64" s="1348"/>
      <c r="F64" s="1249"/>
      <c r="G64" s="1256"/>
      <c r="H64" s="1256"/>
      <c r="I64" s="1257"/>
      <c r="J64" s="1186"/>
      <c r="K64" s="1222"/>
      <c r="L64" s="1051"/>
      <c r="M64" s="1037"/>
      <c r="N64" s="1051"/>
      <c r="O64" s="1093"/>
      <c r="P64" s="1019"/>
      <c r="Q64" s="1037"/>
      <c r="R64" s="1040"/>
    </row>
    <row r="65" spans="2:21" ht="17.100000000000001" customHeight="1" x14ac:dyDescent="0.25">
      <c r="B65" s="1104"/>
      <c r="C65" s="894"/>
      <c r="D65" s="1105"/>
      <c r="E65" s="1106"/>
      <c r="F65" s="1107"/>
      <c r="G65" s="1108"/>
      <c r="H65" s="1108"/>
      <c r="I65" s="1108"/>
      <c r="J65" s="1127"/>
      <c r="K65" s="1169"/>
      <c r="L65" s="1109"/>
      <c r="M65" s="1111"/>
      <c r="N65" s="1313"/>
      <c r="O65" s="1112"/>
      <c r="P65" s="1113"/>
      <c r="Q65" s="1314"/>
      <c r="R65" s="1110"/>
    </row>
    <row r="66" spans="2:21" ht="17.100000000000001" customHeight="1" x14ac:dyDescent="0.25">
      <c r="B66" s="1114"/>
      <c r="C66" s="895"/>
      <c r="D66" s="1115"/>
      <c r="E66" s="1116"/>
      <c r="F66" s="1117"/>
      <c r="G66" s="1118"/>
      <c r="H66" s="1118"/>
      <c r="I66" s="1118"/>
      <c r="J66" s="1119"/>
      <c r="K66" s="1170"/>
      <c r="L66" s="1120"/>
      <c r="M66" s="1121"/>
      <c r="N66" s="1122"/>
      <c r="O66" s="1123"/>
      <c r="P66" s="1124"/>
      <c r="Q66" s="1125"/>
      <c r="R66" s="1126"/>
    </row>
    <row r="67" spans="2:21" ht="17.100000000000001" customHeight="1" outlineLevel="1" x14ac:dyDescent="0.25">
      <c r="B67" s="214"/>
      <c r="C67" s="229" t="s">
        <v>57</v>
      </c>
      <c r="D67" s="228">
        <f>D63</f>
        <v>0</v>
      </c>
      <c r="E67" s="227"/>
      <c r="F67" s="271"/>
      <c r="G67" s="226"/>
      <c r="H67" s="274"/>
      <c r="I67" s="225"/>
      <c r="J67" s="277">
        <f>SUM(J62:J66)</f>
        <v>0</v>
      </c>
      <c r="K67" s="278">
        <f>SUM(K62:K66)</f>
        <v>0</v>
      </c>
      <c r="L67" s="278">
        <f>SUM(L62:L66)</f>
        <v>0</v>
      </c>
      <c r="M67" s="224"/>
      <c r="N67" s="224"/>
      <c r="O67" s="432"/>
      <c r="P67" s="223"/>
      <c r="Q67" s="223"/>
      <c r="R67" s="223"/>
      <c r="S67" s="23"/>
      <c r="T67" s="23"/>
      <c r="U67" s="478"/>
    </row>
    <row r="68" spans="2:21" ht="17.100000000000001" customHeight="1" x14ac:dyDescent="0.25">
      <c r="B68" s="551"/>
      <c r="C68" s="551"/>
      <c r="D68" s="551"/>
      <c r="E68" s="552"/>
      <c r="F68" s="553"/>
      <c r="G68" s="1452"/>
      <c r="H68" s="1452"/>
      <c r="I68" s="1452"/>
      <c r="J68" s="555"/>
      <c r="K68" s="1453"/>
      <c r="L68" s="1454"/>
      <c r="M68" s="1454"/>
      <c r="N68" s="1454"/>
      <c r="O68" s="557"/>
      <c r="P68" s="1455"/>
      <c r="Q68" s="1455"/>
      <c r="R68" s="1455"/>
    </row>
    <row r="69" spans="2:21" ht="17.100000000000001" customHeight="1" x14ac:dyDescent="0.25">
      <c r="B69" s="1456"/>
      <c r="C69" s="1456"/>
      <c r="D69" s="1456"/>
      <c r="E69" s="1457"/>
      <c r="F69" s="1458"/>
      <c r="G69" s="1459"/>
      <c r="H69" s="1459"/>
      <c r="I69" s="1459"/>
      <c r="J69" s="1460"/>
      <c r="K69" s="1461"/>
      <c r="L69" s="1462"/>
      <c r="M69" s="1462"/>
      <c r="N69" s="1462"/>
      <c r="O69" s="1463"/>
      <c r="P69" s="1464"/>
      <c r="Q69" s="1464"/>
      <c r="R69" s="1464"/>
    </row>
    <row r="70" spans="2:21" ht="17.100000000000001" customHeight="1" x14ac:dyDescent="0.25">
      <c r="B70" s="1237"/>
      <c r="C70" s="1237"/>
      <c r="D70" s="1238"/>
      <c r="E70" s="1348"/>
      <c r="F70" s="1249"/>
      <c r="G70" s="1256"/>
      <c r="H70" s="1256"/>
      <c r="I70" s="1257"/>
      <c r="J70" s="1186"/>
      <c r="K70" s="1239"/>
      <c r="L70" s="1240"/>
      <c r="M70" s="1241"/>
      <c r="N70" s="1240"/>
      <c r="O70" s="1093"/>
      <c r="P70" s="1251"/>
      <c r="Q70" s="1241"/>
      <c r="R70" s="1237"/>
    </row>
    <row r="71" spans="2:21" ht="17.100000000000001" customHeight="1" x14ac:dyDescent="0.25">
      <c r="B71" s="1465"/>
      <c r="C71" s="1317"/>
      <c r="D71" s="1466"/>
      <c r="E71" s="1467"/>
      <c r="F71" s="1468"/>
      <c r="G71" s="1469"/>
      <c r="H71" s="1469"/>
      <c r="I71" s="1469"/>
      <c r="J71" s="1470"/>
      <c r="K71" s="1471"/>
      <c r="L71" s="1472"/>
      <c r="M71" s="1473"/>
      <c r="N71" s="1474"/>
      <c r="O71" s="1475"/>
      <c r="P71" s="1476"/>
      <c r="Q71" s="1477"/>
      <c r="R71" s="1478"/>
    </row>
    <row r="72" spans="2:21" ht="17.100000000000001" customHeight="1" x14ac:dyDescent="0.25">
      <c r="B72" s="1114"/>
      <c r="C72" s="500"/>
      <c r="D72" s="1115"/>
      <c r="E72" s="1479"/>
      <c r="F72" s="1480"/>
      <c r="G72" s="1118"/>
      <c r="H72" s="1118"/>
      <c r="I72" s="1118"/>
      <c r="J72" s="1481"/>
      <c r="K72" s="1482"/>
      <c r="L72" s="1483"/>
      <c r="M72" s="1484"/>
      <c r="N72" s="1485"/>
      <c r="O72" s="1486"/>
      <c r="P72" s="1487"/>
      <c r="Q72" s="1488"/>
      <c r="R72" s="1489"/>
    </row>
    <row r="73" spans="2:21" ht="17.100000000000001" customHeight="1" outlineLevel="1" x14ac:dyDescent="0.25">
      <c r="B73" s="214"/>
      <c r="C73" s="229" t="s">
        <v>57</v>
      </c>
      <c r="D73" s="228">
        <f>D69</f>
        <v>0</v>
      </c>
      <c r="E73" s="227"/>
      <c r="F73" s="271"/>
      <c r="G73" s="226"/>
      <c r="H73" s="274"/>
      <c r="I73" s="225"/>
      <c r="J73" s="277">
        <f>SUM(J68:J72)</f>
        <v>0</v>
      </c>
      <c r="K73" s="278">
        <f>SUM(K68:K72)</f>
        <v>0</v>
      </c>
      <c r="L73" s="278">
        <f>SUM(L68:L72)</f>
        <v>0</v>
      </c>
      <c r="M73" s="224"/>
      <c r="N73" s="224"/>
      <c r="O73" s="432"/>
      <c r="P73" s="223"/>
      <c r="Q73" s="223"/>
      <c r="R73" s="223"/>
      <c r="S73" s="23"/>
      <c r="T73" s="23"/>
      <c r="U73" s="478"/>
    </row>
    <row r="74" spans="2:21" ht="7.5" customHeight="1" x14ac:dyDescent="0.25">
      <c r="B74" s="63"/>
      <c r="C74" s="64"/>
      <c r="D74" s="64"/>
      <c r="E74" s="63"/>
      <c r="F74" s="68"/>
      <c r="G74" s="66"/>
      <c r="H74" s="68"/>
      <c r="I74" s="67"/>
      <c r="J74" s="68"/>
      <c r="K74" s="661"/>
      <c r="L74" s="23"/>
      <c r="M74" s="23"/>
      <c r="N74" s="23"/>
      <c r="O74" s="437"/>
      <c r="P74" s="71"/>
      <c r="Q74" s="71"/>
      <c r="R74" s="72"/>
    </row>
    <row r="75" spans="2:21" ht="17.100000000000001" customHeight="1" x14ac:dyDescent="0.25">
      <c r="B75" s="1428">
        <f>COUNT(B62:B74)</f>
        <v>0</v>
      </c>
      <c r="C75" s="44" t="s">
        <v>60</v>
      </c>
      <c r="D75" s="44">
        <f>D67+D73</f>
        <v>0</v>
      </c>
      <c r="E75" s="75"/>
      <c r="F75" s="122"/>
      <c r="G75" s="76"/>
      <c r="H75" s="123"/>
      <c r="I75" s="77"/>
      <c r="J75" s="278">
        <f>J67+J73</f>
        <v>0</v>
      </c>
      <c r="K75" s="278">
        <f>K67+K73</f>
        <v>0</v>
      </c>
      <c r="L75" s="663">
        <f>L67+L73</f>
        <v>0</v>
      </c>
      <c r="M75" s="224"/>
      <c r="N75" s="224"/>
      <c r="O75" s="438"/>
      <c r="P75" s="52"/>
      <c r="Q75" s="52"/>
      <c r="R75" s="53"/>
    </row>
    <row r="76" spans="2:21" ht="7.5" customHeight="1" x14ac:dyDescent="0.25">
      <c r="B76" s="99"/>
      <c r="C76" s="99"/>
      <c r="D76" s="99"/>
      <c r="E76" s="99"/>
      <c r="F76" s="272"/>
      <c r="G76" s="99"/>
      <c r="H76" s="272"/>
      <c r="I76" s="99"/>
      <c r="J76" s="279"/>
      <c r="K76" s="1151"/>
      <c r="O76" s="444"/>
      <c r="P76" s="99"/>
      <c r="Q76" s="99"/>
      <c r="R76" s="99"/>
    </row>
    <row r="77" spans="2:21" ht="17.100000000000001" customHeight="1" thickBot="1" x14ac:dyDescent="0.3">
      <c r="B77" s="100">
        <f>B75+B57</f>
        <v>0</v>
      </c>
      <c r="C77" s="100" t="s">
        <v>8</v>
      </c>
      <c r="D77" s="101">
        <f>D75+D57</f>
        <v>0</v>
      </c>
      <c r="E77" s="120"/>
      <c r="F77" s="103"/>
      <c r="G77" s="104"/>
      <c r="H77" s="103"/>
      <c r="I77" s="104"/>
      <c r="J77" s="105">
        <f>J57+J75</f>
        <v>0</v>
      </c>
      <c r="K77" s="1490">
        <f>K57+K75</f>
        <v>0</v>
      </c>
      <c r="L77" s="105">
        <f>L57+L75</f>
        <v>0</v>
      </c>
      <c r="M77" s="345"/>
      <c r="N77" s="346"/>
      <c r="O77" s="445"/>
      <c r="P77" s="348"/>
      <c r="Q77" s="348"/>
      <c r="R77" s="349"/>
    </row>
    <row r="78" spans="2:21" ht="18" customHeight="1" thickTop="1" x14ac:dyDescent="0.25">
      <c r="B78" s="1662"/>
      <c r="C78" s="1662"/>
      <c r="D78" s="1662"/>
      <c r="E78" s="1662"/>
      <c r="F78" s="1662"/>
      <c r="G78" s="1662"/>
      <c r="H78" s="1662"/>
      <c r="I78" s="1662"/>
      <c r="J78" s="1662"/>
      <c r="K78" s="1663"/>
      <c r="L78" s="1663"/>
      <c r="M78" s="1663"/>
      <c r="N78" s="165"/>
    </row>
    <row r="79" spans="2:21" ht="18" customHeight="1" x14ac:dyDescent="0.25">
      <c r="B79" s="374"/>
      <c r="C79" s="374"/>
      <c r="D79" s="374"/>
      <c r="E79" s="374"/>
      <c r="F79" s="374"/>
      <c r="G79" s="374"/>
      <c r="H79" s="374"/>
      <c r="I79" s="374"/>
      <c r="J79" s="374"/>
      <c r="K79" s="155"/>
      <c r="L79" s="374"/>
      <c r="M79" s="374"/>
      <c r="N79" s="165"/>
    </row>
    <row r="80" spans="2:21" ht="18" customHeight="1" x14ac:dyDescent="0.25">
      <c r="B80" s="1652" t="s">
        <v>37</v>
      </c>
      <c r="C80" s="1652"/>
      <c r="D80" s="1652"/>
      <c r="E80" s="1652"/>
      <c r="F80" s="1652"/>
      <c r="G80" s="1652"/>
      <c r="H80" s="1652"/>
      <c r="I80" s="1652"/>
      <c r="J80" s="1652"/>
      <c r="K80" s="1652"/>
      <c r="L80" s="1652"/>
      <c r="M80" s="1652"/>
      <c r="N80" s="1652"/>
      <c r="O80" s="1652"/>
      <c r="P80" s="1652"/>
      <c r="Q80" s="1652"/>
      <c r="R80" s="1652"/>
    </row>
    <row r="81" spans="1:31" ht="18" customHeight="1" x14ac:dyDescent="0.25">
      <c r="B81" s="1652" t="s">
        <v>1</v>
      </c>
      <c r="C81" s="1652"/>
      <c r="D81" s="1652"/>
      <c r="E81" s="1652"/>
      <c r="F81" s="1652"/>
      <c r="G81" s="1652"/>
      <c r="H81" s="1652"/>
      <c r="I81" s="1652"/>
      <c r="J81" s="1652"/>
      <c r="K81" s="1652"/>
      <c r="L81" s="1652"/>
      <c r="M81" s="1652"/>
      <c r="N81" s="1652"/>
      <c r="O81" s="1652"/>
      <c r="P81" s="1652"/>
      <c r="Q81" s="1652"/>
      <c r="R81" s="1652"/>
    </row>
    <row r="82" spans="1:31" ht="18" customHeight="1" x14ac:dyDescent="0.25">
      <c r="B82" s="1652" t="str">
        <f>Rekap!B3</f>
        <v>BULAN JANUARI 2020</v>
      </c>
      <c r="C82" s="1652"/>
      <c r="D82" s="1652"/>
      <c r="E82" s="1652"/>
      <c r="F82" s="1652"/>
      <c r="G82" s="1652"/>
      <c r="H82" s="1652"/>
      <c r="I82" s="1652"/>
      <c r="J82" s="1652"/>
      <c r="K82" s="1652"/>
      <c r="L82" s="1652"/>
      <c r="M82" s="1652"/>
      <c r="N82" s="1652"/>
      <c r="O82" s="1652"/>
      <c r="P82" s="1652"/>
      <c r="Q82" s="1652"/>
      <c r="R82" s="1652"/>
    </row>
    <row r="83" spans="1:31" ht="18" customHeight="1" thickBot="1" x14ac:dyDescent="0.3">
      <c r="B83" s="1653"/>
      <c r="C83" s="1653"/>
      <c r="D83" s="1653"/>
      <c r="E83" s="1653"/>
      <c r="F83" s="1653"/>
      <c r="G83" s="1653"/>
      <c r="H83" s="1653"/>
      <c r="I83" s="1653"/>
      <c r="J83" s="1653"/>
      <c r="K83" s="1653"/>
      <c r="L83" s="1653"/>
      <c r="M83" s="1653"/>
      <c r="N83" s="1653"/>
      <c r="O83" s="1653"/>
      <c r="P83" s="1653"/>
      <c r="Q83" s="373"/>
      <c r="R83" s="29"/>
    </row>
    <row r="84" spans="1:31" ht="5.25" customHeight="1" thickTop="1" x14ac:dyDescent="0.25">
      <c r="B84" s="30"/>
      <c r="C84" s="31"/>
      <c r="D84" s="374"/>
      <c r="E84" s="155"/>
      <c r="F84" s="374"/>
      <c r="G84" s="374"/>
      <c r="H84" s="374"/>
      <c r="I84" s="374"/>
      <c r="J84" s="155"/>
      <c r="L84" s="27"/>
      <c r="M84" s="27"/>
      <c r="N84" s="202"/>
      <c r="O84" s="446"/>
      <c r="P84" s="374"/>
      <c r="Q84" s="374"/>
    </row>
    <row r="85" spans="1:31" ht="17.100000000000001" customHeight="1" x14ac:dyDescent="0.25">
      <c r="B85" s="30" t="s">
        <v>15</v>
      </c>
      <c r="C85" s="31" t="s">
        <v>129</v>
      </c>
      <c r="D85" s="374"/>
      <c r="E85" s="155"/>
      <c r="F85" s="374"/>
      <c r="G85" s="374"/>
      <c r="H85" s="374"/>
      <c r="I85" s="374"/>
      <c r="J85" s="155"/>
      <c r="L85" s="27"/>
      <c r="M85" s="27"/>
      <c r="N85" s="202"/>
      <c r="O85" s="446"/>
      <c r="P85" s="374"/>
      <c r="Q85" s="374"/>
    </row>
    <row r="86" spans="1:31" ht="18" customHeight="1" x14ac:dyDescent="0.25">
      <c r="B86" s="78" t="s">
        <v>22</v>
      </c>
      <c r="C86" s="79" t="str">
        <f>BKW!C89</f>
        <v>Proses sd. 2019</v>
      </c>
      <c r="D86" s="374"/>
      <c r="E86" s="32"/>
      <c r="F86" s="33"/>
      <c r="G86" s="374"/>
      <c r="H86" s="33"/>
      <c r="I86" s="374"/>
      <c r="J86" s="374"/>
      <c r="L86" s="374"/>
      <c r="M86" s="374"/>
    </row>
    <row r="87" spans="1:31" ht="17.100000000000001" customHeight="1" x14ac:dyDescent="0.25">
      <c r="B87" s="1636" t="s">
        <v>2</v>
      </c>
      <c r="C87" s="1636" t="s">
        <v>4</v>
      </c>
      <c r="D87" s="1636" t="s">
        <v>9</v>
      </c>
      <c r="E87" s="1644" t="s">
        <v>3</v>
      </c>
      <c r="F87" s="1656" t="s">
        <v>98</v>
      </c>
      <c r="G87" s="1657"/>
      <c r="H87" s="1657"/>
      <c r="I87" s="1657"/>
      <c r="J87" s="1658"/>
      <c r="K87" s="1666" t="s">
        <v>11</v>
      </c>
      <c r="L87" s="1639" t="s">
        <v>13</v>
      </c>
      <c r="M87" s="1660" t="s">
        <v>49</v>
      </c>
      <c r="N87" s="1660" t="s">
        <v>50</v>
      </c>
      <c r="O87" s="1661" t="s">
        <v>5</v>
      </c>
      <c r="P87" s="1643" t="s">
        <v>6</v>
      </c>
      <c r="Q87" s="1643" t="s">
        <v>61</v>
      </c>
      <c r="R87" s="1643" t="s">
        <v>7</v>
      </c>
      <c r="T87" s="1638" t="s">
        <v>128</v>
      </c>
      <c r="U87" s="1638"/>
      <c r="V87" s="1638"/>
      <c r="W87" s="1638"/>
      <c r="X87" s="1638"/>
      <c r="Y87" s="1638"/>
      <c r="Z87" s="1638"/>
      <c r="AA87" s="1638"/>
      <c r="AB87" s="1638"/>
      <c r="AC87" s="1638"/>
      <c r="AD87" s="1638"/>
      <c r="AE87" s="1638"/>
    </row>
    <row r="88" spans="1:31" ht="17.100000000000001" customHeight="1" x14ac:dyDescent="0.25">
      <c r="B88" s="1637"/>
      <c r="C88" s="1637"/>
      <c r="D88" s="1637"/>
      <c r="E88" s="1645"/>
      <c r="F88" s="1649"/>
      <c r="G88" s="1650"/>
      <c r="H88" s="1650"/>
      <c r="I88" s="1650"/>
      <c r="J88" s="1651"/>
      <c r="K88" s="1665"/>
      <c r="L88" s="1640"/>
      <c r="M88" s="1640"/>
      <c r="N88" s="1640"/>
      <c r="O88" s="1642"/>
      <c r="P88" s="1637"/>
      <c r="Q88" s="1637"/>
      <c r="R88" s="1637"/>
      <c r="T88" s="372" t="s">
        <v>38</v>
      </c>
      <c r="U88" s="481" t="s">
        <v>39</v>
      </c>
      <c r="V88" s="372" t="s">
        <v>40</v>
      </c>
      <c r="W88" s="372" t="s">
        <v>41</v>
      </c>
      <c r="X88" s="372" t="s">
        <v>36</v>
      </c>
      <c r="Y88" s="372" t="s">
        <v>42</v>
      </c>
      <c r="Z88" s="372" t="s">
        <v>43</v>
      </c>
      <c r="AA88" s="372" t="s">
        <v>44</v>
      </c>
      <c r="AB88" s="372" t="s">
        <v>45</v>
      </c>
      <c r="AC88" s="372" t="s">
        <v>46</v>
      </c>
      <c r="AD88" s="372" t="s">
        <v>47</v>
      </c>
      <c r="AE88" s="372" t="s">
        <v>48</v>
      </c>
    </row>
    <row r="89" spans="1:31" ht="17.100000000000001" customHeight="1" x14ac:dyDescent="0.25">
      <c r="A89" s="166"/>
      <c r="B89" s="1076"/>
      <c r="C89" s="532"/>
      <c r="D89" s="533"/>
      <c r="E89" s="118"/>
      <c r="F89" s="531"/>
      <c r="G89" s="110"/>
      <c r="H89" s="183"/>
      <c r="I89" s="184"/>
      <c r="J89" s="185"/>
      <c r="K89" s="1172"/>
      <c r="L89" s="534"/>
      <c r="M89" s="119"/>
      <c r="N89" s="187"/>
      <c r="O89" s="447"/>
      <c r="P89" s="187"/>
      <c r="Q89" s="187"/>
      <c r="R89" s="187"/>
      <c r="T89" s="639"/>
      <c r="U89" s="799"/>
      <c r="V89" s="639"/>
      <c r="W89" s="639"/>
      <c r="X89" s="639"/>
      <c r="Y89" s="639"/>
      <c r="Z89" s="639"/>
      <c r="AA89" s="639"/>
      <c r="AB89" s="639"/>
      <c r="AC89" s="639"/>
      <c r="AD89" s="639"/>
      <c r="AE89" s="639"/>
    </row>
    <row r="90" spans="1:31" ht="17.100000000000001" customHeight="1" x14ac:dyDescent="0.25">
      <c r="A90" s="166"/>
      <c r="B90" s="739"/>
      <c r="C90" s="743"/>
      <c r="D90" s="725"/>
      <c r="E90" s="873"/>
      <c r="F90" s="869"/>
      <c r="G90" s="612"/>
      <c r="H90" s="870"/>
      <c r="I90" s="613"/>
      <c r="J90" s="619"/>
      <c r="K90" s="1165"/>
      <c r="L90" s="893"/>
      <c r="M90" s="609"/>
      <c r="N90" s="1074"/>
      <c r="O90" s="874"/>
      <c r="P90" s="875"/>
      <c r="Q90" s="1075"/>
      <c r="R90" s="876"/>
      <c r="T90" s="1500"/>
      <c r="U90" s="1501"/>
      <c r="V90" s="1500"/>
      <c r="W90" s="1500"/>
      <c r="X90" s="1500"/>
      <c r="Y90" s="1500"/>
      <c r="Z90" s="1500"/>
      <c r="AA90" s="1500"/>
      <c r="AB90" s="1500"/>
      <c r="AC90" s="1500"/>
      <c r="AD90" s="1500"/>
      <c r="AE90" s="1500"/>
    </row>
    <row r="91" spans="1:31" ht="17.100000000000001" customHeight="1" x14ac:dyDescent="0.25">
      <c r="A91" s="166"/>
      <c r="B91" s="1491"/>
      <c r="C91" s="1181"/>
      <c r="D91" s="524"/>
      <c r="E91" s="1492"/>
      <c r="F91" s="525"/>
      <c r="G91" s="132"/>
      <c r="H91" s="145"/>
      <c r="I91" s="133"/>
      <c r="J91" s="1493"/>
      <c r="K91" s="1494"/>
      <c r="L91" s="1495"/>
      <c r="M91" s="1323"/>
      <c r="N91" s="1496"/>
      <c r="O91" s="1497"/>
      <c r="P91" s="1498"/>
      <c r="Q91" s="1499"/>
      <c r="R91" s="523"/>
      <c r="T91" s="1500"/>
      <c r="U91" s="1501"/>
      <c r="V91" s="1500"/>
      <c r="W91" s="1500"/>
      <c r="X91" s="1500"/>
      <c r="Y91" s="1500"/>
      <c r="Z91" s="1500"/>
      <c r="AA91" s="1500"/>
      <c r="AB91" s="1500"/>
      <c r="AC91" s="1500"/>
      <c r="AD91" s="1500"/>
      <c r="AE91" s="1500"/>
    </row>
    <row r="92" spans="1:31" ht="17.100000000000001" customHeight="1" x14ac:dyDescent="0.25">
      <c r="A92" s="166"/>
      <c r="B92" s="1491"/>
      <c r="C92" s="1181"/>
      <c r="D92" s="524"/>
      <c r="E92" s="1492"/>
      <c r="F92" s="525"/>
      <c r="G92" s="132"/>
      <c r="H92" s="145"/>
      <c r="I92" s="133"/>
      <c r="J92" s="1493"/>
      <c r="K92" s="1494"/>
      <c r="L92" s="1495"/>
      <c r="M92" s="1323"/>
      <c r="N92" s="1496"/>
      <c r="O92" s="1497"/>
      <c r="P92" s="1498"/>
      <c r="Q92" s="1499"/>
      <c r="R92" s="523"/>
      <c r="T92" s="1500"/>
      <c r="U92" s="1501"/>
      <c r="V92" s="1500"/>
      <c r="W92" s="1500"/>
      <c r="X92" s="1500"/>
      <c r="Y92" s="1500"/>
      <c r="Z92" s="1500"/>
      <c r="AA92" s="1500"/>
      <c r="AB92" s="1500"/>
      <c r="AC92" s="1500"/>
      <c r="AD92" s="1500"/>
      <c r="AE92" s="1500"/>
    </row>
    <row r="93" spans="1:31" ht="17.100000000000001" customHeight="1" x14ac:dyDescent="0.25">
      <c r="A93" s="166"/>
      <c r="B93" s="343"/>
      <c r="C93" s="343"/>
      <c r="D93" s="338"/>
      <c r="E93" s="419"/>
      <c r="F93" s="420"/>
      <c r="G93" s="421"/>
      <c r="H93" s="422"/>
      <c r="I93" s="423"/>
      <c r="J93" s="424"/>
      <c r="K93" s="1153"/>
      <c r="L93" s="352"/>
      <c r="M93" s="144"/>
      <c r="N93" s="203"/>
      <c r="O93" s="448"/>
      <c r="P93" s="154"/>
      <c r="Q93" s="154"/>
      <c r="R93" s="142"/>
      <c r="T93" s="1292"/>
      <c r="U93" s="1505"/>
      <c r="V93" s="1292"/>
      <c r="W93" s="1292"/>
      <c r="X93" s="1293"/>
      <c r="Y93" s="1292"/>
      <c r="Z93" s="1292"/>
      <c r="AA93" s="1292"/>
      <c r="AB93" s="1292"/>
      <c r="AC93" s="1292"/>
      <c r="AD93" s="1292"/>
      <c r="AE93" s="1292"/>
    </row>
    <row r="94" spans="1:31" ht="17.100000000000001" customHeight="1" x14ac:dyDescent="0.25">
      <c r="A94" s="166"/>
      <c r="B94" s="316"/>
      <c r="C94" s="317" t="s">
        <v>0</v>
      </c>
      <c r="D94" s="317">
        <f>D90</f>
        <v>0</v>
      </c>
      <c r="E94" s="537"/>
      <c r="F94" s="271"/>
      <c r="G94" s="538"/>
      <c r="H94" s="539"/>
      <c r="I94" s="540"/>
      <c r="J94" s="541">
        <f>SUM(J89:J93)</f>
        <v>0</v>
      </c>
      <c r="K94" s="541">
        <f>SUM(K89:K93)</f>
        <v>0</v>
      </c>
      <c r="L94" s="541">
        <f>SUM(L89:L93)</f>
        <v>0</v>
      </c>
      <c r="M94" s="224"/>
      <c r="N94" s="224"/>
      <c r="O94" s="449"/>
      <c r="P94" s="97"/>
      <c r="Q94" s="97"/>
      <c r="R94" s="98"/>
      <c r="T94" s="1500"/>
      <c r="U94" s="1506"/>
      <c r="V94" s="1500"/>
      <c r="W94" s="1500"/>
      <c r="X94" s="1500"/>
      <c r="Y94" s="1500"/>
      <c r="Z94" s="1500"/>
      <c r="AA94" s="1500"/>
      <c r="AB94" s="1500"/>
      <c r="AC94" s="1500"/>
      <c r="AD94" s="1500"/>
      <c r="AE94" s="1500"/>
    </row>
    <row r="95" spans="1:31" ht="17.100000000000001" customHeight="1" x14ac:dyDescent="0.25">
      <c r="A95" s="166"/>
      <c r="B95" s="822"/>
      <c r="C95" s="823"/>
      <c r="D95" s="823"/>
      <c r="E95" s="824"/>
      <c r="F95" s="825"/>
      <c r="G95" s="826"/>
      <c r="H95" s="827"/>
      <c r="I95" s="828"/>
      <c r="J95" s="829"/>
      <c r="K95" s="1148"/>
      <c r="L95" s="830"/>
      <c r="M95" s="831"/>
      <c r="N95" s="830"/>
      <c r="O95" s="832"/>
      <c r="P95" s="833"/>
      <c r="Q95" s="833"/>
      <c r="R95" s="834"/>
      <c r="S95" s="23"/>
      <c r="T95" s="1327"/>
      <c r="U95" s="1507"/>
      <c r="V95" s="1240"/>
      <c r="W95" s="1240"/>
      <c r="X95" s="1240"/>
      <c r="Y95" s="1240"/>
      <c r="Z95" s="1240"/>
      <c r="AA95" s="1240"/>
      <c r="AB95" s="1240"/>
      <c r="AC95" s="1240"/>
      <c r="AD95" s="1240"/>
      <c r="AE95" s="1240"/>
    </row>
    <row r="96" spans="1:31" ht="17.100000000000001" customHeight="1" x14ac:dyDescent="0.25">
      <c r="A96" s="166"/>
      <c r="B96" s="739"/>
      <c r="C96" s="743"/>
      <c r="D96" s="725"/>
      <c r="E96" s="868"/>
      <c r="F96" s="869"/>
      <c r="G96" s="612"/>
      <c r="H96" s="870"/>
      <c r="I96" s="613"/>
      <c r="J96" s="619"/>
      <c r="K96" s="1165"/>
      <c r="L96" s="893"/>
      <c r="M96" s="811"/>
      <c r="N96" s="1158"/>
      <c r="O96" s="863"/>
      <c r="P96" s="864"/>
      <c r="Q96" s="771"/>
      <c r="R96" s="1082"/>
      <c r="T96" s="1500"/>
      <c r="U96" s="1506"/>
      <c r="V96" s="1500"/>
      <c r="W96" s="1500"/>
      <c r="X96" s="1500"/>
      <c r="Y96" s="1242"/>
      <c r="Z96" s="1500"/>
      <c r="AA96" s="1500"/>
      <c r="AB96" s="1500"/>
      <c r="AC96" s="1500"/>
      <c r="AD96" s="1500"/>
      <c r="AE96" s="1500"/>
    </row>
    <row r="97" spans="1:31" ht="17.100000000000001" customHeight="1" x14ac:dyDescent="0.25">
      <c r="A97" s="166"/>
      <c r="B97" s="1079"/>
      <c r="C97" s="1082"/>
      <c r="D97" s="1084"/>
      <c r="E97" s="877"/>
      <c r="F97" s="869"/>
      <c r="G97" s="612"/>
      <c r="H97" s="870"/>
      <c r="I97" s="613"/>
      <c r="J97" s="878"/>
      <c r="K97" s="1165"/>
      <c r="L97" s="893"/>
      <c r="M97" s="609"/>
      <c r="N97" s="1158"/>
      <c r="O97" s="874"/>
      <c r="P97" s="610"/>
      <c r="Q97" s="771"/>
      <c r="R97" s="876"/>
      <c r="T97" s="1500"/>
      <c r="U97" s="1506"/>
      <c r="V97" s="1500"/>
      <c r="W97" s="1500"/>
      <c r="X97" s="1500"/>
      <c r="Y97" s="1242"/>
      <c r="Z97" s="1500"/>
      <c r="AA97" s="1500"/>
      <c r="AB97" s="1500"/>
      <c r="AC97" s="1500"/>
      <c r="AD97" s="1500"/>
      <c r="AE97" s="1500"/>
    </row>
    <row r="98" spans="1:31" ht="17.100000000000001" customHeight="1" x14ac:dyDescent="0.25">
      <c r="B98" s="1073"/>
      <c r="C98" s="523"/>
      <c r="D98" s="524"/>
      <c r="E98" s="1492"/>
      <c r="F98" s="525"/>
      <c r="G98" s="132"/>
      <c r="H98" s="145"/>
      <c r="I98" s="133"/>
      <c r="J98" s="742"/>
      <c r="K98" s="1494"/>
      <c r="L98" s="1495"/>
      <c r="M98" s="1323"/>
      <c r="N98" s="1502"/>
      <c r="O98" s="1503"/>
      <c r="P98" s="1504"/>
      <c r="Q98" s="526"/>
      <c r="R98" s="147"/>
      <c r="T98" s="1500"/>
      <c r="U98" s="1506"/>
      <c r="V98" s="1500"/>
      <c r="W98" s="1500"/>
      <c r="X98" s="1500"/>
      <c r="Y98" s="1242"/>
      <c r="Z98" s="1500"/>
      <c r="AA98" s="1500"/>
      <c r="AB98" s="1500"/>
      <c r="AC98" s="1500"/>
      <c r="AD98" s="1500"/>
      <c r="AE98" s="1500"/>
    </row>
    <row r="99" spans="1:31" ht="17.100000000000001" customHeight="1" x14ac:dyDescent="0.25">
      <c r="B99" s="879"/>
      <c r="C99" s="880"/>
      <c r="D99" s="881"/>
      <c r="E99" s="882"/>
      <c r="F99" s="892"/>
      <c r="G99" s="883"/>
      <c r="H99" s="884"/>
      <c r="I99" s="885"/>
      <c r="J99" s="886"/>
      <c r="K99" s="1166"/>
      <c r="L99" s="887"/>
      <c r="M99" s="888"/>
      <c r="N99" s="888"/>
      <c r="O99" s="889"/>
      <c r="P99" s="890"/>
      <c r="Q99" s="891"/>
      <c r="R99" s="891"/>
      <c r="T99" s="1240"/>
      <c r="U99" s="1508"/>
      <c r="V99" s="1240"/>
      <c r="W99" s="1240"/>
      <c r="X99" s="1240"/>
      <c r="Y99" s="1240"/>
      <c r="Z99" s="1240"/>
      <c r="AA99" s="1240"/>
      <c r="AB99" s="1240"/>
      <c r="AC99" s="1240"/>
      <c r="AD99" s="1240"/>
      <c r="AE99" s="1240"/>
    </row>
    <row r="100" spans="1:31" ht="17.100000000000001" customHeight="1" x14ac:dyDescent="0.25">
      <c r="B100" s="74"/>
      <c r="C100" s="44" t="s">
        <v>0</v>
      </c>
      <c r="D100" s="44">
        <f>D96</f>
        <v>0</v>
      </c>
      <c r="E100" s="75"/>
      <c r="F100" s="122"/>
      <c r="G100" s="76"/>
      <c r="H100" s="123"/>
      <c r="I100" s="77"/>
      <c r="J100" s="50">
        <f>SUM(J96:J97)</f>
        <v>0</v>
      </c>
      <c r="K100" s="541">
        <f>SUM(K96:K97)</f>
        <v>0</v>
      </c>
      <c r="L100" s="541">
        <f>SUM(L96:L97)</f>
        <v>0</v>
      </c>
      <c r="M100" s="224"/>
      <c r="N100" s="224"/>
      <c r="O100" s="432"/>
      <c r="P100" s="52"/>
      <c r="Q100" s="52"/>
      <c r="R100" s="53"/>
      <c r="T100" s="1240"/>
      <c r="U100" s="1508"/>
      <c r="V100" s="1240"/>
      <c r="W100" s="1240"/>
      <c r="X100" s="1240"/>
      <c r="Y100" s="1240"/>
      <c r="Z100" s="1240"/>
      <c r="AA100" s="1240"/>
      <c r="AB100" s="1240"/>
      <c r="AC100" s="1240"/>
      <c r="AD100" s="1240"/>
      <c r="AE100" s="1240"/>
    </row>
    <row r="101" spans="1:31" ht="7.5" customHeight="1" x14ac:dyDescent="0.25">
      <c r="B101" s="63"/>
      <c r="C101" s="64"/>
      <c r="D101" s="64"/>
      <c r="E101" s="63"/>
      <c r="F101" s="65"/>
      <c r="G101" s="66"/>
      <c r="H101" s="65"/>
      <c r="I101" s="67"/>
      <c r="J101" s="68"/>
      <c r="K101" s="661"/>
      <c r="L101" s="69"/>
      <c r="M101" s="69"/>
      <c r="N101" s="69"/>
      <c r="O101" s="437"/>
      <c r="P101" s="71"/>
      <c r="Q101" s="71"/>
      <c r="R101" s="72"/>
      <c r="T101" s="800"/>
      <c r="U101" s="801"/>
      <c r="V101" s="800"/>
      <c r="W101" s="800"/>
      <c r="X101" s="800"/>
      <c r="Y101" s="800"/>
      <c r="Z101" s="800"/>
      <c r="AA101" s="800"/>
      <c r="AB101" s="800"/>
      <c r="AC101" s="800"/>
      <c r="AD101" s="800"/>
      <c r="AE101" s="800"/>
    </row>
    <row r="102" spans="1:31" ht="17.100000000000001" customHeight="1" outlineLevel="1" x14ac:dyDescent="0.25">
      <c r="B102" s="1428">
        <f>COUNT(B89:B101)</f>
        <v>0</v>
      </c>
      <c r="C102" s="44" t="s">
        <v>59</v>
      </c>
      <c r="D102" s="44">
        <f>D94+D100</f>
        <v>0</v>
      </c>
      <c r="E102" s="75"/>
      <c r="F102" s="122"/>
      <c r="G102" s="76"/>
      <c r="H102" s="123"/>
      <c r="I102" s="77"/>
      <c r="J102" s="297">
        <f>J94+J100</f>
        <v>0</v>
      </c>
      <c r="K102" s="541">
        <f>K94+K100</f>
        <v>0</v>
      </c>
      <c r="L102" s="541">
        <f>L94+L100</f>
        <v>0</v>
      </c>
      <c r="M102" s="224"/>
      <c r="N102" s="224"/>
      <c r="O102" s="438"/>
      <c r="P102" s="52"/>
      <c r="Q102" s="52"/>
      <c r="R102" s="53"/>
      <c r="T102" s="178">
        <f t="shared" ref="T102:AE102" si="0">SUM(T89:T101)</f>
        <v>0</v>
      </c>
      <c r="U102" s="178">
        <f t="shared" si="0"/>
        <v>0</v>
      </c>
      <c r="V102" s="178">
        <f t="shared" si="0"/>
        <v>0</v>
      </c>
      <c r="W102" s="178">
        <f t="shared" si="0"/>
        <v>0</v>
      </c>
      <c r="X102" s="178">
        <f t="shared" si="0"/>
        <v>0</v>
      </c>
      <c r="Y102" s="178">
        <f t="shared" si="0"/>
        <v>0</v>
      </c>
      <c r="Z102" s="178">
        <f t="shared" si="0"/>
        <v>0</v>
      </c>
      <c r="AA102" s="178">
        <f t="shared" si="0"/>
        <v>0</v>
      </c>
      <c r="AB102" s="178">
        <f t="shared" si="0"/>
        <v>0</v>
      </c>
      <c r="AC102" s="178">
        <f t="shared" si="0"/>
        <v>0</v>
      </c>
      <c r="AD102" s="178">
        <f t="shared" si="0"/>
        <v>0</v>
      </c>
      <c r="AE102" s="178">
        <f t="shared" si="0"/>
        <v>0</v>
      </c>
    </row>
    <row r="103" spans="1:31" s="23" customFormat="1" ht="18" customHeight="1" x14ac:dyDescent="0.25">
      <c r="B103" s="284"/>
      <c r="C103" s="284"/>
      <c r="D103" s="284"/>
      <c r="E103" s="124"/>
      <c r="F103" s="125"/>
      <c r="G103" s="126"/>
      <c r="H103" s="125"/>
      <c r="I103" s="126"/>
      <c r="J103" s="157"/>
      <c r="K103" s="157"/>
      <c r="L103" s="127"/>
      <c r="M103" s="176"/>
      <c r="N103" s="204"/>
      <c r="O103" s="439"/>
      <c r="P103" s="126"/>
      <c r="Q103" s="126"/>
      <c r="R103" s="129"/>
      <c r="S103" s="22"/>
      <c r="T103" s="22"/>
      <c r="U103" s="25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spans="1:31" ht="17.100000000000001" customHeight="1" x14ac:dyDescent="0.25">
      <c r="B104" s="78" t="s">
        <v>23</v>
      </c>
      <c r="C104" s="79" t="str">
        <f>BKW!C107</f>
        <v>Proses th. 2020</v>
      </c>
      <c r="D104" s="80"/>
      <c r="E104" s="234"/>
      <c r="F104" s="81"/>
      <c r="G104" s="80"/>
      <c r="H104" s="81"/>
      <c r="I104" s="80"/>
      <c r="J104" s="80"/>
      <c r="K104" s="1150"/>
      <c r="O104" s="440"/>
      <c r="P104" s="80"/>
      <c r="Q104" s="80"/>
      <c r="R104" s="83"/>
    </row>
    <row r="105" spans="1:31" ht="17.100000000000001" customHeight="1" x14ac:dyDescent="0.25">
      <c r="B105" s="1654" t="s">
        <v>2</v>
      </c>
      <c r="C105" s="1654" t="s">
        <v>4</v>
      </c>
      <c r="D105" s="1643" t="s">
        <v>9</v>
      </c>
      <c r="E105" s="1655" t="s">
        <v>3</v>
      </c>
      <c r="F105" s="1656" t="s">
        <v>98</v>
      </c>
      <c r="G105" s="1657"/>
      <c r="H105" s="1657"/>
      <c r="I105" s="1657"/>
      <c r="J105" s="1658"/>
      <c r="K105" s="1664" t="s">
        <v>11</v>
      </c>
      <c r="L105" s="1659" t="s">
        <v>13</v>
      </c>
      <c r="M105" s="1660" t="s">
        <v>49</v>
      </c>
      <c r="N105" s="1660" t="s">
        <v>50</v>
      </c>
      <c r="O105" s="1661" t="s">
        <v>5</v>
      </c>
      <c r="P105" s="1643" t="s">
        <v>6</v>
      </c>
      <c r="Q105" s="1643" t="s">
        <v>61</v>
      </c>
      <c r="R105" s="1643" t="s">
        <v>7</v>
      </c>
      <c r="T105" s="1638" t="s">
        <v>128</v>
      </c>
      <c r="U105" s="1638"/>
      <c r="V105" s="1638"/>
      <c r="W105" s="1638"/>
      <c r="X105" s="1638"/>
      <c r="Y105" s="1638"/>
      <c r="Z105" s="1638"/>
      <c r="AA105" s="1638"/>
      <c r="AB105" s="1638"/>
      <c r="AC105" s="1638"/>
      <c r="AD105" s="1638"/>
      <c r="AE105" s="1638"/>
    </row>
    <row r="106" spans="1:31" ht="17.100000000000001" customHeight="1" x14ac:dyDescent="0.25">
      <c r="B106" s="1637"/>
      <c r="C106" s="1637"/>
      <c r="D106" s="1637"/>
      <c r="E106" s="1645"/>
      <c r="F106" s="1649"/>
      <c r="G106" s="1650"/>
      <c r="H106" s="1650"/>
      <c r="I106" s="1650"/>
      <c r="J106" s="1651"/>
      <c r="K106" s="1665"/>
      <c r="L106" s="1640"/>
      <c r="M106" s="1640"/>
      <c r="N106" s="1640"/>
      <c r="O106" s="1642"/>
      <c r="P106" s="1637"/>
      <c r="Q106" s="1637"/>
      <c r="R106" s="1637"/>
      <c r="T106" s="372" t="s">
        <v>38</v>
      </c>
      <c r="U106" s="481" t="s">
        <v>39</v>
      </c>
      <c r="V106" s="372" t="s">
        <v>40</v>
      </c>
      <c r="W106" s="372" t="s">
        <v>41</v>
      </c>
      <c r="X106" s="372" t="s">
        <v>36</v>
      </c>
      <c r="Y106" s="372" t="s">
        <v>42</v>
      </c>
      <c r="Z106" s="372" t="s">
        <v>43</v>
      </c>
      <c r="AA106" s="372" t="s">
        <v>44</v>
      </c>
      <c r="AB106" s="372" t="s">
        <v>45</v>
      </c>
      <c r="AC106" s="372" t="s">
        <v>46</v>
      </c>
      <c r="AD106" s="372" t="s">
        <v>47</v>
      </c>
      <c r="AE106" s="372" t="s">
        <v>48</v>
      </c>
    </row>
    <row r="107" spans="1:31" ht="17.100000000000001" customHeight="1" x14ac:dyDescent="0.25">
      <c r="B107" s="318"/>
      <c r="C107" s="34"/>
      <c r="D107" s="35"/>
      <c r="E107" s="85"/>
      <c r="F107" s="269"/>
      <c r="G107" s="86"/>
      <c r="H107" s="273"/>
      <c r="I107" s="87"/>
      <c r="J107" s="88"/>
      <c r="K107" s="733"/>
      <c r="L107" s="212"/>
      <c r="M107" s="639"/>
      <c r="N107" s="212"/>
      <c r="O107" s="441"/>
      <c r="P107" s="201"/>
      <c r="Q107" s="201"/>
      <c r="R107" s="318"/>
      <c r="T107" s="152"/>
      <c r="U107" s="482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</row>
    <row r="108" spans="1:31" ht="17.100000000000001" customHeight="1" x14ac:dyDescent="0.25">
      <c r="B108" s="611"/>
      <c r="C108" s="1312"/>
      <c r="D108" s="1105"/>
      <c r="E108" s="1106"/>
      <c r="F108" s="1107"/>
      <c r="G108" s="1108"/>
      <c r="H108" s="1108"/>
      <c r="I108" s="1108"/>
      <c r="J108" s="1127"/>
      <c r="K108" s="1168"/>
      <c r="L108" s="1109"/>
      <c r="M108" s="811"/>
      <c r="N108" s="1158"/>
      <c r="O108" s="863"/>
      <c r="P108" s="864"/>
      <c r="Q108" s="771"/>
      <c r="R108" s="1110"/>
      <c r="T108" s="152"/>
      <c r="U108" s="482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</row>
    <row r="109" spans="1:31" ht="17.100000000000001" customHeight="1" x14ac:dyDescent="0.25">
      <c r="B109" s="1237"/>
      <c r="C109" s="1317"/>
      <c r="D109" s="1466"/>
      <c r="E109" s="1467"/>
      <c r="F109" s="1468"/>
      <c r="G109" s="1469"/>
      <c r="H109" s="1469"/>
      <c r="I109" s="1469"/>
      <c r="J109" s="1470"/>
      <c r="K109" s="1509"/>
      <c r="L109" s="1472"/>
      <c r="M109" s="1255"/>
      <c r="N109" s="1510"/>
      <c r="O109" s="1511"/>
      <c r="P109" s="1512"/>
      <c r="Q109" s="1019"/>
      <c r="R109" s="1478"/>
      <c r="T109" s="744"/>
      <c r="U109" s="1513"/>
      <c r="V109" s="896"/>
      <c r="W109" s="896"/>
      <c r="X109" s="896"/>
      <c r="Y109" s="896"/>
      <c r="Z109" s="896"/>
      <c r="AA109" s="896"/>
      <c r="AB109" s="896"/>
      <c r="AC109" s="896"/>
      <c r="AD109" s="896"/>
      <c r="AE109" s="896"/>
    </row>
    <row r="110" spans="1:31" ht="17.100000000000001" customHeight="1" x14ac:dyDescent="0.25">
      <c r="B110" s="611"/>
      <c r="C110" s="894"/>
      <c r="D110" s="1105"/>
      <c r="E110" s="1106"/>
      <c r="F110" s="1107"/>
      <c r="G110" s="1108"/>
      <c r="H110" s="1108"/>
      <c r="I110" s="1108"/>
      <c r="J110" s="1127"/>
      <c r="K110" s="1315"/>
      <c r="L110" s="1109"/>
      <c r="M110" s="811"/>
      <c r="N110" s="1158"/>
      <c r="O110" s="863"/>
      <c r="P110" s="864"/>
      <c r="Q110" s="771"/>
      <c r="R110" s="1110"/>
      <c r="T110" s="152"/>
      <c r="U110" s="482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</row>
    <row r="111" spans="1:31" ht="17.100000000000001" customHeight="1" x14ac:dyDescent="0.25">
      <c r="B111" s="344"/>
      <c r="C111" s="599"/>
      <c r="D111" s="600"/>
      <c r="E111" s="599"/>
      <c r="F111" s="601"/>
      <c r="G111" s="602"/>
      <c r="H111" s="602"/>
      <c r="I111" s="603"/>
      <c r="J111" s="604"/>
      <c r="K111" s="635"/>
      <c r="L111" s="636"/>
      <c r="M111" s="336"/>
      <c r="N111" s="350"/>
      <c r="O111" s="547"/>
      <c r="P111" s="353"/>
      <c r="Q111" s="353"/>
      <c r="R111" s="355"/>
      <c r="T111" s="152"/>
      <c r="U111" s="482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</row>
    <row r="112" spans="1:31" ht="17.100000000000001" customHeight="1" outlineLevel="1" x14ac:dyDescent="0.25">
      <c r="B112" s="94"/>
      <c r="C112" s="44" t="s">
        <v>0</v>
      </c>
      <c r="D112" s="44">
        <f>D108</f>
        <v>0</v>
      </c>
      <c r="E112" s="95"/>
      <c r="F112" s="46"/>
      <c r="G112" s="47"/>
      <c r="H112" s="48"/>
      <c r="I112" s="49"/>
      <c r="J112" s="275">
        <f>SUM(J107:J111)</f>
        <v>0</v>
      </c>
      <c r="K112" s="658">
        <f>SUM(K107:K111)</f>
        <v>0</v>
      </c>
      <c r="L112" s="275">
        <f>SUM(L107:L111)</f>
        <v>0</v>
      </c>
      <c r="M112" s="224"/>
      <c r="N112" s="224"/>
      <c r="O112" s="443"/>
      <c r="P112" s="97"/>
      <c r="Q112" s="97"/>
      <c r="R112" s="98"/>
      <c r="S112" s="23"/>
      <c r="T112" s="152"/>
      <c r="U112" s="482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</row>
    <row r="113" spans="1:31" ht="17.100000000000001" customHeight="1" x14ac:dyDescent="0.25">
      <c r="B113" s="235"/>
      <c r="C113" s="236"/>
      <c r="D113" s="236"/>
      <c r="E113" s="237"/>
      <c r="F113" s="270"/>
      <c r="G113" s="66"/>
      <c r="H113" s="68"/>
      <c r="I113" s="67"/>
      <c r="J113" s="276"/>
      <c r="K113" s="1173"/>
      <c r="L113" s="238"/>
      <c r="M113" s="239"/>
      <c r="N113" s="238"/>
      <c r="O113" s="455"/>
      <c r="P113" s="240"/>
      <c r="Q113" s="240"/>
      <c r="R113" s="241"/>
      <c r="S113" s="23"/>
      <c r="T113" s="152"/>
      <c r="U113" s="482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</row>
    <row r="114" spans="1:31" s="528" customFormat="1" ht="17.100000000000001" customHeight="1" x14ac:dyDescent="0.25">
      <c r="B114" s="542"/>
      <c r="C114" s="710"/>
      <c r="D114" s="711"/>
      <c r="E114" s="709"/>
      <c r="F114" s="703"/>
      <c r="G114" s="704"/>
      <c r="H114" s="705"/>
      <c r="I114" s="706"/>
      <c r="J114" s="679"/>
      <c r="K114" s="1171"/>
      <c r="L114" s="679"/>
      <c r="M114" s="680"/>
      <c r="N114" s="681"/>
      <c r="O114" s="712"/>
      <c r="P114" s="216"/>
      <c r="Q114" s="682"/>
      <c r="R114" s="708"/>
      <c r="S114" s="713"/>
      <c r="T114" s="714"/>
      <c r="U114" s="715"/>
      <c r="V114" s="716"/>
      <c r="W114" s="716"/>
      <c r="X114" s="716"/>
      <c r="Y114" s="716"/>
      <c r="Z114" s="716"/>
      <c r="AA114" s="716"/>
      <c r="AB114" s="716"/>
      <c r="AC114" s="716"/>
      <c r="AD114" s="716"/>
      <c r="AE114" s="716"/>
    </row>
    <row r="115" spans="1:31" s="528" customFormat="1" ht="17.100000000000001" customHeight="1" x14ac:dyDescent="0.25">
      <c r="B115" s="1514"/>
      <c r="C115" s="1331"/>
      <c r="D115" s="1515"/>
      <c r="E115" s="1516"/>
      <c r="F115" s="1517"/>
      <c r="G115" s="1518"/>
      <c r="H115" s="1519"/>
      <c r="I115" s="1520"/>
      <c r="J115" s="1521"/>
      <c r="K115" s="1522"/>
      <c r="L115" s="1521"/>
      <c r="M115" s="1523"/>
      <c r="N115" s="1524"/>
      <c r="O115" s="1525"/>
      <c r="P115" s="1526"/>
      <c r="Q115" s="1526"/>
      <c r="R115" s="1527"/>
      <c r="S115" s="713"/>
      <c r="T115" s="720"/>
      <c r="U115" s="721"/>
      <c r="V115" s="722"/>
      <c r="W115" s="722"/>
      <c r="X115" s="722"/>
      <c r="Y115" s="722"/>
      <c r="Z115" s="722"/>
      <c r="AA115" s="722"/>
      <c r="AB115" s="722"/>
      <c r="AC115" s="722"/>
      <c r="AD115" s="722"/>
      <c r="AE115" s="722"/>
    </row>
    <row r="116" spans="1:31" s="528" customFormat="1" ht="17.100000000000001" customHeight="1" x14ac:dyDescent="0.25">
      <c r="B116" s="717"/>
      <c r="C116" s="718"/>
      <c r="D116" s="719"/>
      <c r="E116" s="709"/>
      <c r="F116" s="703"/>
      <c r="G116" s="704"/>
      <c r="H116" s="705"/>
      <c r="I116" s="706"/>
      <c r="J116" s="679"/>
      <c r="K116" s="1171"/>
      <c r="L116" s="679"/>
      <c r="M116" s="680"/>
      <c r="N116" s="681"/>
      <c r="O116" s="707"/>
      <c r="P116" s="216"/>
      <c r="Q116" s="682"/>
      <c r="R116" s="708"/>
      <c r="S116" s="713"/>
      <c r="T116" s="720"/>
      <c r="U116" s="721"/>
      <c r="V116" s="722"/>
      <c r="W116" s="722"/>
      <c r="X116" s="722"/>
      <c r="Y116" s="722"/>
      <c r="Z116" s="722"/>
      <c r="AA116" s="722"/>
      <c r="AB116" s="722"/>
      <c r="AC116" s="722"/>
      <c r="AD116" s="722"/>
      <c r="AE116" s="722"/>
    </row>
    <row r="117" spans="1:31" ht="17.100000000000001" customHeight="1" x14ac:dyDescent="0.25">
      <c r="A117" s="528"/>
      <c r="B117" s="375"/>
      <c r="C117" s="376"/>
      <c r="D117" s="377"/>
      <c r="E117" s="118"/>
      <c r="F117" s="531"/>
      <c r="G117" s="110"/>
      <c r="H117" s="183"/>
      <c r="I117" s="184"/>
      <c r="J117" s="185"/>
      <c r="K117" s="1174"/>
      <c r="L117" s="598"/>
      <c r="M117" s="677"/>
      <c r="N117" s="678"/>
      <c r="O117" s="447"/>
      <c r="P117" s="598"/>
      <c r="Q117" s="598"/>
      <c r="R117" s="598"/>
      <c r="T117" s="152"/>
      <c r="U117" s="482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</row>
    <row r="118" spans="1:31" ht="17.100000000000001" customHeight="1" x14ac:dyDescent="0.25">
      <c r="B118" s="74"/>
      <c r="C118" s="44" t="s">
        <v>0</v>
      </c>
      <c r="D118" s="44">
        <f>D114</f>
        <v>0</v>
      </c>
      <c r="E118" s="75"/>
      <c r="F118" s="122"/>
      <c r="G118" s="76"/>
      <c r="H118" s="123"/>
      <c r="I118" s="77"/>
      <c r="J118" s="50">
        <f>SUM(J113:J117)</f>
        <v>0</v>
      </c>
      <c r="K118" s="655">
        <f>SUM(K113:K117)</f>
        <v>0</v>
      </c>
      <c r="L118" s="50">
        <f>SUM(L113:L117)</f>
        <v>0</v>
      </c>
      <c r="M118" s="224"/>
      <c r="N118" s="224"/>
      <c r="O118" s="432"/>
      <c r="P118" s="52"/>
      <c r="Q118" s="52"/>
      <c r="R118" s="53"/>
      <c r="T118" s="152"/>
      <c r="U118" s="482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</row>
    <row r="119" spans="1:31" ht="7.5" customHeight="1" x14ac:dyDescent="0.25">
      <c r="F119" s="301"/>
      <c r="H119" s="301"/>
      <c r="J119" s="301"/>
      <c r="L119" s="305"/>
      <c r="T119" s="152"/>
      <c r="U119" s="482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</row>
    <row r="120" spans="1:31" ht="17.100000000000001" customHeight="1" x14ac:dyDescent="0.25">
      <c r="B120" s="94">
        <f>B108</f>
        <v>0</v>
      </c>
      <c r="C120" s="44" t="s">
        <v>60</v>
      </c>
      <c r="D120" s="44">
        <f>D112+D118</f>
        <v>0</v>
      </c>
      <c r="E120" s="75"/>
      <c r="F120" s="122"/>
      <c r="G120" s="76"/>
      <c r="H120" s="123"/>
      <c r="I120" s="77"/>
      <c r="J120" s="297">
        <f>J112+J118</f>
        <v>0</v>
      </c>
      <c r="K120" s="1154">
        <f>K112+K118</f>
        <v>0</v>
      </c>
      <c r="L120" s="297">
        <f>L112+L118</f>
        <v>0</v>
      </c>
      <c r="M120" s="224"/>
      <c r="N120" s="224"/>
      <c r="O120" s="438"/>
      <c r="P120" s="52"/>
      <c r="Q120" s="52"/>
      <c r="R120" s="53"/>
      <c r="T120" s="178">
        <f t="shared" ref="T120:AE120" si="1">SUM(T107:T119)</f>
        <v>0</v>
      </c>
      <c r="U120" s="178">
        <f t="shared" si="1"/>
        <v>0</v>
      </c>
      <c r="V120" s="178">
        <f t="shared" si="1"/>
        <v>0</v>
      </c>
      <c r="W120" s="178">
        <f t="shared" si="1"/>
        <v>0</v>
      </c>
      <c r="X120" s="178">
        <f t="shared" si="1"/>
        <v>0</v>
      </c>
      <c r="Y120" s="178">
        <f t="shared" si="1"/>
        <v>0</v>
      </c>
      <c r="Z120" s="178">
        <f t="shared" si="1"/>
        <v>0</v>
      </c>
      <c r="AA120" s="178">
        <f t="shared" si="1"/>
        <v>0</v>
      </c>
      <c r="AB120" s="178">
        <f t="shared" si="1"/>
        <v>0</v>
      </c>
      <c r="AC120" s="178">
        <f t="shared" si="1"/>
        <v>0</v>
      </c>
      <c r="AD120" s="178">
        <f t="shared" si="1"/>
        <v>0</v>
      </c>
      <c r="AE120" s="178">
        <f t="shared" si="1"/>
        <v>0</v>
      </c>
    </row>
    <row r="121" spans="1:31" ht="7.5" customHeight="1" x14ac:dyDescent="0.25">
      <c r="B121" s="99"/>
      <c r="C121" s="99"/>
      <c r="D121" s="99"/>
      <c r="E121" s="99"/>
      <c r="F121" s="279"/>
      <c r="G121" s="99"/>
      <c r="H121" s="279"/>
      <c r="I121" s="99"/>
      <c r="J121" s="279"/>
      <c r="K121" s="1151"/>
      <c r="L121" s="279"/>
      <c r="M121" s="177"/>
      <c r="N121" s="205"/>
      <c r="O121" s="452"/>
      <c r="P121" s="99"/>
      <c r="Q121" s="99"/>
      <c r="R121" s="99"/>
    </row>
    <row r="122" spans="1:31" ht="17.100000000000001" customHeight="1" thickBot="1" x14ac:dyDescent="0.3">
      <c r="B122" s="100">
        <f>B120+B102</f>
        <v>0</v>
      </c>
      <c r="C122" s="100" t="s">
        <v>8</v>
      </c>
      <c r="D122" s="101">
        <f>D120+D102</f>
        <v>0</v>
      </c>
      <c r="E122" s="102"/>
      <c r="F122" s="103"/>
      <c r="G122" s="104"/>
      <c r="H122" s="103"/>
      <c r="I122" s="104"/>
      <c r="J122" s="304">
        <f>J120+J102</f>
        <v>0</v>
      </c>
      <c r="K122" s="1156">
        <f>K102+K120</f>
        <v>0</v>
      </c>
      <c r="L122" s="304">
        <f>L102+L120</f>
        <v>0</v>
      </c>
      <c r="M122" s="453"/>
      <c r="N122" s="107"/>
      <c r="O122" s="453"/>
      <c r="P122" s="107"/>
      <c r="Q122" s="107"/>
      <c r="R122" s="108"/>
      <c r="T122" s="178">
        <f t="shared" ref="T122:AE122" si="2">T120+T102</f>
        <v>0</v>
      </c>
      <c r="U122" s="483">
        <f t="shared" si="2"/>
        <v>0</v>
      </c>
      <c r="V122" s="178">
        <f t="shared" si="2"/>
        <v>0</v>
      </c>
      <c r="W122" s="178">
        <f t="shared" si="2"/>
        <v>0</v>
      </c>
      <c r="X122" s="178">
        <f t="shared" si="2"/>
        <v>0</v>
      </c>
      <c r="Y122" s="178">
        <f t="shared" si="2"/>
        <v>0</v>
      </c>
      <c r="Z122" s="178">
        <f t="shared" si="2"/>
        <v>0</v>
      </c>
      <c r="AA122" s="178">
        <f t="shared" si="2"/>
        <v>0</v>
      </c>
      <c r="AB122" s="178">
        <f t="shared" si="2"/>
        <v>0</v>
      </c>
      <c r="AC122" s="178">
        <f t="shared" si="2"/>
        <v>0</v>
      </c>
      <c r="AD122" s="178">
        <f t="shared" si="2"/>
        <v>0</v>
      </c>
      <c r="AE122" s="178">
        <f t="shared" si="2"/>
        <v>0</v>
      </c>
    </row>
    <row r="123" spans="1:31" ht="17.100000000000001" customHeight="1" thickTop="1" x14ac:dyDescent="0.25"/>
    <row r="124" spans="1:31" ht="17.100000000000001" customHeight="1" x14ac:dyDescent="0.25">
      <c r="B124" s="111" t="str">
        <f>Rekap!B25</f>
        <v>Jember, 31 Januari 2020</v>
      </c>
    </row>
    <row r="125" spans="1:31" ht="17.100000000000001" customHeight="1" x14ac:dyDescent="0.25">
      <c r="B125" s="112" t="s">
        <v>1</v>
      </c>
    </row>
    <row r="126" spans="1:31" ht="17.100000000000001" customHeight="1" x14ac:dyDescent="0.25">
      <c r="B126" s="112"/>
    </row>
    <row r="127" spans="1:31" ht="17.100000000000001" customHeight="1" x14ac:dyDescent="0.25"/>
    <row r="129" spans="11:21" s="222" customFormat="1" ht="21" customHeight="1" x14ac:dyDescent="0.2">
      <c r="K129" s="1157"/>
      <c r="O129" s="454"/>
      <c r="U129" s="484"/>
    </row>
  </sheetData>
  <mergeCells count="64">
    <mergeCell ref="B1:R1"/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80:R80"/>
    <mergeCell ref="R8:R9"/>
    <mergeCell ref="B60:B61"/>
    <mergeCell ref="C60:C61"/>
    <mergeCell ref="D60:D61"/>
    <mergeCell ref="E60:E61"/>
    <mergeCell ref="F60:J61"/>
    <mergeCell ref="K60:K61"/>
    <mergeCell ref="L60:L61"/>
    <mergeCell ref="M60:M61"/>
    <mergeCell ref="N60:N61"/>
    <mergeCell ref="L8:L9"/>
    <mergeCell ref="M8:M9"/>
    <mergeCell ref="N8:N9"/>
    <mergeCell ref="O8:O9"/>
    <mergeCell ref="P8:P9"/>
    <mergeCell ref="O60:O61"/>
    <mergeCell ref="P60:P61"/>
    <mergeCell ref="Q60:Q61"/>
    <mergeCell ref="R60:R61"/>
    <mergeCell ref="B78:M78"/>
    <mergeCell ref="B81:R81"/>
    <mergeCell ref="B82:R82"/>
    <mergeCell ref="B83:P83"/>
    <mergeCell ref="B87:B88"/>
    <mergeCell ref="C87:C88"/>
    <mergeCell ref="D87:D88"/>
    <mergeCell ref="E87:E88"/>
    <mergeCell ref="F87:J88"/>
    <mergeCell ref="K87:K88"/>
    <mergeCell ref="L87:L88"/>
    <mergeCell ref="T87:AE87"/>
    <mergeCell ref="B105:B106"/>
    <mergeCell ref="C105:C106"/>
    <mergeCell ref="D105:D106"/>
    <mergeCell ref="E105:E106"/>
    <mergeCell ref="F105:J106"/>
    <mergeCell ref="K105:K106"/>
    <mergeCell ref="L105:L106"/>
    <mergeCell ref="M105:M106"/>
    <mergeCell ref="N105:N106"/>
    <mergeCell ref="M87:M88"/>
    <mergeCell ref="N87:N88"/>
    <mergeCell ref="O87:O88"/>
    <mergeCell ref="P87:P88"/>
    <mergeCell ref="Q87:Q88"/>
    <mergeCell ref="R87:R88"/>
    <mergeCell ref="O105:O106"/>
    <mergeCell ref="P105:P106"/>
    <mergeCell ref="Q105:Q106"/>
    <mergeCell ref="R105:R106"/>
    <mergeCell ref="T105:AE105"/>
  </mergeCells>
  <printOptions horizontalCentered="1"/>
  <pageMargins left="0.59055118110236227" right="0.19685039370078741" top="0.59055118110236227" bottom="0.19685039370078741" header="0" footer="0"/>
  <pageSetup paperSize="256" fitToHeight="0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A1:EX96"/>
  <sheetViews>
    <sheetView showOutlineSymbols="0" topLeftCell="A82" zoomScale="85" zoomScaleNormal="85" workbookViewId="0"/>
  </sheetViews>
  <sheetFormatPr defaultColWidth="9.140625" defaultRowHeight="21" customHeight="1" outlineLevelRow="1" outlineLevelCol="1" x14ac:dyDescent="0.25"/>
  <cols>
    <col min="1" max="1" width="5" style="22" customWidth="1"/>
    <col min="2" max="2" width="5.140625" style="22" customWidth="1"/>
    <col min="3" max="3" width="11.42578125" style="22" customWidth="1"/>
    <col min="4" max="4" width="7.85546875" style="22" customWidth="1"/>
    <col min="5" max="5" width="18.7109375" style="24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1.5703125" style="25" customWidth="1"/>
    <col min="11" max="11" width="11.5703125" style="113" customWidth="1"/>
    <col min="12" max="12" width="10.85546875" style="22" customWidth="1"/>
    <col min="13" max="13" width="11.42578125" style="1235" customWidth="1"/>
    <col min="14" max="14" width="13.5703125" style="22" customWidth="1"/>
    <col min="15" max="15" width="14.140625" style="429" customWidth="1"/>
    <col min="16" max="16" width="10.7109375" style="22" customWidth="1"/>
    <col min="17" max="17" width="10.7109375" style="22" bestFit="1" customWidth="1"/>
    <col min="18" max="18" width="30.5703125" style="22" customWidth="1"/>
    <col min="19" max="16384" width="9.140625" style="22"/>
  </cols>
  <sheetData>
    <row r="1" spans="1:154" ht="21" customHeight="1" x14ac:dyDescent="0.25">
      <c r="C1" s="23"/>
    </row>
    <row r="2" spans="1:154" ht="21" customHeight="1" x14ac:dyDescent="0.25">
      <c r="B2" s="1652" t="s">
        <v>14</v>
      </c>
      <c r="C2" s="1652"/>
      <c r="D2" s="1652"/>
      <c r="E2" s="1652"/>
      <c r="F2" s="1652"/>
      <c r="G2" s="1652"/>
      <c r="H2" s="1652"/>
      <c r="I2" s="1652"/>
      <c r="J2" s="1652"/>
      <c r="K2" s="1652"/>
      <c r="L2" s="1652"/>
      <c r="M2" s="1652"/>
      <c r="N2" s="1652"/>
      <c r="O2" s="1652"/>
      <c r="P2" s="1652"/>
      <c r="Q2" s="1652"/>
      <c r="R2" s="1652"/>
    </row>
    <row r="3" spans="1:154" ht="21" customHeight="1" x14ac:dyDescent="0.25">
      <c r="B3" s="1652" t="s">
        <v>1</v>
      </c>
      <c r="C3" s="1652"/>
      <c r="D3" s="1652"/>
      <c r="E3" s="1652"/>
      <c r="F3" s="1652"/>
      <c r="G3" s="1652"/>
      <c r="H3" s="1652"/>
      <c r="I3" s="1652"/>
      <c r="J3" s="1652"/>
      <c r="K3" s="1652"/>
      <c r="L3" s="1652"/>
      <c r="M3" s="1652"/>
      <c r="N3" s="1652"/>
      <c r="O3" s="1652"/>
      <c r="P3" s="1652"/>
      <c r="Q3" s="1652"/>
      <c r="R3" s="1652"/>
    </row>
    <row r="4" spans="1:154" ht="21" customHeight="1" x14ac:dyDescent="0.25">
      <c r="B4" s="1652" t="str">
        <f>Rekap!B3</f>
        <v>BULAN JANUARI 2020</v>
      </c>
      <c r="C4" s="1652"/>
      <c r="D4" s="1652"/>
      <c r="E4" s="1652"/>
      <c r="F4" s="1652"/>
      <c r="G4" s="1652"/>
      <c r="H4" s="1652"/>
      <c r="I4" s="1652"/>
      <c r="J4" s="1652"/>
      <c r="K4" s="1652"/>
      <c r="L4" s="1652"/>
      <c r="M4" s="1652"/>
      <c r="N4" s="1652"/>
      <c r="O4" s="1652"/>
      <c r="P4" s="1652"/>
      <c r="Q4" s="1652"/>
      <c r="R4" s="1652"/>
    </row>
    <row r="5" spans="1:154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430"/>
      <c r="P5" s="211"/>
      <c r="Q5" s="211"/>
      <c r="R5" s="211"/>
    </row>
    <row r="6" spans="1:154" ht="18" customHeight="1" thickTop="1" x14ac:dyDescent="0.25">
      <c r="B6" s="30" t="s">
        <v>15</v>
      </c>
      <c r="C6" s="31" t="s">
        <v>104</v>
      </c>
      <c r="D6" s="1232"/>
      <c r="E6" s="1232"/>
      <c r="F6" s="33"/>
      <c r="G6" s="1232"/>
      <c r="H6" s="33"/>
      <c r="I6" s="1232"/>
      <c r="J6" s="1232"/>
      <c r="L6" s="1232"/>
      <c r="M6" s="1232"/>
    </row>
    <row r="7" spans="1:154" ht="18" customHeight="1" x14ac:dyDescent="0.25">
      <c r="B7" s="30" t="s">
        <v>22</v>
      </c>
      <c r="C7" s="31" t="str">
        <f>BKW!C7</f>
        <v>Proses sd. 2019</v>
      </c>
      <c r="D7" s="1232"/>
      <c r="E7" s="32"/>
      <c r="F7" s="33"/>
      <c r="G7" s="1232"/>
      <c r="H7" s="33"/>
      <c r="I7" s="1232"/>
      <c r="J7" s="1232"/>
      <c r="L7" s="1232"/>
      <c r="M7" s="1232"/>
    </row>
    <row r="8" spans="1:154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64" t="s">
        <v>11</v>
      </c>
      <c r="L8" s="1659" t="s">
        <v>13</v>
      </c>
      <c r="M8" s="1660" t="s">
        <v>49</v>
      </c>
      <c r="N8" s="1660" t="s">
        <v>50</v>
      </c>
      <c r="O8" s="1661" t="s">
        <v>5</v>
      </c>
      <c r="P8" s="1643" t="s">
        <v>6</v>
      </c>
      <c r="Q8" s="1643" t="s">
        <v>61</v>
      </c>
      <c r="R8" s="1643" t="s">
        <v>7</v>
      </c>
    </row>
    <row r="9" spans="1:154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65"/>
      <c r="L9" s="1640"/>
      <c r="M9" s="1640"/>
      <c r="N9" s="1640"/>
      <c r="O9" s="1642"/>
      <c r="P9" s="1637"/>
      <c r="Q9" s="1637"/>
      <c r="R9" s="1637"/>
    </row>
    <row r="10" spans="1:154" ht="17.100000000000001" customHeight="1" x14ac:dyDescent="0.25">
      <c r="B10" s="253"/>
      <c r="C10" s="254"/>
      <c r="D10" s="198"/>
      <c r="E10" s="198"/>
      <c r="F10" s="513"/>
      <c r="G10" s="255"/>
      <c r="H10" s="514"/>
      <c r="I10" s="256"/>
      <c r="J10" s="257"/>
      <c r="K10" s="659"/>
      <c r="L10" s="212"/>
      <c r="M10" s="201"/>
      <c r="N10" s="212"/>
      <c r="O10" s="431"/>
      <c r="P10" s="247"/>
      <c r="Q10" s="247"/>
      <c r="R10" s="259"/>
    </row>
    <row r="11" spans="1:154" ht="17.100000000000001" customHeight="1" x14ac:dyDescent="0.25">
      <c r="A11" s="1236"/>
      <c r="B11" s="724"/>
      <c r="C11" s="724"/>
      <c r="D11" s="725"/>
      <c r="E11" s="813"/>
      <c r="F11" s="819"/>
      <c r="G11" s="781"/>
      <c r="H11" s="815"/>
      <c r="I11" s="783"/>
      <c r="J11" s="784"/>
      <c r="K11" s="1146"/>
      <c r="L11" s="701"/>
      <c r="M11" s="753"/>
      <c r="N11" s="701"/>
      <c r="O11" s="767"/>
      <c r="P11" s="717"/>
      <c r="Q11" s="812"/>
      <c r="R11" s="741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3"/>
      <c r="EN11" s="73"/>
      <c r="EO11" s="73"/>
      <c r="EP11" s="73"/>
      <c r="EQ11" s="73"/>
      <c r="ER11" s="73"/>
      <c r="ES11" s="73"/>
      <c r="ET11" s="73"/>
      <c r="EU11" s="73"/>
      <c r="EV11" s="73"/>
      <c r="EW11" s="73"/>
      <c r="EX11" s="73"/>
    </row>
    <row r="12" spans="1:154" s="23" customFormat="1" ht="17.100000000000001" customHeight="1" x14ac:dyDescent="0.25">
      <c r="A12" s="24"/>
      <c r="B12" s="724"/>
      <c r="C12" s="724"/>
      <c r="D12" s="725"/>
      <c r="E12" s="813"/>
      <c r="F12" s="819"/>
      <c r="G12" s="781"/>
      <c r="H12" s="815"/>
      <c r="I12" s="783"/>
      <c r="J12" s="784"/>
      <c r="K12" s="752"/>
      <c r="L12" s="702"/>
      <c r="M12" s="702"/>
      <c r="N12" s="702"/>
      <c r="O12" s="767"/>
      <c r="P12" s="771"/>
      <c r="Q12" s="771"/>
      <c r="R12" s="743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</row>
    <row r="13" spans="1:154" ht="17.100000000000001" customHeight="1" x14ac:dyDescent="0.25">
      <c r="A13" s="24"/>
      <c r="B13" s="724"/>
      <c r="C13" s="724"/>
      <c r="D13" s="725"/>
      <c r="E13" s="813"/>
      <c r="F13" s="819"/>
      <c r="G13" s="781"/>
      <c r="H13" s="815"/>
      <c r="I13" s="783"/>
      <c r="J13" s="784"/>
      <c r="K13" s="752"/>
      <c r="L13" s="701"/>
      <c r="M13" s="753"/>
      <c r="N13" s="701"/>
      <c r="O13" s="767"/>
      <c r="P13" s="771"/>
      <c r="Q13" s="771"/>
      <c r="R13" s="743"/>
    </row>
    <row r="14" spans="1:154" ht="17.100000000000001" customHeight="1" x14ac:dyDescent="0.25">
      <c r="A14" s="24"/>
      <c r="B14" s="337"/>
      <c r="C14" s="343"/>
      <c r="D14" s="338"/>
      <c r="E14" s="790"/>
      <c r="F14" s="821"/>
      <c r="G14" s="501"/>
      <c r="H14" s="817"/>
      <c r="I14" s="503"/>
      <c r="J14" s="792"/>
      <c r="K14" s="1147"/>
      <c r="L14" s="411"/>
      <c r="M14" s="519"/>
      <c r="N14" s="411"/>
      <c r="O14" s="507"/>
      <c r="P14" s="506"/>
      <c r="Q14" s="506"/>
      <c r="R14" s="818"/>
    </row>
    <row r="15" spans="1:154" ht="17.100000000000001" customHeight="1" x14ac:dyDescent="0.25">
      <c r="B15" s="74"/>
      <c r="C15" s="44" t="s">
        <v>0</v>
      </c>
      <c r="D15" s="44">
        <f>D11</f>
        <v>0</v>
      </c>
      <c r="E15" s="75"/>
      <c r="F15" s="46"/>
      <c r="G15" s="47"/>
      <c r="H15" s="48"/>
      <c r="I15" s="49"/>
      <c r="J15" s="50">
        <f>SUM(J10:J14)</f>
        <v>0</v>
      </c>
      <c r="K15" s="50">
        <f>SUM(K10:K14)</f>
        <v>0</v>
      </c>
      <c r="L15" s="50">
        <f>SUM(L10:L14)</f>
        <v>0</v>
      </c>
      <c r="M15" s="224"/>
      <c r="N15" s="224"/>
      <c r="O15" s="432"/>
      <c r="P15" s="52"/>
      <c r="Q15" s="52"/>
      <c r="R15" s="53"/>
    </row>
    <row r="16" spans="1:154" ht="17.100000000000001" customHeight="1" x14ac:dyDescent="0.25">
      <c r="B16" s="822"/>
      <c r="C16" s="823"/>
      <c r="D16" s="823"/>
      <c r="E16" s="824"/>
      <c r="F16" s="825"/>
      <c r="G16" s="826"/>
      <c r="H16" s="827"/>
      <c r="I16" s="828"/>
      <c r="J16" s="829"/>
      <c r="K16" s="1148"/>
      <c r="L16" s="830"/>
      <c r="M16" s="831"/>
      <c r="N16" s="830"/>
      <c r="O16" s="832"/>
      <c r="P16" s="833"/>
      <c r="Q16" s="833"/>
      <c r="R16" s="834"/>
      <c r="S16" s="23"/>
      <c r="T16" s="23"/>
      <c r="U16" s="23"/>
    </row>
    <row r="17" spans="2:31" ht="17.100000000000001" customHeight="1" x14ac:dyDescent="0.25">
      <c r="B17" s="739"/>
      <c r="C17" s="724"/>
      <c r="D17" s="725"/>
      <c r="E17" s="725"/>
      <c r="F17" s="757"/>
      <c r="G17" s="760"/>
      <c r="H17" s="758"/>
      <c r="I17" s="761"/>
      <c r="J17" s="759"/>
      <c r="K17" s="1067"/>
      <c r="L17" s="835"/>
      <c r="M17" s="811"/>
      <c r="N17" s="811"/>
      <c r="O17" s="767"/>
      <c r="P17" s="732"/>
      <c r="Q17" s="732"/>
      <c r="R17" s="835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</row>
    <row r="18" spans="2:31" ht="17.100000000000001" customHeight="1" x14ac:dyDescent="0.25">
      <c r="B18" s="753"/>
      <c r="C18" s="724"/>
      <c r="D18" s="725"/>
      <c r="E18" s="725"/>
      <c r="F18" s="757"/>
      <c r="G18" s="760"/>
      <c r="H18" s="758"/>
      <c r="I18" s="761"/>
      <c r="J18" s="759"/>
      <c r="K18" s="1067"/>
      <c r="L18" s="835"/>
      <c r="M18" s="811"/>
      <c r="N18" s="811"/>
      <c r="O18" s="767"/>
      <c r="P18" s="753"/>
      <c r="Q18" s="835"/>
      <c r="R18" s="743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</row>
    <row r="19" spans="2:31" ht="17.100000000000001" customHeight="1" x14ac:dyDescent="0.25">
      <c r="B19" s="753"/>
      <c r="C19" s="701"/>
      <c r="D19" s="850"/>
      <c r="E19" s="725"/>
      <c r="F19" s="757"/>
      <c r="G19" s="760"/>
      <c r="H19" s="758"/>
      <c r="I19" s="761"/>
      <c r="J19" s="759"/>
      <c r="K19" s="1067"/>
      <c r="L19" s="835"/>
      <c r="M19" s="811"/>
      <c r="N19" s="811"/>
      <c r="O19" s="754"/>
      <c r="P19" s="835"/>
      <c r="Q19" s="835"/>
      <c r="R19" s="743"/>
    </row>
    <row r="20" spans="2:31" ht="17.100000000000001" customHeight="1" x14ac:dyDescent="0.25">
      <c r="B20" s="520"/>
      <c r="C20" s="350"/>
      <c r="D20" s="851"/>
      <c r="E20" s="777"/>
      <c r="F20" s="399"/>
      <c r="G20" s="400"/>
      <c r="H20" s="401"/>
      <c r="I20" s="402"/>
      <c r="J20" s="403"/>
      <c r="K20" s="1149"/>
      <c r="L20" s="341"/>
      <c r="M20" s="342"/>
      <c r="N20" s="342"/>
      <c r="O20" s="507"/>
      <c r="P20" s="341"/>
      <c r="Q20" s="341"/>
      <c r="R20" s="818"/>
    </row>
    <row r="21" spans="2:31" ht="17.100000000000001" customHeight="1" x14ac:dyDescent="0.25">
      <c r="B21" s="74"/>
      <c r="C21" s="44" t="s">
        <v>0</v>
      </c>
      <c r="D21" s="44">
        <f>D17</f>
        <v>0</v>
      </c>
      <c r="E21" s="75"/>
      <c r="F21" s="122"/>
      <c r="G21" s="76"/>
      <c r="H21" s="123"/>
      <c r="I21" s="77"/>
      <c r="J21" s="50">
        <f>SUM(J16:J20)</f>
        <v>0</v>
      </c>
      <c r="K21" s="50">
        <f>SUM(K16:K20)</f>
        <v>0</v>
      </c>
      <c r="L21" s="50">
        <f>SUM(L16:L20)</f>
        <v>0</v>
      </c>
      <c r="M21" s="224"/>
      <c r="N21" s="224"/>
      <c r="O21" s="432"/>
      <c r="P21" s="52"/>
      <c r="Q21" s="52"/>
      <c r="R21" s="53"/>
    </row>
    <row r="22" spans="2:31" ht="7.5" customHeight="1" x14ac:dyDescent="0.25">
      <c r="B22" s="63"/>
      <c r="C22" s="64"/>
      <c r="D22" s="64"/>
      <c r="E22" s="63"/>
      <c r="F22" s="68"/>
      <c r="G22" s="66"/>
      <c r="H22" s="68"/>
      <c r="I22" s="67"/>
      <c r="J22" s="68"/>
      <c r="K22" s="661"/>
      <c r="O22" s="437"/>
      <c r="P22" s="71"/>
      <c r="Q22" s="71"/>
      <c r="R22" s="72"/>
      <c r="S22" s="73"/>
      <c r="T22" s="73"/>
      <c r="U22" s="73"/>
      <c r="V22" s="109"/>
      <c r="W22" s="109"/>
      <c r="X22" s="109"/>
    </row>
    <row r="23" spans="2:31" ht="17.100000000000001" customHeight="1" x14ac:dyDescent="0.25">
      <c r="B23" s="1428">
        <f>COUNT(B10:B22)</f>
        <v>0</v>
      </c>
      <c r="C23" s="44" t="s">
        <v>59</v>
      </c>
      <c r="D23" s="44">
        <f>D15+D21</f>
        <v>0</v>
      </c>
      <c r="E23" s="75"/>
      <c r="F23" s="122"/>
      <c r="G23" s="76"/>
      <c r="H23" s="123"/>
      <c r="I23" s="77"/>
      <c r="J23" s="278">
        <f>J15+J21</f>
        <v>0</v>
      </c>
      <c r="K23" s="50">
        <f>K15+K21</f>
        <v>0</v>
      </c>
      <c r="L23" s="50">
        <f>L15+L21</f>
        <v>0</v>
      </c>
      <c r="M23" s="281"/>
      <c r="N23" s="280"/>
      <c r="O23" s="438"/>
      <c r="P23" s="52"/>
      <c r="Q23" s="52"/>
      <c r="R23" s="53"/>
      <c r="S23" s="109"/>
      <c r="T23" s="109"/>
      <c r="U23" s="109"/>
      <c r="V23" s="109"/>
      <c r="W23" s="109"/>
      <c r="X23" s="109"/>
    </row>
    <row r="24" spans="2:31" ht="17.100000000000001" customHeight="1" x14ac:dyDescent="0.25">
      <c r="B24" s="124"/>
      <c r="C24" s="124"/>
      <c r="D24" s="124"/>
      <c r="E24" s="233"/>
      <c r="F24" s="130"/>
      <c r="G24" s="126"/>
      <c r="H24" s="130"/>
      <c r="I24" s="126"/>
      <c r="J24" s="125"/>
      <c r="K24" s="157"/>
      <c r="O24" s="439"/>
      <c r="P24" s="126"/>
      <c r="Q24" s="126"/>
      <c r="R24" s="129"/>
    </row>
    <row r="25" spans="2:31" ht="17.100000000000001" customHeight="1" x14ac:dyDescent="0.25">
      <c r="B25" s="78" t="s">
        <v>23</v>
      </c>
      <c r="C25" s="79" t="str">
        <f>BKW!C62</f>
        <v>Proses th. 2020</v>
      </c>
      <c r="D25" s="80"/>
      <c r="E25" s="234"/>
      <c r="F25" s="81"/>
      <c r="G25" s="80"/>
      <c r="H25" s="81"/>
      <c r="I25" s="80"/>
      <c r="J25" s="80"/>
      <c r="K25" s="1150"/>
      <c r="O25" s="440"/>
      <c r="P25" s="80"/>
      <c r="Q25" s="80"/>
      <c r="R25" s="83"/>
    </row>
    <row r="26" spans="2:31" ht="17.100000000000001" customHeight="1" x14ac:dyDescent="0.25">
      <c r="B26" s="1643" t="s">
        <v>2</v>
      </c>
      <c r="C26" s="1643" t="s">
        <v>4</v>
      </c>
      <c r="D26" s="1643" t="s">
        <v>9</v>
      </c>
      <c r="E26" s="1655" t="s">
        <v>3</v>
      </c>
      <c r="F26" s="1656" t="s">
        <v>98</v>
      </c>
      <c r="G26" s="1657"/>
      <c r="H26" s="1657"/>
      <c r="I26" s="1657"/>
      <c r="J26" s="1658"/>
      <c r="K26" s="1664" t="s">
        <v>11</v>
      </c>
      <c r="L26" s="1659" t="s">
        <v>13</v>
      </c>
      <c r="M26" s="1660" t="s">
        <v>49</v>
      </c>
      <c r="N26" s="1660" t="s">
        <v>50</v>
      </c>
      <c r="O26" s="1661" t="s">
        <v>5</v>
      </c>
      <c r="P26" s="1643" t="s">
        <v>6</v>
      </c>
      <c r="Q26" s="1643" t="s">
        <v>61</v>
      </c>
      <c r="R26" s="1643" t="s">
        <v>7</v>
      </c>
      <c r="T26" s="84"/>
    </row>
    <row r="27" spans="2:31" ht="17.100000000000001" customHeight="1" x14ac:dyDescent="0.25">
      <c r="B27" s="1637"/>
      <c r="C27" s="1637"/>
      <c r="D27" s="1637"/>
      <c r="E27" s="1645"/>
      <c r="F27" s="1649"/>
      <c r="G27" s="1650"/>
      <c r="H27" s="1650"/>
      <c r="I27" s="1650"/>
      <c r="J27" s="1651"/>
      <c r="K27" s="1665"/>
      <c r="L27" s="1640"/>
      <c r="M27" s="1640"/>
      <c r="N27" s="1640"/>
      <c r="O27" s="1642"/>
      <c r="P27" s="1637"/>
      <c r="Q27" s="1637"/>
      <c r="R27" s="1637"/>
    </row>
    <row r="28" spans="2:31" ht="17.100000000000001" customHeight="1" x14ac:dyDescent="0.25">
      <c r="B28" s="318"/>
      <c r="C28" s="318"/>
      <c r="D28" s="198"/>
      <c r="E28" s="319"/>
      <c r="F28" s="397"/>
      <c r="G28" s="332"/>
      <c r="H28" s="398"/>
      <c r="I28" s="333"/>
      <c r="J28" s="324"/>
      <c r="K28" s="733"/>
      <c r="L28" s="212"/>
      <c r="M28" s="201"/>
      <c r="N28" s="212"/>
      <c r="O28" s="441"/>
      <c r="P28" s="201"/>
      <c r="Q28" s="201"/>
      <c r="R28" s="318"/>
    </row>
    <row r="29" spans="2:31" ht="17.100000000000001" customHeight="1" x14ac:dyDescent="0.25">
      <c r="B29" s="1237"/>
      <c r="C29" s="1237"/>
      <c r="D29" s="1238"/>
      <c r="E29" s="1348"/>
      <c r="F29" s="1429"/>
      <c r="G29" s="1430"/>
      <c r="H29" s="1431"/>
      <c r="I29" s="1432"/>
      <c r="J29" s="1028"/>
      <c r="K29" s="1239"/>
      <c r="L29" s="1240"/>
      <c r="M29" s="1241"/>
      <c r="N29" s="1240"/>
      <c r="O29" s="1029"/>
      <c r="P29" s="1241"/>
      <c r="Q29" s="1241"/>
      <c r="R29" s="1237"/>
    </row>
    <row r="30" spans="2:31" ht="17.100000000000001" customHeight="1" x14ac:dyDescent="0.25">
      <c r="B30" s="1237"/>
      <c r="C30" s="1237"/>
      <c r="D30" s="1238"/>
      <c r="E30" s="1348"/>
      <c r="F30" s="1429"/>
      <c r="G30" s="1430"/>
      <c r="H30" s="1431"/>
      <c r="I30" s="1432"/>
      <c r="J30" s="1028"/>
      <c r="K30" s="1239"/>
      <c r="L30" s="1240"/>
      <c r="M30" s="1241"/>
      <c r="N30" s="1240"/>
      <c r="O30" s="1029"/>
      <c r="P30" s="1241"/>
      <c r="Q30" s="1241"/>
      <c r="R30" s="1237"/>
    </row>
    <row r="31" spans="2:31" s="1069" customFormat="1" ht="17.100000000000001" customHeight="1" x14ac:dyDescent="0.25">
      <c r="B31" s="1254"/>
      <c r="C31" s="1254"/>
      <c r="D31" s="1308"/>
      <c r="E31" s="1277"/>
      <c r="F31" s="1278"/>
      <c r="G31" s="1279"/>
      <c r="H31" s="1279"/>
      <c r="I31" s="1280"/>
      <c r="J31" s="1281"/>
      <c r="K31" s="1282"/>
      <c r="L31" s="1283"/>
      <c r="M31" s="1528"/>
      <c r="N31" s="1529"/>
      <c r="O31" s="1530"/>
      <c r="P31" s="1529"/>
      <c r="Q31" s="1529"/>
      <c r="R31" s="1254"/>
    </row>
    <row r="32" spans="2:31" ht="17.100000000000001" customHeight="1" x14ac:dyDescent="0.25">
      <c r="B32" s="994"/>
      <c r="C32" s="994"/>
      <c r="D32" s="881"/>
      <c r="E32" s="1000"/>
      <c r="F32" s="1531"/>
      <c r="G32" s="1532"/>
      <c r="H32" s="1532"/>
      <c r="I32" s="1533"/>
      <c r="J32" s="1534"/>
      <c r="K32" s="1296"/>
      <c r="L32" s="998"/>
      <c r="M32" s="958"/>
      <c r="N32" s="998"/>
      <c r="O32" s="547"/>
      <c r="P32" s="999"/>
      <c r="Q32" s="999"/>
      <c r="R32" s="1000"/>
    </row>
    <row r="33" spans="2:31" ht="17.100000000000001" customHeight="1" outlineLevel="1" x14ac:dyDescent="0.25">
      <c r="B33" s="74"/>
      <c r="C33" s="44" t="s">
        <v>0</v>
      </c>
      <c r="D33" s="44">
        <f>D29</f>
        <v>0</v>
      </c>
      <c r="E33" s="75"/>
      <c r="F33" s="46"/>
      <c r="G33" s="47"/>
      <c r="H33" s="48"/>
      <c r="I33" s="49"/>
      <c r="J33" s="50">
        <f>SUM(J28:J32)</f>
        <v>0</v>
      </c>
      <c r="K33" s="50">
        <f>SUM(K28:K32)</f>
        <v>0</v>
      </c>
      <c r="L33" s="50">
        <f>SUM(L28:L32)</f>
        <v>0</v>
      </c>
      <c r="M33" s="224"/>
      <c r="N33" s="224"/>
      <c r="O33" s="436"/>
      <c r="P33" s="52"/>
      <c r="Q33" s="52"/>
      <c r="R33" s="53"/>
    </row>
    <row r="34" spans="2:31" ht="17.100000000000001" customHeight="1" x14ac:dyDescent="0.25">
      <c r="B34" s="822"/>
      <c r="C34" s="823"/>
      <c r="D34" s="823"/>
      <c r="E34" s="824"/>
      <c r="F34" s="825"/>
      <c r="G34" s="826"/>
      <c r="H34" s="827"/>
      <c r="I34" s="828"/>
      <c r="J34" s="829"/>
      <c r="K34" s="1148"/>
      <c r="L34" s="830"/>
      <c r="M34" s="831"/>
      <c r="N34" s="830"/>
      <c r="O34" s="832"/>
      <c r="P34" s="833"/>
      <c r="Q34" s="833"/>
      <c r="R34" s="834"/>
      <c r="S34" s="23"/>
      <c r="T34" s="23"/>
      <c r="U34" s="23"/>
    </row>
    <row r="35" spans="2:31" ht="17.100000000000001" customHeight="1" x14ac:dyDescent="0.25">
      <c r="B35" s="739"/>
      <c r="C35" s="724"/>
      <c r="D35" s="725"/>
      <c r="E35" s="725"/>
      <c r="F35" s="757"/>
      <c r="G35" s="760"/>
      <c r="H35" s="758"/>
      <c r="I35" s="761"/>
      <c r="J35" s="759"/>
      <c r="K35" s="1067"/>
      <c r="L35" s="835"/>
      <c r="M35" s="811"/>
      <c r="N35" s="811"/>
      <c r="O35" s="767"/>
      <c r="P35" s="732"/>
      <c r="Q35" s="732"/>
      <c r="R35" s="835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</row>
    <row r="36" spans="2:31" ht="17.100000000000001" customHeight="1" x14ac:dyDescent="0.25">
      <c r="B36" s="753"/>
      <c r="C36" s="724"/>
      <c r="D36" s="725"/>
      <c r="E36" s="725"/>
      <c r="F36" s="757"/>
      <c r="G36" s="760"/>
      <c r="H36" s="758"/>
      <c r="I36" s="761"/>
      <c r="J36" s="759"/>
      <c r="K36" s="1067"/>
      <c r="L36" s="835"/>
      <c r="M36" s="811"/>
      <c r="N36" s="811"/>
      <c r="O36" s="767"/>
      <c r="P36" s="753"/>
      <c r="Q36" s="835"/>
      <c r="R36" s="743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</row>
    <row r="37" spans="2:31" ht="17.100000000000001" customHeight="1" x14ac:dyDescent="0.25">
      <c r="B37" s="753"/>
      <c r="C37" s="701"/>
      <c r="D37" s="850"/>
      <c r="E37" s="725"/>
      <c r="F37" s="757"/>
      <c r="G37" s="760"/>
      <c r="H37" s="758"/>
      <c r="I37" s="761"/>
      <c r="J37" s="759"/>
      <c r="K37" s="1067"/>
      <c r="L37" s="835"/>
      <c r="M37" s="811"/>
      <c r="N37" s="811"/>
      <c r="O37" s="754"/>
      <c r="P37" s="835"/>
      <c r="Q37" s="835"/>
      <c r="R37" s="743"/>
    </row>
    <row r="38" spans="2:31" ht="17.100000000000001" customHeight="1" x14ac:dyDescent="0.25">
      <c r="B38" s="520"/>
      <c r="C38" s="350"/>
      <c r="D38" s="851"/>
      <c r="E38" s="777"/>
      <c r="F38" s="399"/>
      <c r="G38" s="400"/>
      <c r="H38" s="401"/>
      <c r="I38" s="402"/>
      <c r="J38" s="403"/>
      <c r="K38" s="1149"/>
      <c r="L38" s="341"/>
      <c r="M38" s="342"/>
      <c r="N38" s="342"/>
      <c r="O38" s="507"/>
      <c r="P38" s="341"/>
      <c r="Q38" s="341"/>
      <c r="R38" s="818"/>
    </row>
    <row r="39" spans="2:31" ht="17.100000000000001" customHeight="1" x14ac:dyDescent="0.25">
      <c r="B39" s="74"/>
      <c r="C39" s="44" t="s">
        <v>0</v>
      </c>
      <c r="D39" s="44">
        <f>D35</f>
        <v>0</v>
      </c>
      <c r="E39" s="75"/>
      <c r="F39" s="122"/>
      <c r="G39" s="76"/>
      <c r="H39" s="123"/>
      <c r="I39" s="77"/>
      <c r="J39" s="50">
        <f>SUM(J34:J38)</f>
        <v>0</v>
      </c>
      <c r="K39" s="50">
        <f>SUM(K34:K38)</f>
        <v>0</v>
      </c>
      <c r="L39" s="50">
        <f>SUM(L34:L38)</f>
        <v>0</v>
      </c>
      <c r="M39" s="224"/>
      <c r="N39" s="224"/>
      <c r="O39" s="432"/>
      <c r="P39" s="52"/>
      <c r="Q39" s="52"/>
      <c r="R39" s="53"/>
    </row>
    <row r="40" spans="2:31" ht="7.5" customHeight="1" x14ac:dyDescent="0.25">
      <c r="B40" s="63"/>
      <c r="C40" s="64"/>
      <c r="D40" s="64"/>
      <c r="E40" s="63"/>
      <c r="F40" s="68"/>
      <c r="G40" s="66"/>
      <c r="H40" s="68"/>
      <c r="I40" s="67"/>
      <c r="J40" s="68"/>
      <c r="K40" s="50"/>
      <c r="L40" s="23"/>
      <c r="M40" s="23"/>
      <c r="N40" s="23"/>
      <c r="O40" s="437"/>
      <c r="P40" s="71"/>
      <c r="Q40" s="71"/>
      <c r="R40" s="72"/>
    </row>
    <row r="41" spans="2:31" ht="17.100000000000001" customHeight="1" x14ac:dyDescent="0.25">
      <c r="B41" s="1428">
        <f>COUNT(B28:B40)</f>
        <v>0</v>
      </c>
      <c r="C41" s="44" t="s">
        <v>60</v>
      </c>
      <c r="D41" s="44">
        <f>D33+D39</f>
        <v>0</v>
      </c>
      <c r="E41" s="75"/>
      <c r="F41" s="122"/>
      <c r="G41" s="76"/>
      <c r="H41" s="123"/>
      <c r="I41" s="77"/>
      <c r="J41" s="278">
        <f>J33+J39</f>
        <v>0</v>
      </c>
      <c r="K41" s="50">
        <f>K33+K39</f>
        <v>0</v>
      </c>
      <c r="L41" s="50">
        <f>L33+L39</f>
        <v>0</v>
      </c>
      <c r="M41" s="224"/>
      <c r="N41" s="224"/>
      <c r="O41" s="438"/>
      <c r="P41" s="52"/>
      <c r="Q41" s="52"/>
      <c r="R41" s="53"/>
    </row>
    <row r="42" spans="2:31" ht="7.5" customHeight="1" x14ac:dyDescent="0.25">
      <c r="B42" s="99"/>
      <c r="C42" s="99"/>
      <c r="D42" s="99"/>
      <c r="E42" s="99"/>
      <c r="F42" s="272"/>
      <c r="G42" s="99"/>
      <c r="H42" s="272"/>
      <c r="I42" s="99"/>
      <c r="J42" s="279"/>
      <c r="K42" s="1151"/>
      <c r="O42" s="444"/>
      <c r="P42" s="99"/>
      <c r="Q42" s="99"/>
      <c r="R42" s="99"/>
    </row>
    <row r="43" spans="2:31" ht="17.100000000000001" customHeight="1" thickBot="1" x14ac:dyDescent="0.3">
      <c r="B43" s="100">
        <f>B41+B23</f>
        <v>0</v>
      </c>
      <c r="C43" s="100" t="s">
        <v>8</v>
      </c>
      <c r="D43" s="101">
        <f>D41+D23</f>
        <v>0</v>
      </c>
      <c r="E43" s="120"/>
      <c r="F43" s="103"/>
      <c r="G43" s="104"/>
      <c r="H43" s="103"/>
      <c r="I43" s="104"/>
      <c r="J43" s="105">
        <f>J23+J41</f>
        <v>0</v>
      </c>
      <c r="K43" s="1535">
        <f>K23+K41</f>
        <v>0</v>
      </c>
      <c r="L43" s="1536">
        <f>L23+L41</f>
        <v>0</v>
      </c>
      <c r="M43" s="345"/>
      <c r="N43" s="346"/>
      <c r="O43" s="445"/>
      <c r="P43" s="348"/>
      <c r="Q43" s="348"/>
      <c r="R43" s="349"/>
    </row>
    <row r="44" spans="2:31" ht="18" customHeight="1" thickTop="1" x14ac:dyDescent="0.25">
      <c r="B44" s="1662"/>
      <c r="C44" s="1662"/>
      <c r="D44" s="1662"/>
      <c r="E44" s="1662"/>
      <c r="F44" s="1662"/>
      <c r="G44" s="1662"/>
      <c r="H44" s="1662"/>
      <c r="I44" s="1662"/>
      <c r="J44" s="1662"/>
      <c r="K44" s="1663"/>
      <c r="L44" s="1663"/>
      <c r="M44" s="1663"/>
      <c r="N44" s="165"/>
    </row>
    <row r="45" spans="2:31" ht="18" customHeight="1" x14ac:dyDescent="0.25">
      <c r="B45" s="1232"/>
      <c r="C45" s="1232"/>
      <c r="D45" s="1232"/>
      <c r="E45" s="1232"/>
      <c r="F45" s="1232"/>
      <c r="G45" s="1232"/>
      <c r="H45" s="1232"/>
      <c r="I45" s="1232"/>
      <c r="J45" s="1232"/>
      <c r="K45" s="155"/>
      <c r="L45" s="1232"/>
      <c r="M45" s="1232"/>
      <c r="N45" s="165"/>
    </row>
    <row r="46" spans="2:31" ht="18" customHeight="1" x14ac:dyDescent="0.25">
      <c r="B46" s="1652" t="s">
        <v>37</v>
      </c>
      <c r="C46" s="1652"/>
      <c r="D46" s="1652"/>
      <c r="E46" s="1652"/>
      <c r="F46" s="1652"/>
      <c r="G46" s="1652"/>
      <c r="H46" s="1652"/>
      <c r="I46" s="1652"/>
      <c r="J46" s="1652"/>
      <c r="K46" s="1652"/>
      <c r="L46" s="1652"/>
      <c r="M46" s="1652"/>
      <c r="N46" s="1652"/>
      <c r="O46" s="1652"/>
      <c r="P46" s="1652"/>
      <c r="Q46" s="1652"/>
      <c r="R46" s="1652"/>
    </row>
    <row r="47" spans="2:31" ht="18" customHeight="1" x14ac:dyDescent="0.25">
      <c r="B47" s="1652" t="s">
        <v>1</v>
      </c>
      <c r="C47" s="1652"/>
      <c r="D47" s="1652"/>
      <c r="E47" s="1652"/>
      <c r="F47" s="1652"/>
      <c r="G47" s="1652"/>
      <c r="H47" s="1652"/>
      <c r="I47" s="1652"/>
      <c r="J47" s="1652"/>
      <c r="K47" s="1652"/>
      <c r="L47" s="1652"/>
      <c r="M47" s="1652"/>
      <c r="N47" s="1652"/>
      <c r="O47" s="1652"/>
      <c r="P47" s="1652"/>
      <c r="Q47" s="1652"/>
      <c r="R47" s="1652"/>
    </row>
    <row r="48" spans="2:31" ht="18" customHeight="1" x14ac:dyDescent="0.25">
      <c r="B48" s="1652" t="str">
        <f>Rekap!B3</f>
        <v>BULAN JANUARI 2020</v>
      </c>
      <c r="C48" s="1652"/>
      <c r="D48" s="1652"/>
      <c r="E48" s="1652"/>
      <c r="F48" s="1652"/>
      <c r="G48" s="1652"/>
      <c r="H48" s="1652"/>
      <c r="I48" s="1652"/>
      <c r="J48" s="1652"/>
      <c r="K48" s="1652"/>
      <c r="L48" s="1652"/>
      <c r="M48" s="1652"/>
      <c r="N48" s="1652"/>
      <c r="O48" s="1652"/>
      <c r="P48" s="1652"/>
      <c r="Q48" s="1652"/>
      <c r="R48" s="1652"/>
    </row>
    <row r="49" spans="2:31" ht="18" customHeight="1" thickBot="1" x14ac:dyDescent="0.3">
      <c r="B49" s="1653"/>
      <c r="C49" s="1653"/>
      <c r="D49" s="1653"/>
      <c r="E49" s="1653"/>
      <c r="F49" s="1653"/>
      <c r="G49" s="1653"/>
      <c r="H49" s="1653"/>
      <c r="I49" s="1653"/>
      <c r="J49" s="1653"/>
      <c r="K49" s="1653"/>
      <c r="L49" s="1653"/>
      <c r="M49" s="1653"/>
      <c r="N49" s="1653"/>
      <c r="O49" s="1653"/>
      <c r="P49" s="1653"/>
      <c r="Q49" s="1233"/>
      <c r="R49" s="29"/>
    </row>
    <row r="50" spans="2:31" ht="5.25" customHeight="1" thickTop="1" x14ac:dyDescent="0.25">
      <c r="B50" s="30"/>
      <c r="C50" s="31"/>
      <c r="D50" s="1232"/>
      <c r="E50" s="155"/>
      <c r="F50" s="1232"/>
      <c r="G50" s="1232"/>
      <c r="H50" s="1232"/>
      <c r="I50" s="1232"/>
      <c r="J50" s="155"/>
      <c r="L50" s="27"/>
      <c r="M50" s="27"/>
      <c r="N50" s="202"/>
      <c r="O50" s="446"/>
      <c r="P50" s="1232"/>
      <c r="Q50" s="1232"/>
    </row>
    <row r="51" spans="2:31" ht="17.100000000000001" customHeight="1" x14ac:dyDescent="0.25">
      <c r="B51" s="30" t="s">
        <v>15</v>
      </c>
      <c r="C51" s="31" t="s">
        <v>104</v>
      </c>
      <c r="D51" s="1232"/>
      <c r="E51" s="155"/>
      <c r="F51" s="1232"/>
      <c r="G51" s="1232"/>
      <c r="H51" s="1232"/>
      <c r="I51" s="1232"/>
      <c r="J51" s="155"/>
      <c r="L51" s="27"/>
      <c r="M51" s="27"/>
      <c r="N51" s="202"/>
      <c r="O51" s="446"/>
      <c r="P51" s="1232"/>
      <c r="Q51" s="1232"/>
    </row>
    <row r="52" spans="2:31" ht="18" customHeight="1" x14ac:dyDescent="0.25">
      <c r="B52" s="78" t="s">
        <v>22</v>
      </c>
      <c r="C52" s="79" t="str">
        <f>BKW!C89</f>
        <v>Proses sd. 2019</v>
      </c>
      <c r="D52" s="1232"/>
      <c r="E52" s="32"/>
      <c r="F52" s="33"/>
      <c r="G52" s="1232"/>
      <c r="H52" s="33"/>
      <c r="I52" s="1232"/>
      <c r="J52" s="1232"/>
      <c r="L52" s="1232"/>
      <c r="M52" s="1232"/>
    </row>
    <row r="53" spans="2:31" ht="17.100000000000001" customHeight="1" x14ac:dyDescent="0.25">
      <c r="B53" s="1654" t="s">
        <v>2</v>
      </c>
      <c r="C53" s="1654" t="s">
        <v>4</v>
      </c>
      <c r="D53" s="1643" t="s">
        <v>9</v>
      </c>
      <c r="E53" s="1655" t="s">
        <v>3</v>
      </c>
      <c r="F53" s="1656" t="s">
        <v>98</v>
      </c>
      <c r="G53" s="1657"/>
      <c r="H53" s="1657"/>
      <c r="I53" s="1657"/>
      <c r="J53" s="1658"/>
      <c r="K53" s="1664" t="s">
        <v>11</v>
      </c>
      <c r="L53" s="1659" t="s">
        <v>13</v>
      </c>
      <c r="M53" s="1660" t="s">
        <v>49</v>
      </c>
      <c r="N53" s="1660" t="s">
        <v>50</v>
      </c>
      <c r="O53" s="1661" t="s">
        <v>5</v>
      </c>
      <c r="P53" s="1643" t="s">
        <v>6</v>
      </c>
      <c r="Q53" s="1643" t="s">
        <v>61</v>
      </c>
      <c r="R53" s="1643" t="s">
        <v>7</v>
      </c>
      <c r="T53" s="1638" t="s">
        <v>128</v>
      </c>
      <c r="U53" s="1638"/>
      <c r="V53" s="1638"/>
      <c r="W53" s="1638"/>
      <c r="X53" s="1638"/>
      <c r="Y53" s="1638"/>
      <c r="Z53" s="1638"/>
      <c r="AA53" s="1638"/>
      <c r="AB53" s="1638"/>
      <c r="AC53" s="1638"/>
      <c r="AD53" s="1638"/>
      <c r="AE53" s="1638"/>
    </row>
    <row r="54" spans="2:31" ht="17.100000000000001" customHeight="1" x14ac:dyDescent="0.25">
      <c r="B54" s="1637"/>
      <c r="C54" s="1637"/>
      <c r="D54" s="1637"/>
      <c r="E54" s="1645"/>
      <c r="F54" s="1649"/>
      <c r="G54" s="1650"/>
      <c r="H54" s="1650"/>
      <c r="I54" s="1650"/>
      <c r="J54" s="1651"/>
      <c r="K54" s="1665"/>
      <c r="L54" s="1640"/>
      <c r="M54" s="1640"/>
      <c r="N54" s="1640"/>
      <c r="O54" s="1642"/>
      <c r="P54" s="1637"/>
      <c r="Q54" s="1637"/>
      <c r="R54" s="1637"/>
      <c r="T54" s="1234" t="s">
        <v>38</v>
      </c>
      <c r="U54" s="1234" t="s">
        <v>39</v>
      </c>
      <c r="V54" s="1234" t="s">
        <v>40</v>
      </c>
      <c r="W54" s="1234" t="s">
        <v>41</v>
      </c>
      <c r="X54" s="1234" t="s">
        <v>36</v>
      </c>
      <c r="Y54" s="1234" t="s">
        <v>42</v>
      </c>
      <c r="Z54" s="1234" t="s">
        <v>43</v>
      </c>
      <c r="AA54" s="1234" t="s">
        <v>44</v>
      </c>
      <c r="AB54" s="1234" t="s">
        <v>45</v>
      </c>
      <c r="AC54" s="1234" t="s">
        <v>46</v>
      </c>
      <c r="AD54" s="1234" t="s">
        <v>47</v>
      </c>
      <c r="AE54" s="1234" t="s">
        <v>48</v>
      </c>
    </row>
    <row r="55" spans="2:31" ht="17.100000000000001" customHeight="1" x14ac:dyDescent="0.25">
      <c r="B55" s="897"/>
      <c r="C55" s="898"/>
      <c r="D55" s="198"/>
      <c r="E55" s="899"/>
      <c r="F55" s="199"/>
      <c r="G55" s="255"/>
      <c r="H55" s="268"/>
      <c r="I55" s="256"/>
      <c r="J55" s="257"/>
      <c r="K55" s="733"/>
      <c r="L55" s="200"/>
      <c r="M55" s="900"/>
      <c r="N55" s="247"/>
      <c r="O55" s="431"/>
      <c r="P55" s="247"/>
      <c r="Q55" s="247"/>
      <c r="R55" s="247"/>
      <c r="T55" s="201"/>
      <c r="U55" s="201"/>
      <c r="V55" s="201"/>
      <c r="W55" s="201"/>
      <c r="X55" s="201"/>
      <c r="Y55" s="201"/>
      <c r="Z55" s="201"/>
      <c r="AA55" s="201"/>
      <c r="AB55" s="201"/>
      <c r="AC55" s="201"/>
      <c r="AD55" s="201"/>
      <c r="AE55" s="201"/>
    </row>
    <row r="56" spans="2:31" ht="17.100000000000001" customHeight="1" x14ac:dyDescent="0.25">
      <c r="B56" s="730"/>
      <c r="C56" s="724"/>
      <c r="D56" s="725"/>
      <c r="E56" s="813"/>
      <c r="F56" s="819"/>
      <c r="G56" s="781"/>
      <c r="H56" s="815"/>
      <c r="I56" s="783"/>
      <c r="J56" s="784"/>
      <c r="K56" s="785"/>
      <c r="L56" s="786"/>
      <c r="M56" s="1183"/>
      <c r="N56" s="1178"/>
      <c r="O56" s="787"/>
      <c r="P56" s="820"/>
      <c r="Q56" s="788"/>
      <c r="R56" s="743"/>
      <c r="T56" s="744"/>
      <c r="U56" s="744"/>
      <c r="V56" s="744"/>
      <c r="W56" s="744"/>
      <c r="X56" s="744"/>
      <c r="Y56" s="1189"/>
      <c r="Z56" s="744"/>
      <c r="AA56" s="744"/>
      <c r="AB56" s="744"/>
      <c r="AC56" s="744"/>
      <c r="AD56" s="744"/>
      <c r="AE56" s="744"/>
    </row>
    <row r="57" spans="2:31" s="528" customFormat="1" ht="17.100000000000001" customHeight="1" x14ac:dyDescent="0.25">
      <c r="B57" s="1182"/>
      <c r="C57" s="743"/>
      <c r="D57" s="725"/>
      <c r="E57" s="839"/>
      <c r="F57" s="819"/>
      <c r="G57" s="781"/>
      <c r="H57" s="815"/>
      <c r="I57" s="783"/>
      <c r="J57" s="784"/>
      <c r="K57" s="785"/>
      <c r="L57" s="786"/>
      <c r="M57" s="1183"/>
      <c r="N57" s="1178"/>
      <c r="O57" s="787"/>
      <c r="P57" s="820"/>
      <c r="Q57" s="788"/>
      <c r="R57" s="743"/>
      <c r="T57" s="717"/>
      <c r="U57" s="717"/>
      <c r="V57" s="717"/>
      <c r="W57" s="717"/>
      <c r="X57" s="1184"/>
      <c r="Y57" s="1184"/>
      <c r="Z57" s="717"/>
      <c r="AA57" s="717"/>
      <c r="AB57" s="717"/>
      <c r="AC57" s="717"/>
      <c r="AD57" s="717"/>
      <c r="AE57" s="717"/>
    </row>
    <row r="58" spans="2:31" s="528" customFormat="1" ht="17.100000000000001" customHeight="1" x14ac:dyDescent="0.25">
      <c r="B58" s="1226"/>
      <c r="C58" s="1181"/>
      <c r="D58" s="524"/>
      <c r="E58" s="839"/>
      <c r="F58" s="814"/>
      <c r="G58" s="781"/>
      <c r="H58" s="815"/>
      <c r="I58" s="783"/>
      <c r="J58" s="784"/>
      <c r="K58" s="785"/>
      <c r="L58" s="786"/>
      <c r="M58" s="1183"/>
      <c r="N58" s="1178"/>
      <c r="O58" s="787"/>
      <c r="P58" s="820"/>
      <c r="Q58" s="788"/>
      <c r="R58" s="743"/>
      <c r="T58" s="1227"/>
      <c r="U58" s="1227"/>
      <c r="V58" s="1227"/>
      <c r="W58" s="1227"/>
      <c r="X58" s="1228"/>
      <c r="Y58" s="1228"/>
      <c r="Z58" s="1228"/>
      <c r="AA58" s="1227"/>
      <c r="AB58" s="1227"/>
      <c r="AC58" s="1227"/>
      <c r="AD58" s="1227"/>
      <c r="AE58" s="1227"/>
    </row>
    <row r="59" spans="2:31" ht="17.100000000000001" customHeight="1" x14ac:dyDescent="0.25">
      <c r="B59" s="915"/>
      <c r="C59" s="527"/>
      <c r="D59" s="916"/>
      <c r="E59" s="917"/>
      <c r="F59" s="816"/>
      <c r="G59" s="501"/>
      <c r="H59" s="817"/>
      <c r="I59" s="503"/>
      <c r="J59" s="792"/>
      <c r="K59" s="504"/>
      <c r="L59" s="795"/>
      <c r="M59" s="794"/>
      <c r="N59" s="795"/>
      <c r="O59" s="796"/>
      <c r="P59" s="797"/>
      <c r="Q59" s="797"/>
      <c r="R59" s="818"/>
      <c r="T59" s="747"/>
      <c r="U59" s="747"/>
      <c r="V59" s="747"/>
      <c r="W59" s="747"/>
      <c r="X59" s="748"/>
      <c r="Y59" s="747"/>
      <c r="Z59" s="747"/>
      <c r="AA59" s="747"/>
      <c r="AB59" s="747"/>
      <c r="AC59" s="747"/>
      <c r="AD59" s="747"/>
      <c r="AE59" s="747"/>
    </row>
    <row r="60" spans="2:31" ht="17.100000000000001" customHeight="1" x14ac:dyDescent="0.25">
      <c r="B60" s="74"/>
      <c r="C60" s="44" t="s">
        <v>0</v>
      </c>
      <c r="D60" s="44">
        <f>D56</f>
        <v>0</v>
      </c>
      <c r="E60" s="75"/>
      <c r="F60" s="122"/>
      <c r="G60" s="76"/>
      <c r="H60" s="123"/>
      <c r="I60" s="77"/>
      <c r="J60" s="50">
        <f>SUM(J55:J59)</f>
        <v>0</v>
      </c>
      <c r="K60" s="50">
        <f>SUM(K55:K59)</f>
        <v>0</v>
      </c>
      <c r="L60" s="50">
        <f>SUM(L55:L59)</f>
        <v>0</v>
      </c>
      <c r="M60" s="224"/>
      <c r="N60" s="224"/>
      <c r="O60" s="432"/>
      <c r="P60" s="52"/>
      <c r="Q60" s="52"/>
      <c r="R60" s="53"/>
      <c r="T60" s="750"/>
      <c r="U60" s="750"/>
      <c r="V60" s="750"/>
      <c r="W60" s="750"/>
      <c r="X60" s="750"/>
      <c r="Y60" s="750"/>
      <c r="Z60" s="750"/>
      <c r="AA60" s="750"/>
      <c r="AB60" s="750"/>
      <c r="AC60" s="750"/>
      <c r="AD60" s="750"/>
      <c r="AE60" s="750"/>
    </row>
    <row r="61" spans="2:31" ht="17.100000000000001" customHeight="1" x14ac:dyDescent="0.25">
      <c r="B61" s="318"/>
      <c r="C61" s="318"/>
      <c r="D61" s="198"/>
      <c r="E61" s="319"/>
      <c r="F61" s="397"/>
      <c r="G61" s="321"/>
      <c r="H61" s="543"/>
      <c r="I61" s="323"/>
      <c r="J61" s="324"/>
      <c r="K61" s="733"/>
      <c r="L61" s="212"/>
      <c r="M61" s="201"/>
      <c r="N61" s="212"/>
      <c r="O61" s="431"/>
      <c r="P61" s="201"/>
      <c r="Q61" s="201"/>
      <c r="R61" s="318"/>
      <c r="T61" s="753"/>
      <c r="U61" s="753"/>
      <c r="V61" s="753"/>
      <c r="W61" s="753"/>
      <c r="X61" s="753"/>
      <c r="Y61" s="753"/>
      <c r="Z61" s="753"/>
      <c r="AA61" s="753"/>
      <c r="AB61" s="753"/>
      <c r="AC61" s="753"/>
      <c r="AD61" s="753"/>
      <c r="AE61" s="753"/>
    </row>
    <row r="62" spans="2:31" ht="17.100000000000001" customHeight="1" x14ac:dyDescent="0.25">
      <c r="B62" s="724"/>
      <c r="C62" s="724"/>
      <c r="D62" s="725"/>
      <c r="E62" s="723"/>
      <c r="F62" s="727"/>
      <c r="G62" s="901"/>
      <c r="H62" s="728"/>
      <c r="I62" s="902"/>
      <c r="J62" s="903"/>
      <c r="K62" s="1146"/>
      <c r="L62" s="701"/>
      <c r="M62" s="753"/>
      <c r="N62" s="701"/>
      <c r="O62" s="767"/>
      <c r="P62" s="753"/>
      <c r="Q62" s="753"/>
      <c r="R62" s="724"/>
      <c r="T62" s="753"/>
      <c r="U62" s="753"/>
      <c r="V62" s="753"/>
      <c r="W62" s="753"/>
      <c r="X62" s="753"/>
      <c r="Y62" s="753"/>
      <c r="Z62" s="753"/>
      <c r="AA62" s="753"/>
      <c r="AB62" s="753"/>
      <c r="AC62" s="753"/>
      <c r="AD62" s="753"/>
      <c r="AE62" s="753"/>
    </row>
    <row r="63" spans="2:31" ht="17.100000000000001" customHeight="1" x14ac:dyDescent="0.25">
      <c r="B63" s="1237"/>
      <c r="C63" s="1237"/>
      <c r="D63" s="1238"/>
      <c r="E63" s="1348"/>
      <c r="F63" s="1429"/>
      <c r="G63" s="1430"/>
      <c r="H63" s="1431"/>
      <c r="I63" s="1432"/>
      <c r="J63" s="1028"/>
      <c r="K63" s="1239"/>
      <c r="L63" s="1240"/>
      <c r="M63" s="1241"/>
      <c r="N63" s="1240"/>
      <c r="O63" s="1018"/>
      <c r="P63" s="1241"/>
      <c r="Q63" s="1241"/>
      <c r="R63" s="1237"/>
      <c r="T63" s="1241"/>
      <c r="U63" s="1241"/>
      <c r="V63" s="1241"/>
      <c r="W63" s="1241"/>
      <c r="X63" s="1241"/>
      <c r="Y63" s="1241"/>
      <c r="Z63" s="1241"/>
      <c r="AA63" s="1241"/>
      <c r="AB63" s="1241"/>
      <c r="AC63" s="1241"/>
      <c r="AD63" s="1241"/>
      <c r="AE63" s="1241"/>
    </row>
    <row r="64" spans="2:31" ht="17.100000000000001" customHeight="1" x14ac:dyDescent="0.25">
      <c r="B64" s="724"/>
      <c r="C64" s="724"/>
      <c r="D64" s="725"/>
      <c r="E64" s="723"/>
      <c r="F64" s="727"/>
      <c r="G64" s="901"/>
      <c r="H64" s="728"/>
      <c r="I64" s="902"/>
      <c r="J64" s="903"/>
      <c r="K64" s="1146"/>
      <c r="L64" s="701"/>
      <c r="M64" s="753"/>
      <c r="N64" s="701"/>
      <c r="O64" s="767"/>
      <c r="P64" s="753"/>
      <c r="Q64" s="753"/>
      <c r="R64" s="724"/>
      <c r="T64" s="753"/>
      <c r="U64" s="753"/>
      <c r="V64" s="753"/>
      <c r="W64" s="753"/>
      <c r="X64" s="753"/>
      <c r="Y64" s="753"/>
      <c r="Z64" s="753"/>
      <c r="AA64" s="753"/>
      <c r="AB64" s="753"/>
      <c r="AC64" s="753"/>
      <c r="AD64" s="753"/>
      <c r="AE64" s="753"/>
    </row>
    <row r="65" spans="2:31" ht="17.100000000000001" customHeight="1" x14ac:dyDescent="0.25">
      <c r="B65" s="344"/>
      <c r="C65" s="344"/>
      <c r="D65" s="338"/>
      <c r="E65" s="338"/>
      <c r="F65" s="399"/>
      <c r="G65" s="400"/>
      <c r="H65" s="401"/>
      <c r="I65" s="402"/>
      <c r="J65" s="403"/>
      <c r="K65" s="635"/>
      <c r="L65" s="350"/>
      <c r="M65" s="404"/>
      <c r="N65" s="350"/>
      <c r="O65" s="507"/>
      <c r="P65" s="353"/>
      <c r="Q65" s="353"/>
      <c r="R65" s="355"/>
      <c r="T65" s="747"/>
      <c r="U65" s="747"/>
      <c r="V65" s="747"/>
      <c r="W65" s="747"/>
      <c r="X65" s="748"/>
      <c r="Y65" s="747"/>
      <c r="Z65" s="747"/>
      <c r="AA65" s="747"/>
      <c r="AB65" s="747"/>
      <c r="AC65" s="747"/>
      <c r="AD65" s="747"/>
      <c r="AE65" s="747"/>
    </row>
    <row r="66" spans="2:31" ht="17.100000000000001" customHeight="1" outlineLevel="1" x14ac:dyDescent="0.25">
      <c r="B66" s="94"/>
      <c r="C66" s="44" t="s">
        <v>0</v>
      </c>
      <c r="D66" s="44">
        <f>D62</f>
        <v>0</v>
      </c>
      <c r="E66" s="95"/>
      <c r="F66" s="46"/>
      <c r="G66" s="47"/>
      <c r="H66" s="48"/>
      <c r="I66" s="49"/>
      <c r="J66" s="275">
        <f>SUM(J61:J65)</f>
        <v>0</v>
      </c>
      <c r="K66" s="275">
        <f>SUM(K61:K65)</f>
        <v>0</v>
      </c>
      <c r="L66" s="275">
        <f>SUM(L61:L65)</f>
        <v>0</v>
      </c>
      <c r="M66" s="224"/>
      <c r="N66" s="224"/>
      <c r="O66" s="435"/>
      <c r="P66" s="97"/>
      <c r="Q66" s="97"/>
      <c r="R66" s="98"/>
      <c r="S66" s="23"/>
      <c r="T66" s="750"/>
      <c r="U66" s="750"/>
      <c r="V66" s="750"/>
      <c r="W66" s="750"/>
      <c r="X66" s="750"/>
      <c r="Y66" s="750"/>
      <c r="Z66" s="750"/>
      <c r="AA66" s="750"/>
      <c r="AB66" s="750"/>
      <c r="AC66" s="750"/>
      <c r="AD66" s="750"/>
      <c r="AE66" s="750"/>
    </row>
    <row r="67" spans="2:31" ht="7.5" customHeight="1" x14ac:dyDescent="0.25">
      <c r="B67" s="63"/>
      <c r="C67" s="64"/>
      <c r="D67" s="64"/>
      <c r="E67" s="63"/>
      <c r="F67" s="65"/>
      <c r="G67" s="66"/>
      <c r="H67" s="65"/>
      <c r="I67" s="67"/>
      <c r="J67" s="68"/>
      <c r="K67" s="661"/>
      <c r="L67" s="69"/>
      <c r="M67" s="69"/>
      <c r="N67" s="69"/>
      <c r="O67" s="437"/>
      <c r="P67" s="71"/>
      <c r="Q67" s="71"/>
      <c r="R67" s="72"/>
      <c r="T67" s="498"/>
      <c r="U67" s="498"/>
      <c r="V67" s="498"/>
      <c r="W67" s="498"/>
      <c r="X67" s="498"/>
      <c r="Y67" s="498"/>
      <c r="Z67" s="498"/>
      <c r="AA67" s="498"/>
      <c r="AB67" s="498"/>
      <c r="AC67" s="498"/>
      <c r="AD67" s="498"/>
      <c r="AE67" s="498"/>
    </row>
    <row r="68" spans="2:31" ht="17.100000000000001" customHeight="1" outlineLevel="1" x14ac:dyDescent="0.25">
      <c r="B68" s="1428">
        <f>COUNT(B55:B67)</f>
        <v>0</v>
      </c>
      <c r="C68" s="44" t="s">
        <v>59</v>
      </c>
      <c r="D68" s="44">
        <f>D60+D66</f>
        <v>0</v>
      </c>
      <c r="E68" s="75"/>
      <c r="F68" s="122"/>
      <c r="G68" s="76"/>
      <c r="H68" s="123"/>
      <c r="I68" s="77"/>
      <c r="J68" s="297">
        <f>J60+J66</f>
        <v>0</v>
      </c>
      <c r="K68" s="275">
        <f>K60+K66</f>
        <v>0</v>
      </c>
      <c r="L68" s="297">
        <f>L60+L66</f>
        <v>0</v>
      </c>
      <c r="M68" s="224"/>
      <c r="N68" s="224"/>
      <c r="O68" s="438"/>
      <c r="P68" s="52"/>
      <c r="Q68" s="52"/>
      <c r="R68" s="53"/>
      <c r="T68" s="178">
        <f t="shared" ref="T68:AE68" si="0">SUM(T55:T67)</f>
        <v>0</v>
      </c>
      <c r="U68" s="178">
        <f t="shared" si="0"/>
        <v>0</v>
      </c>
      <c r="V68" s="178">
        <f t="shared" si="0"/>
        <v>0</v>
      </c>
      <c r="W68" s="178">
        <f t="shared" si="0"/>
        <v>0</v>
      </c>
      <c r="X68" s="178">
        <f t="shared" si="0"/>
        <v>0</v>
      </c>
      <c r="Y68" s="178">
        <f t="shared" si="0"/>
        <v>0</v>
      </c>
      <c r="Z68" s="178">
        <f t="shared" si="0"/>
        <v>0</v>
      </c>
      <c r="AA68" s="178">
        <f t="shared" si="0"/>
        <v>0</v>
      </c>
      <c r="AB68" s="178">
        <f t="shared" si="0"/>
        <v>0</v>
      </c>
      <c r="AC68" s="178">
        <f t="shared" si="0"/>
        <v>0</v>
      </c>
      <c r="AD68" s="178">
        <f t="shared" si="0"/>
        <v>0</v>
      </c>
      <c r="AE68" s="178">
        <f t="shared" si="0"/>
        <v>0</v>
      </c>
    </row>
    <row r="69" spans="2:31" s="23" customFormat="1" ht="18" customHeight="1" x14ac:dyDescent="0.25">
      <c r="B69" s="284"/>
      <c r="C69" s="284"/>
      <c r="D69" s="284"/>
      <c r="E69" s="124"/>
      <c r="F69" s="125"/>
      <c r="G69" s="126"/>
      <c r="H69" s="125"/>
      <c r="I69" s="126"/>
      <c r="J69" s="157"/>
      <c r="K69" s="157"/>
      <c r="L69" s="127"/>
      <c r="M69" s="176"/>
      <c r="N69" s="204"/>
      <c r="O69" s="439"/>
      <c r="P69" s="126"/>
      <c r="Q69" s="126"/>
      <c r="R69" s="129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2:31" ht="17.100000000000001" customHeight="1" x14ac:dyDescent="0.25">
      <c r="B70" s="78" t="s">
        <v>23</v>
      </c>
      <c r="C70" s="79" t="str">
        <f>BKW!C107</f>
        <v>Proses th. 2020</v>
      </c>
      <c r="D70" s="80"/>
      <c r="E70" s="234"/>
      <c r="F70" s="81"/>
      <c r="G70" s="80"/>
      <c r="H70" s="81"/>
      <c r="I70" s="80"/>
      <c r="J70" s="80"/>
      <c r="K70" s="1150"/>
      <c r="O70" s="440"/>
      <c r="P70" s="80"/>
      <c r="Q70" s="80"/>
      <c r="R70" s="83"/>
    </row>
    <row r="71" spans="2:31" ht="17.100000000000001" customHeight="1" x14ac:dyDescent="0.25">
      <c r="B71" s="1654" t="s">
        <v>2</v>
      </c>
      <c r="C71" s="1654" t="s">
        <v>4</v>
      </c>
      <c r="D71" s="1643" t="s">
        <v>9</v>
      </c>
      <c r="E71" s="1655" t="s">
        <v>3</v>
      </c>
      <c r="F71" s="1656" t="s">
        <v>98</v>
      </c>
      <c r="G71" s="1657"/>
      <c r="H71" s="1657"/>
      <c r="I71" s="1657"/>
      <c r="J71" s="1658"/>
      <c r="K71" s="1664" t="s">
        <v>11</v>
      </c>
      <c r="L71" s="1659" t="s">
        <v>13</v>
      </c>
      <c r="M71" s="1660" t="s">
        <v>49</v>
      </c>
      <c r="N71" s="1660" t="s">
        <v>50</v>
      </c>
      <c r="O71" s="1661" t="s">
        <v>5</v>
      </c>
      <c r="P71" s="1643" t="s">
        <v>6</v>
      </c>
      <c r="Q71" s="1643" t="s">
        <v>61</v>
      </c>
      <c r="R71" s="1643" t="s">
        <v>7</v>
      </c>
      <c r="T71" s="1638" t="s">
        <v>128</v>
      </c>
      <c r="U71" s="1638"/>
      <c r="V71" s="1638"/>
      <c r="W71" s="1638"/>
      <c r="X71" s="1638"/>
      <c r="Y71" s="1638"/>
      <c r="Z71" s="1638"/>
      <c r="AA71" s="1638"/>
      <c r="AB71" s="1638"/>
      <c r="AC71" s="1638"/>
      <c r="AD71" s="1638"/>
      <c r="AE71" s="1638"/>
    </row>
    <row r="72" spans="2:31" ht="17.100000000000001" customHeight="1" x14ac:dyDescent="0.25">
      <c r="B72" s="1637"/>
      <c r="C72" s="1637"/>
      <c r="D72" s="1637"/>
      <c r="E72" s="1645"/>
      <c r="F72" s="1649"/>
      <c r="G72" s="1650"/>
      <c r="H72" s="1650"/>
      <c r="I72" s="1650"/>
      <c r="J72" s="1651"/>
      <c r="K72" s="1665"/>
      <c r="L72" s="1640"/>
      <c r="M72" s="1640"/>
      <c r="N72" s="1640"/>
      <c r="O72" s="1642"/>
      <c r="P72" s="1637"/>
      <c r="Q72" s="1637"/>
      <c r="R72" s="1637"/>
      <c r="T72" s="1234" t="s">
        <v>38</v>
      </c>
      <c r="U72" s="1234" t="s">
        <v>39</v>
      </c>
      <c r="V72" s="1234" t="s">
        <v>40</v>
      </c>
      <c r="W72" s="1234" t="s">
        <v>41</v>
      </c>
      <c r="X72" s="1234" t="s">
        <v>36</v>
      </c>
      <c r="Y72" s="1234" t="s">
        <v>42</v>
      </c>
      <c r="Z72" s="1234" t="s">
        <v>43</v>
      </c>
      <c r="AA72" s="1234" t="s">
        <v>44</v>
      </c>
      <c r="AB72" s="1234" t="s">
        <v>45</v>
      </c>
      <c r="AC72" s="1234" t="s">
        <v>46</v>
      </c>
      <c r="AD72" s="1234" t="s">
        <v>47</v>
      </c>
      <c r="AE72" s="1234" t="s">
        <v>48</v>
      </c>
    </row>
    <row r="73" spans="2:31" ht="17.100000000000001" customHeight="1" outlineLevel="1" x14ac:dyDescent="0.25">
      <c r="B73" s="318"/>
      <c r="C73" s="318"/>
      <c r="D73" s="198"/>
      <c r="E73" s="319"/>
      <c r="F73" s="397"/>
      <c r="G73" s="332"/>
      <c r="H73" s="398"/>
      <c r="I73" s="333"/>
      <c r="J73" s="324"/>
      <c r="K73" s="733"/>
      <c r="L73" s="212"/>
      <c r="M73" s="201"/>
      <c r="N73" s="212"/>
      <c r="O73" s="441"/>
      <c r="P73" s="201"/>
      <c r="Q73" s="201"/>
      <c r="R73" s="318"/>
      <c r="T73" s="747"/>
      <c r="U73" s="747"/>
      <c r="V73" s="747"/>
      <c r="W73" s="747"/>
      <c r="X73" s="748"/>
      <c r="Y73" s="747"/>
      <c r="Z73" s="747"/>
      <c r="AA73" s="747"/>
      <c r="AB73" s="747"/>
      <c r="AC73" s="747"/>
      <c r="AD73" s="747"/>
      <c r="AE73" s="747"/>
    </row>
    <row r="74" spans="2:31" ht="17.100000000000001" customHeight="1" outlineLevel="1" x14ac:dyDescent="0.25">
      <c r="B74" s="1237"/>
      <c r="C74" s="1237"/>
      <c r="D74" s="1238"/>
      <c r="E74" s="1242"/>
      <c r="F74" s="1243"/>
      <c r="G74" s="1244"/>
      <c r="H74" s="1244"/>
      <c r="I74" s="1245"/>
      <c r="J74" s="1223"/>
      <c r="K74" s="1239"/>
      <c r="L74" s="1250"/>
      <c r="M74" s="1248"/>
      <c r="N74" s="1251"/>
      <c r="O74" s="1029"/>
      <c r="P74" s="1241"/>
      <c r="Q74" s="1251"/>
      <c r="R74" s="1237"/>
      <c r="T74" s="1292"/>
      <c r="U74" s="1292"/>
      <c r="V74" s="1292"/>
      <c r="W74" s="1292"/>
      <c r="X74" s="1293"/>
      <c r="Y74" s="1292"/>
      <c r="Z74" s="1292"/>
      <c r="AA74" s="1292"/>
      <c r="AB74" s="1292"/>
      <c r="AC74" s="1292"/>
      <c r="AD74" s="1292"/>
      <c r="AE74" s="1292"/>
    </row>
    <row r="75" spans="2:31" ht="17.100000000000001" customHeight="1" outlineLevel="1" x14ac:dyDescent="0.25">
      <c r="B75" s="1248"/>
      <c r="C75" s="1248"/>
      <c r="D75" s="1238"/>
      <c r="E75" s="1242"/>
      <c r="F75" s="1243"/>
      <c r="G75" s="1244"/>
      <c r="H75" s="1244"/>
      <c r="I75" s="1245"/>
      <c r="J75" s="1223"/>
      <c r="K75" s="1440"/>
      <c r="L75" s="1250"/>
      <c r="M75" s="1248"/>
      <c r="N75" s="1251"/>
      <c r="O75" s="1029"/>
      <c r="P75" s="1349"/>
      <c r="Q75" s="1251"/>
      <c r="R75" s="1242"/>
      <c r="T75" s="1292"/>
      <c r="U75" s="1292"/>
      <c r="V75" s="1292"/>
      <c r="W75" s="1292"/>
      <c r="X75" s="1293"/>
      <c r="Y75" s="1292"/>
      <c r="Z75" s="1292"/>
      <c r="AA75" s="1292"/>
      <c r="AB75" s="1292"/>
      <c r="AC75" s="1292"/>
      <c r="AD75" s="1292"/>
      <c r="AE75" s="1292"/>
    </row>
    <row r="76" spans="2:31" ht="17.100000000000001" customHeight="1" outlineLevel="1" x14ac:dyDescent="0.25">
      <c r="B76" s="1317"/>
      <c r="C76" s="1248"/>
      <c r="D76" s="1238"/>
      <c r="E76" s="1288"/>
      <c r="F76" s="1289"/>
      <c r="G76" s="1290"/>
      <c r="H76" s="1290"/>
      <c r="I76" s="1291"/>
      <c r="J76" s="1281"/>
      <c r="K76" s="1282"/>
      <c r="L76" s="1283"/>
      <c r="M76" s="1528"/>
      <c r="N76" s="1529"/>
      <c r="O76" s="1530"/>
      <c r="P76" s="1529"/>
      <c r="Q76" s="1529"/>
      <c r="R76" s="1254"/>
      <c r="T76" s="1292"/>
      <c r="U76" s="1292"/>
      <c r="V76" s="1292"/>
      <c r="W76" s="1292"/>
      <c r="X76" s="1293"/>
      <c r="Y76" s="1292"/>
      <c r="Z76" s="1292"/>
      <c r="AA76" s="1292"/>
      <c r="AB76" s="1292"/>
      <c r="AC76" s="1292"/>
      <c r="AD76" s="1292"/>
      <c r="AE76" s="1292"/>
    </row>
    <row r="77" spans="2:31" ht="17.100000000000001" customHeight="1" x14ac:dyDescent="0.25">
      <c r="B77" s="337"/>
      <c r="C77" s="880"/>
      <c r="D77" s="881"/>
      <c r="E77" s="881"/>
      <c r="F77" s="399"/>
      <c r="G77" s="1294"/>
      <c r="H77" s="401"/>
      <c r="I77" s="1294"/>
      <c r="J77" s="1295"/>
      <c r="K77" s="1538"/>
      <c r="L77" s="1297"/>
      <c r="M77" s="1298"/>
      <c r="N77" s="1299"/>
      <c r="O77" s="507"/>
      <c r="P77" s="1300"/>
      <c r="Q77" s="1300"/>
      <c r="R77" s="505"/>
      <c r="S77" s="1"/>
      <c r="T77" s="747"/>
      <c r="U77" s="747"/>
      <c r="V77" s="747"/>
      <c r="W77" s="747"/>
      <c r="X77" s="748"/>
      <c r="Y77" s="747"/>
      <c r="Z77" s="747"/>
      <c r="AA77" s="747"/>
      <c r="AB77" s="747"/>
      <c r="AC77" s="747"/>
      <c r="AD77" s="747"/>
      <c r="AE77" s="747"/>
    </row>
    <row r="78" spans="2:31" ht="17.100000000000001" customHeight="1" x14ac:dyDescent="0.25">
      <c r="B78" s="94"/>
      <c r="C78" s="44" t="s">
        <v>0</v>
      </c>
      <c r="D78" s="44">
        <f>D74</f>
        <v>0</v>
      </c>
      <c r="E78" s="95"/>
      <c r="F78" s="46"/>
      <c r="G78" s="47"/>
      <c r="H78" s="48"/>
      <c r="I78" s="49"/>
      <c r="J78" s="275">
        <f>SUM(J73:J77)</f>
        <v>0</v>
      </c>
      <c r="K78" s="275">
        <f>SUM(K73:K77)</f>
        <v>0</v>
      </c>
      <c r="L78" s="275">
        <f>SUM(L73:L77)</f>
        <v>0</v>
      </c>
      <c r="M78" s="435"/>
      <c r="N78" s="97"/>
      <c r="O78" s="435"/>
      <c r="P78" s="97"/>
      <c r="Q78" s="97"/>
      <c r="R78" s="98"/>
      <c r="S78" s="23"/>
      <c r="T78" s="750"/>
      <c r="U78" s="750"/>
      <c r="V78" s="750"/>
      <c r="W78" s="750"/>
      <c r="X78" s="750"/>
      <c r="Y78" s="750"/>
      <c r="Z78" s="750"/>
      <c r="AA78" s="750"/>
      <c r="AB78" s="750"/>
      <c r="AC78" s="750"/>
      <c r="AD78" s="750"/>
      <c r="AE78" s="750"/>
    </row>
    <row r="79" spans="2:31" ht="17.100000000000001" customHeight="1" x14ac:dyDescent="0.25">
      <c r="B79" s="743"/>
      <c r="C79" s="743"/>
      <c r="D79" s="725"/>
      <c r="E79" s="1273"/>
      <c r="F79" s="1249"/>
      <c r="G79" s="745"/>
      <c r="H79" s="745"/>
      <c r="I79" s="746"/>
      <c r="J79" s="1186"/>
      <c r="K79" s="1286"/>
      <c r="L79" s="786"/>
      <c r="M79" s="1284"/>
      <c r="N79" s="1138"/>
      <c r="O79" s="1329"/>
      <c r="P79" s="1178"/>
      <c r="Q79" s="1138"/>
      <c r="R79" s="1254"/>
      <c r="T79" s="750"/>
      <c r="U79" s="750"/>
      <c r="V79" s="750"/>
      <c r="W79" s="750"/>
      <c r="X79" s="750"/>
      <c r="Y79" s="750"/>
      <c r="Z79" s="750"/>
      <c r="AA79" s="750"/>
      <c r="AB79" s="750"/>
      <c r="AC79" s="750"/>
      <c r="AD79" s="750"/>
      <c r="AE79" s="750"/>
    </row>
    <row r="80" spans="2:31" ht="17.100000000000001" customHeight="1" x14ac:dyDescent="0.25">
      <c r="B80" s="837"/>
      <c r="C80" s="837"/>
      <c r="D80" s="838"/>
      <c r="E80" s="1273"/>
      <c r="F80" s="1249"/>
      <c r="G80" s="745"/>
      <c r="H80" s="745"/>
      <c r="I80" s="746"/>
      <c r="J80" s="1186"/>
      <c r="K80" s="1282"/>
      <c r="L80" s="786"/>
      <c r="M80" s="1284"/>
      <c r="N80" s="1138"/>
      <c r="O80" s="1311"/>
      <c r="P80" s="1138"/>
      <c r="Q80" s="1138"/>
      <c r="R80" s="1254"/>
      <c r="T80" s="750"/>
      <c r="U80" s="750"/>
      <c r="V80" s="750"/>
      <c r="W80" s="750"/>
      <c r="X80" s="750"/>
      <c r="Y80" s="750"/>
      <c r="Z80" s="750"/>
      <c r="AA80" s="750"/>
      <c r="AB80" s="750"/>
      <c r="AC80" s="750"/>
      <c r="AD80" s="750"/>
      <c r="AE80" s="750"/>
    </row>
    <row r="81" spans="2:31" ht="17.100000000000001" customHeight="1" x14ac:dyDescent="0.25">
      <c r="B81" s="837"/>
      <c r="C81" s="837"/>
      <c r="D81" s="838"/>
      <c r="E81" s="1273"/>
      <c r="F81" s="1249"/>
      <c r="G81" s="745"/>
      <c r="H81" s="745"/>
      <c r="I81" s="746"/>
      <c r="J81" s="1186"/>
      <c r="K81" s="1282"/>
      <c r="L81" s="786"/>
      <c r="M81" s="1284"/>
      <c r="N81" s="1138"/>
      <c r="O81" s="1311"/>
      <c r="P81" s="1138"/>
      <c r="Q81" s="1138"/>
      <c r="R81" s="1254"/>
      <c r="T81" s="750"/>
      <c r="U81" s="750"/>
      <c r="V81" s="750"/>
      <c r="W81" s="750"/>
      <c r="X81" s="750"/>
      <c r="Y81" s="750"/>
      <c r="Z81" s="750"/>
      <c r="AA81" s="750"/>
      <c r="AB81" s="750"/>
      <c r="AC81" s="750"/>
      <c r="AD81" s="750"/>
      <c r="AE81" s="750"/>
    </row>
    <row r="82" spans="2:31" ht="17.100000000000001" customHeight="1" x14ac:dyDescent="0.25">
      <c r="B82" s="837"/>
      <c r="C82" s="837"/>
      <c r="D82" s="838"/>
      <c r="E82" s="1273"/>
      <c r="F82" s="1249"/>
      <c r="G82" s="745"/>
      <c r="H82" s="745"/>
      <c r="I82" s="746"/>
      <c r="J82" s="1186"/>
      <c r="K82" s="1282"/>
      <c r="L82" s="786"/>
      <c r="M82" s="1284"/>
      <c r="N82" s="1138"/>
      <c r="O82" s="1311"/>
      <c r="P82" s="1138"/>
      <c r="Q82" s="1138"/>
      <c r="R82" s="1254"/>
      <c r="T82" s="750"/>
      <c r="U82" s="750"/>
      <c r="V82" s="750"/>
      <c r="W82" s="750"/>
      <c r="X82" s="750"/>
      <c r="Y82" s="750"/>
      <c r="Z82" s="750"/>
      <c r="AA82" s="750"/>
      <c r="AB82" s="750"/>
      <c r="AC82" s="750"/>
      <c r="AD82" s="750"/>
      <c r="AE82" s="750"/>
    </row>
    <row r="83" spans="2:31" ht="17.100000000000001" customHeight="1" x14ac:dyDescent="0.25">
      <c r="B83" s="344"/>
      <c r="C83" s="344"/>
      <c r="D83" s="338"/>
      <c r="E83" s="1242"/>
      <c r="F83" s="1243"/>
      <c r="G83" s="1244"/>
      <c r="H83" s="1244"/>
      <c r="I83" s="1245"/>
      <c r="J83" s="1223"/>
      <c r="K83" s="635"/>
      <c r="L83" s="731"/>
      <c r="M83" s="1070"/>
      <c r="N83" s="732"/>
      <c r="O83" s="547"/>
      <c r="P83" s="353"/>
      <c r="Q83" s="732"/>
      <c r="R83" s="355"/>
      <c r="T83" s="750"/>
      <c r="U83" s="750"/>
      <c r="V83" s="750"/>
      <c r="W83" s="750"/>
      <c r="X83" s="750"/>
      <c r="Y83" s="750"/>
      <c r="Z83" s="750"/>
      <c r="AA83" s="750"/>
      <c r="AB83" s="750"/>
      <c r="AC83" s="750"/>
      <c r="AD83" s="750"/>
      <c r="AE83" s="750"/>
    </row>
    <row r="84" spans="2:31" ht="17.100000000000001" customHeight="1" outlineLevel="1" x14ac:dyDescent="0.25">
      <c r="B84" s="74"/>
      <c r="C84" s="44" t="s">
        <v>0</v>
      </c>
      <c r="D84" s="44">
        <f>D80</f>
        <v>0</v>
      </c>
      <c r="E84" s="75"/>
      <c r="F84" s="46"/>
      <c r="G84" s="47"/>
      <c r="H84" s="48"/>
      <c r="I84" s="49"/>
      <c r="J84" s="50">
        <f>SUM(J79:J83)</f>
        <v>0</v>
      </c>
      <c r="K84" s="275">
        <f>SUM(K79:K83)</f>
        <v>0</v>
      </c>
      <c r="L84" s="275">
        <f>SUM(L79:L83)</f>
        <v>0</v>
      </c>
      <c r="M84" s="224"/>
      <c r="N84" s="224"/>
      <c r="O84" s="436"/>
      <c r="P84" s="52"/>
      <c r="Q84" s="52"/>
      <c r="R84" s="53"/>
      <c r="T84" s="750"/>
      <c r="U84" s="750"/>
      <c r="V84" s="750"/>
      <c r="W84" s="750"/>
      <c r="X84" s="750"/>
      <c r="Y84" s="750"/>
      <c r="Z84" s="750"/>
      <c r="AA84" s="750"/>
      <c r="AB84" s="750"/>
      <c r="AC84" s="750"/>
      <c r="AD84" s="750"/>
      <c r="AE84" s="750"/>
    </row>
    <row r="85" spans="2:31" ht="7.5" customHeight="1" x14ac:dyDescent="0.25">
      <c r="F85" s="301"/>
      <c r="H85" s="301"/>
      <c r="J85" s="301"/>
      <c r="L85" s="305"/>
      <c r="T85" s="350"/>
      <c r="U85" s="350"/>
      <c r="V85" s="350"/>
      <c r="W85" s="350"/>
      <c r="X85" s="350"/>
      <c r="Y85" s="350"/>
      <c r="Z85" s="350"/>
      <c r="AA85" s="350"/>
      <c r="AB85" s="350"/>
      <c r="AC85" s="350"/>
      <c r="AD85" s="350"/>
      <c r="AE85" s="350"/>
    </row>
    <row r="86" spans="2:31" ht="17.100000000000001" customHeight="1" x14ac:dyDescent="0.25">
      <c r="B86" s="1428">
        <f>COUNT(B73:B85)</f>
        <v>0</v>
      </c>
      <c r="C86" s="44" t="s">
        <v>60</v>
      </c>
      <c r="D86" s="44">
        <f>D78+D84</f>
        <v>0</v>
      </c>
      <c r="E86" s="75"/>
      <c r="F86" s="122"/>
      <c r="G86" s="76"/>
      <c r="H86" s="123"/>
      <c r="I86" s="77"/>
      <c r="J86" s="297">
        <f>J78+J84</f>
        <v>0</v>
      </c>
      <c r="K86" s="275">
        <f>K78+K84</f>
        <v>0</v>
      </c>
      <c r="L86" s="275">
        <f>L78+L84</f>
        <v>0</v>
      </c>
      <c r="M86" s="224"/>
      <c r="N86" s="224"/>
      <c r="O86" s="438"/>
      <c r="P86" s="52"/>
      <c r="Q86" s="52"/>
      <c r="R86" s="53"/>
      <c r="T86" s="178">
        <f t="shared" ref="T86:AE86" si="1">SUM(T73:T85)</f>
        <v>0</v>
      </c>
      <c r="U86" s="178">
        <f t="shared" si="1"/>
        <v>0</v>
      </c>
      <c r="V86" s="178">
        <f t="shared" si="1"/>
        <v>0</v>
      </c>
      <c r="W86" s="178">
        <f t="shared" si="1"/>
        <v>0</v>
      </c>
      <c r="X86" s="178">
        <f t="shared" si="1"/>
        <v>0</v>
      </c>
      <c r="Y86" s="178">
        <f t="shared" si="1"/>
        <v>0</v>
      </c>
      <c r="Z86" s="178">
        <f t="shared" si="1"/>
        <v>0</v>
      </c>
      <c r="AA86" s="178">
        <f t="shared" si="1"/>
        <v>0</v>
      </c>
      <c r="AB86" s="178">
        <f t="shared" si="1"/>
        <v>0</v>
      </c>
      <c r="AC86" s="178">
        <f t="shared" si="1"/>
        <v>0</v>
      </c>
      <c r="AD86" s="178">
        <f t="shared" si="1"/>
        <v>0</v>
      </c>
      <c r="AE86" s="178">
        <f t="shared" si="1"/>
        <v>0</v>
      </c>
    </row>
    <row r="87" spans="2:31" ht="7.5" customHeight="1" x14ac:dyDescent="0.25">
      <c r="B87" s="99"/>
      <c r="C87" s="99"/>
      <c r="D87" s="99"/>
      <c r="E87" s="99"/>
      <c r="F87" s="279"/>
      <c r="G87" s="99"/>
      <c r="H87" s="279"/>
      <c r="I87" s="99"/>
      <c r="J87" s="279"/>
      <c r="K87" s="1151"/>
      <c r="L87" s="279"/>
      <c r="M87" s="177"/>
      <c r="N87" s="205"/>
      <c r="O87" s="452"/>
      <c r="P87" s="99"/>
      <c r="Q87" s="99"/>
      <c r="R87" s="99"/>
    </row>
    <row r="88" spans="2:31" ht="17.100000000000001" customHeight="1" thickBot="1" x14ac:dyDescent="0.3">
      <c r="B88" s="100">
        <f>B86+B68</f>
        <v>0</v>
      </c>
      <c r="C88" s="100" t="s">
        <v>8</v>
      </c>
      <c r="D88" s="101">
        <f>D86+D68</f>
        <v>0</v>
      </c>
      <c r="E88" s="102"/>
      <c r="F88" s="103"/>
      <c r="G88" s="104"/>
      <c r="H88" s="103"/>
      <c r="I88" s="104"/>
      <c r="J88" s="304">
        <f>J86+J68</f>
        <v>0</v>
      </c>
      <c r="K88" s="1156">
        <f>K68+K86</f>
        <v>0</v>
      </c>
      <c r="L88" s="304">
        <f>L68+L86</f>
        <v>0</v>
      </c>
      <c r="M88" s="469"/>
      <c r="N88" s="1537"/>
      <c r="O88" s="453"/>
      <c r="P88" s="107"/>
      <c r="Q88" s="107"/>
      <c r="R88" s="108"/>
      <c r="T88" s="178">
        <f t="shared" ref="T88:AE88" si="2">T86+T68</f>
        <v>0</v>
      </c>
      <c r="U88" s="178">
        <f t="shared" si="2"/>
        <v>0</v>
      </c>
      <c r="V88" s="178">
        <f t="shared" si="2"/>
        <v>0</v>
      </c>
      <c r="W88" s="178">
        <f t="shared" si="2"/>
        <v>0</v>
      </c>
      <c r="X88" s="178">
        <f t="shared" si="2"/>
        <v>0</v>
      </c>
      <c r="Y88" s="178">
        <f t="shared" si="2"/>
        <v>0</v>
      </c>
      <c r="Z88" s="178">
        <f t="shared" si="2"/>
        <v>0</v>
      </c>
      <c r="AA88" s="178">
        <f t="shared" si="2"/>
        <v>0</v>
      </c>
      <c r="AB88" s="178">
        <f t="shared" si="2"/>
        <v>0</v>
      </c>
      <c r="AC88" s="178">
        <f t="shared" si="2"/>
        <v>0</v>
      </c>
      <c r="AD88" s="178">
        <f t="shared" si="2"/>
        <v>0</v>
      </c>
      <c r="AE88" s="178">
        <f t="shared" si="2"/>
        <v>0</v>
      </c>
    </row>
    <row r="89" spans="2:31" ht="17.100000000000001" customHeight="1" thickTop="1" x14ac:dyDescent="0.25"/>
    <row r="90" spans="2:31" ht="17.100000000000001" customHeight="1" x14ac:dyDescent="0.25">
      <c r="B90" s="111" t="str">
        <f>Rekap!B25</f>
        <v>Jember, 31 Januari 2020</v>
      </c>
    </row>
    <row r="91" spans="2:31" ht="17.100000000000001" customHeight="1" x14ac:dyDescent="0.25">
      <c r="B91" s="112" t="s">
        <v>1</v>
      </c>
    </row>
    <row r="92" spans="2:31" ht="17.100000000000001" customHeight="1" x14ac:dyDescent="0.25">
      <c r="B92" s="112"/>
    </row>
    <row r="93" spans="2:31" ht="17.100000000000001" customHeight="1" x14ac:dyDescent="0.25">
      <c r="B93" s="112"/>
    </row>
    <row r="94" spans="2:31" ht="17.100000000000001" customHeight="1" x14ac:dyDescent="0.25"/>
    <row r="96" spans="2:31" s="222" customFormat="1" ht="21" customHeight="1" x14ac:dyDescent="0.2">
      <c r="K96" s="1157"/>
      <c r="O96" s="454"/>
    </row>
  </sheetData>
  <mergeCells count="63">
    <mergeCell ref="O71:O72"/>
    <mergeCell ref="P71:P72"/>
    <mergeCell ref="Q71:Q72"/>
    <mergeCell ref="R71:R72"/>
    <mergeCell ref="T71:AE71"/>
    <mergeCell ref="T53:AE53"/>
    <mergeCell ref="B71:B72"/>
    <mergeCell ref="C71:C72"/>
    <mergeCell ref="D71:D72"/>
    <mergeCell ref="E71:E72"/>
    <mergeCell ref="F71:J72"/>
    <mergeCell ref="K71:K72"/>
    <mergeCell ref="L71:L72"/>
    <mergeCell ref="M71:M72"/>
    <mergeCell ref="N71:N72"/>
    <mergeCell ref="M53:M54"/>
    <mergeCell ref="N53:N54"/>
    <mergeCell ref="O53:O54"/>
    <mergeCell ref="P53:P54"/>
    <mergeCell ref="Q53:Q54"/>
    <mergeCell ref="R53:R54"/>
    <mergeCell ref="B47:R47"/>
    <mergeCell ref="B48:R48"/>
    <mergeCell ref="B49:P49"/>
    <mergeCell ref="B53:B54"/>
    <mergeCell ref="C53:C54"/>
    <mergeCell ref="D53:D54"/>
    <mergeCell ref="E53:E54"/>
    <mergeCell ref="F53:J54"/>
    <mergeCell ref="K53:K54"/>
    <mergeCell ref="L53:L54"/>
    <mergeCell ref="O26:O27"/>
    <mergeCell ref="P26:P27"/>
    <mergeCell ref="Q26:Q27"/>
    <mergeCell ref="R26:R27"/>
    <mergeCell ref="B44:M44"/>
    <mergeCell ref="B46:R46"/>
    <mergeCell ref="R8:R9"/>
    <mergeCell ref="B26:B27"/>
    <mergeCell ref="C26:C27"/>
    <mergeCell ref="D26:D27"/>
    <mergeCell ref="E26:E27"/>
    <mergeCell ref="F26:J27"/>
    <mergeCell ref="K26:K27"/>
    <mergeCell ref="L26:L27"/>
    <mergeCell ref="M26:M27"/>
    <mergeCell ref="N26:N27"/>
    <mergeCell ref="L8:L9"/>
    <mergeCell ref="M8:M9"/>
    <mergeCell ref="N8:N9"/>
    <mergeCell ref="O8:O9"/>
    <mergeCell ref="P8:P9"/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</mergeCells>
  <printOptions horizontalCentered="1"/>
  <pageMargins left="0.39370078740157483" right="0" top="0.51181102362204722" bottom="0.11811023622047245" header="0" footer="0"/>
  <pageSetup paperSize="9" fitToHeight="0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A1:AE94"/>
  <sheetViews>
    <sheetView showOutlineSymbols="0" topLeftCell="A73" zoomScale="85" zoomScaleNormal="85" workbookViewId="0">
      <selection activeCell="B10" sqref="B10:R20"/>
    </sheetView>
  </sheetViews>
  <sheetFormatPr defaultColWidth="9.140625" defaultRowHeight="21" customHeight="1" outlineLevelRow="1" outlineLevelCol="1" x14ac:dyDescent="0.25"/>
  <cols>
    <col min="1" max="1" width="5" style="22" customWidth="1"/>
    <col min="2" max="2" width="5.140625" style="22" customWidth="1"/>
    <col min="3" max="3" width="11.42578125" style="22" customWidth="1"/>
    <col min="4" max="4" width="5.7109375" style="22" customWidth="1"/>
    <col min="5" max="5" width="10.85546875" style="24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0" style="25" customWidth="1"/>
    <col min="11" max="11" width="10" style="27" customWidth="1"/>
    <col min="12" max="12" width="9.28515625" style="22" customWidth="1"/>
    <col min="13" max="13" width="11.42578125" style="28" customWidth="1"/>
    <col min="14" max="14" width="13.5703125" style="22" customWidth="1"/>
    <col min="15" max="15" width="12" style="429" customWidth="1"/>
    <col min="16" max="16" width="10.7109375" style="22" customWidth="1"/>
    <col min="17" max="17" width="10.7109375" style="22" bestFit="1" customWidth="1"/>
    <col min="18" max="18" width="24.42578125" style="22" customWidth="1"/>
    <col min="19" max="16384" width="9.140625" style="22"/>
  </cols>
  <sheetData>
    <row r="1" spans="1:31" ht="21" customHeight="1" x14ac:dyDescent="0.25">
      <c r="C1" s="23"/>
    </row>
    <row r="2" spans="1:31" ht="21" customHeight="1" x14ac:dyDescent="0.25">
      <c r="B2" s="1652" t="s">
        <v>14</v>
      </c>
      <c r="C2" s="1652"/>
      <c r="D2" s="1652"/>
      <c r="E2" s="1652"/>
      <c r="F2" s="1652"/>
      <c r="G2" s="1652"/>
      <c r="H2" s="1652"/>
      <c r="I2" s="1652"/>
      <c r="J2" s="1652"/>
      <c r="K2" s="1652"/>
      <c r="L2" s="1652"/>
      <c r="M2" s="1652"/>
      <c r="N2" s="1652"/>
      <c r="O2" s="1652"/>
      <c r="P2" s="1652"/>
      <c r="Q2" s="1652"/>
      <c r="R2" s="1652"/>
    </row>
    <row r="3" spans="1:31" ht="21" customHeight="1" x14ac:dyDescent="0.25">
      <c r="B3" s="1652" t="s">
        <v>1</v>
      </c>
      <c r="C3" s="1652"/>
      <c r="D3" s="1652"/>
      <c r="E3" s="1652"/>
      <c r="F3" s="1652"/>
      <c r="G3" s="1652"/>
      <c r="H3" s="1652"/>
      <c r="I3" s="1652"/>
      <c r="J3" s="1652"/>
      <c r="K3" s="1652"/>
      <c r="L3" s="1652"/>
      <c r="M3" s="1652"/>
      <c r="N3" s="1652"/>
      <c r="O3" s="1652"/>
      <c r="P3" s="1652"/>
      <c r="Q3" s="1652"/>
      <c r="R3" s="1652"/>
    </row>
    <row r="4" spans="1:31" ht="21" customHeight="1" x14ac:dyDescent="0.25">
      <c r="B4" s="1652" t="str">
        <f>Rekap!B3</f>
        <v>BULAN JANUARI 2020</v>
      </c>
      <c r="C4" s="1652"/>
      <c r="D4" s="1652"/>
      <c r="E4" s="1652"/>
      <c r="F4" s="1652"/>
      <c r="G4" s="1652"/>
      <c r="H4" s="1652"/>
      <c r="I4" s="1652"/>
      <c r="J4" s="1652"/>
      <c r="K4" s="1652"/>
      <c r="L4" s="1652"/>
      <c r="M4" s="1652"/>
      <c r="N4" s="1652"/>
      <c r="O4" s="1652"/>
      <c r="P4" s="1652"/>
      <c r="Q4" s="1652"/>
      <c r="R4" s="1652"/>
    </row>
    <row r="5" spans="1:31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430"/>
      <c r="P5" s="211"/>
      <c r="Q5" s="211"/>
      <c r="R5" s="211"/>
    </row>
    <row r="6" spans="1:31" ht="18" customHeight="1" thickTop="1" x14ac:dyDescent="0.25">
      <c r="B6" s="30" t="s">
        <v>15</v>
      </c>
      <c r="C6" s="31" t="s">
        <v>30</v>
      </c>
      <c r="D6" s="374"/>
      <c r="E6" s="374"/>
      <c r="F6" s="33"/>
      <c r="G6" s="374"/>
      <c r="H6" s="33"/>
      <c r="I6" s="374"/>
      <c r="J6" s="374"/>
      <c r="L6" s="374"/>
      <c r="M6" s="374"/>
    </row>
    <row r="7" spans="1:31" ht="18" customHeight="1" x14ac:dyDescent="0.25">
      <c r="B7" s="30" t="s">
        <v>22</v>
      </c>
      <c r="C7" s="31" t="str">
        <f>'BMP 4'!C7</f>
        <v>Proses sd. 2019</v>
      </c>
      <c r="D7" s="374"/>
      <c r="E7" s="32"/>
      <c r="F7" s="33"/>
      <c r="G7" s="374"/>
      <c r="H7" s="33"/>
      <c r="I7" s="374"/>
      <c r="J7" s="374"/>
      <c r="L7" s="374"/>
      <c r="M7" s="374"/>
    </row>
    <row r="8" spans="1:31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59" t="s">
        <v>11</v>
      </c>
      <c r="L8" s="1659" t="s">
        <v>13</v>
      </c>
      <c r="M8" s="1660" t="s">
        <v>49</v>
      </c>
      <c r="N8" s="1660" t="s">
        <v>50</v>
      </c>
      <c r="O8" s="1661" t="s">
        <v>5</v>
      </c>
      <c r="P8" s="1643" t="s">
        <v>6</v>
      </c>
      <c r="Q8" s="1643" t="s">
        <v>61</v>
      </c>
      <c r="R8" s="1643" t="s">
        <v>7</v>
      </c>
    </row>
    <row r="9" spans="1:31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40"/>
      <c r="L9" s="1640"/>
      <c r="M9" s="1640"/>
      <c r="N9" s="1640"/>
      <c r="O9" s="1642"/>
      <c r="P9" s="1637"/>
      <c r="Q9" s="1637"/>
      <c r="R9" s="1637"/>
    </row>
    <row r="10" spans="1:31" s="1069" customFormat="1" ht="17.100000000000001" customHeight="1" x14ac:dyDescent="0.25">
      <c r="A10" s="22"/>
      <c r="B10" s="1139"/>
      <c r="C10" s="837"/>
      <c r="D10" s="838"/>
      <c r="E10" s="1140"/>
      <c r="F10" s="1141"/>
      <c r="G10" s="844"/>
      <c r="H10" s="1142"/>
      <c r="I10" s="846"/>
      <c r="J10" s="854"/>
      <c r="K10" s="695"/>
      <c r="L10" s="1136"/>
      <c r="M10" s="848"/>
      <c r="N10" s="1137"/>
      <c r="O10" s="849"/>
      <c r="P10" s="1138"/>
      <c r="Q10" s="1138"/>
      <c r="R10" s="836"/>
      <c r="S10" s="1143"/>
      <c r="T10" s="1144"/>
      <c r="U10" s="1144"/>
      <c r="V10" s="1144"/>
      <c r="W10" s="1144"/>
      <c r="X10" s="1144"/>
      <c r="Y10" s="1144"/>
      <c r="Z10" s="1144"/>
      <c r="AA10" s="1144"/>
      <c r="AB10" s="1144"/>
      <c r="AC10" s="1144"/>
      <c r="AD10" s="1144"/>
      <c r="AE10" s="1144"/>
    </row>
    <row r="11" spans="1:31" s="1069" customFormat="1" ht="17.100000000000001" customHeight="1" x14ac:dyDescent="0.25">
      <c r="A11" s="22"/>
      <c r="B11" s="652"/>
      <c r="C11" s="652"/>
      <c r="D11" s="725"/>
      <c r="E11" s="723"/>
      <c r="F11" s="1249"/>
      <c r="G11" s="1256"/>
      <c r="H11" s="1256"/>
      <c r="I11" s="1257"/>
      <c r="J11" s="1186"/>
      <c r="K11" s="1146"/>
      <c r="L11" s="701"/>
      <c r="M11" s="753"/>
      <c r="N11" s="701"/>
      <c r="O11" s="1274"/>
      <c r="P11" s="732"/>
      <c r="Q11" s="690"/>
      <c r="R11" s="696"/>
      <c r="S11" s="1143"/>
      <c r="T11" s="1144"/>
      <c r="U11" s="1144"/>
      <c r="V11" s="1144"/>
      <c r="W11" s="1144"/>
      <c r="X11" s="1144"/>
      <c r="Y11" s="1144"/>
      <c r="Z11" s="1144"/>
      <c r="AA11" s="1144"/>
      <c r="AB11" s="1144"/>
      <c r="AC11" s="1144"/>
      <c r="AD11" s="1144"/>
      <c r="AE11" s="1144"/>
    </row>
    <row r="12" spans="1:31" ht="17.100000000000001" customHeight="1" x14ac:dyDescent="0.25">
      <c r="B12" s="114"/>
      <c r="C12" s="114"/>
      <c r="D12" s="38"/>
      <c r="E12" s="559"/>
      <c r="F12" s="39"/>
      <c r="G12" s="40"/>
      <c r="H12" s="41"/>
      <c r="I12" s="42"/>
      <c r="J12" s="156"/>
      <c r="K12" s="692"/>
      <c r="L12" s="693"/>
      <c r="M12" s="131"/>
      <c r="N12" s="148"/>
      <c r="O12" s="442"/>
      <c r="P12" s="61"/>
      <c r="Q12" s="61"/>
      <c r="R12" s="652"/>
      <c r="T12" s="1145"/>
      <c r="U12" s="1145"/>
      <c r="V12" s="1145"/>
      <c r="W12" s="1145"/>
      <c r="X12" s="1145"/>
      <c r="Y12" s="1145"/>
      <c r="Z12" s="1145"/>
      <c r="AA12" s="1145"/>
      <c r="AB12" s="1145"/>
      <c r="AC12" s="1145"/>
      <c r="AD12" s="1145"/>
      <c r="AE12" s="1145"/>
    </row>
    <row r="13" spans="1:31" ht="17.100000000000001" customHeight="1" x14ac:dyDescent="0.25">
      <c r="B13" s="74"/>
      <c r="C13" s="44"/>
      <c r="D13" s="44"/>
      <c r="E13" s="75"/>
      <c r="F13" s="122"/>
      <c r="G13" s="76"/>
      <c r="H13" s="123"/>
      <c r="I13" s="77"/>
      <c r="J13" s="50"/>
      <c r="K13" s="50"/>
      <c r="L13" s="50"/>
      <c r="M13" s="224"/>
      <c r="N13" s="224"/>
      <c r="O13" s="432"/>
      <c r="P13" s="52"/>
      <c r="Q13" s="52"/>
      <c r="R13" s="53"/>
      <c r="T13" s="1145"/>
      <c r="U13" s="1145"/>
      <c r="V13" s="1145"/>
      <c r="W13" s="1145"/>
      <c r="X13" s="1145"/>
      <c r="Y13" s="1145"/>
      <c r="Z13" s="1145"/>
      <c r="AA13" s="1145"/>
      <c r="AB13" s="1145"/>
      <c r="AC13" s="1145"/>
      <c r="AD13" s="1145"/>
      <c r="AE13" s="1145"/>
    </row>
    <row r="14" spans="1:31" ht="17.100000000000001" customHeight="1" x14ac:dyDescent="0.25">
      <c r="B14" s="822"/>
      <c r="C14" s="823"/>
      <c r="D14" s="823"/>
      <c r="E14" s="824"/>
      <c r="F14" s="825"/>
      <c r="G14" s="826"/>
      <c r="H14" s="827"/>
      <c r="I14" s="828"/>
      <c r="J14" s="829"/>
      <c r="K14" s="830"/>
      <c r="L14" s="830"/>
      <c r="M14" s="831"/>
      <c r="N14" s="830"/>
      <c r="O14" s="832"/>
      <c r="P14" s="833"/>
      <c r="Q14" s="833"/>
      <c r="R14" s="834"/>
      <c r="S14" s="23"/>
      <c r="T14" s="23"/>
      <c r="U14" s="23"/>
    </row>
    <row r="15" spans="1:31" ht="17.100000000000001" customHeight="1" x14ac:dyDescent="0.25">
      <c r="B15" s="652"/>
      <c r="C15" s="652"/>
      <c r="D15" s="653"/>
      <c r="E15" s="697"/>
      <c r="F15" s="688"/>
      <c r="G15" s="1256"/>
      <c r="H15" s="1256"/>
      <c r="I15" s="1257"/>
      <c r="J15" s="698"/>
      <c r="K15" s="699"/>
      <c r="L15" s="700"/>
      <c r="M15" s="689"/>
      <c r="N15" s="691"/>
      <c r="O15" s="687"/>
      <c r="P15" s="691"/>
      <c r="Q15" s="690"/>
      <c r="R15" s="696"/>
      <c r="S15" s="23"/>
      <c r="T15" s="23"/>
      <c r="U15" s="23"/>
    </row>
    <row r="16" spans="1:31" ht="17.100000000000001" customHeight="1" x14ac:dyDescent="0.25">
      <c r="B16" s="520"/>
      <c r="C16" s="350"/>
      <c r="D16" s="851"/>
      <c r="E16" s="931"/>
      <c r="F16" s="932"/>
      <c r="G16" s="400"/>
      <c r="H16" s="933"/>
      <c r="I16" s="402"/>
      <c r="J16" s="934"/>
      <c r="K16" s="341"/>
      <c r="L16" s="341"/>
      <c r="M16" s="342"/>
      <c r="N16" s="342"/>
      <c r="O16" s="507"/>
      <c r="P16" s="341"/>
      <c r="Q16" s="341"/>
      <c r="R16" s="341"/>
    </row>
    <row r="17" spans="2:24" ht="17.100000000000001" customHeight="1" x14ac:dyDescent="0.25">
      <c r="B17" s="74"/>
      <c r="C17" s="44"/>
      <c r="D17" s="44"/>
      <c r="E17" s="75"/>
      <c r="F17" s="122"/>
      <c r="G17" s="76"/>
      <c r="H17" s="123"/>
      <c r="I17" s="77"/>
      <c r="J17" s="50"/>
      <c r="K17" s="50"/>
      <c r="L17" s="50"/>
      <c r="M17" s="224"/>
      <c r="N17" s="224"/>
      <c r="O17" s="432"/>
      <c r="P17" s="52"/>
      <c r="Q17" s="52"/>
      <c r="R17" s="53"/>
    </row>
    <row r="18" spans="2:24" ht="17.100000000000001" customHeight="1" x14ac:dyDescent="0.25">
      <c r="B18" s="822"/>
      <c r="C18" s="823"/>
      <c r="D18" s="823"/>
      <c r="E18" s="824"/>
      <c r="F18" s="825"/>
      <c r="G18" s="826"/>
      <c r="H18" s="827"/>
      <c r="I18" s="828"/>
      <c r="J18" s="829"/>
      <c r="K18" s="830"/>
      <c r="L18" s="830"/>
      <c r="M18" s="831"/>
      <c r="N18" s="830"/>
      <c r="O18" s="832"/>
      <c r="P18" s="833"/>
      <c r="Q18" s="833"/>
      <c r="R18" s="834"/>
      <c r="S18" s="23"/>
      <c r="T18" s="23"/>
      <c r="U18" s="23"/>
    </row>
    <row r="19" spans="2:24" ht="17.100000000000001" customHeight="1" x14ac:dyDescent="0.25">
      <c r="B19" s="652"/>
      <c r="C19" s="652"/>
      <c r="D19" s="653"/>
      <c r="E19" s="697"/>
      <c r="F19" s="688"/>
      <c r="G19" s="1256"/>
      <c r="H19" s="1256"/>
      <c r="I19" s="1257"/>
      <c r="J19" s="698"/>
      <c r="K19" s="699"/>
      <c r="L19" s="700"/>
      <c r="M19" s="689"/>
      <c r="N19" s="691"/>
      <c r="O19" s="687"/>
      <c r="P19" s="691"/>
      <c r="Q19" s="690"/>
      <c r="R19" s="696"/>
      <c r="S19" s="23"/>
      <c r="T19" s="23"/>
      <c r="U19" s="23"/>
    </row>
    <row r="20" spans="2:24" ht="17.100000000000001" customHeight="1" x14ac:dyDescent="0.25">
      <c r="B20" s="520"/>
      <c r="C20" s="350"/>
      <c r="D20" s="851"/>
      <c r="E20" s="931"/>
      <c r="F20" s="932"/>
      <c r="G20" s="400"/>
      <c r="H20" s="933"/>
      <c r="I20" s="402"/>
      <c r="J20" s="934"/>
      <c r="K20" s="341"/>
      <c r="L20" s="341"/>
      <c r="M20" s="342"/>
      <c r="N20" s="342"/>
      <c r="O20" s="507"/>
      <c r="P20" s="341"/>
      <c r="Q20" s="341"/>
      <c r="R20" s="341"/>
    </row>
    <row r="21" spans="2:24" ht="17.100000000000001" customHeight="1" x14ac:dyDescent="0.25">
      <c r="B21" s="74"/>
      <c r="C21" s="44" t="s">
        <v>0</v>
      </c>
      <c r="D21" s="44">
        <f>D19</f>
        <v>0</v>
      </c>
      <c r="E21" s="75"/>
      <c r="F21" s="122"/>
      <c r="G21" s="76"/>
      <c r="H21" s="123"/>
      <c r="I21" s="77"/>
      <c r="J21" s="50">
        <f>SUM(J18:J20)</f>
        <v>0</v>
      </c>
      <c r="K21" s="50">
        <f>SUM(K18:K20)</f>
        <v>0</v>
      </c>
      <c r="L21" s="50">
        <f>SUM(L18:L20)</f>
        <v>0</v>
      </c>
      <c r="M21" s="224"/>
      <c r="N21" s="224"/>
      <c r="O21" s="432"/>
      <c r="P21" s="52"/>
      <c r="Q21" s="52"/>
      <c r="R21" s="53"/>
    </row>
    <row r="22" spans="2:24" ht="7.5" customHeight="1" x14ac:dyDescent="0.25">
      <c r="B22" s="63"/>
      <c r="C22" s="64"/>
      <c r="D22" s="64"/>
      <c r="E22" s="63"/>
      <c r="F22" s="68"/>
      <c r="G22" s="66"/>
      <c r="H22" s="68"/>
      <c r="I22" s="67"/>
      <c r="J22" s="68"/>
      <c r="K22" s="69"/>
      <c r="O22" s="437"/>
      <c r="P22" s="71"/>
      <c r="Q22" s="71"/>
      <c r="R22" s="72"/>
      <c r="S22" s="73"/>
      <c r="T22" s="73"/>
      <c r="U22" s="73"/>
      <c r="V22" s="109"/>
      <c r="W22" s="109"/>
      <c r="X22" s="109"/>
    </row>
    <row r="23" spans="2:24" ht="17.100000000000001" customHeight="1" x14ac:dyDescent="0.25">
      <c r="B23" s="1554">
        <f>COUNT(B10:B22)</f>
        <v>0</v>
      </c>
      <c r="C23" s="44" t="s">
        <v>59</v>
      </c>
      <c r="D23" s="44">
        <f>D13+D17+D21</f>
        <v>0</v>
      </c>
      <c r="E23" s="75"/>
      <c r="F23" s="122"/>
      <c r="G23" s="76"/>
      <c r="H23" s="123"/>
      <c r="I23" s="77"/>
      <c r="J23" s="427">
        <f>J13+J17+J21</f>
        <v>0</v>
      </c>
      <c r="K23" s="50">
        <f>K13+K17+K21</f>
        <v>0</v>
      </c>
      <c r="L23" s="50">
        <f>L13+L17+L21</f>
        <v>0</v>
      </c>
      <c r="M23" s="281"/>
      <c r="N23" s="280"/>
      <c r="O23" s="438"/>
      <c r="P23" s="52"/>
      <c r="Q23" s="52"/>
      <c r="R23" s="53"/>
      <c r="S23" s="109"/>
      <c r="T23" s="109"/>
      <c r="U23" s="109"/>
      <c r="V23" s="109"/>
      <c r="W23" s="109"/>
      <c r="X23" s="109"/>
    </row>
    <row r="24" spans="2:24" ht="17.100000000000001" customHeight="1" x14ac:dyDescent="0.25">
      <c r="B24" s="124"/>
      <c r="C24" s="124"/>
      <c r="D24" s="124"/>
      <c r="E24" s="233"/>
      <c r="F24" s="130"/>
      <c r="G24" s="126"/>
      <c r="H24" s="130"/>
      <c r="I24" s="126"/>
      <c r="J24" s="125"/>
      <c r="K24" s="127"/>
      <c r="O24" s="439"/>
      <c r="P24" s="126"/>
      <c r="Q24" s="126"/>
      <c r="R24" s="129"/>
    </row>
    <row r="25" spans="2:24" ht="17.100000000000001" customHeight="1" x14ac:dyDescent="0.25">
      <c r="B25" s="78" t="s">
        <v>23</v>
      </c>
      <c r="C25" s="79" t="str">
        <f>'BMP 4'!C25</f>
        <v>Proses th. 2020</v>
      </c>
      <c r="D25" s="80"/>
      <c r="E25" s="234"/>
      <c r="F25" s="81"/>
      <c r="G25" s="80"/>
      <c r="H25" s="81"/>
      <c r="I25" s="80"/>
      <c r="J25" s="80"/>
      <c r="K25" s="82"/>
      <c r="O25" s="440"/>
      <c r="P25" s="80"/>
      <c r="Q25" s="80"/>
      <c r="R25" s="83"/>
    </row>
    <row r="26" spans="2:24" ht="17.100000000000001" customHeight="1" x14ac:dyDescent="0.25">
      <c r="B26" s="1643" t="s">
        <v>2</v>
      </c>
      <c r="C26" s="1643" t="s">
        <v>4</v>
      </c>
      <c r="D26" s="1643" t="s">
        <v>9</v>
      </c>
      <c r="E26" s="1655" t="s">
        <v>3</v>
      </c>
      <c r="F26" s="1656" t="s">
        <v>98</v>
      </c>
      <c r="G26" s="1657"/>
      <c r="H26" s="1657"/>
      <c r="I26" s="1657"/>
      <c r="J26" s="1658"/>
      <c r="K26" s="1659" t="s">
        <v>11</v>
      </c>
      <c r="L26" s="1659" t="s">
        <v>13</v>
      </c>
      <c r="M26" s="1660" t="s">
        <v>49</v>
      </c>
      <c r="N26" s="1660" t="s">
        <v>50</v>
      </c>
      <c r="O26" s="1661" t="s">
        <v>5</v>
      </c>
      <c r="P26" s="1643" t="s">
        <v>6</v>
      </c>
      <c r="Q26" s="1643" t="s">
        <v>61</v>
      </c>
      <c r="R26" s="1643" t="s">
        <v>7</v>
      </c>
      <c r="T26" s="84"/>
    </row>
    <row r="27" spans="2:24" ht="17.100000000000001" customHeight="1" x14ac:dyDescent="0.25">
      <c r="B27" s="1637"/>
      <c r="C27" s="1637"/>
      <c r="D27" s="1637"/>
      <c r="E27" s="1645"/>
      <c r="F27" s="1649"/>
      <c r="G27" s="1650"/>
      <c r="H27" s="1650"/>
      <c r="I27" s="1650"/>
      <c r="J27" s="1651"/>
      <c r="K27" s="1640"/>
      <c r="L27" s="1640"/>
      <c r="M27" s="1640"/>
      <c r="N27" s="1640"/>
      <c r="O27" s="1642"/>
      <c r="P27" s="1637"/>
      <c r="Q27" s="1637"/>
      <c r="R27" s="1637"/>
    </row>
    <row r="28" spans="2:24" ht="17.100000000000001" customHeight="1" outlineLevel="1" x14ac:dyDescent="0.25">
      <c r="B28" s="253"/>
      <c r="C28" s="641"/>
      <c r="D28" s="641"/>
      <c r="E28" s="642"/>
      <c r="F28" s="643"/>
      <c r="G28" s="644"/>
      <c r="H28" s="645"/>
      <c r="I28" s="646"/>
      <c r="J28" s="647"/>
      <c r="K28" s="647"/>
      <c r="L28" s="647"/>
      <c r="M28" s="694"/>
      <c r="N28" s="648"/>
      <c r="O28" s="649"/>
      <c r="P28" s="650"/>
      <c r="Q28" s="650"/>
      <c r="R28" s="652"/>
    </row>
    <row r="29" spans="2:24" ht="17.100000000000001" customHeight="1" x14ac:dyDescent="0.25">
      <c r="B29" s="652"/>
      <c r="C29" s="652"/>
      <c r="D29" s="725"/>
      <c r="E29" s="723"/>
      <c r="F29" s="1249"/>
      <c r="G29" s="1256"/>
      <c r="H29" s="1256"/>
      <c r="I29" s="1257"/>
      <c r="J29" s="1186"/>
      <c r="K29" s="1146"/>
      <c r="L29" s="701"/>
      <c r="M29" s="753"/>
      <c r="N29" s="701"/>
      <c r="O29" s="1274"/>
      <c r="P29" s="732"/>
      <c r="Q29" s="690"/>
      <c r="R29" s="696"/>
    </row>
    <row r="30" spans="2:24" ht="17.100000000000001" customHeight="1" x14ac:dyDescent="0.25">
      <c r="B30" s="686"/>
      <c r="C30" s="686"/>
      <c r="D30" s="524"/>
      <c r="E30" s="1348"/>
      <c r="F30" s="1268"/>
      <c r="G30" s="1269"/>
      <c r="H30" s="1269"/>
      <c r="I30" s="1270"/>
      <c r="J30" s="1271"/>
      <c r="K30" s="666"/>
      <c r="L30" s="471"/>
      <c r="M30" s="1034"/>
      <c r="N30" s="471"/>
      <c r="O30" s="1556"/>
      <c r="P30" s="605"/>
      <c r="Q30" s="926"/>
      <c r="R30" s="1557"/>
    </row>
    <row r="31" spans="2:24" ht="17.100000000000001" customHeight="1" x14ac:dyDescent="0.25">
      <c r="B31" s="686"/>
      <c r="C31" s="686"/>
      <c r="D31" s="919"/>
      <c r="E31" s="726"/>
      <c r="F31" s="920"/>
      <c r="G31" s="921"/>
      <c r="H31" s="922"/>
      <c r="I31" s="921"/>
      <c r="J31" s="923"/>
      <c r="K31" s="924"/>
      <c r="L31" s="924"/>
      <c r="M31" s="925"/>
      <c r="N31" s="926"/>
      <c r="O31" s="927"/>
      <c r="P31" s="926"/>
      <c r="Q31" s="926"/>
      <c r="R31" s="928"/>
    </row>
    <row r="32" spans="2:24" ht="17.100000000000001" customHeight="1" x14ac:dyDescent="0.25">
      <c r="B32" s="114"/>
      <c r="C32" s="114"/>
      <c r="D32" s="38"/>
      <c r="E32" s="559"/>
      <c r="F32" s="39"/>
      <c r="G32" s="40"/>
      <c r="H32" s="41"/>
      <c r="I32" s="42"/>
      <c r="J32" s="156"/>
      <c r="K32" s="692"/>
      <c r="L32" s="693"/>
      <c r="M32" s="131"/>
      <c r="N32" s="148"/>
      <c r="O32" s="442"/>
      <c r="P32" s="61"/>
      <c r="Q32" s="61"/>
      <c r="R32" s="652"/>
    </row>
    <row r="33" spans="2:21" ht="17.100000000000001" customHeight="1" outlineLevel="1" x14ac:dyDescent="0.25">
      <c r="B33" s="94"/>
      <c r="C33" s="44" t="s">
        <v>0</v>
      </c>
      <c r="D33" s="44">
        <f>D29</f>
        <v>0</v>
      </c>
      <c r="E33" s="95"/>
      <c r="F33" s="46"/>
      <c r="G33" s="47"/>
      <c r="H33" s="48"/>
      <c r="I33" s="49"/>
      <c r="J33" s="275">
        <f>SUM(J28:J32)</f>
        <v>0</v>
      </c>
      <c r="K33" s="275">
        <f>SUM(K28:K32)</f>
        <v>0</v>
      </c>
      <c r="L33" s="275">
        <f>SUM(L28:L32)</f>
        <v>0</v>
      </c>
      <c r="M33" s="224"/>
      <c r="N33" s="224"/>
      <c r="O33" s="443"/>
      <c r="P33" s="97"/>
      <c r="Q33" s="97"/>
      <c r="R33" s="98"/>
      <c r="S33" s="23"/>
      <c r="T33" s="23"/>
      <c r="U33" s="23"/>
    </row>
    <row r="34" spans="2:21" ht="17.100000000000001" customHeight="1" outlineLevel="1" x14ac:dyDescent="0.25">
      <c r="B34" s="253"/>
      <c r="C34" s="641"/>
      <c r="D34" s="641"/>
      <c r="E34" s="642"/>
      <c r="F34" s="643"/>
      <c r="G34" s="644"/>
      <c r="H34" s="645"/>
      <c r="I34" s="646"/>
      <c r="J34" s="647"/>
      <c r="K34" s="647"/>
      <c r="L34" s="647"/>
      <c r="M34" s="694"/>
      <c r="N34" s="648"/>
      <c r="O34" s="649"/>
      <c r="P34" s="650"/>
      <c r="Q34" s="650"/>
      <c r="R34" s="652"/>
    </row>
    <row r="35" spans="2:21" ht="17.100000000000001" customHeight="1" x14ac:dyDescent="0.25">
      <c r="B35" s="652"/>
      <c r="C35" s="652"/>
      <c r="D35" s="653"/>
      <c r="E35" s="697"/>
      <c r="F35" s="688"/>
      <c r="G35" s="1256"/>
      <c r="H35" s="1256"/>
      <c r="I35" s="1257"/>
      <c r="J35" s="698"/>
      <c r="K35" s="699"/>
      <c r="L35" s="700"/>
      <c r="M35" s="689"/>
      <c r="N35" s="691"/>
      <c r="O35" s="687"/>
      <c r="P35" s="691"/>
      <c r="Q35" s="690"/>
      <c r="R35" s="696"/>
    </row>
    <row r="36" spans="2:21" ht="17.100000000000001" customHeight="1" x14ac:dyDescent="0.25">
      <c r="B36" s="686"/>
      <c r="C36" s="686"/>
      <c r="D36" s="919"/>
      <c r="E36" s="1558"/>
      <c r="F36" s="920"/>
      <c r="G36" s="1269"/>
      <c r="H36" s="1269"/>
      <c r="I36" s="1270"/>
      <c r="J36" s="923"/>
      <c r="K36" s="924"/>
      <c r="L36" s="924"/>
      <c r="M36" s="925"/>
      <c r="N36" s="926"/>
      <c r="O36" s="927"/>
      <c r="P36" s="926"/>
      <c r="Q36" s="926"/>
      <c r="R36" s="1557"/>
    </row>
    <row r="37" spans="2:21" ht="17.100000000000001" customHeight="1" x14ac:dyDescent="0.25">
      <c r="B37" s="686"/>
      <c r="C37" s="686"/>
      <c r="D37" s="919"/>
      <c r="E37" s="726"/>
      <c r="F37" s="920"/>
      <c r="G37" s="921"/>
      <c r="H37" s="922"/>
      <c r="I37" s="921"/>
      <c r="J37" s="923"/>
      <c r="K37" s="924"/>
      <c r="L37" s="924"/>
      <c r="M37" s="925"/>
      <c r="N37" s="926"/>
      <c r="O37" s="927"/>
      <c r="P37" s="926"/>
      <c r="Q37" s="926"/>
      <c r="R37" s="928"/>
    </row>
    <row r="38" spans="2:21" ht="17.100000000000001" customHeight="1" x14ac:dyDescent="0.25">
      <c r="B38" s="114"/>
      <c r="C38" s="114"/>
      <c r="D38" s="38"/>
      <c r="E38" s="559"/>
      <c r="F38" s="39"/>
      <c r="G38" s="40"/>
      <c r="H38" s="41"/>
      <c r="I38" s="42"/>
      <c r="J38" s="156"/>
      <c r="K38" s="692"/>
      <c r="L38" s="693"/>
      <c r="M38" s="131"/>
      <c r="N38" s="148"/>
      <c r="O38" s="442"/>
      <c r="P38" s="61"/>
      <c r="Q38" s="61"/>
      <c r="R38" s="652"/>
    </row>
    <row r="39" spans="2:21" ht="17.100000000000001" customHeight="1" outlineLevel="1" x14ac:dyDescent="0.25">
      <c r="B39" s="94"/>
      <c r="C39" s="44" t="s">
        <v>0</v>
      </c>
      <c r="D39" s="44">
        <f>D35</f>
        <v>0</v>
      </c>
      <c r="E39" s="95"/>
      <c r="F39" s="46"/>
      <c r="G39" s="47"/>
      <c r="H39" s="48"/>
      <c r="I39" s="49"/>
      <c r="J39" s="275">
        <f>SUM(J34:J38)</f>
        <v>0</v>
      </c>
      <c r="K39" s="275">
        <f>SUM(K34:K38)</f>
        <v>0</v>
      </c>
      <c r="L39" s="275">
        <f>SUM(L34:L38)</f>
        <v>0</v>
      </c>
      <c r="M39" s="224"/>
      <c r="N39" s="224"/>
      <c r="O39" s="443"/>
      <c r="P39" s="97"/>
      <c r="Q39" s="97"/>
      <c r="R39" s="98"/>
      <c r="S39" s="23"/>
      <c r="T39" s="23"/>
      <c r="U39" s="23"/>
    </row>
    <row r="40" spans="2:21" ht="7.5" customHeight="1" x14ac:dyDescent="0.25">
      <c r="B40" s="63"/>
      <c r="C40" s="64"/>
      <c r="D40" s="64"/>
      <c r="E40" s="63"/>
      <c r="F40" s="68"/>
      <c r="G40" s="66"/>
      <c r="H40" s="68"/>
      <c r="I40" s="67"/>
      <c r="J40" s="68"/>
      <c r="K40" s="69"/>
      <c r="L40" s="23"/>
      <c r="M40" s="23"/>
      <c r="N40" s="23"/>
      <c r="O40" s="437"/>
      <c r="P40" s="71"/>
      <c r="Q40" s="71"/>
      <c r="R40" s="72"/>
    </row>
    <row r="41" spans="2:21" ht="17.100000000000001" customHeight="1" x14ac:dyDescent="0.25">
      <c r="B41" s="1554">
        <f>COUNT(B28:B40)</f>
        <v>0</v>
      </c>
      <c r="C41" s="44" t="s">
        <v>60</v>
      </c>
      <c r="D41" s="44">
        <f>D33+D39</f>
        <v>0</v>
      </c>
      <c r="E41" s="75"/>
      <c r="F41" s="122"/>
      <c r="G41" s="76"/>
      <c r="H41" s="123"/>
      <c r="I41" s="77"/>
      <c r="J41" s="278">
        <f>J33+J39</f>
        <v>0</v>
      </c>
      <c r="K41" s="278">
        <f>K33+K39</f>
        <v>0</v>
      </c>
      <c r="L41" s="278">
        <f>L33+L39</f>
        <v>0</v>
      </c>
      <c r="M41" s="224"/>
      <c r="N41" s="224"/>
      <c r="O41" s="438"/>
      <c r="P41" s="52"/>
      <c r="Q41" s="52"/>
      <c r="R41" s="53"/>
    </row>
    <row r="42" spans="2:21" ht="7.5" customHeight="1" x14ac:dyDescent="0.25">
      <c r="B42" s="99"/>
      <c r="C42" s="99"/>
      <c r="D42" s="99"/>
      <c r="E42" s="99"/>
      <c r="F42" s="272"/>
      <c r="G42" s="99"/>
      <c r="H42" s="272"/>
      <c r="I42" s="99"/>
      <c r="J42" s="279"/>
      <c r="K42" s="99"/>
      <c r="O42" s="444"/>
      <c r="P42" s="99"/>
      <c r="Q42" s="99"/>
      <c r="R42" s="99"/>
    </row>
    <row r="43" spans="2:21" ht="17.100000000000001" customHeight="1" thickBot="1" x14ac:dyDescent="0.3">
      <c r="B43" s="100">
        <f>B41+B23</f>
        <v>0</v>
      </c>
      <c r="C43" s="100" t="s">
        <v>8</v>
      </c>
      <c r="D43" s="101">
        <f>D41+D23</f>
        <v>0</v>
      </c>
      <c r="E43" s="120"/>
      <c r="F43" s="103"/>
      <c r="G43" s="104"/>
      <c r="H43" s="103"/>
      <c r="I43" s="104"/>
      <c r="J43" s="105">
        <f>J23++J41</f>
        <v>0</v>
      </c>
      <c r="K43" s="105">
        <f>K23+K41</f>
        <v>0</v>
      </c>
      <c r="L43" s="105">
        <f>L23+L41</f>
        <v>0</v>
      </c>
      <c r="M43" s="345"/>
      <c r="N43" s="346"/>
      <c r="O43" s="445"/>
      <c r="P43" s="348"/>
      <c r="Q43" s="348"/>
      <c r="R43" s="349"/>
    </row>
    <row r="44" spans="2:21" ht="18" customHeight="1" thickTop="1" x14ac:dyDescent="0.25">
      <c r="B44" s="1662" t="s">
        <v>102</v>
      </c>
      <c r="C44" s="1662"/>
      <c r="D44" s="1662"/>
      <c r="E44" s="1662"/>
      <c r="F44" s="1662"/>
      <c r="G44" s="1662"/>
      <c r="H44" s="1662"/>
      <c r="I44" s="1662"/>
      <c r="J44" s="1662"/>
      <c r="K44" s="1662"/>
      <c r="L44" s="1663"/>
      <c r="M44" s="1663"/>
      <c r="N44" s="165"/>
    </row>
    <row r="45" spans="2:21" ht="18" customHeight="1" x14ac:dyDescent="0.25"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165"/>
    </row>
    <row r="46" spans="2:21" ht="18" customHeight="1" x14ac:dyDescent="0.25">
      <c r="B46" s="1652" t="s">
        <v>37</v>
      </c>
      <c r="C46" s="1652"/>
      <c r="D46" s="1652"/>
      <c r="E46" s="1652"/>
      <c r="F46" s="1652"/>
      <c r="G46" s="1652"/>
      <c r="H46" s="1652"/>
      <c r="I46" s="1652"/>
      <c r="J46" s="1652"/>
      <c r="K46" s="1652"/>
      <c r="L46" s="1652"/>
      <c r="M46" s="1652"/>
      <c r="N46" s="1652"/>
      <c r="O46" s="1652"/>
      <c r="P46" s="1652"/>
      <c r="Q46" s="1652"/>
      <c r="R46" s="1652"/>
    </row>
    <row r="47" spans="2:21" ht="18" customHeight="1" x14ac:dyDescent="0.25">
      <c r="B47" s="1652" t="s">
        <v>1</v>
      </c>
      <c r="C47" s="1652"/>
      <c r="D47" s="1652"/>
      <c r="E47" s="1652"/>
      <c r="F47" s="1652"/>
      <c r="G47" s="1652"/>
      <c r="H47" s="1652"/>
      <c r="I47" s="1652"/>
      <c r="J47" s="1652"/>
      <c r="K47" s="1652"/>
      <c r="L47" s="1652"/>
      <c r="M47" s="1652"/>
      <c r="N47" s="1652"/>
      <c r="O47" s="1652"/>
      <c r="P47" s="1652"/>
      <c r="Q47" s="1652"/>
      <c r="R47" s="1652"/>
    </row>
    <row r="48" spans="2:21" ht="18" customHeight="1" x14ac:dyDescent="0.25">
      <c r="B48" s="1652" t="str">
        <f>Rekap!B3</f>
        <v>BULAN JANUARI 2020</v>
      </c>
      <c r="C48" s="1652"/>
      <c r="D48" s="1652"/>
      <c r="E48" s="1652"/>
      <c r="F48" s="1652"/>
      <c r="G48" s="1652"/>
      <c r="H48" s="1652"/>
      <c r="I48" s="1652"/>
      <c r="J48" s="1652"/>
      <c r="K48" s="1652"/>
      <c r="L48" s="1652"/>
      <c r="M48" s="1652"/>
      <c r="N48" s="1652"/>
      <c r="O48" s="1652"/>
      <c r="P48" s="1652"/>
      <c r="Q48" s="1652"/>
      <c r="R48" s="1652"/>
    </row>
    <row r="49" spans="1:31" ht="18" customHeight="1" thickBot="1" x14ac:dyDescent="0.3">
      <c r="B49" s="1653"/>
      <c r="C49" s="1653"/>
      <c r="D49" s="1653"/>
      <c r="E49" s="1653"/>
      <c r="F49" s="1653"/>
      <c r="G49" s="1653"/>
      <c r="H49" s="1653"/>
      <c r="I49" s="1653"/>
      <c r="J49" s="1653"/>
      <c r="K49" s="1653"/>
      <c r="L49" s="1653"/>
      <c r="M49" s="1653"/>
      <c r="N49" s="1653"/>
      <c r="O49" s="1653"/>
      <c r="P49" s="1653"/>
      <c r="Q49" s="373"/>
      <c r="R49" s="29"/>
    </row>
    <row r="50" spans="1:31" ht="5.25" customHeight="1" thickTop="1" x14ac:dyDescent="0.25">
      <c r="B50" s="30"/>
      <c r="C50" s="31"/>
      <c r="D50" s="374"/>
      <c r="E50" s="155"/>
      <c r="F50" s="374"/>
      <c r="G50" s="374"/>
      <c r="H50" s="374"/>
      <c r="I50" s="374"/>
      <c r="J50" s="155"/>
      <c r="L50" s="27"/>
      <c r="M50" s="27"/>
      <c r="N50" s="202"/>
      <c r="O50" s="446"/>
      <c r="P50" s="374"/>
      <c r="Q50" s="374"/>
    </row>
    <row r="51" spans="1:31" ht="17.100000000000001" customHeight="1" x14ac:dyDescent="0.25">
      <c r="B51" s="30" t="s">
        <v>15</v>
      </c>
      <c r="C51" s="31" t="s">
        <v>30</v>
      </c>
      <c r="D51" s="374"/>
      <c r="E51" s="155"/>
      <c r="F51" s="374"/>
      <c r="G51" s="374"/>
      <c r="H51" s="374"/>
      <c r="I51" s="374"/>
      <c r="J51" s="155"/>
      <c r="L51" s="27"/>
      <c r="M51" s="27"/>
      <c r="N51" s="202"/>
      <c r="O51" s="446"/>
      <c r="P51" s="374"/>
      <c r="Q51" s="374"/>
    </row>
    <row r="52" spans="1:31" ht="18" customHeight="1" x14ac:dyDescent="0.25">
      <c r="B52" s="78" t="s">
        <v>22</v>
      </c>
      <c r="C52" s="79" t="str">
        <f>'BMP 4'!C52</f>
        <v>Proses sd. 2019</v>
      </c>
      <c r="D52" s="374"/>
      <c r="E52" s="32"/>
      <c r="F52" s="33"/>
      <c r="G52" s="374"/>
      <c r="H52" s="33"/>
      <c r="I52" s="374"/>
      <c r="J52" s="374"/>
      <c r="L52" s="374"/>
      <c r="M52" s="374"/>
    </row>
    <row r="53" spans="1:31" ht="17.100000000000001" customHeight="1" x14ac:dyDescent="0.25">
      <c r="B53" s="1654" t="s">
        <v>2</v>
      </c>
      <c r="C53" s="1654" t="s">
        <v>4</v>
      </c>
      <c r="D53" s="1643" t="s">
        <v>9</v>
      </c>
      <c r="E53" s="1655" t="s">
        <v>3</v>
      </c>
      <c r="F53" s="1656" t="s">
        <v>98</v>
      </c>
      <c r="G53" s="1657"/>
      <c r="H53" s="1657"/>
      <c r="I53" s="1657"/>
      <c r="J53" s="1658"/>
      <c r="K53" s="1659" t="s">
        <v>11</v>
      </c>
      <c r="L53" s="1659" t="s">
        <v>13</v>
      </c>
      <c r="M53" s="1660" t="s">
        <v>49</v>
      </c>
      <c r="N53" s="1660" t="s">
        <v>50</v>
      </c>
      <c r="O53" s="1661" t="s">
        <v>5</v>
      </c>
      <c r="P53" s="1643" t="s">
        <v>6</v>
      </c>
      <c r="Q53" s="1643" t="s">
        <v>61</v>
      </c>
      <c r="R53" s="1643" t="s">
        <v>7</v>
      </c>
      <c r="T53" s="1638" t="s">
        <v>128</v>
      </c>
      <c r="U53" s="1638"/>
      <c r="V53" s="1638"/>
      <c r="W53" s="1638"/>
      <c r="X53" s="1638"/>
      <c r="Y53" s="1638"/>
      <c r="Z53" s="1638"/>
      <c r="AA53" s="1638"/>
      <c r="AB53" s="1638"/>
      <c r="AC53" s="1638"/>
      <c r="AD53" s="1638"/>
      <c r="AE53" s="1638"/>
    </row>
    <row r="54" spans="1:31" ht="17.100000000000001" customHeight="1" x14ac:dyDescent="0.25">
      <c r="B54" s="1637"/>
      <c r="C54" s="1637"/>
      <c r="D54" s="1637"/>
      <c r="E54" s="1645"/>
      <c r="F54" s="1649"/>
      <c r="G54" s="1650"/>
      <c r="H54" s="1650"/>
      <c r="I54" s="1650"/>
      <c r="J54" s="1651"/>
      <c r="K54" s="1640"/>
      <c r="L54" s="1640"/>
      <c r="M54" s="1640"/>
      <c r="N54" s="1640"/>
      <c r="O54" s="1642"/>
      <c r="P54" s="1637"/>
      <c r="Q54" s="1637"/>
      <c r="R54" s="1637"/>
      <c r="T54" s="372" t="s">
        <v>38</v>
      </c>
      <c r="U54" s="372" t="s">
        <v>39</v>
      </c>
      <c r="V54" s="372" t="s">
        <v>40</v>
      </c>
      <c r="W54" s="372" t="s">
        <v>41</v>
      </c>
      <c r="X54" s="372" t="s">
        <v>36</v>
      </c>
      <c r="Y54" s="372" t="s">
        <v>42</v>
      </c>
      <c r="Z54" s="372" t="s">
        <v>43</v>
      </c>
      <c r="AA54" s="372" t="s">
        <v>44</v>
      </c>
      <c r="AB54" s="372" t="s">
        <v>45</v>
      </c>
      <c r="AC54" s="372" t="s">
        <v>46</v>
      </c>
      <c r="AD54" s="372" t="s">
        <v>47</v>
      </c>
      <c r="AE54" s="372" t="s">
        <v>48</v>
      </c>
    </row>
    <row r="55" spans="1:31" ht="17.100000000000001" customHeight="1" x14ac:dyDescent="0.25">
      <c r="B55" s="739"/>
      <c r="C55" s="724"/>
      <c r="D55" s="725"/>
      <c r="E55" s="740"/>
      <c r="F55" s="929"/>
      <c r="G55" s="760"/>
      <c r="H55" s="930"/>
      <c r="I55" s="761"/>
      <c r="J55" s="729"/>
      <c r="K55" s="619"/>
      <c r="L55" s="893"/>
      <c r="M55" s="811"/>
      <c r="N55" s="1135"/>
      <c r="O55" s="754"/>
      <c r="P55" s="732"/>
      <c r="Q55" s="732"/>
      <c r="R55" s="835"/>
      <c r="T55" s="736"/>
      <c r="U55" s="736"/>
      <c r="V55" s="736"/>
      <c r="W55" s="736"/>
      <c r="X55" s="736"/>
      <c r="Y55" s="736"/>
      <c r="Z55" s="736"/>
      <c r="AA55" s="736"/>
      <c r="AB55" s="736"/>
      <c r="AC55" s="736"/>
      <c r="AD55" s="736"/>
      <c r="AE55" s="736"/>
    </row>
    <row r="56" spans="1:31" ht="17.100000000000001" customHeight="1" x14ac:dyDescent="0.25">
      <c r="B56" s="753"/>
      <c r="C56" s="724"/>
      <c r="D56" s="725"/>
      <c r="E56" s="740"/>
      <c r="F56" s="929"/>
      <c r="G56" s="760"/>
      <c r="H56" s="930"/>
      <c r="I56" s="761"/>
      <c r="J56" s="729"/>
      <c r="K56" s="619"/>
      <c r="L56" s="893"/>
      <c r="M56" s="811"/>
      <c r="N56" s="1135"/>
      <c r="O56" s="767"/>
      <c r="P56" s="753"/>
      <c r="Q56" s="732"/>
      <c r="R56" s="835"/>
      <c r="T56" s="1242"/>
      <c r="U56" s="1242"/>
      <c r="V56" s="1242"/>
      <c r="W56" s="1242"/>
      <c r="X56" s="1242"/>
      <c r="Y56" s="1242"/>
      <c r="Z56" s="1242"/>
      <c r="AA56" s="1242"/>
      <c r="AB56" s="1242"/>
      <c r="AC56" s="1242"/>
      <c r="AD56" s="1242"/>
      <c r="AE56" s="1242"/>
    </row>
    <row r="57" spans="1:31" ht="17.100000000000001" customHeight="1" x14ac:dyDescent="0.25">
      <c r="B57" s="753"/>
      <c r="C57" s="701"/>
      <c r="D57" s="850"/>
      <c r="E57" s="740"/>
      <c r="F57" s="929"/>
      <c r="G57" s="760"/>
      <c r="H57" s="930"/>
      <c r="I57" s="761"/>
      <c r="J57" s="729"/>
      <c r="K57" s="619"/>
      <c r="L57" s="893"/>
      <c r="M57" s="811"/>
      <c r="N57" s="1135"/>
      <c r="O57" s="754"/>
      <c r="P57" s="835"/>
      <c r="Q57" s="732"/>
      <c r="R57" s="835"/>
      <c r="T57" s="1242"/>
      <c r="U57" s="1242"/>
      <c r="V57" s="1242"/>
      <c r="W57" s="1242"/>
      <c r="X57" s="1242"/>
      <c r="Y57" s="1242"/>
      <c r="Z57" s="1242"/>
      <c r="AA57" s="1242"/>
      <c r="AB57" s="1242"/>
      <c r="AC57" s="1242"/>
      <c r="AD57" s="1242"/>
      <c r="AE57" s="1242"/>
    </row>
    <row r="58" spans="1:31" s="23" customFormat="1" ht="17.100000000000001" customHeight="1" x14ac:dyDescent="0.25">
      <c r="A58" s="22"/>
      <c r="B58" s="753"/>
      <c r="C58" s="701"/>
      <c r="D58" s="850"/>
      <c r="E58" s="740"/>
      <c r="F58" s="929"/>
      <c r="G58" s="760"/>
      <c r="H58" s="930"/>
      <c r="I58" s="761"/>
      <c r="J58" s="729"/>
      <c r="K58" s="619"/>
      <c r="L58" s="893"/>
      <c r="M58" s="811"/>
      <c r="N58" s="1135"/>
      <c r="O58" s="754"/>
      <c r="P58" s="835"/>
      <c r="Q58" s="732"/>
      <c r="R58" s="835"/>
      <c r="S58" s="22"/>
      <c r="T58" s="1242"/>
      <c r="U58" s="1242"/>
      <c r="V58" s="1242"/>
      <c r="W58" s="1242"/>
      <c r="X58" s="1242"/>
      <c r="Y58" s="1242"/>
      <c r="Z58" s="1242"/>
      <c r="AA58" s="1242"/>
      <c r="AB58" s="1242"/>
      <c r="AC58" s="1242"/>
      <c r="AD58" s="1242"/>
      <c r="AE58" s="1242"/>
    </row>
    <row r="59" spans="1:31" ht="17.100000000000001" customHeight="1" x14ac:dyDescent="0.25">
      <c r="B59" s="520"/>
      <c r="C59" s="350"/>
      <c r="D59" s="851"/>
      <c r="E59" s="931"/>
      <c r="F59" s="932"/>
      <c r="G59" s="400"/>
      <c r="H59" s="933"/>
      <c r="I59" s="402"/>
      <c r="J59" s="934"/>
      <c r="K59" s="341"/>
      <c r="L59" s="341"/>
      <c r="M59" s="342"/>
      <c r="N59" s="342"/>
      <c r="O59" s="507"/>
      <c r="P59" s="341"/>
      <c r="Q59" s="341"/>
      <c r="R59" s="341"/>
      <c r="T59" s="1242"/>
      <c r="U59" s="1242"/>
      <c r="V59" s="1242"/>
      <c r="W59" s="1242"/>
      <c r="X59" s="1242"/>
      <c r="Y59" s="1242"/>
      <c r="Z59" s="1242"/>
      <c r="AA59" s="1242"/>
      <c r="AB59" s="1242"/>
      <c r="AC59" s="1242"/>
      <c r="AD59" s="1242"/>
      <c r="AE59" s="1242"/>
    </row>
    <row r="60" spans="1:31" ht="17.100000000000001" customHeight="1" x14ac:dyDescent="0.25">
      <c r="B60" s="74"/>
      <c r="C60" s="44" t="s">
        <v>0</v>
      </c>
      <c r="D60" s="44">
        <f>D56</f>
        <v>0</v>
      </c>
      <c r="E60" s="75"/>
      <c r="F60" s="122"/>
      <c r="G60" s="76"/>
      <c r="H60" s="123"/>
      <c r="I60" s="77"/>
      <c r="J60" s="50">
        <f>SUM(J55:J59)</f>
        <v>0</v>
      </c>
      <c r="K60" s="50">
        <f>SUM(K55:K59)</f>
        <v>0</v>
      </c>
      <c r="L60" s="50">
        <f>SUM(L55:L59)</f>
        <v>0</v>
      </c>
      <c r="M60" s="224"/>
      <c r="N60" s="224"/>
      <c r="O60" s="432"/>
      <c r="P60" s="52"/>
      <c r="Q60" s="52"/>
      <c r="R60" s="53"/>
      <c r="T60" s="1242"/>
      <c r="U60" s="1242"/>
      <c r="V60" s="1242"/>
      <c r="W60" s="1242"/>
      <c r="X60" s="1242"/>
      <c r="Y60" s="1242"/>
      <c r="Z60" s="1242"/>
      <c r="AA60" s="1242"/>
      <c r="AB60" s="1242"/>
      <c r="AC60" s="1242"/>
      <c r="AD60" s="1242"/>
      <c r="AE60" s="1242"/>
    </row>
    <row r="61" spans="1:31" ht="17.100000000000001" customHeight="1" x14ac:dyDescent="0.25">
      <c r="B61" s="739"/>
      <c r="C61" s="724"/>
      <c r="D61" s="725"/>
      <c r="E61" s="740"/>
      <c r="F61" s="929"/>
      <c r="G61" s="760"/>
      <c r="H61" s="930"/>
      <c r="I61" s="761"/>
      <c r="J61" s="729"/>
      <c r="K61" s="619"/>
      <c r="L61" s="893"/>
      <c r="M61" s="811"/>
      <c r="N61" s="1135"/>
      <c r="O61" s="754"/>
      <c r="P61" s="732"/>
      <c r="Q61" s="732"/>
      <c r="R61" s="835"/>
      <c r="T61" s="1242"/>
      <c r="U61" s="1242"/>
      <c r="V61" s="1242"/>
      <c r="W61" s="1242"/>
      <c r="X61" s="1242"/>
      <c r="Y61" s="1242"/>
      <c r="Z61" s="1242"/>
      <c r="AA61" s="1242"/>
      <c r="AB61" s="1242"/>
      <c r="AC61" s="1242"/>
      <c r="AD61" s="1242"/>
      <c r="AE61" s="1242"/>
    </row>
    <row r="62" spans="1:31" ht="17.100000000000001" customHeight="1" x14ac:dyDescent="0.25">
      <c r="B62" s="753"/>
      <c r="C62" s="724"/>
      <c r="D62" s="725"/>
      <c r="E62" s="740"/>
      <c r="F62" s="929"/>
      <c r="G62" s="760"/>
      <c r="H62" s="930"/>
      <c r="I62" s="761"/>
      <c r="J62" s="729"/>
      <c r="K62" s="619"/>
      <c r="L62" s="893"/>
      <c r="M62" s="811"/>
      <c r="N62" s="1135"/>
      <c r="O62" s="767"/>
      <c r="P62" s="753"/>
      <c r="Q62" s="732"/>
      <c r="R62" s="835"/>
      <c r="T62" s="1242"/>
      <c r="U62" s="1242"/>
      <c r="V62" s="1242"/>
      <c r="W62" s="1242"/>
      <c r="X62" s="1242"/>
      <c r="Y62" s="1242"/>
      <c r="Z62" s="1242"/>
      <c r="AA62" s="1242"/>
      <c r="AB62" s="1242"/>
      <c r="AC62" s="1242"/>
      <c r="AD62" s="1242"/>
      <c r="AE62" s="1242"/>
    </row>
    <row r="63" spans="1:31" ht="17.100000000000001" customHeight="1" x14ac:dyDescent="0.25">
      <c r="B63" s="753"/>
      <c r="C63" s="701"/>
      <c r="D63" s="850"/>
      <c r="E63" s="740"/>
      <c r="F63" s="929"/>
      <c r="G63" s="760"/>
      <c r="H63" s="930"/>
      <c r="I63" s="761"/>
      <c r="J63" s="729"/>
      <c r="K63" s="619"/>
      <c r="L63" s="893"/>
      <c r="M63" s="811"/>
      <c r="N63" s="1135"/>
      <c r="O63" s="754"/>
      <c r="P63" s="835"/>
      <c r="Q63" s="732"/>
      <c r="R63" s="835"/>
      <c r="T63" s="1242"/>
      <c r="U63" s="1242"/>
      <c r="V63" s="1242"/>
      <c r="W63" s="1242"/>
      <c r="X63" s="1242"/>
      <c r="Y63" s="1242"/>
      <c r="Z63" s="1242"/>
      <c r="AA63" s="1242"/>
      <c r="AB63" s="1242"/>
      <c r="AC63" s="1242"/>
      <c r="AD63" s="1242"/>
      <c r="AE63" s="1242"/>
    </row>
    <row r="64" spans="1:31" s="23" customFormat="1" ht="17.100000000000001" customHeight="1" x14ac:dyDescent="0.25">
      <c r="A64" s="22"/>
      <c r="B64" s="753"/>
      <c r="C64" s="701"/>
      <c r="D64" s="850"/>
      <c r="E64" s="740"/>
      <c r="F64" s="929"/>
      <c r="G64" s="760"/>
      <c r="H64" s="930"/>
      <c r="I64" s="761"/>
      <c r="J64" s="729"/>
      <c r="K64" s="619"/>
      <c r="L64" s="893"/>
      <c r="M64" s="811"/>
      <c r="N64" s="1135"/>
      <c r="O64" s="754"/>
      <c r="P64" s="835"/>
      <c r="Q64" s="732"/>
      <c r="R64" s="835"/>
      <c r="S64" s="22"/>
      <c r="T64" s="1242"/>
      <c r="U64" s="1242"/>
      <c r="V64" s="1242"/>
      <c r="W64" s="1242"/>
      <c r="X64" s="1242"/>
      <c r="Y64" s="1242"/>
      <c r="Z64" s="1242"/>
      <c r="AA64" s="1242"/>
      <c r="AB64" s="1242"/>
      <c r="AC64" s="1242"/>
      <c r="AD64" s="1242"/>
      <c r="AE64" s="1242"/>
    </row>
    <row r="65" spans="2:31" ht="17.100000000000001" customHeight="1" x14ac:dyDescent="0.25">
      <c r="B65" s="520"/>
      <c r="C65" s="350"/>
      <c r="D65" s="851"/>
      <c r="E65" s="931"/>
      <c r="F65" s="932"/>
      <c r="G65" s="400"/>
      <c r="H65" s="933"/>
      <c r="I65" s="402"/>
      <c r="J65" s="934"/>
      <c r="K65" s="341"/>
      <c r="L65" s="341"/>
      <c r="M65" s="342"/>
      <c r="N65" s="342"/>
      <c r="O65" s="507"/>
      <c r="P65" s="341"/>
      <c r="Q65" s="341"/>
      <c r="R65" s="341"/>
      <c r="T65" s="1242"/>
      <c r="U65" s="1242"/>
      <c r="V65" s="1242"/>
      <c r="W65" s="1242"/>
      <c r="X65" s="1242"/>
      <c r="Y65" s="1242"/>
      <c r="Z65" s="1242"/>
      <c r="AA65" s="1242"/>
      <c r="AB65" s="1242"/>
      <c r="AC65" s="1242"/>
      <c r="AD65" s="1242"/>
      <c r="AE65" s="1242"/>
    </row>
    <row r="66" spans="2:31" ht="17.100000000000001" customHeight="1" x14ac:dyDescent="0.25">
      <c r="B66" s="74"/>
      <c r="C66" s="44" t="s">
        <v>0</v>
      </c>
      <c r="D66" s="44">
        <f>D62</f>
        <v>0</v>
      </c>
      <c r="E66" s="75"/>
      <c r="F66" s="122"/>
      <c r="G66" s="76"/>
      <c r="H66" s="123"/>
      <c r="I66" s="77"/>
      <c r="J66" s="50">
        <f>SUM(J61:J65)</f>
        <v>0</v>
      </c>
      <c r="K66" s="50">
        <f>SUM(K61:K65)</f>
        <v>0</v>
      </c>
      <c r="L66" s="50">
        <f>SUM(L61:L65)</f>
        <v>0</v>
      </c>
      <c r="M66" s="224"/>
      <c r="N66" s="224"/>
      <c r="O66" s="432"/>
      <c r="P66" s="52"/>
      <c r="Q66" s="52"/>
      <c r="R66" s="53"/>
      <c r="T66" s="1242"/>
      <c r="U66" s="1242"/>
      <c r="V66" s="1242"/>
      <c r="W66" s="1242"/>
      <c r="X66" s="1242"/>
      <c r="Y66" s="1242"/>
      <c r="Z66" s="1242"/>
      <c r="AA66" s="1242"/>
      <c r="AB66" s="1242"/>
      <c r="AC66" s="1242"/>
      <c r="AD66" s="1242"/>
      <c r="AE66" s="1242"/>
    </row>
    <row r="67" spans="2:31" ht="7.5" customHeight="1" x14ac:dyDescent="0.25">
      <c r="B67" s="63"/>
      <c r="C67" s="64"/>
      <c r="D67" s="64"/>
      <c r="E67" s="63"/>
      <c r="F67" s="65"/>
      <c r="G67" s="66"/>
      <c r="H67" s="65"/>
      <c r="I67" s="67"/>
      <c r="J67" s="68"/>
      <c r="K67" s="69"/>
      <c r="L67" s="69"/>
      <c r="M67" s="69"/>
      <c r="N67" s="69"/>
      <c r="O67" s="437"/>
      <c r="P67" s="71"/>
      <c r="Q67" s="71"/>
      <c r="R67" s="72"/>
      <c r="T67" s="1555"/>
      <c r="U67" s="1555"/>
      <c r="V67" s="1555"/>
      <c r="W67" s="1555"/>
      <c r="X67" s="1555"/>
      <c r="Y67" s="1555"/>
      <c r="Z67" s="1555"/>
      <c r="AA67" s="1555"/>
      <c r="AB67" s="1555"/>
      <c r="AC67" s="1555"/>
      <c r="AD67" s="1555"/>
      <c r="AE67" s="1555"/>
    </row>
    <row r="68" spans="2:31" ht="17.100000000000001" customHeight="1" outlineLevel="1" x14ac:dyDescent="0.25">
      <c r="B68" s="1554">
        <f>COUNT(B55:B67)</f>
        <v>0</v>
      </c>
      <c r="C68" s="44" t="s">
        <v>59</v>
      </c>
      <c r="D68" s="44">
        <f>D60+D66</f>
        <v>0</v>
      </c>
      <c r="E68" s="75"/>
      <c r="F68" s="122"/>
      <c r="G68" s="76"/>
      <c r="H68" s="123"/>
      <c r="I68" s="77"/>
      <c r="J68" s="297">
        <f>J60+J66</f>
        <v>0</v>
      </c>
      <c r="K68" s="297">
        <f>K60+K66</f>
        <v>0</v>
      </c>
      <c r="L68" s="297">
        <f>L60+L66</f>
        <v>0</v>
      </c>
      <c r="M68" s="224"/>
      <c r="N68" s="224"/>
      <c r="O68" s="438"/>
      <c r="P68" s="52"/>
      <c r="Q68" s="52"/>
      <c r="R68" s="53"/>
      <c r="T68" s="178">
        <f t="shared" ref="T68:AE68" si="0">SUM(T55:T67)</f>
        <v>0</v>
      </c>
      <c r="U68" s="178">
        <f t="shared" si="0"/>
        <v>0</v>
      </c>
      <c r="V68" s="178">
        <f t="shared" si="0"/>
        <v>0</v>
      </c>
      <c r="W68" s="178">
        <f t="shared" si="0"/>
        <v>0</v>
      </c>
      <c r="X68" s="178">
        <f t="shared" si="0"/>
        <v>0</v>
      </c>
      <c r="Y68" s="178">
        <f t="shared" si="0"/>
        <v>0</v>
      </c>
      <c r="Z68" s="178">
        <f t="shared" si="0"/>
        <v>0</v>
      </c>
      <c r="AA68" s="178">
        <f t="shared" si="0"/>
        <v>0</v>
      </c>
      <c r="AB68" s="178">
        <f t="shared" si="0"/>
        <v>0</v>
      </c>
      <c r="AC68" s="178">
        <f t="shared" si="0"/>
        <v>0</v>
      </c>
      <c r="AD68" s="178">
        <f t="shared" si="0"/>
        <v>0</v>
      </c>
      <c r="AE68" s="178">
        <f t="shared" si="0"/>
        <v>0</v>
      </c>
    </row>
    <row r="69" spans="2:31" s="23" customFormat="1" ht="18" customHeight="1" x14ac:dyDescent="0.25">
      <c r="B69" s="284"/>
      <c r="C69" s="284"/>
      <c r="D69" s="284"/>
      <c r="E69" s="124"/>
      <c r="F69" s="125"/>
      <c r="G69" s="126"/>
      <c r="H69" s="125"/>
      <c r="I69" s="126"/>
      <c r="J69" s="157"/>
      <c r="K69" s="127"/>
      <c r="L69" s="127"/>
      <c r="M69" s="176"/>
      <c r="N69" s="204"/>
      <c r="O69" s="439"/>
      <c r="P69" s="126"/>
      <c r="Q69" s="126"/>
      <c r="R69" s="129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2:31" ht="17.100000000000001" customHeight="1" x14ac:dyDescent="0.25">
      <c r="B70" s="78" t="s">
        <v>23</v>
      </c>
      <c r="C70" s="79" t="str">
        <f>'BMP 4'!C70</f>
        <v>Proses th. 2020</v>
      </c>
      <c r="D70" s="80"/>
      <c r="E70" s="234"/>
      <c r="F70" s="81"/>
      <c r="G70" s="80"/>
      <c r="H70" s="81"/>
      <c r="I70" s="80"/>
      <c r="J70" s="80"/>
      <c r="K70" s="82"/>
      <c r="O70" s="440"/>
      <c r="P70" s="80"/>
      <c r="Q70" s="80"/>
      <c r="R70" s="83"/>
    </row>
    <row r="71" spans="2:31" ht="17.100000000000001" customHeight="1" x14ac:dyDescent="0.25">
      <c r="B71" s="1654" t="s">
        <v>2</v>
      </c>
      <c r="C71" s="1654" t="s">
        <v>4</v>
      </c>
      <c r="D71" s="1643" t="s">
        <v>9</v>
      </c>
      <c r="E71" s="1655" t="s">
        <v>3</v>
      </c>
      <c r="F71" s="1656" t="s">
        <v>98</v>
      </c>
      <c r="G71" s="1657"/>
      <c r="H71" s="1657"/>
      <c r="I71" s="1657"/>
      <c r="J71" s="1658"/>
      <c r="K71" s="1659" t="s">
        <v>11</v>
      </c>
      <c r="L71" s="1659" t="s">
        <v>13</v>
      </c>
      <c r="M71" s="1660" t="s">
        <v>49</v>
      </c>
      <c r="N71" s="1660" t="s">
        <v>50</v>
      </c>
      <c r="O71" s="1661" t="s">
        <v>5</v>
      </c>
      <c r="P71" s="1643" t="s">
        <v>6</v>
      </c>
      <c r="Q71" s="1643" t="s">
        <v>61</v>
      </c>
      <c r="R71" s="1643" t="s">
        <v>7</v>
      </c>
      <c r="T71" s="1638" t="s">
        <v>128</v>
      </c>
      <c r="U71" s="1638"/>
      <c r="V71" s="1638"/>
      <c r="W71" s="1638"/>
      <c r="X71" s="1638"/>
      <c r="Y71" s="1638"/>
      <c r="Z71" s="1638"/>
      <c r="AA71" s="1638"/>
      <c r="AB71" s="1638"/>
      <c r="AC71" s="1638"/>
      <c r="AD71" s="1638"/>
      <c r="AE71" s="1638"/>
    </row>
    <row r="72" spans="2:31" ht="17.100000000000001" customHeight="1" x14ac:dyDescent="0.25">
      <c r="B72" s="1637"/>
      <c r="C72" s="1637"/>
      <c r="D72" s="1637"/>
      <c r="E72" s="1645"/>
      <c r="F72" s="1649"/>
      <c r="G72" s="1650"/>
      <c r="H72" s="1650"/>
      <c r="I72" s="1650"/>
      <c r="J72" s="1651"/>
      <c r="K72" s="1640"/>
      <c r="L72" s="1640"/>
      <c r="M72" s="1640"/>
      <c r="N72" s="1640"/>
      <c r="O72" s="1642"/>
      <c r="P72" s="1637"/>
      <c r="Q72" s="1637"/>
      <c r="R72" s="1637"/>
      <c r="T72" s="372" t="s">
        <v>38</v>
      </c>
      <c r="U72" s="372" t="s">
        <v>39</v>
      </c>
      <c r="V72" s="372" t="s">
        <v>40</v>
      </c>
      <c r="W72" s="372" t="s">
        <v>41</v>
      </c>
      <c r="X72" s="372" t="s">
        <v>36</v>
      </c>
      <c r="Y72" s="372" t="s">
        <v>42</v>
      </c>
      <c r="Z72" s="372" t="s">
        <v>43</v>
      </c>
      <c r="AA72" s="372" t="s">
        <v>44</v>
      </c>
      <c r="AB72" s="372" t="s">
        <v>45</v>
      </c>
      <c r="AC72" s="372" t="s">
        <v>46</v>
      </c>
      <c r="AD72" s="372" t="s">
        <v>47</v>
      </c>
      <c r="AE72" s="372" t="s">
        <v>48</v>
      </c>
    </row>
    <row r="73" spans="2:31" ht="17.100000000000001" customHeight="1" x14ac:dyDescent="0.25">
      <c r="B73" s="551"/>
      <c r="C73" s="551"/>
      <c r="D73" s="551"/>
      <c r="E73" s="552"/>
      <c r="F73" s="553"/>
      <c r="G73" s="554"/>
      <c r="H73" s="554"/>
      <c r="I73" s="554"/>
      <c r="J73" s="555"/>
      <c r="K73" s="667"/>
      <c r="L73" s="667"/>
      <c r="M73" s="672"/>
      <c r="N73" s="556"/>
      <c r="O73" s="557"/>
      <c r="P73" s="551"/>
      <c r="Q73" s="551"/>
      <c r="R73" s="551"/>
      <c r="T73" s="632"/>
      <c r="U73" s="632"/>
      <c r="V73" s="918"/>
      <c r="W73" s="918"/>
      <c r="X73" s="918"/>
      <c r="Y73" s="918"/>
      <c r="Z73" s="918"/>
      <c r="AA73" s="918"/>
      <c r="AB73" s="918"/>
      <c r="AC73" s="918"/>
      <c r="AD73" s="918"/>
      <c r="AE73" s="918"/>
    </row>
    <row r="74" spans="2:31" ht="17.100000000000001" customHeight="1" x14ac:dyDescent="0.25">
      <c r="B74" s="558"/>
      <c r="C74" s="558"/>
      <c r="D74" s="559"/>
      <c r="E74" s="544"/>
      <c r="F74" s="560"/>
      <c r="G74" s="561"/>
      <c r="H74" s="562"/>
      <c r="I74" s="563"/>
      <c r="J74" s="564"/>
      <c r="K74" s="668"/>
      <c r="L74" s="669"/>
      <c r="M74" s="558"/>
      <c r="N74" s="674"/>
      <c r="O74" s="567"/>
      <c r="P74" s="566"/>
      <c r="Q74" s="674"/>
      <c r="R74" s="558"/>
      <c r="T74" s="632"/>
      <c r="U74" s="632"/>
      <c r="V74" s="918"/>
      <c r="W74" s="918"/>
      <c r="X74" s="918"/>
      <c r="Y74" s="918"/>
      <c r="Z74" s="918"/>
      <c r="AA74" s="918"/>
      <c r="AB74" s="918"/>
      <c r="AC74" s="918"/>
      <c r="AD74" s="918"/>
      <c r="AE74" s="918"/>
    </row>
    <row r="75" spans="2:31" ht="17.100000000000001" customHeight="1" x14ac:dyDescent="0.25">
      <c r="B75" s="1539"/>
      <c r="C75" s="1539"/>
      <c r="D75" s="1466"/>
      <c r="E75" s="1348"/>
      <c r="F75" s="1540"/>
      <c r="G75" s="1541"/>
      <c r="H75" s="1542"/>
      <c r="I75" s="1543"/>
      <c r="J75" s="1544"/>
      <c r="K75" s="1545"/>
      <c r="L75" s="1546"/>
      <c r="M75" s="1539"/>
      <c r="N75" s="1547"/>
      <c r="O75" s="1548"/>
      <c r="P75" s="1549"/>
      <c r="Q75" s="1547"/>
      <c r="R75" s="1539"/>
      <c r="T75" s="1242"/>
      <c r="U75" s="1242"/>
      <c r="V75" s="1550"/>
      <c r="W75" s="1550"/>
      <c r="X75" s="1550"/>
      <c r="Y75" s="1550"/>
      <c r="Z75" s="1550"/>
      <c r="AA75" s="1550"/>
      <c r="AB75" s="1550"/>
      <c r="AC75" s="1550"/>
      <c r="AD75" s="1550"/>
      <c r="AE75" s="1550"/>
    </row>
    <row r="76" spans="2:31" ht="17.100000000000001" customHeight="1" x14ac:dyDescent="0.25">
      <c r="B76" s="558"/>
      <c r="C76" s="558"/>
      <c r="D76" s="559"/>
      <c r="E76" s="559"/>
      <c r="F76" s="560"/>
      <c r="G76" s="561"/>
      <c r="H76" s="562"/>
      <c r="I76" s="563"/>
      <c r="J76" s="564"/>
      <c r="K76" s="668"/>
      <c r="L76" s="669"/>
      <c r="M76" s="558"/>
      <c r="N76" s="674"/>
      <c r="O76" s="567"/>
      <c r="P76" s="566"/>
      <c r="Q76" s="674"/>
      <c r="R76" s="558"/>
      <c r="T76" s="632"/>
      <c r="U76" s="632"/>
      <c r="V76" s="918"/>
      <c r="W76" s="918"/>
      <c r="X76" s="918"/>
      <c r="Y76" s="918"/>
      <c r="Z76" s="918"/>
      <c r="AA76" s="918"/>
      <c r="AB76" s="918"/>
      <c r="AC76" s="918"/>
      <c r="AD76" s="918"/>
      <c r="AE76" s="918"/>
    </row>
    <row r="77" spans="2:31" ht="17.100000000000001" customHeight="1" x14ac:dyDescent="0.25">
      <c r="B77" s="344"/>
      <c r="C77" s="344"/>
      <c r="D77" s="568"/>
      <c r="E77" s="568"/>
      <c r="F77" s="569"/>
      <c r="G77" s="570"/>
      <c r="H77" s="571"/>
      <c r="I77" s="572"/>
      <c r="J77" s="573"/>
      <c r="K77" s="670"/>
      <c r="L77" s="671"/>
      <c r="M77" s="673"/>
      <c r="N77" s="574"/>
      <c r="O77" s="575"/>
      <c r="P77" s="576"/>
      <c r="Q77" s="576"/>
      <c r="R77" s="577"/>
      <c r="T77" s="632"/>
      <c r="U77" s="632"/>
      <c r="V77" s="918"/>
      <c r="W77" s="918"/>
      <c r="X77" s="918"/>
      <c r="Y77" s="918"/>
      <c r="Z77" s="918"/>
      <c r="AA77" s="918"/>
      <c r="AB77" s="918"/>
      <c r="AC77" s="918"/>
      <c r="AD77" s="918"/>
      <c r="AE77" s="918"/>
    </row>
    <row r="78" spans="2:31" ht="17.100000000000001" customHeight="1" outlineLevel="1" x14ac:dyDescent="0.25">
      <c r="B78" s="74"/>
      <c r="C78" s="44" t="s">
        <v>0</v>
      </c>
      <c r="D78" s="44">
        <f>D74</f>
        <v>0</v>
      </c>
      <c r="E78" s="75"/>
      <c r="F78" s="46"/>
      <c r="G78" s="47"/>
      <c r="H78" s="48"/>
      <c r="I78" s="49"/>
      <c r="J78" s="50">
        <f>SUM(J73:J77)</f>
        <v>0</v>
      </c>
      <c r="K78" s="50">
        <f>SUM(K73:K77)</f>
        <v>0</v>
      </c>
      <c r="L78" s="50">
        <f>SUM(L73:L77)</f>
        <v>0</v>
      </c>
      <c r="M78" s="224"/>
      <c r="N78" s="224"/>
      <c r="O78" s="436"/>
      <c r="P78" s="52"/>
      <c r="Q78" s="52"/>
      <c r="R78" s="53"/>
      <c r="T78" s="632"/>
      <c r="U78" s="632"/>
      <c r="V78" s="918"/>
      <c r="W78" s="918"/>
      <c r="X78" s="918"/>
      <c r="Y78" s="918"/>
      <c r="Z78" s="918"/>
      <c r="AA78" s="918"/>
      <c r="AB78" s="918"/>
      <c r="AC78" s="918"/>
      <c r="AD78" s="918"/>
      <c r="AE78" s="918"/>
    </row>
    <row r="79" spans="2:31" ht="17.100000000000001" customHeight="1" outlineLevel="1" x14ac:dyDescent="0.25">
      <c r="B79" s="253"/>
      <c r="C79" s="641"/>
      <c r="D79" s="641"/>
      <c r="E79" s="642"/>
      <c r="F79" s="643"/>
      <c r="G79" s="644"/>
      <c r="H79" s="645"/>
      <c r="I79" s="646"/>
      <c r="J79" s="647"/>
      <c r="K79" s="647"/>
      <c r="L79" s="647"/>
      <c r="M79" s="683"/>
      <c r="N79" s="648"/>
      <c r="O79" s="649"/>
      <c r="P79" s="650"/>
      <c r="Q79" s="650"/>
      <c r="R79" s="651"/>
      <c r="T79" s="632"/>
      <c r="U79" s="632"/>
      <c r="V79" s="918"/>
      <c r="W79" s="918"/>
      <c r="X79" s="918"/>
      <c r="Y79" s="918"/>
      <c r="Z79" s="918"/>
      <c r="AA79" s="918"/>
      <c r="AB79" s="918"/>
      <c r="AC79" s="918"/>
      <c r="AD79" s="918"/>
      <c r="AE79" s="918"/>
    </row>
    <row r="80" spans="2:31" ht="17.100000000000001" customHeight="1" x14ac:dyDescent="0.25">
      <c r="B80" s="685"/>
      <c r="C80" s="685"/>
      <c r="D80" s="685"/>
      <c r="E80" s="653"/>
      <c r="F80" s="560"/>
      <c r="G80" s="561"/>
      <c r="H80" s="562"/>
      <c r="I80" s="561"/>
      <c r="J80" s="640"/>
      <c r="K80" s="669"/>
      <c r="L80" s="669"/>
      <c r="M80" s="686"/>
      <c r="N80" s="674"/>
      <c r="O80" s="565"/>
      <c r="P80" s="654"/>
      <c r="Q80" s="674"/>
      <c r="R80" s="611"/>
      <c r="T80" s="632"/>
      <c r="U80" s="632"/>
      <c r="V80" s="918"/>
      <c r="W80" s="918"/>
      <c r="X80" s="918"/>
      <c r="Y80" s="918"/>
      <c r="Z80" s="918"/>
      <c r="AA80" s="918"/>
      <c r="AB80" s="918"/>
      <c r="AC80" s="918"/>
      <c r="AD80" s="918"/>
      <c r="AE80" s="918"/>
    </row>
    <row r="81" spans="2:31" ht="17.100000000000001" customHeight="1" x14ac:dyDescent="0.25">
      <c r="B81" s="685"/>
      <c r="C81" s="685"/>
      <c r="D81" s="685"/>
      <c r="E81" s="1466"/>
      <c r="F81" s="1540"/>
      <c r="G81" s="1541"/>
      <c r="H81" s="1542"/>
      <c r="I81" s="1541"/>
      <c r="J81" s="1551"/>
      <c r="K81" s="1546"/>
      <c r="L81" s="1546"/>
      <c r="M81" s="686"/>
      <c r="N81" s="1547"/>
      <c r="O81" s="1552"/>
      <c r="P81" s="1547"/>
      <c r="Q81" s="1547"/>
      <c r="R81" s="1237"/>
      <c r="T81" s="1242"/>
      <c r="U81" s="1242"/>
      <c r="V81" s="1550"/>
      <c r="W81" s="1550"/>
      <c r="X81" s="1550"/>
      <c r="Y81" s="1550"/>
      <c r="Z81" s="1550"/>
      <c r="AA81" s="1550"/>
      <c r="AB81" s="1550"/>
      <c r="AC81" s="1550"/>
      <c r="AD81" s="1550"/>
      <c r="AE81" s="1550"/>
    </row>
    <row r="82" spans="2:31" ht="17.100000000000001" customHeight="1" x14ac:dyDescent="0.25">
      <c r="B82" s="685"/>
      <c r="C82" s="685"/>
      <c r="D82" s="685"/>
      <c r="E82" s="653"/>
      <c r="F82" s="560"/>
      <c r="G82" s="561"/>
      <c r="H82" s="562"/>
      <c r="I82" s="561"/>
      <c r="J82" s="640"/>
      <c r="K82" s="669"/>
      <c r="L82" s="669"/>
      <c r="M82" s="686"/>
      <c r="N82" s="674"/>
      <c r="O82" s="565"/>
      <c r="P82" s="654"/>
      <c r="Q82" s="674"/>
      <c r="R82" s="611"/>
      <c r="T82" s="632"/>
      <c r="U82" s="632"/>
      <c r="V82" s="918"/>
      <c r="W82" s="918"/>
      <c r="X82" s="918"/>
      <c r="Y82" s="918"/>
      <c r="Z82" s="918"/>
      <c r="AA82" s="918"/>
      <c r="AB82" s="918"/>
      <c r="AC82" s="918"/>
      <c r="AD82" s="918"/>
      <c r="AE82" s="918"/>
    </row>
    <row r="83" spans="2:31" ht="17.100000000000001" customHeight="1" x14ac:dyDescent="0.25">
      <c r="B83" s="114"/>
      <c r="C83" s="114"/>
      <c r="D83" s="38"/>
      <c r="E83" s="559"/>
      <c r="F83" s="39"/>
      <c r="G83" s="40"/>
      <c r="H83" s="41"/>
      <c r="I83" s="42"/>
      <c r="J83" s="156"/>
      <c r="K83" s="582"/>
      <c r="L83" s="512"/>
      <c r="M83" s="684"/>
      <c r="N83" s="175"/>
      <c r="O83" s="442"/>
      <c r="P83" s="61"/>
      <c r="Q83" s="61"/>
      <c r="R83" s="115"/>
      <c r="T83" s="632"/>
      <c r="U83" s="632"/>
      <c r="V83" s="918"/>
      <c r="W83" s="918"/>
      <c r="X83" s="918"/>
      <c r="Y83" s="918"/>
      <c r="Z83" s="918"/>
      <c r="AA83" s="918"/>
      <c r="AB83" s="918"/>
      <c r="AC83" s="918"/>
      <c r="AD83" s="918"/>
      <c r="AE83" s="918"/>
    </row>
    <row r="84" spans="2:31" ht="17.100000000000001" customHeight="1" outlineLevel="1" x14ac:dyDescent="0.25">
      <c r="B84" s="94"/>
      <c r="C84" s="44" t="s">
        <v>0</v>
      </c>
      <c r="D84" s="44">
        <f>D80</f>
        <v>0</v>
      </c>
      <c r="E84" s="95"/>
      <c r="F84" s="46"/>
      <c r="G84" s="47"/>
      <c r="H84" s="48"/>
      <c r="I84" s="49"/>
      <c r="J84" s="275">
        <f>SUM(J79:J83)</f>
        <v>0</v>
      </c>
      <c r="K84" s="275">
        <f>SUM(K79:K83)</f>
        <v>0</v>
      </c>
      <c r="L84" s="275">
        <f>SUM(L79:L83)</f>
        <v>0</v>
      </c>
      <c r="M84" s="224"/>
      <c r="N84" s="224"/>
      <c r="O84" s="443"/>
      <c r="P84" s="97"/>
      <c r="Q84" s="97"/>
      <c r="R84" s="98"/>
      <c r="S84" s="23"/>
      <c r="T84" s="632"/>
      <c r="U84" s="632"/>
      <c r="V84" s="918"/>
      <c r="W84" s="918"/>
      <c r="X84" s="918"/>
      <c r="Y84" s="918"/>
      <c r="Z84" s="918"/>
      <c r="AA84" s="918"/>
      <c r="AB84" s="918"/>
      <c r="AC84" s="918"/>
      <c r="AD84" s="918"/>
      <c r="AE84" s="918"/>
    </row>
    <row r="85" spans="2:31" ht="7.5" customHeight="1" x14ac:dyDescent="0.25">
      <c r="F85" s="301"/>
      <c r="H85" s="301"/>
      <c r="J85" s="301"/>
      <c r="K85" s="301"/>
      <c r="L85" s="305"/>
      <c r="T85" s="632"/>
      <c r="U85" s="632"/>
      <c r="V85" s="918"/>
      <c r="W85" s="918"/>
      <c r="X85" s="918"/>
      <c r="Y85" s="918"/>
      <c r="Z85" s="918"/>
      <c r="AA85" s="918"/>
      <c r="AB85" s="918"/>
      <c r="AC85" s="918"/>
      <c r="AD85" s="918"/>
      <c r="AE85" s="918"/>
    </row>
    <row r="86" spans="2:31" ht="17.100000000000001" customHeight="1" x14ac:dyDescent="0.25">
      <c r="B86" s="1554">
        <f>COUNT(B73:B85)</f>
        <v>0</v>
      </c>
      <c r="C86" s="44" t="s">
        <v>60</v>
      </c>
      <c r="D86" s="44">
        <f>D78+D84</f>
        <v>0</v>
      </c>
      <c r="E86" s="75"/>
      <c r="F86" s="122"/>
      <c r="G86" s="76"/>
      <c r="H86" s="123"/>
      <c r="I86" s="77"/>
      <c r="J86" s="297">
        <f>J78+J84</f>
        <v>0</v>
      </c>
      <c r="K86" s="297">
        <f>K78+K84</f>
        <v>0</v>
      </c>
      <c r="L86" s="297">
        <f>L78+L84</f>
        <v>0</v>
      </c>
      <c r="M86" s="224"/>
      <c r="N86" s="224"/>
      <c r="O86" s="438"/>
      <c r="P86" s="52"/>
      <c r="Q86" s="52"/>
      <c r="R86" s="53"/>
      <c r="T86" s="178">
        <f>SUM(T73:T85)</f>
        <v>0</v>
      </c>
      <c r="U86" s="178">
        <f t="shared" ref="U86:AE86" si="1">SUM(U73:U85)</f>
        <v>0</v>
      </c>
      <c r="V86" s="178">
        <f t="shared" si="1"/>
        <v>0</v>
      </c>
      <c r="W86" s="178">
        <f>SUM(W73:W85)</f>
        <v>0</v>
      </c>
      <c r="X86" s="178">
        <f t="shared" si="1"/>
        <v>0</v>
      </c>
      <c r="Y86" s="178">
        <f t="shared" si="1"/>
        <v>0</v>
      </c>
      <c r="Z86" s="178">
        <f>SUM(Z73:Z85)</f>
        <v>0</v>
      </c>
      <c r="AA86" s="178">
        <f t="shared" si="1"/>
        <v>0</v>
      </c>
      <c r="AB86" s="178">
        <f t="shared" si="1"/>
        <v>0</v>
      </c>
      <c r="AC86" s="178">
        <f t="shared" si="1"/>
        <v>0</v>
      </c>
      <c r="AD86" s="178">
        <f t="shared" si="1"/>
        <v>0</v>
      </c>
      <c r="AE86" s="178">
        <f t="shared" si="1"/>
        <v>0</v>
      </c>
    </row>
    <row r="87" spans="2:31" ht="7.5" customHeight="1" x14ac:dyDescent="0.25">
      <c r="B87" s="1553"/>
      <c r="C87" s="99"/>
      <c r="D87" s="99"/>
      <c r="E87" s="99"/>
      <c r="F87" s="279"/>
      <c r="G87" s="99"/>
      <c r="H87" s="279"/>
      <c r="I87" s="99"/>
      <c r="J87" s="279"/>
      <c r="K87" s="279"/>
      <c r="L87" s="279"/>
      <c r="M87" s="177"/>
      <c r="N87" s="205"/>
      <c r="O87" s="452"/>
      <c r="P87" s="99"/>
      <c r="Q87" s="99"/>
      <c r="R87" s="99"/>
    </row>
    <row r="88" spans="2:31" ht="17.100000000000001" customHeight="1" thickBot="1" x14ac:dyDescent="0.3">
      <c r="B88" s="100">
        <f>B86+B68</f>
        <v>0</v>
      </c>
      <c r="C88" s="100" t="s">
        <v>8</v>
      </c>
      <c r="D88" s="101">
        <f>D86+D68</f>
        <v>0</v>
      </c>
      <c r="E88" s="102"/>
      <c r="F88" s="103"/>
      <c r="G88" s="104"/>
      <c r="H88" s="103"/>
      <c r="I88" s="104"/>
      <c r="J88" s="304">
        <f>J86+J68</f>
        <v>0</v>
      </c>
      <c r="K88" s="304">
        <f>K68+K86</f>
        <v>0</v>
      </c>
      <c r="L88" s="304">
        <f>L68+L86</f>
        <v>0</v>
      </c>
      <c r="M88" s="453"/>
      <c r="N88" s="107"/>
      <c r="O88" s="453"/>
      <c r="P88" s="107"/>
      <c r="Q88" s="107"/>
      <c r="R88" s="108"/>
      <c r="T88" s="178">
        <f t="shared" ref="T88:AE88" si="2">T86+T68</f>
        <v>0</v>
      </c>
      <c r="U88" s="178">
        <f t="shared" si="2"/>
        <v>0</v>
      </c>
      <c r="V88" s="178">
        <f>V86+V68</f>
        <v>0</v>
      </c>
      <c r="W88" s="178">
        <f t="shared" si="2"/>
        <v>0</v>
      </c>
      <c r="X88" s="178">
        <f t="shared" si="2"/>
        <v>0</v>
      </c>
      <c r="Y88" s="178">
        <f t="shared" si="2"/>
        <v>0</v>
      </c>
      <c r="Z88" s="178">
        <f t="shared" si="2"/>
        <v>0</v>
      </c>
      <c r="AA88" s="178">
        <f t="shared" si="2"/>
        <v>0</v>
      </c>
      <c r="AB88" s="178">
        <f t="shared" si="2"/>
        <v>0</v>
      </c>
      <c r="AC88" s="178">
        <f t="shared" si="2"/>
        <v>0</v>
      </c>
      <c r="AD88" s="178">
        <f t="shared" si="2"/>
        <v>0</v>
      </c>
      <c r="AE88" s="178">
        <f t="shared" si="2"/>
        <v>0</v>
      </c>
    </row>
    <row r="89" spans="2:31" ht="17.100000000000001" customHeight="1" thickTop="1" x14ac:dyDescent="0.25"/>
    <row r="90" spans="2:31" ht="17.100000000000001" customHeight="1" x14ac:dyDescent="0.25">
      <c r="B90" s="111" t="str">
        <f>Rekap!B25</f>
        <v>Jember, 31 Januari 2020</v>
      </c>
    </row>
    <row r="91" spans="2:31" ht="17.100000000000001" customHeight="1" x14ac:dyDescent="0.25">
      <c r="B91" s="112" t="s">
        <v>1</v>
      </c>
    </row>
    <row r="92" spans="2:31" ht="17.100000000000001" customHeight="1" x14ac:dyDescent="0.25">
      <c r="B92" s="112"/>
    </row>
    <row r="94" spans="2:31" s="222" customFormat="1" ht="21" customHeight="1" x14ac:dyDescent="0.2">
      <c r="O94" s="454"/>
    </row>
  </sheetData>
  <mergeCells count="63"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46:R46"/>
    <mergeCell ref="R8:R9"/>
    <mergeCell ref="B26:B27"/>
    <mergeCell ref="C26:C27"/>
    <mergeCell ref="D26:D27"/>
    <mergeCell ref="E26:E27"/>
    <mergeCell ref="F26:J27"/>
    <mergeCell ref="K26:K27"/>
    <mergeCell ref="L26:L27"/>
    <mergeCell ref="M26:M27"/>
    <mergeCell ref="N26:N27"/>
    <mergeCell ref="L8:L9"/>
    <mergeCell ref="M8:M9"/>
    <mergeCell ref="N8:N9"/>
    <mergeCell ref="O8:O9"/>
    <mergeCell ref="P8:P9"/>
    <mergeCell ref="O26:O27"/>
    <mergeCell ref="P26:P27"/>
    <mergeCell ref="Q26:Q27"/>
    <mergeCell ref="R26:R27"/>
    <mergeCell ref="B44:M44"/>
    <mergeCell ref="B47:R47"/>
    <mergeCell ref="B48:R48"/>
    <mergeCell ref="B49:P49"/>
    <mergeCell ref="B53:B54"/>
    <mergeCell ref="C53:C54"/>
    <mergeCell ref="D53:D54"/>
    <mergeCell ref="E53:E54"/>
    <mergeCell ref="F53:J54"/>
    <mergeCell ref="K53:K54"/>
    <mergeCell ref="L53:L54"/>
    <mergeCell ref="T53:AE53"/>
    <mergeCell ref="B71:B72"/>
    <mergeCell ref="C71:C72"/>
    <mergeCell ref="D71:D72"/>
    <mergeCell ref="E71:E72"/>
    <mergeCell ref="F71:J72"/>
    <mergeCell ref="K71:K72"/>
    <mergeCell ref="L71:L72"/>
    <mergeCell ref="M71:M72"/>
    <mergeCell ref="N71:N72"/>
    <mergeCell ref="M53:M54"/>
    <mergeCell ref="N53:N54"/>
    <mergeCell ref="O53:O54"/>
    <mergeCell ref="P53:P54"/>
    <mergeCell ref="Q53:Q54"/>
    <mergeCell ref="R53:R54"/>
    <mergeCell ref="O71:O72"/>
    <mergeCell ref="P71:P72"/>
    <mergeCell ref="Q71:Q72"/>
    <mergeCell ref="R71:R72"/>
    <mergeCell ref="T71:AE71"/>
  </mergeCells>
  <printOptions horizontalCentered="1"/>
  <pageMargins left="0.39370078740157483" right="0" top="0.51181102362204722" bottom="0.11811023622047245" header="0" footer="0"/>
  <pageSetup paperSize="9" fitToHeight="0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A1:AG179"/>
  <sheetViews>
    <sheetView showOutlineSymbols="0" topLeftCell="A157" zoomScale="85" zoomScaleNormal="85" workbookViewId="0">
      <selection activeCell="B10" sqref="B10:R97"/>
    </sheetView>
  </sheetViews>
  <sheetFormatPr defaultColWidth="9.140625" defaultRowHeight="21" customHeight="1" outlineLevelRow="1" outlineLevelCol="1" x14ac:dyDescent="0.25"/>
  <cols>
    <col min="1" max="1" width="5" style="166" customWidth="1"/>
    <col min="2" max="2" width="5.140625" style="22" customWidth="1"/>
    <col min="3" max="3" width="11.42578125" style="22" customWidth="1"/>
    <col min="4" max="4" width="6.42578125" style="22" customWidth="1"/>
    <col min="5" max="5" width="15.85546875" style="24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2.140625" style="25" customWidth="1"/>
    <col min="11" max="11" width="11.42578125" style="113" customWidth="1"/>
    <col min="12" max="12" width="12" style="22" customWidth="1"/>
    <col min="13" max="13" width="10.7109375" style="28" customWidth="1"/>
    <col min="14" max="14" width="13.5703125" style="22" customWidth="1"/>
    <col min="15" max="15" width="12.5703125" style="429" customWidth="1"/>
    <col min="16" max="17" width="10.7109375" style="22" customWidth="1"/>
    <col min="18" max="18" width="31.28515625" style="22" customWidth="1"/>
    <col min="19" max="19" width="9.7109375" style="22" customWidth="1"/>
    <col min="20" max="20" width="9.140625" style="22" customWidth="1"/>
    <col min="21" max="16384" width="9.140625" style="22"/>
  </cols>
  <sheetData>
    <row r="1" spans="2:18" ht="21" customHeight="1" x14ac:dyDescent="0.25">
      <c r="B1" s="166"/>
      <c r="C1" s="164"/>
      <c r="D1" s="166"/>
      <c r="E1" s="166"/>
      <c r="F1" s="1394"/>
      <c r="G1" s="1395"/>
      <c r="H1" s="1394"/>
      <c r="I1" s="1395"/>
      <c r="J1" s="1396"/>
      <c r="K1" s="1394"/>
      <c r="L1" s="166"/>
      <c r="M1" s="159"/>
      <c r="N1" s="166"/>
      <c r="O1" s="1397"/>
      <c r="P1" s="166"/>
      <c r="Q1" s="166"/>
      <c r="R1" s="166"/>
    </row>
    <row r="2" spans="2:18" ht="21" customHeight="1" x14ac:dyDescent="0.25">
      <c r="B2" s="1672" t="s">
        <v>14</v>
      </c>
      <c r="C2" s="1672"/>
      <c r="D2" s="1672"/>
      <c r="E2" s="1672"/>
      <c r="F2" s="1672"/>
      <c r="G2" s="1672"/>
      <c r="H2" s="1672"/>
      <c r="I2" s="1672"/>
      <c r="J2" s="1672"/>
      <c r="K2" s="1672"/>
      <c r="L2" s="1672"/>
      <c r="M2" s="1672"/>
      <c r="N2" s="1672"/>
      <c r="O2" s="1672"/>
      <c r="P2" s="1672"/>
      <c r="Q2" s="1672"/>
      <c r="R2" s="1672"/>
    </row>
    <row r="3" spans="2:18" ht="21" customHeight="1" x14ac:dyDescent="0.25">
      <c r="B3" s="1672" t="s">
        <v>1</v>
      </c>
      <c r="C3" s="1672"/>
      <c r="D3" s="1672"/>
      <c r="E3" s="1672"/>
      <c r="F3" s="1672"/>
      <c r="G3" s="1672"/>
      <c r="H3" s="1672"/>
      <c r="I3" s="1672"/>
      <c r="J3" s="1672"/>
      <c r="K3" s="1672"/>
      <c r="L3" s="1672"/>
      <c r="M3" s="1672"/>
      <c r="N3" s="1672"/>
      <c r="O3" s="1672"/>
      <c r="P3" s="1672"/>
      <c r="Q3" s="1672"/>
      <c r="R3" s="1672"/>
    </row>
    <row r="4" spans="2:18" ht="21" customHeight="1" x14ac:dyDescent="0.25">
      <c r="B4" s="1672" t="str">
        <f>Rekap!B3</f>
        <v>BULAN JANUARI 2020</v>
      </c>
      <c r="C4" s="1672"/>
      <c r="D4" s="1672"/>
      <c r="E4" s="1672"/>
      <c r="F4" s="1672"/>
      <c r="G4" s="1672"/>
      <c r="H4" s="1672"/>
      <c r="I4" s="1672"/>
      <c r="J4" s="1672"/>
      <c r="K4" s="1672"/>
      <c r="L4" s="1672"/>
      <c r="M4" s="1672"/>
      <c r="N4" s="1672"/>
      <c r="O4" s="1672"/>
      <c r="P4" s="1672"/>
      <c r="Q4" s="1672"/>
      <c r="R4" s="1672"/>
    </row>
    <row r="5" spans="2:18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430"/>
      <c r="P5" s="211"/>
      <c r="Q5" s="211"/>
      <c r="R5" s="211"/>
    </row>
    <row r="6" spans="2:18" ht="18" customHeight="1" thickTop="1" x14ac:dyDescent="0.25">
      <c r="B6" s="30" t="s">
        <v>15</v>
      </c>
      <c r="C6" s="31" t="s">
        <v>131</v>
      </c>
      <c r="D6" s="374"/>
      <c r="E6" s="374"/>
      <c r="F6" s="33"/>
      <c r="G6" s="374"/>
      <c r="H6" s="33"/>
      <c r="I6" s="374"/>
      <c r="J6" s="374"/>
      <c r="L6" s="374"/>
      <c r="M6" s="374"/>
    </row>
    <row r="7" spans="2:18" ht="18" customHeight="1" x14ac:dyDescent="0.25">
      <c r="B7" s="30" t="s">
        <v>22</v>
      </c>
      <c r="C7" s="31" t="str">
        <f>'BMP 4'!C7</f>
        <v>Proses sd. 2019</v>
      </c>
      <c r="D7" s="374"/>
      <c r="E7" s="32"/>
      <c r="F7" s="33"/>
      <c r="G7" s="374"/>
      <c r="H7" s="33"/>
      <c r="I7" s="374"/>
      <c r="J7" s="374"/>
      <c r="L7" s="374"/>
      <c r="M7" s="374"/>
    </row>
    <row r="8" spans="2:18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64" t="s">
        <v>11</v>
      </c>
      <c r="L8" s="1659" t="s">
        <v>13</v>
      </c>
      <c r="M8" s="1660" t="s">
        <v>49</v>
      </c>
      <c r="N8" s="1660" t="s">
        <v>50</v>
      </c>
      <c r="O8" s="1661" t="s">
        <v>5</v>
      </c>
      <c r="P8" s="1643" t="s">
        <v>6</v>
      </c>
      <c r="Q8" s="1643" t="s">
        <v>61</v>
      </c>
      <c r="R8" s="1643" t="s">
        <v>7</v>
      </c>
    </row>
    <row r="9" spans="2:18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65"/>
      <c r="L9" s="1640"/>
      <c r="M9" s="1640"/>
      <c r="N9" s="1640"/>
      <c r="O9" s="1642"/>
      <c r="P9" s="1637"/>
      <c r="Q9" s="1637"/>
      <c r="R9" s="1637"/>
    </row>
    <row r="10" spans="2:18" ht="17.100000000000001" customHeight="1" x14ac:dyDescent="0.25">
      <c r="B10" s="318"/>
      <c r="C10" s="318"/>
      <c r="D10" s="198"/>
      <c r="E10" s="319"/>
      <c r="F10" s="320"/>
      <c r="G10" s="321"/>
      <c r="H10" s="322"/>
      <c r="I10" s="323"/>
      <c r="J10" s="324"/>
      <c r="K10" s="733"/>
      <c r="L10" s="212"/>
      <c r="M10" s="201"/>
      <c r="N10" s="212"/>
      <c r="O10" s="431"/>
      <c r="P10" s="201"/>
      <c r="Q10" s="201"/>
      <c r="R10" s="318"/>
    </row>
    <row r="11" spans="2:18" ht="17.100000000000001" customHeight="1" x14ac:dyDescent="0.25">
      <c r="B11" s="611"/>
      <c r="C11" s="616"/>
      <c r="D11" s="725"/>
      <c r="E11" s="622"/>
      <c r="F11" s="623"/>
      <c r="G11" s="612"/>
      <c r="H11" s="624"/>
      <c r="I11" s="613"/>
      <c r="J11" s="625"/>
      <c r="K11" s="1175"/>
      <c r="L11" s="626"/>
      <c r="M11" s="627"/>
      <c r="N11" s="626"/>
      <c r="O11" s="1192"/>
      <c r="P11" s="615"/>
      <c r="Q11" s="628"/>
      <c r="R11" s="629"/>
    </row>
    <row r="12" spans="2:18" ht="17.100000000000001" customHeight="1" x14ac:dyDescent="0.25">
      <c r="B12" s="337"/>
      <c r="C12" s="343"/>
      <c r="D12" s="338"/>
      <c r="E12" s="419"/>
      <c r="F12" s="630"/>
      <c r="G12" s="400"/>
      <c r="H12" s="631"/>
      <c r="I12" s="402"/>
      <c r="J12" s="491"/>
      <c r="K12" s="1147"/>
      <c r="L12" s="411"/>
      <c r="M12" s="519"/>
      <c r="N12" s="411"/>
      <c r="O12" s="507"/>
      <c r="P12" s="354"/>
      <c r="Q12" s="522"/>
      <c r="R12" s="505"/>
    </row>
    <row r="13" spans="2:18" ht="17.100000000000001" customHeight="1" outlineLevel="1" x14ac:dyDescent="0.25">
      <c r="B13" s="74"/>
      <c r="C13" s="44"/>
      <c r="D13" s="44"/>
      <c r="E13" s="75"/>
      <c r="F13" s="46"/>
      <c r="G13" s="47"/>
      <c r="H13" s="48"/>
      <c r="I13" s="49"/>
      <c r="J13" s="50"/>
      <c r="K13" s="427"/>
      <c r="L13" s="427"/>
      <c r="M13" s="224"/>
      <c r="N13" s="224"/>
      <c r="O13" s="432"/>
      <c r="P13" s="52"/>
      <c r="Q13" s="52"/>
      <c r="R13" s="53"/>
    </row>
    <row r="14" spans="2:18" ht="17.100000000000001" customHeight="1" outlineLevel="1" x14ac:dyDescent="0.25">
      <c r="B14" s="318"/>
      <c r="C14" s="318"/>
      <c r="D14" s="198"/>
      <c r="E14" s="319"/>
      <c r="F14" s="397"/>
      <c r="G14" s="321"/>
      <c r="H14" s="543"/>
      <c r="I14" s="323"/>
      <c r="J14" s="324"/>
      <c r="K14" s="733"/>
      <c r="L14" s="763"/>
      <c r="M14" s="763"/>
      <c r="N14" s="763"/>
      <c r="O14" s="431"/>
      <c r="P14" s="201"/>
      <c r="Q14" s="201"/>
      <c r="R14" s="318"/>
    </row>
    <row r="15" spans="2:18" ht="17.100000000000001" customHeight="1" outlineLevel="1" x14ac:dyDescent="0.25">
      <c r="B15" s="724"/>
      <c r="C15" s="730"/>
      <c r="D15" s="725"/>
      <c r="E15" s="723"/>
      <c r="F15" s="935"/>
      <c r="G15" s="760"/>
      <c r="H15" s="770"/>
      <c r="I15" s="761"/>
      <c r="J15" s="776"/>
      <c r="K15" s="731"/>
      <c r="L15" s="701"/>
      <c r="M15" s="753"/>
      <c r="N15" s="701"/>
      <c r="O15" s="1193"/>
      <c r="P15" s="732"/>
      <c r="Q15" s="755"/>
      <c r="R15" s="724"/>
    </row>
    <row r="16" spans="2:18" ht="17.100000000000001" customHeight="1" outlineLevel="1" x14ac:dyDescent="0.25">
      <c r="B16" s="337"/>
      <c r="C16" s="344"/>
      <c r="D16" s="338"/>
      <c r="E16" s="936"/>
      <c r="F16" s="630"/>
      <c r="G16" s="400"/>
      <c r="H16" s="631"/>
      <c r="I16" s="402"/>
      <c r="J16" s="491"/>
      <c r="K16" s="676"/>
      <c r="L16" s="411"/>
      <c r="M16" s="519"/>
      <c r="N16" s="411"/>
      <c r="O16" s="507"/>
      <c r="P16" s="506"/>
      <c r="Q16" s="522"/>
      <c r="R16" s="592"/>
    </row>
    <row r="17" spans="1:21" ht="17.100000000000001" customHeight="1" outlineLevel="1" x14ac:dyDescent="0.25">
      <c r="B17" s="94"/>
      <c r="C17" s="44"/>
      <c r="D17" s="44"/>
      <c r="E17" s="95"/>
      <c r="F17" s="46"/>
      <c r="G17" s="47"/>
      <c r="H17" s="48"/>
      <c r="I17" s="49"/>
      <c r="J17" s="275"/>
      <c r="K17" s="427"/>
      <c r="L17" s="427"/>
      <c r="M17" s="224"/>
      <c r="N17" s="224"/>
      <c r="O17" s="435"/>
      <c r="P17" s="97"/>
      <c r="Q17" s="97"/>
      <c r="R17" s="98"/>
    </row>
    <row r="18" spans="1:21" ht="17.100000000000001" customHeight="1" x14ac:dyDescent="0.25">
      <c r="B18" s="822"/>
      <c r="C18" s="823"/>
      <c r="D18" s="823"/>
      <c r="E18" s="824"/>
      <c r="F18" s="825"/>
      <c r="G18" s="826"/>
      <c r="H18" s="827"/>
      <c r="I18" s="828"/>
      <c r="J18" s="829"/>
      <c r="K18" s="1148"/>
      <c r="L18" s="830"/>
      <c r="M18" s="831"/>
      <c r="N18" s="830"/>
      <c r="O18" s="832"/>
      <c r="P18" s="833"/>
      <c r="Q18" s="833"/>
      <c r="R18" s="834"/>
      <c r="S18" s="23"/>
      <c r="T18" s="23"/>
      <c r="U18" s="23"/>
    </row>
    <row r="19" spans="1:21" ht="17.100000000000001" customHeight="1" x14ac:dyDescent="0.25">
      <c r="B19" s="739"/>
      <c r="C19" s="730"/>
      <c r="D19" s="725"/>
      <c r="E19" s="937"/>
      <c r="F19" s="938"/>
      <c r="G19" s="939"/>
      <c r="H19" s="940"/>
      <c r="I19" s="941"/>
      <c r="J19" s="942"/>
      <c r="K19" s="1176"/>
      <c r="L19" s="944"/>
      <c r="M19" s="945"/>
      <c r="N19" s="945"/>
      <c r="O19" s="946"/>
      <c r="P19" s="947"/>
      <c r="Q19" s="944"/>
      <c r="R19" s="944"/>
      <c r="S19" s="22" t="s">
        <v>96</v>
      </c>
    </row>
    <row r="20" spans="1:21" ht="17.100000000000001" customHeight="1" x14ac:dyDescent="0.25">
      <c r="B20" s="948"/>
      <c r="C20" s="607"/>
      <c r="D20" s="949"/>
      <c r="E20" s="950"/>
      <c r="F20" s="938"/>
      <c r="G20" s="939"/>
      <c r="H20" s="940"/>
      <c r="I20" s="941"/>
      <c r="J20" s="942"/>
      <c r="K20" s="1176"/>
      <c r="L20" s="944"/>
      <c r="M20" s="945"/>
      <c r="N20" s="945"/>
      <c r="O20" s="951"/>
      <c r="P20" s="952"/>
      <c r="Q20" s="944"/>
      <c r="R20" s="944"/>
      <c r="S20" s="22" t="s">
        <v>97</v>
      </c>
    </row>
    <row r="21" spans="1:21" ht="17.100000000000001" customHeight="1" x14ac:dyDescent="0.25">
      <c r="B21" s="948"/>
      <c r="C21" s="607"/>
      <c r="D21" s="949"/>
      <c r="E21" s="953"/>
      <c r="F21" s="938"/>
      <c r="G21" s="939"/>
      <c r="H21" s="940"/>
      <c r="I21" s="941"/>
      <c r="J21" s="942"/>
      <c r="K21" s="1176"/>
      <c r="L21" s="944"/>
      <c r="M21" s="945"/>
      <c r="N21" s="945"/>
      <c r="O21" s="946"/>
      <c r="P21" s="952"/>
      <c r="Q21" s="944"/>
      <c r="R21" s="944"/>
      <c r="S21" s="22" t="s">
        <v>97</v>
      </c>
    </row>
    <row r="22" spans="1:21" ht="17.100000000000001" customHeight="1" x14ac:dyDescent="0.25">
      <c r="B22" s="948"/>
      <c r="C22" s="607"/>
      <c r="D22" s="949"/>
      <c r="E22" s="953"/>
      <c r="F22" s="938"/>
      <c r="G22" s="939"/>
      <c r="H22" s="940"/>
      <c r="I22" s="941"/>
      <c r="J22" s="942"/>
      <c r="K22" s="1176"/>
      <c r="L22" s="944"/>
      <c r="M22" s="945"/>
      <c r="N22" s="945"/>
      <c r="O22" s="946"/>
      <c r="P22" s="952"/>
      <c r="Q22" s="944"/>
      <c r="R22" s="944"/>
    </row>
    <row r="23" spans="1:21" ht="17.100000000000001" customHeight="1" x14ac:dyDescent="0.25">
      <c r="B23" s="958"/>
      <c r="C23" s="880"/>
      <c r="D23" s="881"/>
      <c r="E23" s="959"/>
      <c r="F23" s="960"/>
      <c r="G23" s="883"/>
      <c r="H23" s="961"/>
      <c r="I23" s="885"/>
      <c r="J23" s="962"/>
      <c r="K23" s="1166"/>
      <c r="L23" s="887"/>
      <c r="M23" s="888"/>
      <c r="N23" s="888"/>
      <c r="O23" s="963"/>
      <c r="P23" s="964"/>
      <c r="Q23" s="887"/>
      <c r="R23" s="887"/>
    </row>
    <row r="24" spans="1:21" ht="17.100000000000001" customHeight="1" x14ac:dyDescent="0.25">
      <c r="B24" s="214"/>
      <c r="C24" s="229"/>
      <c r="D24" s="228"/>
      <c r="E24" s="227"/>
      <c r="F24" s="271"/>
      <c r="G24" s="226"/>
      <c r="H24" s="274"/>
      <c r="I24" s="225"/>
      <c r="J24" s="277"/>
      <c r="K24" s="427"/>
      <c r="L24" s="427"/>
      <c r="M24" s="224"/>
      <c r="N24" s="224"/>
      <c r="O24" s="432"/>
      <c r="P24" s="223"/>
      <c r="Q24" s="223"/>
      <c r="R24" s="223"/>
    </row>
    <row r="25" spans="1:21" ht="18.75" customHeight="1" x14ac:dyDescent="0.25">
      <c r="B25" s="34"/>
      <c r="C25" s="34"/>
      <c r="D25" s="35"/>
      <c r="E25" s="85"/>
      <c r="F25" s="269"/>
      <c r="G25" s="86"/>
      <c r="H25" s="273"/>
      <c r="I25" s="87"/>
      <c r="J25" s="88"/>
      <c r="K25" s="580"/>
      <c r="L25" s="581"/>
      <c r="M25" s="318"/>
      <c r="N25" s="201"/>
      <c r="O25" s="441"/>
      <c r="P25" s="37"/>
      <c r="Q25" s="37"/>
      <c r="R25" s="34"/>
    </row>
    <row r="26" spans="1:21" s="24" customFormat="1" ht="18.75" customHeight="1" x14ac:dyDescent="0.25">
      <c r="A26" s="166"/>
      <c r="B26" s="1082"/>
      <c r="C26" s="1083"/>
      <c r="D26" s="220"/>
      <c r="E26" s="1083"/>
      <c r="F26" s="1085"/>
      <c r="G26" s="1086"/>
      <c r="H26" s="1095"/>
      <c r="I26" s="1086"/>
      <c r="J26" s="1092"/>
      <c r="K26" s="1087"/>
      <c r="L26" s="1088"/>
      <c r="M26" s="1082"/>
      <c r="N26" s="1089"/>
      <c r="O26" s="1264"/>
      <c r="P26" s="1265"/>
      <c r="Q26" s="1089"/>
      <c r="R26" s="1310"/>
    </row>
    <row r="27" spans="1:21" s="24" customFormat="1" ht="18.75" customHeight="1" x14ac:dyDescent="0.25">
      <c r="A27" s="166"/>
      <c r="B27" s="1082"/>
      <c r="C27" s="1083"/>
      <c r="D27" s="1084"/>
      <c r="E27" s="1083"/>
      <c r="F27" s="1085"/>
      <c r="G27" s="1086"/>
      <c r="H27" s="1095"/>
      <c r="I27" s="1086"/>
      <c r="J27" s="1092"/>
      <c r="K27" s="1087"/>
      <c r="L27" s="1088"/>
      <c r="M27" s="1082"/>
      <c r="N27" s="1089"/>
      <c r="O27" s="1090"/>
      <c r="P27" s="1089"/>
      <c r="Q27" s="1089"/>
      <c r="R27" s="1091"/>
    </row>
    <row r="28" spans="1:21" s="24" customFormat="1" ht="18.75" customHeight="1" x14ac:dyDescent="0.25">
      <c r="A28" s="166"/>
      <c r="B28" s="1082"/>
      <c r="C28" s="1083"/>
      <c r="D28" s="1084"/>
      <c r="E28" s="1083"/>
      <c r="F28" s="1085"/>
      <c r="G28" s="1086"/>
      <c r="H28" s="1095"/>
      <c r="I28" s="1086"/>
      <c r="J28" s="1092"/>
      <c r="K28" s="1087"/>
      <c r="L28" s="1088"/>
      <c r="M28" s="1082"/>
      <c r="N28" s="1089"/>
      <c r="O28" s="1090"/>
      <c r="P28" s="1089"/>
      <c r="Q28" s="1089"/>
      <c r="R28" s="1091"/>
    </row>
    <row r="29" spans="1:21" s="24" customFormat="1" ht="18.95" customHeight="1" x14ac:dyDescent="0.25">
      <c r="A29" s="166"/>
      <c r="B29" s="1082"/>
      <c r="C29" s="1083"/>
      <c r="D29" s="1084"/>
      <c r="E29" s="1083"/>
      <c r="F29" s="1085"/>
      <c r="G29" s="1086"/>
      <c r="H29" s="1095"/>
      <c r="I29" s="1086"/>
      <c r="J29" s="1092"/>
      <c r="K29" s="1087"/>
      <c r="L29" s="1088"/>
      <c r="M29" s="1082"/>
      <c r="N29" s="1089"/>
      <c r="O29" s="1090"/>
      <c r="P29" s="1089"/>
      <c r="Q29" s="1089"/>
      <c r="R29" s="1091"/>
    </row>
    <row r="30" spans="1:21" s="24" customFormat="1" ht="18.75" customHeight="1" x14ac:dyDescent="0.25">
      <c r="A30" s="166"/>
      <c r="B30" s="218"/>
      <c r="C30" s="1083"/>
      <c r="D30" s="1084"/>
      <c r="E30" s="1092"/>
      <c r="F30" s="1085"/>
      <c r="G30" s="1086"/>
      <c r="H30" s="1095"/>
      <c r="I30" s="1086"/>
      <c r="J30" s="1092"/>
      <c r="K30" s="1087"/>
      <c r="L30" s="1088"/>
      <c r="M30" s="1040"/>
      <c r="N30" s="1037"/>
      <c r="O30" s="1093"/>
      <c r="P30" s="1019"/>
      <c r="Q30" s="1037"/>
      <c r="R30" s="1040"/>
    </row>
    <row r="31" spans="1:21" s="24" customFormat="1" ht="18.75" customHeight="1" x14ac:dyDescent="0.25">
      <c r="A31" s="166"/>
      <c r="B31" s="1072"/>
      <c r="C31" s="665"/>
      <c r="D31" s="524"/>
      <c r="E31" s="953"/>
      <c r="F31" s="938"/>
      <c r="G31" s="939"/>
      <c r="H31" s="940"/>
      <c r="I31" s="941"/>
      <c r="J31" s="942"/>
      <c r="K31" s="1239"/>
      <c r="L31" s="1272"/>
      <c r="M31" s="147"/>
      <c r="N31" s="146"/>
      <c r="O31" s="1303"/>
      <c r="P31" s="526"/>
      <c r="Q31" s="146"/>
      <c r="R31" s="147"/>
    </row>
    <row r="32" spans="1:21" s="24" customFormat="1" ht="18.75" customHeight="1" x14ac:dyDescent="0.25">
      <c r="A32" s="166"/>
      <c r="B32" s="337"/>
      <c r="C32" s="994"/>
      <c r="D32" s="881"/>
      <c r="E32" s="589"/>
      <c r="F32" s="339"/>
      <c r="G32" s="340"/>
      <c r="H32" s="590"/>
      <c r="I32" s="340"/>
      <c r="J32" s="1094"/>
      <c r="K32" s="491"/>
      <c r="L32" s="676"/>
      <c r="M32" s="592"/>
      <c r="N32" s="519"/>
      <c r="O32" s="591"/>
      <c r="P32" s="506"/>
      <c r="Q32" s="519"/>
      <c r="R32" s="592"/>
    </row>
    <row r="33" spans="1:18" ht="17.100000000000001" customHeight="1" outlineLevel="1" x14ac:dyDescent="0.25">
      <c r="B33" s="74"/>
      <c r="C33" s="44"/>
      <c r="D33" s="44"/>
      <c r="E33" s="75"/>
      <c r="F33" s="46"/>
      <c r="G33" s="47"/>
      <c r="H33" s="48"/>
      <c r="I33" s="49"/>
      <c r="J33" s="50"/>
      <c r="K33" s="427"/>
      <c r="L33" s="427"/>
      <c r="M33" s="224"/>
      <c r="N33" s="224"/>
      <c r="O33" s="436"/>
      <c r="P33" s="52"/>
      <c r="Q33" s="52"/>
      <c r="R33" s="53"/>
    </row>
    <row r="34" spans="1:18" ht="18.75" customHeight="1" x14ac:dyDescent="0.25">
      <c r="B34" s="34"/>
      <c r="C34" s="34"/>
      <c r="D34" s="35"/>
      <c r="E34" s="85"/>
      <c r="F34" s="269"/>
      <c r="G34" s="86"/>
      <c r="H34" s="273"/>
      <c r="I34" s="87"/>
      <c r="J34" s="88"/>
      <c r="K34" s="580"/>
      <c r="L34" s="581"/>
      <c r="M34" s="318"/>
      <c r="N34" s="201"/>
      <c r="O34" s="441"/>
      <c r="P34" s="37"/>
      <c r="Q34" s="37"/>
      <c r="R34" s="34"/>
    </row>
    <row r="35" spans="1:18" ht="18.75" customHeight="1" x14ac:dyDescent="0.25">
      <c r="B35" s="802"/>
      <c r="C35" s="802"/>
      <c r="D35" s="220"/>
      <c r="E35" s="1212"/>
      <c r="F35" s="1220"/>
      <c r="G35" s="1213"/>
      <c r="H35" s="1213"/>
      <c r="I35" s="1214"/>
      <c r="J35" s="1223"/>
      <c r="K35" s="1332"/>
      <c r="L35" s="1088"/>
      <c r="M35" s="802"/>
      <c r="N35" s="744"/>
      <c r="O35" s="1231"/>
      <c r="P35" s="1216"/>
      <c r="Q35" s="744"/>
      <c r="R35" s="802"/>
    </row>
    <row r="36" spans="1:18" ht="18.75" customHeight="1" x14ac:dyDescent="0.25">
      <c r="B36" s="802"/>
      <c r="C36" s="802"/>
      <c r="D36" s="803"/>
      <c r="E36" s="1224"/>
      <c r="F36" s="1220"/>
      <c r="G36" s="1213"/>
      <c r="H36" s="1213"/>
      <c r="I36" s="1214"/>
      <c r="J36" s="1223"/>
      <c r="K36" s="1324"/>
      <c r="L36" s="1088"/>
      <c r="M36" s="802"/>
      <c r="N36" s="744"/>
      <c r="O36" s="809"/>
      <c r="P36" s="744"/>
      <c r="Q36" s="744"/>
      <c r="R36" s="802"/>
    </row>
    <row r="37" spans="1:18" s="24" customFormat="1" ht="18.75" customHeight="1" x14ac:dyDescent="0.25">
      <c r="A37" s="166"/>
      <c r="B37" s="337"/>
      <c r="C37" s="994"/>
      <c r="D37" s="881"/>
      <c r="E37" s="589"/>
      <c r="F37" s="339"/>
      <c r="G37" s="340"/>
      <c r="H37" s="590"/>
      <c r="I37" s="340"/>
      <c r="J37" s="1094"/>
      <c r="K37" s="491"/>
      <c r="L37" s="676"/>
      <c r="M37" s="592"/>
      <c r="N37" s="519"/>
      <c r="O37" s="591"/>
      <c r="P37" s="506"/>
      <c r="Q37" s="519"/>
      <c r="R37" s="592"/>
    </row>
    <row r="38" spans="1:18" ht="17.100000000000001" customHeight="1" outlineLevel="1" x14ac:dyDescent="0.25">
      <c r="B38" s="74"/>
      <c r="C38" s="44"/>
      <c r="D38" s="44"/>
      <c r="E38" s="75"/>
      <c r="F38" s="46"/>
      <c r="G38" s="47"/>
      <c r="H38" s="48"/>
      <c r="I38" s="49"/>
      <c r="J38" s="50"/>
      <c r="K38" s="427"/>
      <c r="L38" s="427"/>
      <c r="M38" s="224"/>
      <c r="N38" s="224"/>
      <c r="O38" s="436"/>
      <c r="P38" s="52"/>
      <c r="Q38" s="52"/>
      <c r="R38" s="53"/>
    </row>
    <row r="39" spans="1:18" ht="18.75" customHeight="1" x14ac:dyDescent="0.25">
      <c r="B39" s="34"/>
      <c r="C39" s="34"/>
      <c r="D39" s="35"/>
      <c r="E39" s="85"/>
      <c r="F39" s="269"/>
      <c r="G39" s="86"/>
      <c r="H39" s="273"/>
      <c r="I39" s="87"/>
      <c r="J39" s="88"/>
      <c r="K39" s="580"/>
      <c r="L39" s="581"/>
      <c r="M39" s="318"/>
      <c r="N39" s="201"/>
      <c r="O39" s="441"/>
      <c r="P39" s="37"/>
      <c r="Q39" s="37"/>
      <c r="R39" s="34"/>
    </row>
    <row r="40" spans="1:18" ht="18.75" customHeight="1" x14ac:dyDescent="0.25">
      <c r="B40" s="802"/>
      <c r="C40" s="802"/>
      <c r="D40" s="220"/>
      <c r="E40" s="665"/>
      <c r="F40" s="1249"/>
      <c r="G40" s="745"/>
      <c r="H40" s="745"/>
      <c r="I40" s="746"/>
      <c r="J40" s="1186"/>
      <c r="K40" s="1219"/>
      <c r="L40" s="1088"/>
      <c r="M40" s="802"/>
      <c r="N40" s="744"/>
      <c r="O40" s="1231"/>
      <c r="P40" s="1216"/>
      <c r="Q40" s="744"/>
      <c r="R40" s="802"/>
    </row>
    <row r="41" spans="1:18" ht="18.75" customHeight="1" x14ac:dyDescent="0.25">
      <c r="B41" s="1221"/>
      <c r="C41" s="1082"/>
      <c r="D41" s="1084"/>
      <c r="E41" s="665"/>
      <c r="F41" s="1249"/>
      <c r="G41" s="745"/>
      <c r="H41" s="745"/>
      <c r="I41" s="746"/>
      <c r="J41" s="1186"/>
      <c r="K41" s="1222"/>
      <c r="L41" s="1088"/>
      <c r="M41" s="1040"/>
      <c r="N41" s="1037"/>
      <c r="O41" s="1029"/>
      <c r="P41" s="1037"/>
      <c r="Q41" s="1037"/>
      <c r="R41" s="802"/>
    </row>
    <row r="42" spans="1:18" ht="18.75" customHeight="1" x14ac:dyDescent="0.25">
      <c r="B42" s="1072"/>
      <c r="C42" s="523"/>
      <c r="D42" s="524"/>
      <c r="E42" s="1248"/>
      <c r="F42" s="1249"/>
      <c r="G42" s="745"/>
      <c r="H42" s="745"/>
      <c r="I42" s="746"/>
      <c r="J42" s="1186"/>
      <c r="K42" s="1247"/>
      <c r="L42" s="1088"/>
      <c r="M42" s="147"/>
      <c r="N42" s="146"/>
      <c r="O42" s="550"/>
      <c r="P42" s="146"/>
      <c r="Q42" s="146"/>
      <c r="R42" s="802"/>
    </row>
    <row r="43" spans="1:18" ht="18.75" customHeight="1" x14ac:dyDescent="0.25">
      <c r="B43" s="1072"/>
      <c r="C43" s="523"/>
      <c r="D43" s="524"/>
      <c r="E43" s="1248"/>
      <c r="F43" s="1249"/>
      <c r="G43" s="745"/>
      <c r="H43" s="745"/>
      <c r="I43" s="746"/>
      <c r="J43" s="1186"/>
      <c r="K43" s="1247"/>
      <c r="L43" s="1088"/>
      <c r="M43" s="147"/>
      <c r="N43" s="146"/>
      <c r="O43" s="550"/>
      <c r="P43" s="146"/>
      <c r="Q43" s="146"/>
      <c r="R43" s="147"/>
    </row>
    <row r="44" spans="1:18" s="24" customFormat="1" ht="18.75" customHeight="1" x14ac:dyDescent="0.25">
      <c r="A44" s="166"/>
      <c r="B44" s="337"/>
      <c r="C44" s="994"/>
      <c r="D44" s="881"/>
      <c r="E44" s="589"/>
      <c r="F44" s="339"/>
      <c r="G44" s="340"/>
      <c r="H44" s="590"/>
      <c r="I44" s="340"/>
      <c r="J44" s="1094"/>
      <c r="K44" s="491"/>
      <c r="L44" s="676"/>
      <c r="M44" s="592"/>
      <c r="N44" s="519"/>
      <c r="O44" s="591"/>
      <c r="P44" s="506"/>
      <c r="Q44" s="519"/>
      <c r="R44" s="592"/>
    </row>
    <row r="45" spans="1:18" ht="17.100000000000001" customHeight="1" outlineLevel="1" x14ac:dyDescent="0.25">
      <c r="B45" s="74"/>
      <c r="C45" s="44"/>
      <c r="D45" s="44"/>
      <c r="E45" s="75"/>
      <c r="F45" s="46"/>
      <c r="G45" s="47"/>
      <c r="H45" s="48"/>
      <c r="I45" s="49"/>
      <c r="J45" s="50"/>
      <c r="K45" s="427"/>
      <c r="L45" s="638"/>
      <c r="M45" s="224"/>
      <c r="N45" s="224"/>
      <c r="O45" s="436"/>
      <c r="P45" s="52"/>
      <c r="Q45" s="52"/>
      <c r="R45" s="53"/>
    </row>
    <row r="46" spans="1:18" ht="17.100000000000001" customHeight="1" x14ac:dyDescent="0.25">
      <c r="B46" s="34"/>
      <c r="C46" s="34"/>
      <c r="D46" s="35"/>
      <c r="E46" s="85"/>
      <c r="F46" s="269"/>
      <c r="G46" s="86"/>
      <c r="H46" s="273"/>
      <c r="I46" s="87"/>
      <c r="J46" s="88"/>
      <c r="K46" s="36"/>
      <c r="L46" s="212"/>
      <c r="M46" s="201"/>
      <c r="N46" s="212"/>
      <c r="O46" s="441"/>
      <c r="P46" s="37"/>
      <c r="Q46" s="37"/>
      <c r="R46" s="34"/>
    </row>
    <row r="47" spans="1:18" ht="17.100000000000001" customHeight="1" x14ac:dyDescent="0.25">
      <c r="B47" s="802"/>
      <c r="C47" s="802"/>
      <c r="D47" s="1211"/>
      <c r="E47" s="1305"/>
      <c r="F47" s="1285"/>
      <c r="G47" s="1229"/>
      <c r="H47" s="1229"/>
      <c r="I47" s="1230"/>
      <c r="J47" s="1306"/>
      <c r="K47" s="1332"/>
      <c r="L47" s="476"/>
      <c r="M47" s="744"/>
      <c r="N47" s="476"/>
      <c r="O47" s="1231"/>
      <c r="P47" s="1216"/>
      <c r="Q47" s="744"/>
      <c r="R47" s="802"/>
    </row>
    <row r="48" spans="1:18" ht="17.100000000000001" customHeight="1" x14ac:dyDescent="0.25">
      <c r="B48" s="802"/>
      <c r="C48" s="802"/>
      <c r="D48" s="1084"/>
      <c r="E48" s="1305"/>
      <c r="F48" s="1285"/>
      <c r="G48" s="1229"/>
      <c r="H48" s="1229"/>
      <c r="I48" s="1230"/>
      <c r="J48" s="1306"/>
      <c r="K48" s="1332"/>
      <c r="L48" s="476"/>
      <c r="M48" s="744"/>
      <c r="N48" s="476"/>
      <c r="O48" s="1231"/>
      <c r="P48" s="1216"/>
      <c r="Q48" s="744"/>
      <c r="R48" s="802"/>
    </row>
    <row r="49" spans="1:18" ht="17.100000000000001" customHeight="1" x14ac:dyDescent="0.25">
      <c r="B49" s="802"/>
      <c r="C49" s="802"/>
      <c r="D49" s="803"/>
      <c r="E49" s="1305"/>
      <c r="F49" s="1285"/>
      <c r="G49" s="1229"/>
      <c r="H49" s="1229"/>
      <c r="I49" s="1230"/>
      <c r="J49" s="1306"/>
      <c r="K49" s="1332"/>
      <c r="L49" s="476"/>
      <c r="M49" s="744"/>
      <c r="N49" s="476"/>
      <c r="O49" s="809"/>
      <c r="P49" s="744"/>
      <c r="Q49" s="744"/>
      <c r="R49" s="802"/>
    </row>
    <row r="50" spans="1:18" s="24" customFormat="1" ht="17.100000000000001" customHeight="1" x14ac:dyDescent="0.25">
      <c r="A50" s="166"/>
      <c r="B50" s="385"/>
      <c r="C50" s="391"/>
      <c r="D50" s="220"/>
      <c r="E50" s="1212"/>
      <c r="F50" s="392"/>
      <c r="G50" s="1213"/>
      <c r="H50" s="1213"/>
      <c r="I50" s="1214"/>
      <c r="J50" s="1215"/>
      <c r="K50" s="486"/>
      <c r="L50" s="485"/>
      <c r="M50" s="385"/>
      <c r="N50" s="425"/>
      <c r="O50" s="458"/>
      <c r="P50" s="656"/>
      <c r="Q50" s="425"/>
      <c r="R50" s="675"/>
    </row>
    <row r="51" spans="1:18" ht="17.100000000000001" customHeight="1" outlineLevel="1" x14ac:dyDescent="0.25">
      <c r="B51" s="74"/>
      <c r="C51" s="44"/>
      <c r="D51" s="44"/>
      <c r="E51" s="75"/>
      <c r="F51" s="46"/>
      <c r="G51" s="47"/>
      <c r="H51" s="48"/>
      <c r="I51" s="49"/>
      <c r="J51" s="50"/>
      <c r="K51" s="50"/>
      <c r="L51" s="638"/>
      <c r="M51" s="224"/>
      <c r="N51" s="224"/>
      <c r="O51" s="436"/>
      <c r="P51" s="52"/>
      <c r="Q51" s="52"/>
      <c r="R51" s="53"/>
    </row>
    <row r="52" spans="1:18" ht="17.100000000000001" customHeight="1" x14ac:dyDescent="0.25">
      <c r="B52" s="34"/>
      <c r="C52" s="34"/>
      <c r="D52" s="35"/>
      <c r="E52" s="85"/>
      <c r="F52" s="269"/>
      <c r="G52" s="86"/>
      <c r="H52" s="273"/>
      <c r="I52" s="87"/>
      <c r="J52" s="88"/>
      <c r="K52" s="36"/>
      <c r="L52" s="212"/>
      <c r="M52" s="201"/>
      <c r="N52" s="212"/>
      <c r="O52" s="441"/>
      <c r="P52" s="37"/>
      <c r="Q52" s="37"/>
      <c r="R52" s="34"/>
    </row>
    <row r="53" spans="1:18" ht="17.100000000000001" customHeight="1" x14ac:dyDescent="0.25">
      <c r="B53" s="802"/>
      <c r="C53" s="802"/>
      <c r="D53" s="1211"/>
      <c r="E53" s="1305"/>
      <c r="F53" s="1285"/>
      <c r="G53" s="1229"/>
      <c r="H53" s="1229"/>
      <c r="I53" s="1230"/>
      <c r="J53" s="1306"/>
      <c r="K53" s="1332"/>
      <c r="L53" s="476"/>
      <c r="M53" s="744"/>
      <c r="N53" s="476"/>
      <c r="O53" s="1231"/>
      <c r="P53" s="1216"/>
      <c r="Q53" s="744"/>
      <c r="R53" s="802"/>
    </row>
    <row r="54" spans="1:18" ht="17.100000000000001" customHeight="1" x14ac:dyDescent="0.25">
      <c r="B54" s="802"/>
      <c r="C54" s="802"/>
      <c r="D54" s="1084"/>
      <c r="E54" s="1305"/>
      <c r="F54" s="1285"/>
      <c r="G54" s="1229"/>
      <c r="H54" s="1229"/>
      <c r="I54" s="1230"/>
      <c r="J54" s="1306"/>
      <c r="K54" s="1219"/>
      <c r="L54" s="476"/>
      <c r="M54" s="744"/>
      <c r="N54" s="476"/>
      <c r="O54" s="1231"/>
      <c r="P54" s="1216"/>
      <c r="Q54" s="744"/>
      <c r="R54" s="802"/>
    </row>
    <row r="55" spans="1:18" ht="17.100000000000001" customHeight="1" x14ac:dyDescent="0.25">
      <c r="B55" s="802"/>
      <c r="C55" s="802"/>
      <c r="D55" s="803"/>
      <c r="E55" s="1305"/>
      <c r="F55" s="1285"/>
      <c r="G55" s="1229"/>
      <c r="H55" s="1229"/>
      <c r="I55" s="1230"/>
      <c r="J55" s="1306"/>
      <c r="K55" s="1219"/>
      <c r="L55" s="476"/>
      <c r="M55" s="744"/>
      <c r="N55" s="476"/>
      <c r="O55" s="809"/>
      <c r="P55" s="744"/>
      <c r="Q55" s="744"/>
      <c r="R55" s="802"/>
    </row>
    <row r="56" spans="1:18" ht="17.100000000000001" customHeight="1" x14ac:dyDescent="0.25">
      <c r="B56" s="802"/>
      <c r="C56" s="802"/>
      <c r="D56" s="803"/>
      <c r="E56" s="1305"/>
      <c r="F56" s="1285"/>
      <c r="G56" s="1229"/>
      <c r="H56" s="1229"/>
      <c r="I56" s="1230"/>
      <c r="J56" s="1306"/>
      <c r="K56" s="1332"/>
      <c r="L56" s="476"/>
      <c r="M56" s="744"/>
      <c r="N56" s="476"/>
      <c r="O56" s="809"/>
      <c r="P56" s="744"/>
      <c r="Q56" s="744"/>
      <c r="R56" s="802"/>
    </row>
    <row r="57" spans="1:18" s="24" customFormat="1" ht="17.100000000000001" customHeight="1" x14ac:dyDescent="0.25">
      <c r="A57" s="166"/>
      <c r="B57" s="385"/>
      <c r="C57" s="391"/>
      <c r="D57" s="220"/>
      <c r="E57" s="1305"/>
      <c r="F57" s="1285"/>
      <c r="G57" s="1229"/>
      <c r="H57" s="1229"/>
      <c r="I57" s="1230"/>
      <c r="J57" s="1306"/>
      <c r="K57" s="1414"/>
      <c r="L57" s="485"/>
      <c r="M57" s="385"/>
      <c r="N57" s="425"/>
      <c r="O57" s="487"/>
      <c r="P57" s="656"/>
      <c r="Q57" s="425"/>
      <c r="R57" s="675"/>
    </row>
    <row r="58" spans="1:18" s="24" customFormat="1" ht="17.100000000000001" customHeight="1" x14ac:dyDescent="0.25">
      <c r="A58" s="166"/>
      <c r="B58" s="1082"/>
      <c r="C58" s="1083"/>
      <c r="D58" s="1084"/>
      <c r="E58" s="1305"/>
      <c r="F58" s="1285"/>
      <c r="G58" s="1229"/>
      <c r="H58" s="1229"/>
      <c r="I58" s="1230"/>
      <c r="J58" s="1306"/>
      <c r="K58" s="1333"/>
      <c r="L58" s="1088"/>
      <c r="M58" s="1082"/>
      <c r="N58" s="1089"/>
      <c r="O58" s="1217"/>
      <c r="P58" s="1218"/>
      <c r="Q58" s="1089"/>
      <c r="R58" s="1091"/>
    </row>
    <row r="59" spans="1:18" s="24" customFormat="1" ht="17.100000000000001" customHeight="1" x14ac:dyDescent="0.25">
      <c r="A59" s="166"/>
      <c r="B59" s="385"/>
      <c r="C59" s="391"/>
      <c r="D59" s="220"/>
      <c r="E59" s="1305"/>
      <c r="F59" s="1285"/>
      <c r="G59" s="1229"/>
      <c r="H59" s="1229"/>
      <c r="I59" s="1230"/>
      <c r="J59" s="1306"/>
      <c r="K59" s="486"/>
      <c r="L59" s="485"/>
      <c r="M59" s="385"/>
      <c r="N59" s="425"/>
      <c r="O59" s="458"/>
      <c r="P59" s="656"/>
      <c r="Q59" s="425"/>
      <c r="R59" s="675"/>
    </row>
    <row r="60" spans="1:18" s="614" customFormat="1" ht="17.100000000000001" customHeight="1" x14ac:dyDescent="0.25">
      <c r="B60" s="1401"/>
      <c r="C60" s="1401"/>
      <c r="D60" s="1402"/>
      <c r="E60" s="1403"/>
      <c r="F60" s="1404"/>
      <c r="G60" s="1405"/>
      <c r="H60" s="1405"/>
      <c r="I60" s="1406"/>
      <c r="J60" s="1407"/>
      <c r="K60" s="1408"/>
      <c r="L60" s="1409"/>
      <c r="M60" s="1401"/>
      <c r="N60" s="1410"/>
      <c r="O60" s="1411"/>
      <c r="P60" s="1412"/>
      <c r="Q60" s="1410"/>
      <c r="R60" s="1413"/>
    </row>
    <row r="61" spans="1:18" s="24" customFormat="1" ht="17.100000000000001" customHeight="1" x14ac:dyDescent="0.25">
      <c r="A61" s="166"/>
      <c r="B61" s="1082"/>
      <c r="C61" s="1083"/>
      <c r="D61" s="1084"/>
      <c r="E61" s="1305"/>
      <c r="F61" s="1285"/>
      <c r="G61" s="1229"/>
      <c r="H61" s="1229"/>
      <c r="I61" s="1230"/>
      <c r="J61" s="1306"/>
      <c r="K61" s="1087"/>
      <c r="L61" s="1088"/>
      <c r="M61" s="1082"/>
      <c r="N61" s="1089"/>
      <c r="O61" s="1090"/>
      <c r="P61" s="1218"/>
      <c r="Q61" s="1089"/>
      <c r="R61" s="1091"/>
    </row>
    <row r="62" spans="1:18" s="614" customFormat="1" ht="17.100000000000001" customHeight="1" x14ac:dyDescent="0.25">
      <c r="B62" s="1401"/>
      <c r="C62" s="1401"/>
      <c r="D62" s="1402"/>
      <c r="E62" s="1403"/>
      <c r="F62" s="1404"/>
      <c r="G62" s="1405"/>
      <c r="H62" s="1405"/>
      <c r="I62" s="1406"/>
      <c r="J62" s="1407"/>
      <c r="K62" s="1408"/>
      <c r="L62" s="1409"/>
      <c r="M62" s="1401"/>
      <c r="N62" s="1410"/>
      <c r="O62" s="1411"/>
      <c r="P62" s="1412"/>
      <c r="Q62" s="1410"/>
      <c r="R62" s="1413"/>
    </row>
    <row r="63" spans="1:18" s="24" customFormat="1" ht="17.100000000000001" customHeight="1" x14ac:dyDescent="0.25">
      <c r="A63" s="166"/>
      <c r="B63" s="1082"/>
      <c r="C63" s="1083"/>
      <c r="D63" s="1084"/>
      <c r="E63" s="1305"/>
      <c r="F63" s="1285"/>
      <c r="G63" s="1229"/>
      <c r="H63" s="1229"/>
      <c r="I63" s="1230"/>
      <c r="J63" s="1306"/>
      <c r="K63" s="1087"/>
      <c r="L63" s="1088"/>
      <c r="M63" s="1082"/>
      <c r="N63" s="1089"/>
      <c r="O63" s="1090"/>
      <c r="P63" s="1218"/>
      <c r="Q63" s="1089"/>
      <c r="R63" s="1091"/>
    </row>
    <row r="64" spans="1:18" s="24" customFormat="1" ht="17.100000000000001" customHeight="1" x14ac:dyDescent="0.25">
      <c r="A64" s="166"/>
      <c r="B64" s="1082"/>
      <c r="C64" s="1083"/>
      <c r="D64" s="1084"/>
      <c r="E64" s="1305"/>
      <c r="F64" s="1285"/>
      <c r="G64" s="1229"/>
      <c r="H64" s="1229"/>
      <c r="I64" s="1230"/>
      <c r="J64" s="1306"/>
      <c r="K64" s="1087"/>
      <c r="L64" s="1088"/>
      <c r="M64" s="1082"/>
      <c r="N64" s="1089"/>
      <c r="O64" s="1090"/>
      <c r="P64" s="1218"/>
      <c r="Q64" s="1089"/>
      <c r="R64" s="1091"/>
    </row>
    <row r="65" spans="1:20" s="24" customFormat="1" ht="17.100000000000001" customHeight="1" x14ac:dyDescent="0.25">
      <c r="A65" s="166"/>
      <c r="B65" s="1082"/>
      <c r="C65" s="1083"/>
      <c r="D65" s="1084"/>
      <c r="E65" s="1305"/>
      <c r="F65" s="1285"/>
      <c r="G65" s="1229"/>
      <c r="H65" s="1229"/>
      <c r="I65" s="1230"/>
      <c r="J65" s="1306"/>
      <c r="K65" s="1087"/>
      <c r="L65" s="1088"/>
      <c r="M65" s="1082"/>
      <c r="N65" s="1089"/>
      <c r="O65" s="1090"/>
      <c r="P65" s="1218"/>
      <c r="Q65" s="1089"/>
      <c r="R65" s="1091"/>
    </row>
    <row r="66" spans="1:20" s="614" customFormat="1" ht="17.100000000000001" customHeight="1" x14ac:dyDescent="0.25">
      <c r="B66" s="1401"/>
      <c r="C66" s="1401"/>
      <c r="D66" s="1402"/>
      <c r="E66" s="1403"/>
      <c r="F66" s="1404"/>
      <c r="G66" s="1405"/>
      <c r="H66" s="1405"/>
      <c r="I66" s="1406"/>
      <c r="J66" s="1407"/>
      <c r="K66" s="1408"/>
      <c r="L66" s="1409"/>
      <c r="M66" s="1401"/>
      <c r="N66" s="1410"/>
      <c r="O66" s="1411"/>
      <c r="P66" s="1412"/>
      <c r="Q66" s="1410"/>
      <c r="R66" s="1413"/>
    </row>
    <row r="67" spans="1:20" s="24" customFormat="1" ht="17.100000000000001" customHeight="1" x14ac:dyDescent="0.25">
      <c r="A67" s="166"/>
      <c r="B67" s="1082"/>
      <c r="C67" s="1083"/>
      <c r="D67" s="1084"/>
      <c r="E67" s="1275"/>
      <c r="F67" s="1285"/>
      <c r="G67" s="1229"/>
      <c r="H67" s="1229"/>
      <c r="I67" s="1230"/>
      <c r="J67" s="1306"/>
      <c r="K67" s="1333"/>
      <c r="L67" s="1088"/>
      <c r="M67" s="1082"/>
      <c r="N67" s="1089"/>
      <c r="O67" s="1090"/>
      <c r="P67" s="1218"/>
      <c r="Q67" s="1089"/>
      <c r="R67" s="1091"/>
    </row>
    <row r="68" spans="1:20" s="24" customFormat="1" ht="17.100000000000001" customHeight="1" x14ac:dyDescent="0.25">
      <c r="A68" s="166"/>
      <c r="B68" s="1082"/>
      <c r="C68" s="1083"/>
      <c r="D68" s="1084"/>
      <c r="E68" s="1275"/>
      <c r="F68" s="1285"/>
      <c r="G68" s="1229"/>
      <c r="H68" s="1229"/>
      <c r="I68" s="1230"/>
      <c r="J68" s="1306"/>
      <c r="K68" s="1333"/>
      <c r="L68" s="1088"/>
      <c r="M68" s="1082"/>
      <c r="N68" s="1089"/>
      <c r="O68" s="1090"/>
      <c r="P68" s="1218"/>
      <c r="Q68" s="1089"/>
      <c r="R68" s="1091"/>
    </row>
    <row r="69" spans="1:20" s="24" customFormat="1" ht="17.100000000000001" customHeight="1" x14ac:dyDescent="0.25">
      <c r="A69" s="166"/>
      <c r="B69" s="1082"/>
      <c r="C69" s="1083"/>
      <c r="D69" s="1084"/>
      <c r="E69" s="1275"/>
      <c r="F69" s="1285"/>
      <c r="G69" s="1229"/>
      <c r="H69" s="1229"/>
      <c r="I69" s="1230"/>
      <c r="J69" s="1306"/>
      <c r="K69" s="1333"/>
      <c r="L69" s="1088"/>
      <c r="M69" s="1082"/>
      <c r="N69" s="1089"/>
      <c r="O69" s="1090"/>
      <c r="P69" s="1218"/>
      <c r="Q69" s="1089"/>
      <c r="R69" s="1091"/>
    </row>
    <row r="70" spans="1:20" s="24" customFormat="1" ht="17.100000000000001" customHeight="1" x14ac:dyDescent="0.25">
      <c r="A70" s="166"/>
      <c r="B70" s="1082"/>
      <c r="C70" s="1083"/>
      <c r="D70" s="1084"/>
      <c r="E70" s="1275"/>
      <c r="F70" s="1285"/>
      <c r="G70" s="1229"/>
      <c r="H70" s="1229"/>
      <c r="I70" s="1230"/>
      <c r="J70" s="1306"/>
      <c r="K70" s="1333"/>
      <c r="L70" s="1088"/>
      <c r="M70" s="1082"/>
      <c r="N70" s="1089"/>
      <c r="O70" s="1090"/>
      <c r="P70" s="1218"/>
      <c r="Q70" s="1089"/>
      <c r="R70" s="1091"/>
    </row>
    <row r="71" spans="1:20" s="24" customFormat="1" ht="17.100000000000001" customHeight="1" x14ac:dyDescent="0.25">
      <c r="A71" s="166"/>
      <c r="B71" s="1237"/>
      <c r="C71" s="1248"/>
      <c r="D71" s="1238"/>
      <c r="E71" s="1275"/>
      <c r="F71" s="1285"/>
      <c r="G71" s="1229"/>
      <c r="H71" s="1229"/>
      <c r="I71" s="1230"/>
      <c r="J71" s="1306"/>
      <c r="K71" s="1239"/>
      <c r="L71" s="1250"/>
      <c r="M71" s="1237"/>
      <c r="N71" s="1251"/>
      <c r="O71" s="1252"/>
      <c r="P71" s="1253"/>
      <c r="Q71" s="1251"/>
      <c r="R71" s="1254"/>
    </row>
    <row r="72" spans="1:20" s="24" customFormat="1" ht="17.100000000000001" customHeight="1" x14ac:dyDescent="0.25">
      <c r="A72" s="166"/>
      <c r="B72" s="1237"/>
      <c r="C72" s="1248"/>
      <c r="D72" s="1238"/>
      <c r="E72" s="1275"/>
      <c r="F72" s="1285"/>
      <c r="G72" s="1229"/>
      <c r="H72" s="1229"/>
      <c r="I72" s="1230"/>
      <c r="J72" s="1306"/>
      <c r="K72" s="1239"/>
      <c r="L72" s="1250"/>
      <c r="M72" s="1237"/>
      <c r="N72" s="1251"/>
      <c r="O72" s="1252"/>
      <c r="P72" s="1253"/>
      <c r="Q72" s="1251"/>
      <c r="R72" s="1254"/>
    </row>
    <row r="73" spans="1:20" s="24" customFormat="1" ht="17.100000000000001" customHeight="1" x14ac:dyDescent="0.25">
      <c r="A73" s="166"/>
      <c r="B73" s="1237"/>
      <c r="C73" s="1248"/>
      <c r="D73" s="1238"/>
      <c r="E73" s="1275"/>
      <c r="F73" s="1285"/>
      <c r="G73" s="1229"/>
      <c r="H73" s="1229"/>
      <c r="I73" s="1230"/>
      <c r="J73" s="1306"/>
      <c r="K73" s="1282"/>
      <c r="L73" s="1250"/>
      <c r="M73" s="1237"/>
      <c r="N73" s="1251"/>
      <c r="O73" s="1252"/>
      <c r="P73" s="1253"/>
      <c r="Q73" s="1251"/>
      <c r="R73" s="1254"/>
    </row>
    <row r="74" spans="1:20" s="24" customFormat="1" ht="17.100000000000001" customHeight="1" x14ac:dyDescent="0.25">
      <c r="A74" s="166"/>
      <c r="B74" s="385"/>
      <c r="C74" s="391"/>
      <c r="D74" s="220"/>
      <c r="E74" s="1212"/>
      <c r="F74" s="392"/>
      <c r="G74" s="1213"/>
      <c r="H74" s="1213"/>
      <c r="I74" s="1214"/>
      <c r="J74" s="1215"/>
      <c r="K74" s="486"/>
      <c r="L74" s="485"/>
      <c r="M74" s="385"/>
      <c r="N74" s="425"/>
      <c r="O74" s="458"/>
      <c r="P74" s="656"/>
      <c r="Q74" s="425"/>
      <c r="R74" s="675"/>
    </row>
    <row r="75" spans="1:20" ht="17.100000000000001" customHeight="1" outlineLevel="1" x14ac:dyDescent="0.25">
      <c r="B75" s="74"/>
      <c r="C75" s="44"/>
      <c r="D75" s="44"/>
      <c r="E75" s="75"/>
      <c r="F75" s="46"/>
      <c r="G75" s="47"/>
      <c r="H75" s="48"/>
      <c r="I75" s="49"/>
      <c r="J75" s="50"/>
      <c r="K75" s="50"/>
      <c r="L75" s="638"/>
      <c r="M75" s="224"/>
      <c r="N75" s="224"/>
      <c r="O75" s="436"/>
      <c r="P75" s="52"/>
      <c r="Q75" s="52"/>
      <c r="R75" s="53"/>
      <c r="T75" s="22">
        <f>2446-2431</f>
        <v>15</v>
      </c>
    </row>
    <row r="76" spans="1:20" ht="17.100000000000001" customHeight="1" x14ac:dyDescent="0.25">
      <c r="B76" s="34"/>
      <c r="C76" s="34"/>
      <c r="D76" s="35"/>
      <c r="E76" s="85"/>
      <c r="F76" s="269"/>
      <c r="G76" s="86"/>
      <c r="H76" s="273"/>
      <c r="I76" s="87"/>
      <c r="J76" s="88"/>
      <c r="K76" s="36"/>
      <c r="L76" s="212"/>
      <c r="M76" s="201"/>
      <c r="N76" s="212"/>
      <c r="O76" s="441"/>
      <c r="P76" s="37"/>
      <c r="Q76" s="37"/>
      <c r="R76" s="34"/>
    </row>
    <row r="77" spans="1:20" ht="17.100000000000001" customHeight="1" x14ac:dyDescent="0.25">
      <c r="B77" s="802"/>
      <c r="C77" s="802"/>
      <c r="D77" s="1211"/>
      <c r="E77" s="1273"/>
      <c r="F77" s="1249"/>
      <c r="G77" s="745"/>
      <c r="H77" s="745"/>
      <c r="I77" s="746"/>
      <c r="J77" s="1186"/>
      <c r="K77" s="1333"/>
      <c r="L77" s="476"/>
      <c r="M77" s="744"/>
      <c r="N77" s="476"/>
      <c r="O77" s="1231"/>
      <c r="P77" s="1216"/>
      <c r="Q77" s="744"/>
      <c r="R77" s="802"/>
    </row>
    <row r="78" spans="1:20" ht="17.100000000000001" customHeight="1" x14ac:dyDescent="0.25">
      <c r="B78" s="802"/>
      <c r="C78" s="802"/>
      <c r="D78" s="1084"/>
      <c r="E78" s="1273"/>
      <c r="F78" s="1249"/>
      <c r="G78" s="745"/>
      <c r="H78" s="745"/>
      <c r="I78" s="746"/>
      <c r="J78" s="1186"/>
      <c r="K78" s="1333"/>
      <c r="L78" s="476"/>
      <c r="M78" s="744"/>
      <c r="N78" s="476"/>
      <c r="O78" s="1231"/>
      <c r="P78" s="1216"/>
      <c r="Q78" s="744"/>
      <c r="R78" s="802"/>
    </row>
    <row r="79" spans="1:20" ht="17.100000000000001" customHeight="1" x14ac:dyDescent="0.25">
      <c r="B79" s="802"/>
      <c r="C79" s="802"/>
      <c r="D79" s="803"/>
      <c r="E79" s="1273"/>
      <c r="F79" s="1249"/>
      <c r="G79" s="745"/>
      <c r="H79" s="745"/>
      <c r="I79" s="746"/>
      <c r="J79" s="1186"/>
      <c r="K79" s="1333"/>
      <c r="L79" s="476"/>
      <c r="M79" s="744"/>
      <c r="N79" s="476"/>
      <c r="O79" s="809"/>
      <c r="P79" s="744"/>
      <c r="Q79" s="744"/>
      <c r="R79" s="802"/>
    </row>
    <row r="80" spans="1:20" ht="17.100000000000001" customHeight="1" x14ac:dyDescent="0.25">
      <c r="B80" s="802"/>
      <c r="C80" s="802"/>
      <c r="D80" s="803"/>
      <c r="E80" s="1273"/>
      <c r="F80" s="1249"/>
      <c r="G80" s="745"/>
      <c r="H80" s="745"/>
      <c r="I80" s="746"/>
      <c r="J80" s="1186"/>
      <c r="K80" s="1333"/>
      <c r="L80" s="476"/>
      <c r="M80" s="744"/>
      <c r="N80" s="476"/>
      <c r="O80" s="809"/>
      <c r="P80" s="744"/>
      <c r="Q80" s="744"/>
      <c r="R80" s="802"/>
    </row>
    <row r="81" spans="1:18" s="24" customFormat="1" ht="17.100000000000001" customHeight="1" x14ac:dyDescent="0.25">
      <c r="A81" s="166"/>
      <c r="B81" s="385"/>
      <c r="C81" s="391"/>
      <c r="D81" s="220"/>
      <c r="E81" s="1273"/>
      <c r="F81" s="1249"/>
      <c r="G81" s="745"/>
      <c r="H81" s="745"/>
      <c r="I81" s="746"/>
      <c r="J81" s="1186"/>
      <c r="K81" s="1333"/>
      <c r="L81" s="485"/>
      <c r="M81" s="385"/>
      <c r="N81" s="425"/>
      <c r="O81" s="487"/>
      <c r="P81" s="656"/>
      <c r="Q81" s="425"/>
      <c r="R81" s="675"/>
    </row>
    <row r="82" spans="1:18" s="24" customFormat="1" ht="17.100000000000001" customHeight="1" x14ac:dyDescent="0.25">
      <c r="A82" s="166"/>
      <c r="B82" s="1082"/>
      <c r="C82" s="1083"/>
      <c r="D82" s="1084"/>
      <c r="E82" s="1273"/>
      <c r="F82" s="1249"/>
      <c r="G82" s="745"/>
      <c r="H82" s="745"/>
      <c r="I82" s="746"/>
      <c r="J82" s="1186"/>
      <c r="K82" s="1333"/>
      <c r="L82" s="1088"/>
      <c r="M82" s="1082"/>
      <c r="N82" s="1089"/>
      <c r="O82" s="1217"/>
      <c r="P82" s="1218"/>
      <c r="Q82" s="1089"/>
      <c r="R82" s="1091"/>
    </row>
    <row r="83" spans="1:18" s="24" customFormat="1" ht="17.100000000000001" customHeight="1" x14ac:dyDescent="0.25">
      <c r="A83" s="166"/>
      <c r="B83" s="385"/>
      <c r="C83" s="391"/>
      <c r="D83" s="220"/>
      <c r="E83" s="1273"/>
      <c r="F83" s="1249"/>
      <c r="G83" s="745"/>
      <c r="H83" s="745"/>
      <c r="I83" s="746"/>
      <c r="J83" s="1186"/>
      <c r="K83" s="1333"/>
      <c r="L83" s="485"/>
      <c r="M83" s="385"/>
      <c r="N83" s="425"/>
      <c r="O83" s="458"/>
      <c r="P83" s="656"/>
      <c r="Q83" s="425"/>
      <c r="R83" s="675"/>
    </row>
    <row r="84" spans="1:18" s="24" customFormat="1" ht="17.100000000000001" customHeight="1" x14ac:dyDescent="0.25">
      <c r="A84" s="166"/>
      <c r="B84" s="1082"/>
      <c r="C84" s="1083"/>
      <c r="D84" s="1084"/>
      <c r="E84" s="1273"/>
      <c r="F84" s="1249"/>
      <c r="G84" s="745"/>
      <c r="H84" s="745"/>
      <c r="I84" s="746"/>
      <c r="J84" s="1186"/>
      <c r="K84" s="1333"/>
      <c r="L84" s="1088"/>
      <c r="M84" s="1082"/>
      <c r="N84" s="1089"/>
      <c r="O84" s="1090"/>
      <c r="P84" s="1218"/>
      <c r="Q84" s="1089"/>
      <c r="R84" s="1091"/>
    </row>
    <row r="85" spans="1:18" s="24" customFormat="1" ht="17.100000000000001" customHeight="1" x14ac:dyDescent="0.25">
      <c r="A85" s="166"/>
      <c r="B85" s="385"/>
      <c r="C85" s="391"/>
      <c r="D85" s="220"/>
      <c r="E85" s="1212"/>
      <c r="F85" s="392"/>
      <c r="G85" s="1213"/>
      <c r="H85" s="1213"/>
      <c r="I85" s="1214"/>
      <c r="J85" s="1215"/>
      <c r="K85" s="486"/>
      <c r="L85" s="485"/>
      <c r="M85" s="385"/>
      <c r="N85" s="425"/>
      <c r="O85" s="458"/>
      <c r="P85" s="656"/>
      <c r="Q85" s="425"/>
      <c r="R85" s="675"/>
    </row>
    <row r="86" spans="1:18" ht="17.100000000000001" customHeight="1" outlineLevel="1" x14ac:dyDescent="0.25">
      <c r="B86" s="74"/>
      <c r="C86" s="44"/>
      <c r="D86" s="44"/>
      <c r="E86" s="75"/>
      <c r="F86" s="46"/>
      <c r="G86" s="47"/>
      <c r="H86" s="48"/>
      <c r="I86" s="49"/>
      <c r="J86" s="50"/>
      <c r="K86" s="50"/>
      <c r="L86" s="638"/>
      <c r="M86" s="224"/>
      <c r="N86" s="224"/>
      <c r="O86" s="436"/>
      <c r="P86" s="52"/>
      <c r="Q86" s="52"/>
      <c r="R86" s="53"/>
    </row>
    <row r="87" spans="1:18" ht="17.100000000000001" customHeight="1" x14ac:dyDescent="0.25">
      <c r="B87" s="34"/>
      <c r="C87" s="34"/>
      <c r="D87" s="35"/>
      <c r="E87" s="85"/>
      <c r="F87" s="269"/>
      <c r="G87" s="86"/>
      <c r="H87" s="273"/>
      <c r="I87" s="87"/>
      <c r="J87" s="88"/>
      <c r="K87" s="36"/>
      <c r="L87" s="212"/>
      <c r="M87" s="201"/>
      <c r="N87" s="212"/>
      <c r="O87" s="441"/>
      <c r="P87" s="37"/>
      <c r="Q87" s="37"/>
      <c r="R87" s="34"/>
    </row>
    <row r="88" spans="1:18" ht="17.100000000000001" customHeight="1" x14ac:dyDescent="0.25">
      <c r="B88" s="802"/>
      <c r="C88" s="1275"/>
      <c r="D88" s="1393"/>
      <c r="E88" s="1352"/>
      <c r="F88" s="1353"/>
      <c r="G88" s="1353"/>
      <c r="H88" s="1354"/>
      <c r="I88" s="1353"/>
      <c r="J88" s="1354"/>
      <c r="K88" s="1333"/>
      <c r="L88" s="476"/>
      <c r="M88" s="744"/>
      <c r="N88" s="476"/>
      <c r="O88" s="1231"/>
      <c r="P88" s="1216"/>
      <c r="Q88" s="744"/>
      <c r="R88" s="802"/>
    </row>
    <row r="89" spans="1:18" ht="17.100000000000001" customHeight="1" x14ac:dyDescent="0.25">
      <c r="B89" s="802"/>
      <c r="C89" s="1275"/>
      <c r="D89" s="1393"/>
      <c r="E89" s="1352"/>
      <c r="F89" s="1353"/>
      <c r="G89" s="1353"/>
      <c r="H89" s="1354"/>
      <c r="I89" s="1353"/>
      <c r="J89" s="1354"/>
      <c r="K89" s="1333"/>
      <c r="L89" s="476"/>
      <c r="M89" s="744"/>
      <c r="N89" s="476"/>
      <c r="O89" s="1231"/>
      <c r="P89" s="1216"/>
      <c r="Q89" s="744"/>
      <c r="R89" s="802"/>
    </row>
    <row r="90" spans="1:18" ht="17.100000000000001" customHeight="1" x14ac:dyDescent="0.25">
      <c r="B90" s="802"/>
      <c r="C90" s="1275"/>
      <c r="D90" s="1393"/>
      <c r="E90" s="1352"/>
      <c r="F90" s="1353"/>
      <c r="G90" s="1353"/>
      <c r="H90" s="1354"/>
      <c r="I90" s="1353"/>
      <c r="J90" s="1354"/>
      <c r="K90" s="1333"/>
      <c r="L90" s="476"/>
      <c r="M90" s="744"/>
      <c r="N90" s="476"/>
      <c r="O90" s="809"/>
      <c r="P90" s="744"/>
      <c r="Q90" s="744"/>
      <c r="R90" s="802"/>
    </row>
    <row r="91" spans="1:18" ht="17.100000000000001" customHeight="1" x14ac:dyDescent="0.25">
      <c r="B91" s="802"/>
      <c r="C91" s="1275"/>
      <c r="D91" s="1393"/>
      <c r="E91" s="1352"/>
      <c r="F91" s="1353"/>
      <c r="G91" s="1353"/>
      <c r="H91" s="1354"/>
      <c r="I91" s="1353"/>
      <c r="J91" s="1354"/>
      <c r="K91" s="1333"/>
      <c r="L91" s="476"/>
      <c r="M91" s="744"/>
      <c r="N91" s="476"/>
      <c r="O91" s="809"/>
      <c r="P91" s="744"/>
      <c r="Q91" s="744"/>
      <c r="R91" s="802"/>
    </row>
    <row r="92" spans="1:18" s="24" customFormat="1" ht="17.100000000000001" customHeight="1" x14ac:dyDescent="0.25">
      <c r="A92" s="166"/>
      <c r="B92" s="385"/>
      <c r="C92" s="391"/>
      <c r="D92" s="220"/>
      <c r="E92" s="1212"/>
      <c r="F92" s="392"/>
      <c r="G92" s="1213"/>
      <c r="H92" s="1213"/>
      <c r="I92" s="1214"/>
      <c r="J92" s="1215"/>
      <c r="K92" s="486"/>
      <c r="L92" s="485"/>
      <c r="M92" s="385"/>
      <c r="N92" s="425"/>
      <c r="O92" s="458"/>
      <c r="P92" s="656"/>
      <c r="Q92" s="425"/>
      <c r="R92" s="675"/>
    </row>
    <row r="93" spans="1:18" ht="17.100000000000001" customHeight="1" outlineLevel="1" x14ac:dyDescent="0.25">
      <c r="B93" s="74"/>
      <c r="C93" s="44"/>
      <c r="D93" s="44"/>
      <c r="E93" s="75"/>
      <c r="F93" s="46"/>
      <c r="G93" s="47"/>
      <c r="H93" s="48"/>
      <c r="I93" s="49"/>
      <c r="J93" s="50"/>
      <c r="K93" s="638"/>
      <c r="L93" s="638"/>
      <c r="M93" s="224"/>
      <c r="N93" s="224"/>
      <c r="O93" s="436"/>
      <c r="P93" s="52"/>
      <c r="Q93" s="52"/>
      <c r="R93" s="53"/>
    </row>
    <row r="94" spans="1:18" ht="17.100000000000001" customHeight="1" x14ac:dyDescent="0.25">
      <c r="B94" s="34"/>
      <c r="C94" s="34"/>
      <c r="D94" s="35"/>
      <c r="E94" s="85"/>
      <c r="F94" s="269"/>
      <c r="G94" s="86"/>
      <c r="H94" s="273"/>
      <c r="I94" s="87"/>
      <c r="J94" s="88"/>
      <c r="K94" s="36"/>
      <c r="L94" s="212"/>
      <c r="M94" s="201"/>
      <c r="N94" s="212"/>
      <c r="O94" s="441"/>
      <c r="P94" s="37"/>
      <c r="Q94" s="37"/>
      <c r="R94" s="34"/>
    </row>
    <row r="95" spans="1:18" ht="17.100000000000001" customHeight="1" x14ac:dyDescent="0.25">
      <c r="B95" s="802"/>
      <c r="C95" s="1275"/>
      <c r="D95" s="1393"/>
      <c r="E95" s="1352"/>
      <c r="F95" s="1353"/>
      <c r="G95" s="1353"/>
      <c r="H95" s="1354"/>
      <c r="I95" s="1353"/>
      <c r="J95" s="1354"/>
      <c r="K95" s="1333"/>
      <c r="L95" s="476"/>
      <c r="M95" s="744"/>
      <c r="N95" s="476"/>
      <c r="O95" s="1231"/>
      <c r="P95" s="1216"/>
      <c r="Q95" s="744"/>
      <c r="R95" s="802"/>
    </row>
    <row r="96" spans="1:18" ht="17.100000000000001" customHeight="1" x14ac:dyDescent="0.25">
      <c r="B96" s="802"/>
      <c r="C96" s="1275"/>
      <c r="D96" s="1393"/>
      <c r="E96" s="1352"/>
      <c r="F96" s="1353"/>
      <c r="G96" s="1353"/>
      <c r="H96" s="1354"/>
      <c r="I96" s="1353"/>
      <c r="J96" s="1354"/>
      <c r="K96" s="1333"/>
      <c r="L96" s="476"/>
      <c r="M96" s="744"/>
      <c r="N96" s="476"/>
      <c r="O96" s="1231"/>
      <c r="P96" s="1216"/>
      <c r="Q96" s="744"/>
      <c r="R96" s="802"/>
    </row>
    <row r="97" spans="1:24" s="24" customFormat="1" ht="17.100000000000001" customHeight="1" x14ac:dyDescent="0.25">
      <c r="A97" s="166"/>
      <c r="B97" s="385"/>
      <c r="C97" s="391"/>
      <c r="D97" s="220"/>
      <c r="E97" s="1212"/>
      <c r="F97" s="392"/>
      <c r="G97" s="1213"/>
      <c r="H97" s="1213"/>
      <c r="I97" s="1214"/>
      <c r="J97" s="1215"/>
      <c r="K97" s="486"/>
      <c r="L97" s="485"/>
      <c r="M97" s="385"/>
      <c r="N97" s="425"/>
      <c r="O97" s="458"/>
      <c r="P97" s="656"/>
      <c r="Q97" s="425"/>
      <c r="R97" s="675"/>
    </row>
    <row r="98" spans="1:24" ht="17.100000000000001" customHeight="1" outlineLevel="1" x14ac:dyDescent="0.25">
      <c r="B98" s="74"/>
      <c r="C98" s="44" t="s">
        <v>0</v>
      </c>
      <c r="D98" s="44">
        <f>D95</f>
        <v>0</v>
      </c>
      <c r="E98" s="75"/>
      <c r="F98" s="46"/>
      <c r="G98" s="47"/>
      <c r="H98" s="48"/>
      <c r="I98" s="49"/>
      <c r="J98" s="50">
        <f>SUM(J95:J97)</f>
        <v>0</v>
      </c>
      <c r="K98" s="638">
        <f>SUM(K94:K97)</f>
        <v>0</v>
      </c>
      <c r="L98" s="638">
        <f>SUM(L94:L97)</f>
        <v>0</v>
      </c>
      <c r="M98" s="224"/>
      <c r="N98" s="224"/>
      <c r="O98" s="436"/>
      <c r="P98" s="52"/>
      <c r="Q98" s="52"/>
      <c r="R98" s="53"/>
    </row>
    <row r="99" spans="1:24" ht="7.5" customHeight="1" x14ac:dyDescent="0.25">
      <c r="B99" s="63"/>
      <c r="C99" s="64"/>
      <c r="D99" s="64"/>
      <c r="E99" s="63"/>
      <c r="F99" s="68"/>
      <c r="G99" s="66"/>
      <c r="H99" s="68"/>
      <c r="I99" s="67"/>
      <c r="J99" s="68"/>
      <c r="K99" s="661"/>
      <c r="O99" s="437"/>
      <c r="P99" s="71"/>
      <c r="Q99" s="71"/>
      <c r="R99" s="72"/>
      <c r="S99" s="73"/>
      <c r="T99" s="73"/>
      <c r="U99" s="73"/>
      <c r="V99" s="109"/>
      <c r="W99" s="109"/>
      <c r="X99" s="109"/>
    </row>
    <row r="100" spans="1:24" ht="17.100000000000001" customHeight="1" x14ac:dyDescent="0.25">
      <c r="B100" s="1428">
        <f>COUNT(B10:B99)</f>
        <v>0</v>
      </c>
      <c r="C100" s="44" t="s">
        <v>59</v>
      </c>
      <c r="D100" s="44">
        <f>D13+D17+D24+D33+D38+D45+D51+D75+D86+D93+D98</f>
        <v>0</v>
      </c>
      <c r="E100" s="75"/>
      <c r="F100" s="122"/>
      <c r="G100" s="76"/>
      <c r="H100" s="123"/>
      <c r="I100" s="77"/>
      <c r="J100" s="427">
        <f>J13+J17+J24+J33+J38+J45+J51+J75+J86+J93+J98</f>
        <v>0</v>
      </c>
      <c r="K100" s="638">
        <f>K13+K17+K24+K33+K38+K45+K51+K75+K86+K93+K98</f>
        <v>0</v>
      </c>
      <c r="L100" s="638">
        <f>L13+L17+L24+L33+L38+L45+L51+L75+L86+L93+L98</f>
        <v>0</v>
      </c>
      <c r="M100" s="281"/>
      <c r="N100" s="280"/>
      <c r="O100" s="438"/>
      <c r="P100" s="52"/>
      <c r="Q100" s="52"/>
      <c r="R100" s="53"/>
      <c r="S100" s="109"/>
      <c r="T100" s="109"/>
      <c r="U100" s="109"/>
      <c r="V100" s="109"/>
      <c r="W100" s="109"/>
      <c r="X100" s="109"/>
    </row>
    <row r="101" spans="1:24" ht="17.100000000000001" customHeight="1" x14ac:dyDescent="0.25">
      <c r="B101" s="124"/>
      <c r="C101" s="124"/>
      <c r="D101" s="124"/>
      <c r="E101" s="233"/>
      <c r="F101" s="130"/>
      <c r="G101" s="126"/>
      <c r="H101" s="130"/>
      <c r="I101" s="126"/>
      <c r="J101" s="125"/>
      <c r="K101" s="157"/>
      <c r="O101" s="439"/>
      <c r="P101" s="126"/>
      <c r="Q101" s="126"/>
      <c r="R101" s="129"/>
    </row>
    <row r="102" spans="1:24" ht="17.100000000000001" customHeight="1" x14ac:dyDescent="0.25">
      <c r="B102" s="78" t="s">
        <v>23</v>
      </c>
      <c r="C102" s="79" t="str">
        <f>'BMP 4'!C25</f>
        <v>Proses th. 2020</v>
      </c>
      <c r="D102" s="80"/>
      <c r="E102" s="234"/>
      <c r="F102" s="81"/>
      <c r="G102" s="80"/>
      <c r="H102" s="81"/>
      <c r="I102" s="80"/>
      <c r="J102" s="80"/>
      <c r="K102" s="1150"/>
      <c r="O102" s="440"/>
      <c r="P102" s="80"/>
      <c r="Q102" s="80"/>
      <c r="R102" s="83"/>
    </row>
    <row r="103" spans="1:24" ht="17.100000000000001" customHeight="1" x14ac:dyDescent="0.25">
      <c r="B103" s="1643" t="s">
        <v>2</v>
      </c>
      <c r="C103" s="1643" t="s">
        <v>4</v>
      </c>
      <c r="D103" s="1643" t="s">
        <v>9</v>
      </c>
      <c r="E103" s="1655" t="s">
        <v>3</v>
      </c>
      <c r="F103" s="1656" t="s">
        <v>10</v>
      </c>
      <c r="G103" s="1657"/>
      <c r="H103" s="1657"/>
      <c r="I103" s="1657"/>
      <c r="J103" s="1658"/>
      <c r="K103" s="1664" t="s">
        <v>11</v>
      </c>
      <c r="L103" s="1659" t="s">
        <v>13</v>
      </c>
      <c r="M103" s="1660" t="s">
        <v>49</v>
      </c>
      <c r="N103" s="1660" t="s">
        <v>50</v>
      </c>
      <c r="O103" s="1661" t="s">
        <v>5</v>
      </c>
      <c r="P103" s="1643" t="s">
        <v>6</v>
      </c>
      <c r="Q103" s="1643" t="s">
        <v>61</v>
      </c>
      <c r="R103" s="1643" t="s">
        <v>7</v>
      </c>
      <c r="T103" s="84"/>
    </row>
    <row r="104" spans="1:24" ht="17.100000000000001" customHeight="1" x14ac:dyDescent="0.25">
      <c r="B104" s="1637"/>
      <c r="C104" s="1637"/>
      <c r="D104" s="1637"/>
      <c r="E104" s="1645"/>
      <c r="F104" s="1649"/>
      <c r="G104" s="1650"/>
      <c r="H104" s="1650"/>
      <c r="I104" s="1650"/>
      <c r="J104" s="1651"/>
      <c r="K104" s="1665"/>
      <c r="L104" s="1640"/>
      <c r="M104" s="1640"/>
      <c r="N104" s="1640"/>
      <c r="O104" s="1642"/>
      <c r="P104" s="1637"/>
      <c r="Q104" s="1637"/>
      <c r="R104" s="1637"/>
    </row>
    <row r="105" spans="1:24" ht="18.75" customHeight="1" x14ac:dyDescent="0.25">
      <c r="B105" s="34"/>
      <c r="C105" s="34"/>
      <c r="D105" s="35"/>
      <c r="E105" s="85"/>
      <c r="F105" s="269"/>
      <c r="G105" s="86"/>
      <c r="H105" s="273"/>
      <c r="I105" s="87"/>
      <c r="J105" s="88"/>
      <c r="K105" s="580"/>
      <c r="L105" s="581"/>
      <c r="M105" s="318"/>
      <c r="N105" s="201"/>
      <c r="O105" s="441"/>
      <c r="P105" s="37"/>
      <c r="Q105" s="37"/>
      <c r="R105" s="34"/>
    </row>
    <row r="106" spans="1:24" ht="18.75" customHeight="1" x14ac:dyDescent="0.25">
      <c r="B106" s="802"/>
      <c r="C106" s="802"/>
      <c r="D106" s="220"/>
      <c r="E106" s="1212"/>
      <c r="F106" s="1220"/>
      <c r="G106" s="1213"/>
      <c r="H106" s="1213"/>
      <c r="I106" s="1214"/>
      <c r="J106" s="1223"/>
      <c r="K106" s="1332"/>
      <c r="L106" s="1088"/>
      <c r="M106" s="802"/>
      <c r="N106" s="744"/>
      <c r="O106" s="1231"/>
      <c r="P106" s="1216"/>
      <c r="Q106" s="744"/>
      <c r="R106" s="802"/>
    </row>
    <row r="107" spans="1:24" ht="18.75" customHeight="1" x14ac:dyDescent="0.25">
      <c r="B107" s="802"/>
      <c r="C107" s="802"/>
      <c r="D107" s="803"/>
      <c r="E107" s="1224"/>
      <c r="F107" s="1246"/>
      <c r="G107" s="1213"/>
      <c r="H107" s="1213"/>
      <c r="I107" s="1214"/>
      <c r="J107" s="1223"/>
      <c r="K107" s="1563"/>
      <c r="L107" s="1250"/>
      <c r="M107" s="802"/>
      <c r="N107" s="744"/>
      <c r="O107" s="1231"/>
      <c r="P107" s="1216"/>
      <c r="Q107" s="744"/>
      <c r="R107" s="802"/>
    </row>
    <row r="108" spans="1:24" ht="18.75" customHeight="1" x14ac:dyDescent="0.25">
      <c r="B108" s="802"/>
      <c r="C108" s="802"/>
      <c r="D108" s="803"/>
      <c r="E108" s="1224"/>
      <c r="F108" s="1220"/>
      <c r="G108" s="1213"/>
      <c r="H108" s="1213"/>
      <c r="I108" s="1214"/>
      <c r="J108" s="1223"/>
      <c r="K108" s="1324"/>
      <c r="L108" s="1088"/>
      <c r="M108" s="802"/>
      <c r="N108" s="744"/>
      <c r="O108" s="809"/>
      <c r="P108" s="744"/>
      <c r="Q108" s="744"/>
      <c r="R108" s="802"/>
    </row>
    <row r="109" spans="1:24" s="24" customFormat="1" ht="18.75" customHeight="1" x14ac:dyDescent="0.25">
      <c r="A109" s="166"/>
      <c r="B109" s="337"/>
      <c r="C109" s="994"/>
      <c r="D109" s="881"/>
      <c r="E109" s="589"/>
      <c r="F109" s="339"/>
      <c r="G109" s="340"/>
      <c r="H109" s="590"/>
      <c r="I109" s="340"/>
      <c r="J109" s="1094"/>
      <c r="K109" s="491"/>
      <c r="L109" s="676"/>
      <c r="M109" s="592"/>
      <c r="N109" s="519"/>
      <c r="O109" s="591"/>
      <c r="P109" s="506"/>
      <c r="Q109" s="519"/>
      <c r="R109" s="592"/>
    </row>
    <row r="110" spans="1:24" ht="17.100000000000001" customHeight="1" outlineLevel="1" x14ac:dyDescent="0.25">
      <c r="B110" s="74"/>
      <c r="C110" s="44" t="s">
        <v>0</v>
      </c>
      <c r="D110" s="44">
        <f>D106</f>
        <v>0</v>
      </c>
      <c r="E110" s="75"/>
      <c r="F110" s="46"/>
      <c r="G110" s="47"/>
      <c r="H110" s="48"/>
      <c r="I110" s="49"/>
      <c r="J110" s="427">
        <f>SUM(J105:J109)</f>
        <v>0</v>
      </c>
      <c r="K110" s="427">
        <f>SUM(K105:K109)</f>
        <v>0</v>
      </c>
      <c r="L110" s="427">
        <f>SUM(L105:L109)</f>
        <v>0</v>
      </c>
      <c r="M110" s="224"/>
      <c r="N110" s="224"/>
      <c r="O110" s="436"/>
      <c r="P110" s="52"/>
      <c r="Q110" s="52"/>
      <c r="R110" s="53"/>
    </row>
    <row r="111" spans="1:24" ht="18.75" customHeight="1" x14ac:dyDescent="0.25">
      <c r="B111" s="34"/>
      <c r="C111" s="34"/>
      <c r="D111" s="35"/>
      <c r="E111" s="85"/>
      <c r="F111" s="269"/>
      <c r="G111" s="86"/>
      <c r="H111" s="273"/>
      <c r="I111" s="87"/>
      <c r="J111" s="88"/>
      <c r="K111" s="580"/>
      <c r="L111" s="581"/>
      <c r="M111" s="318"/>
      <c r="N111" s="201"/>
      <c r="O111" s="441"/>
      <c r="P111" s="37"/>
      <c r="Q111" s="37"/>
      <c r="R111" s="34"/>
    </row>
    <row r="112" spans="1:24" ht="18.75" customHeight="1" x14ac:dyDescent="0.25">
      <c r="B112" s="802"/>
      <c r="C112" s="802"/>
      <c r="D112" s="220"/>
      <c r="E112" s="665"/>
      <c r="F112" s="1249"/>
      <c r="G112" s="745"/>
      <c r="H112" s="745"/>
      <c r="I112" s="746"/>
      <c r="J112" s="1186"/>
      <c r="K112" s="1219"/>
      <c r="L112" s="1088"/>
      <c r="M112" s="802"/>
      <c r="N112" s="744"/>
      <c r="O112" s="1231"/>
      <c r="P112" s="1216"/>
      <c r="Q112" s="744"/>
      <c r="R112" s="802"/>
    </row>
    <row r="113" spans="1:18" ht="18.75" customHeight="1" x14ac:dyDescent="0.25">
      <c r="B113" s="1072"/>
      <c r="C113" s="523"/>
      <c r="D113" s="524"/>
      <c r="E113" s="1248"/>
      <c r="F113" s="1249"/>
      <c r="G113" s="745"/>
      <c r="H113" s="745"/>
      <c r="I113" s="746"/>
      <c r="J113" s="1186"/>
      <c r="K113" s="1247"/>
      <c r="L113" s="1088"/>
      <c r="M113" s="147"/>
      <c r="N113" s="146"/>
      <c r="O113" s="550"/>
      <c r="P113" s="146"/>
      <c r="Q113" s="146"/>
      <c r="R113" s="802"/>
    </row>
    <row r="114" spans="1:18" ht="18.75" customHeight="1" x14ac:dyDescent="0.25">
      <c r="B114" s="1072"/>
      <c r="C114" s="523"/>
      <c r="D114" s="524"/>
      <c r="E114" s="1248"/>
      <c r="F114" s="1249"/>
      <c r="G114" s="745"/>
      <c r="H114" s="745"/>
      <c r="I114" s="746"/>
      <c r="J114" s="1186"/>
      <c r="K114" s="1247"/>
      <c r="L114" s="1088"/>
      <c r="M114" s="147"/>
      <c r="N114" s="146"/>
      <c r="O114" s="550"/>
      <c r="P114" s="146"/>
      <c r="Q114" s="146"/>
      <c r="R114" s="147"/>
    </row>
    <row r="115" spans="1:18" s="24" customFormat="1" ht="18.75" customHeight="1" x14ac:dyDescent="0.25">
      <c r="A115" s="166"/>
      <c r="B115" s="337"/>
      <c r="C115" s="994"/>
      <c r="D115" s="881"/>
      <c r="E115" s="589"/>
      <c r="F115" s="339"/>
      <c r="G115" s="340"/>
      <c r="H115" s="590"/>
      <c r="I115" s="340"/>
      <c r="J115" s="1094"/>
      <c r="K115" s="491"/>
      <c r="L115" s="676"/>
      <c r="M115" s="592"/>
      <c r="N115" s="519"/>
      <c r="O115" s="591"/>
      <c r="P115" s="506"/>
      <c r="Q115" s="519"/>
      <c r="R115" s="592"/>
    </row>
    <row r="116" spans="1:18" ht="17.100000000000001" customHeight="1" outlineLevel="1" x14ac:dyDescent="0.25">
      <c r="B116" s="74"/>
      <c r="C116" s="44" t="s">
        <v>0</v>
      </c>
      <c r="D116" s="44">
        <f>D112</f>
        <v>0</v>
      </c>
      <c r="E116" s="75"/>
      <c r="F116" s="46"/>
      <c r="G116" s="47"/>
      <c r="H116" s="48"/>
      <c r="I116" s="49"/>
      <c r="J116" s="427">
        <f>SUM(J111:J115)</f>
        <v>0</v>
      </c>
      <c r="K116" s="427">
        <f>SUM(K111:K115)</f>
        <v>0</v>
      </c>
      <c r="L116" s="427">
        <f>SUM(L111:L115)</f>
        <v>0</v>
      </c>
      <c r="M116" s="224"/>
      <c r="N116" s="224"/>
      <c r="O116" s="436"/>
      <c r="P116" s="52"/>
      <c r="Q116" s="52"/>
      <c r="R116" s="53"/>
    </row>
    <row r="117" spans="1:18" ht="7.5" customHeight="1" x14ac:dyDescent="0.25">
      <c r="B117" s="63"/>
      <c r="C117" s="64"/>
      <c r="D117" s="64"/>
      <c r="E117" s="63"/>
      <c r="F117" s="68"/>
      <c r="G117" s="66"/>
      <c r="H117" s="68"/>
      <c r="I117" s="67"/>
      <c r="J117" s="68"/>
      <c r="K117" s="661"/>
      <c r="L117" s="23"/>
      <c r="M117" s="23"/>
      <c r="N117" s="23"/>
      <c r="O117" s="437"/>
      <c r="P117" s="71"/>
      <c r="Q117" s="71"/>
      <c r="R117" s="72"/>
    </row>
    <row r="118" spans="1:18" ht="18.75" customHeight="1" x14ac:dyDescent="0.25">
      <c r="B118" s="1428">
        <f>COUNT(B105:B117)</f>
        <v>0</v>
      </c>
      <c r="C118" s="44" t="s">
        <v>60</v>
      </c>
      <c r="D118" s="468">
        <f>D110+D116</f>
        <v>0</v>
      </c>
      <c r="E118" s="75"/>
      <c r="F118" s="122"/>
      <c r="G118" s="76"/>
      <c r="H118" s="123"/>
      <c r="I118" s="77"/>
      <c r="J118" s="427">
        <f>J110+J116</f>
        <v>0</v>
      </c>
      <c r="K118" s="427">
        <f>K110+K116</f>
        <v>0</v>
      </c>
      <c r="L118" s="427">
        <f>L110+L116</f>
        <v>0</v>
      </c>
      <c r="M118" s="224"/>
      <c r="N118" s="224"/>
      <c r="O118" s="438"/>
      <c r="P118" s="52"/>
      <c r="Q118" s="52"/>
      <c r="R118" s="53"/>
    </row>
    <row r="119" spans="1:18" ht="7.5" customHeight="1" x14ac:dyDescent="0.25">
      <c r="B119" s="99"/>
      <c r="C119" s="99"/>
      <c r="D119" s="99"/>
      <c r="E119" s="99"/>
      <c r="F119" s="272"/>
      <c r="G119" s="99"/>
      <c r="H119" s="272"/>
      <c r="I119" s="99"/>
      <c r="J119" s="279"/>
      <c r="K119" s="1151"/>
      <c r="O119" s="444"/>
      <c r="P119" s="99"/>
      <c r="Q119" s="99"/>
      <c r="R119" s="99"/>
    </row>
    <row r="120" spans="1:18" ht="18" customHeight="1" thickBot="1" x14ac:dyDescent="0.3">
      <c r="B120" s="100">
        <f>B118+B100</f>
        <v>0</v>
      </c>
      <c r="C120" s="100" t="s">
        <v>8</v>
      </c>
      <c r="D120" s="101">
        <f>D118+D100</f>
        <v>0</v>
      </c>
      <c r="E120" s="120"/>
      <c r="F120" s="103"/>
      <c r="G120" s="104"/>
      <c r="H120" s="103"/>
      <c r="I120" s="104"/>
      <c r="J120" s="427">
        <f>J100+J118</f>
        <v>0</v>
      </c>
      <c r="K120" s="427">
        <f>K100+K118</f>
        <v>0</v>
      </c>
      <c r="L120" s="427">
        <f>L100+L118</f>
        <v>0</v>
      </c>
      <c r="M120" s="345"/>
      <c r="N120" s="346"/>
      <c r="O120" s="445"/>
      <c r="P120" s="348"/>
      <c r="Q120" s="348"/>
      <c r="R120" s="349"/>
    </row>
    <row r="121" spans="1:18" ht="18" customHeight="1" thickTop="1" x14ac:dyDescent="0.25">
      <c r="B121" s="1673"/>
      <c r="C121" s="1673"/>
      <c r="D121" s="1673"/>
      <c r="E121" s="1673"/>
      <c r="F121" s="1673"/>
      <c r="G121" s="1673"/>
      <c r="H121" s="1673"/>
      <c r="I121" s="1673"/>
      <c r="J121" s="1673"/>
      <c r="K121" s="1673"/>
      <c r="L121" s="1673"/>
      <c r="M121" s="1673"/>
      <c r="N121" s="165"/>
    </row>
    <row r="122" spans="1:18" ht="18" customHeight="1" x14ac:dyDescent="0.25">
      <c r="B122" s="586"/>
      <c r="C122" s="586"/>
      <c r="D122" s="586"/>
      <c r="E122" s="586"/>
      <c r="F122" s="586"/>
      <c r="G122" s="586"/>
      <c r="H122" s="586"/>
      <c r="I122" s="586"/>
      <c r="J122" s="586"/>
      <c r="K122" s="155"/>
      <c r="L122" s="586"/>
      <c r="M122" s="586"/>
      <c r="N122" s="165"/>
    </row>
    <row r="123" spans="1:18" ht="18" customHeight="1" x14ac:dyDescent="0.25">
      <c r="B123" s="1652" t="s">
        <v>37</v>
      </c>
      <c r="C123" s="1652"/>
      <c r="D123" s="1652"/>
      <c r="E123" s="1652"/>
      <c r="F123" s="1652"/>
      <c r="G123" s="1652"/>
      <c r="H123" s="1652"/>
      <c r="I123" s="1652"/>
      <c r="J123" s="1652"/>
      <c r="K123" s="1652"/>
      <c r="L123" s="1652"/>
      <c r="M123" s="1652"/>
      <c r="N123" s="1652"/>
      <c r="O123" s="1652"/>
      <c r="P123" s="1652"/>
      <c r="Q123" s="1652"/>
      <c r="R123" s="1652"/>
    </row>
    <row r="124" spans="1:18" ht="18" customHeight="1" x14ac:dyDescent="0.25">
      <c r="B124" s="1652" t="s">
        <v>1</v>
      </c>
      <c r="C124" s="1652"/>
      <c r="D124" s="1652"/>
      <c r="E124" s="1652"/>
      <c r="F124" s="1652"/>
      <c r="G124" s="1652"/>
      <c r="H124" s="1652"/>
      <c r="I124" s="1652"/>
      <c r="J124" s="1652"/>
      <c r="K124" s="1652"/>
      <c r="L124" s="1652"/>
      <c r="M124" s="1652"/>
      <c r="N124" s="1652"/>
      <c r="O124" s="1652"/>
      <c r="P124" s="1652"/>
      <c r="Q124" s="1652"/>
      <c r="R124" s="1652"/>
    </row>
    <row r="125" spans="1:18" ht="18" customHeight="1" x14ac:dyDescent="0.25">
      <c r="B125" s="1652" t="str">
        <f>Rekap!B3</f>
        <v>BULAN JANUARI 2020</v>
      </c>
      <c r="C125" s="1652"/>
      <c r="D125" s="1652"/>
      <c r="E125" s="1652"/>
      <c r="F125" s="1652"/>
      <c r="G125" s="1652"/>
      <c r="H125" s="1652"/>
      <c r="I125" s="1652"/>
      <c r="J125" s="1652"/>
      <c r="K125" s="1652"/>
      <c r="L125" s="1652"/>
      <c r="M125" s="1652"/>
      <c r="N125" s="1652"/>
      <c r="O125" s="1652"/>
      <c r="P125" s="1652"/>
      <c r="Q125" s="1652"/>
      <c r="R125" s="1652"/>
    </row>
    <row r="126" spans="1:18" ht="5.25" customHeight="1" thickBot="1" x14ac:dyDescent="0.3">
      <c r="B126" s="1653"/>
      <c r="C126" s="1653"/>
      <c r="D126" s="1653"/>
      <c r="E126" s="1653"/>
      <c r="F126" s="1653"/>
      <c r="G126" s="1653"/>
      <c r="H126" s="1653"/>
      <c r="I126" s="1653"/>
      <c r="J126" s="1653"/>
      <c r="K126" s="1653"/>
      <c r="L126" s="1653"/>
      <c r="M126" s="1653"/>
      <c r="N126" s="1653"/>
      <c r="O126" s="1653"/>
      <c r="P126" s="1653"/>
      <c r="Q126" s="585"/>
      <c r="R126" s="29"/>
    </row>
    <row r="127" spans="1:18" ht="17.100000000000001" customHeight="1" thickTop="1" x14ac:dyDescent="0.25">
      <c r="B127" s="30"/>
      <c r="C127" s="31"/>
      <c r="D127" s="586"/>
      <c r="E127" s="155"/>
      <c r="F127" s="586"/>
      <c r="G127" s="586"/>
      <c r="H127" s="586"/>
      <c r="I127" s="586"/>
      <c r="J127" s="155"/>
      <c r="L127" s="27"/>
      <c r="M127" s="27"/>
      <c r="N127" s="202"/>
      <c r="O127" s="446"/>
      <c r="P127" s="586"/>
      <c r="Q127" s="586"/>
    </row>
    <row r="128" spans="1:18" ht="18" customHeight="1" x14ac:dyDescent="0.25">
      <c r="B128" s="30" t="s">
        <v>15</v>
      </c>
      <c r="C128" s="31" t="s">
        <v>131</v>
      </c>
      <c r="D128" s="586"/>
      <c r="E128" s="155"/>
      <c r="F128" s="586"/>
      <c r="G128" s="586"/>
      <c r="H128" s="586"/>
      <c r="I128" s="586"/>
      <c r="J128" s="155"/>
      <c r="L128" s="27"/>
      <c r="M128" s="27"/>
      <c r="N128" s="202"/>
      <c r="O128" s="446"/>
      <c r="P128" s="586"/>
      <c r="Q128" s="586"/>
    </row>
    <row r="129" spans="1:33" ht="17.100000000000001" customHeight="1" x14ac:dyDescent="0.25">
      <c r="B129" s="78" t="s">
        <v>22</v>
      </c>
      <c r="C129" s="79" t="str">
        <f>'BMP 4'!C52</f>
        <v>Proses sd. 2019</v>
      </c>
      <c r="D129" s="374"/>
      <c r="E129" s="32"/>
      <c r="F129" s="33"/>
      <c r="G129" s="374"/>
      <c r="H129" s="33"/>
      <c r="I129" s="374"/>
      <c r="J129" s="374"/>
      <c r="L129" s="374"/>
      <c r="M129" s="374"/>
      <c r="T129" s="1668"/>
      <c r="U129" s="1669"/>
      <c r="V129" s="1669"/>
      <c r="W129" s="1669"/>
      <c r="X129" s="1669"/>
      <c r="Y129" s="1669"/>
      <c r="Z129" s="1669"/>
      <c r="AA129" s="1669"/>
      <c r="AB129" s="1669"/>
      <c r="AC129" s="1669"/>
      <c r="AD129" s="1669"/>
      <c r="AE129" s="1670"/>
    </row>
    <row r="130" spans="1:33" ht="17.100000000000001" customHeight="1" x14ac:dyDescent="0.25">
      <c r="B130" s="1654" t="s">
        <v>2</v>
      </c>
      <c r="C130" s="1654" t="s">
        <v>4</v>
      </c>
      <c r="D130" s="1643" t="s">
        <v>9</v>
      </c>
      <c r="E130" s="1655" t="s">
        <v>3</v>
      </c>
      <c r="F130" s="1656" t="s">
        <v>98</v>
      </c>
      <c r="G130" s="1657"/>
      <c r="H130" s="1657"/>
      <c r="I130" s="1657"/>
      <c r="J130" s="1658"/>
      <c r="K130" s="1664" t="s">
        <v>11</v>
      </c>
      <c r="L130" s="1659" t="s">
        <v>13</v>
      </c>
      <c r="M130" s="1660" t="s">
        <v>49</v>
      </c>
      <c r="N130" s="1660" t="s">
        <v>50</v>
      </c>
      <c r="O130" s="1661" t="s">
        <v>5</v>
      </c>
      <c r="P130" s="1643" t="s">
        <v>6</v>
      </c>
      <c r="Q130" s="1643" t="s">
        <v>61</v>
      </c>
      <c r="R130" s="1643" t="s">
        <v>7</v>
      </c>
      <c r="T130" s="1638" t="s">
        <v>128</v>
      </c>
      <c r="U130" s="1638"/>
      <c r="V130" s="1638"/>
      <c r="W130" s="1638"/>
      <c r="X130" s="1638"/>
      <c r="Y130" s="1638"/>
      <c r="Z130" s="1638"/>
      <c r="AA130" s="1638"/>
      <c r="AB130" s="1638"/>
      <c r="AC130" s="1638"/>
      <c r="AD130" s="1638"/>
      <c r="AE130" s="1638"/>
    </row>
    <row r="131" spans="1:33" s="24" customFormat="1" ht="17.100000000000001" customHeight="1" x14ac:dyDescent="0.25">
      <c r="A131" s="166"/>
      <c r="B131" s="1637"/>
      <c r="C131" s="1637"/>
      <c r="D131" s="1637"/>
      <c r="E131" s="1645"/>
      <c r="F131" s="1649"/>
      <c r="G131" s="1650"/>
      <c r="H131" s="1650"/>
      <c r="I131" s="1650"/>
      <c r="J131" s="1651"/>
      <c r="K131" s="1665"/>
      <c r="L131" s="1640"/>
      <c r="M131" s="1640"/>
      <c r="N131" s="1640"/>
      <c r="O131" s="1642"/>
      <c r="P131" s="1637"/>
      <c r="Q131" s="1637"/>
      <c r="R131" s="1637"/>
      <c r="T131" s="1426" t="s">
        <v>38</v>
      </c>
      <c r="U131" s="1426" t="s">
        <v>39</v>
      </c>
      <c r="V131" s="1426" t="s">
        <v>40</v>
      </c>
      <c r="W131" s="1426" t="s">
        <v>41</v>
      </c>
      <c r="X131" s="1426" t="s">
        <v>36</v>
      </c>
      <c r="Y131" s="1426" t="s">
        <v>42</v>
      </c>
      <c r="Z131" s="1426" t="s">
        <v>43</v>
      </c>
      <c r="AA131" s="1426" t="s">
        <v>44</v>
      </c>
      <c r="AB131" s="1426" t="s">
        <v>45</v>
      </c>
      <c r="AC131" s="1426" t="s">
        <v>46</v>
      </c>
      <c r="AD131" s="1426" t="s">
        <v>47</v>
      </c>
      <c r="AE131" s="1426" t="s">
        <v>48</v>
      </c>
    </row>
    <row r="132" spans="1:33" s="24" customFormat="1" ht="18.95" customHeight="1" x14ac:dyDescent="0.25">
      <c r="A132" s="166"/>
      <c r="B132" s="34"/>
      <c r="C132" s="34"/>
      <c r="D132" s="35"/>
      <c r="E132" s="85"/>
      <c r="F132" s="269"/>
      <c r="G132" s="86"/>
      <c r="H132" s="273"/>
      <c r="I132" s="87"/>
      <c r="J132" s="88"/>
      <c r="K132" s="580"/>
      <c r="L132" s="212"/>
      <c r="M132" s="201"/>
      <c r="N132" s="212"/>
      <c r="O132" s="441"/>
      <c r="P132" s="37"/>
      <c r="Q132" s="37"/>
      <c r="R132" s="34"/>
      <c r="T132" s="1071"/>
      <c r="U132" s="1071"/>
      <c r="V132" s="1071"/>
      <c r="W132" s="1071"/>
      <c r="X132" s="1071"/>
      <c r="Y132" s="1071"/>
      <c r="Z132" s="1071"/>
      <c r="AA132" s="1071"/>
      <c r="AB132" s="1071"/>
      <c r="AC132" s="1071"/>
      <c r="AD132" s="1071"/>
      <c r="AE132" s="1071"/>
    </row>
    <row r="133" spans="1:33" s="24" customFormat="1" ht="18.95" customHeight="1" x14ac:dyDescent="0.25">
      <c r="A133" s="166"/>
      <c r="B133" s="385"/>
      <c r="C133" s="391"/>
      <c r="D133" s="220"/>
      <c r="E133" s="391"/>
      <c r="F133" s="392"/>
      <c r="G133" s="393"/>
      <c r="H133" s="394"/>
      <c r="I133" s="393"/>
      <c r="J133" s="490"/>
      <c r="K133" s="486"/>
      <c r="L133" s="485"/>
      <c r="M133" s="852"/>
      <c r="N133" s="1081"/>
      <c r="O133" s="488"/>
      <c r="P133" s="425"/>
      <c r="Q133" s="425"/>
      <c r="R133" s="385"/>
      <c r="T133" s="1267"/>
      <c r="U133" s="1267"/>
      <c r="V133" s="1267"/>
      <c r="W133" s="1267"/>
      <c r="X133" s="1267"/>
      <c r="Y133" s="1267"/>
      <c r="Z133" s="1267"/>
      <c r="AA133" s="1267"/>
      <c r="AB133" s="1267"/>
      <c r="AC133" s="1267"/>
      <c r="AD133" s="1267"/>
      <c r="AE133" s="1267"/>
    </row>
    <row r="134" spans="1:33" s="24" customFormat="1" ht="18.75" customHeight="1" x14ac:dyDescent="0.25">
      <c r="A134" s="166"/>
      <c r="B134" s="385"/>
      <c r="C134" s="391"/>
      <c r="D134" s="220"/>
      <c r="E134" s="391"/>
      <c r="F134" s="392"/>
      <c r="G134" s="393"/>
      <c r="H134" s="394"/>
      <c r="I134" s="393"/>
      <c r="J134" s="490"/>
      <c r="K134" s="486"/>
      <c r="L134" s="485"/>
      <c r="M134" s="852"/>
      <c r="N134" s="1081"/>
      <c r="O134" s="458"/>
      <c r="P134" s="425"/>
      <c r="Q134" s="425"/>
      <c r="R134" s="385"/>
      <c r="T134" s="1267"/>
      <c r="U134" s="1267"/>
      <c r="V134" s="1267"/>
      <c r="W134" s="1267"/>
      <c r="X134" s="1267"/>
      <c r="Y134" s="1267"/>
      <c r="Z134" s="1267"/>
      <c r="AA134" s="1267"/>
      <c r="AB134" s="1267"/>
      <c r="AC134" s="1267"/>
      <c r="AD134" s="1267"/>
      <c r="AE134" s="1267"/>
    </row>
    <row r="135" spans="1:33" s="24" customFormat="1" ht="18.75" customHeight="1" x14ac:dyDescent="0.25">
      <c r="A135" s="166"/>
      <c r="B135" s="1072"/>
      <c r="C135" s="665"/>
      <c r="D135" s="524"/>
      <c r="E135" s="391"/>
      <c r="F135" s="1085"/>
      <c r="G135" s="1086"/>
      <c r="H135" s="1185"/>
      <c r="I135" s="1086"/>
      <c r="J135" s="1186"/>
      <c r="K135" s="1087"/>
      <c r="L135" s="1088"/>
      <c r="M135" s="852"/>
      <c r="N135" s="1081"/>
      <c r="O135" s="587"/>
      <c r="P135" s="1187"/>
      <c r="Q135" s="588"/>
      <c r="R135" s="518"/>
      <c r="T135" s="1267"/>
      <c r="U135" s="1267"/>
      <c r="V135" s="1267"/>
      <c r="W135" s="1267"/>
      <c r="X135" s="1267"/>
      <c r="Y135" s="1267"/>
      <c r="Z135" s="1267"/>
      <c r="AA135" s="1267"/>
      <c r="AB135" s="1267"/>
      <c r="AC135" s="1267"/>
      <c r="AD135" s="1267"/>
      <c r="AE135" s="1267"/>
    </row>
    <row r="136" spans="1:33" ht="17.100000000000001" customHeight="1" outlineLevel="1" x14ac:dyDescent="0.25">
      <c r="B136" s="337"/>
      <c r="C136" s="344"/>
      <c r="D136" s="338"/>
      <c r="E136" s="593"/>
      <c r="F136" s="594"/>
      <c r="G136" s="595"/>
      <c r="H136" s="595"/>
      <c r="I136" s="596"/>
      <c r="J136" s="597"/>
      <c r="K136" s="491"/>
      <c r="L136" s="411"/>
      <c r="M136" s="519"/>
      <c r="N136" s="411"/>
      <c r="O136" s="591"/>
      <c r="P136" s="506"/>
      <c r="Q136" s="519"/>
      <c r="R136" s="592"/>
      <c r="T136" s="1267"/>
      <c r="U136" s="1267"/>
      <c r="V136" s="1267"/>
      <c r="W136" s="1267"/>
      <c r="X136" s="1267"/>
      <c r="Y136" s="1267"/>
      <c r="Z136" s="1267"/>
      <c r="AA136" s="1267"/>
      <c r="AB136" s="1267"/>
      <c r="AC136" s="1267"/>
      <c r="AD136" s="1267"/>
      <c r="AE136" s="1267"/>
    </row>
    <row r="137" spans="1:33" ht="17.100000000000001" customHeight="1" x14ac:dyDescent="0.25">
      <c r="B137" s="74"/>
      <c r="C137" s="44" t="s">
        <v>0</v>
      </c>
      <c r="D137" s="44">
        <f>D133</f>
        <v>0</v>
      </c>
      <c r="E137" s="75"/>
      <c r="F137" s="46"/>
      <c r="G137" s="47"/>
      <c r="H137" s="48"/>
      <c r="I137" s="49"/>
      <c r="J137" s="50">
        <f>SUM(J132:J136)</f>
        <v>0</v>
      </c>
      <c r="K137" s="50">
        <f>SUM(K132:K136)</f>
        <v>0</v>
      </c>
      <c r="L137" s="50">
        <f>SUM(L132:L136)</f>
        <v>0</v>
      </c>
      <c r="M137" s="224"/>
      <c r="N137" s="224"/>
      <c r="O137" s="436"/>
      <c r="P137" s="52"/>
      <c r="Q137" s="52"/>
      <c r="R137" s="53"/>
      <c r="T137" s="1267"/>
      <c r="U137" s="1267"/>
      <c r="V137" s="1267"/>
      <c r="W137" s="1267"/>
      <c r="X137" s="1267"/>
      <c r="Y137" s="1267"/>
      <c r="Z137" s="1267"/>
      <c r="AA137" s="1267"/>
      <c r="AB137" s="1267"/>
      <c r="AC137" s="1267"/>
      <c r="AD137" s="1267"/>
      <c r="AE137" s="1267"/>
    </row>
    <row r="138" spans="1:33" s="24" customFormat="1" ht="18.95" customHeight="1" x14ac:dyDescent="0.25">
      <c r="A138" s="166"/>
      <c r="B138" s="34"/>
      <c r="C138" s="34"/>
      <c r="D138" s="35"/>
      <c r="E138" s="85"/>
      <c r="F138" s="269"/>
      <c r="G138" s="86"/>
      <c r="H138" s="273"/>
      <c r="I138" s="87"/>
      <c r="J138" s="88"/>
      <c r="K138" s="580"/>
      <c r="L138" s="581"/>
      <c r="M138" s="318"/>
      <c r="N138" s="201"/>
      <c r="O138" s="441"/>
      <c r="P138" s="37"/>
      <c r="Q138" s="37"/>
      <c r="R138" s="34"/>
      <c r="T138" s="1267"/>
      <c r="U138" s="1267"/>
      <c r="V138" s="1267"/>
      <c r="W138" s="1267"/>
      <c r="X138" s="1267"/>
      <c r="Y138" s="1267"/>
      <c r="Z138" s="1267"/>
      <c r="AA138" s="1267"/>
      <c r="AB138" s="1267"/>
      <c r="AC138" s="1267"/>
      <c r="AD138" s="1267"/>
      <c r="AE138" s="1267"/>
    </row>
    <row r="139" spans="1:33" s="24" customFormat="1" ht="18.95" customHeight="1" x14ac:dyDescent="0.25">
      <c r="A139" s="166"/>
      <c r="B139" s="385"/>
      <c r="C139" s="391"/>
      <c r="D139" s="220"/>
      <c r="E139" s="391"/>
      <c r="F139" s="392"/>
      <c r="G139" s="393"/>
      <c r="H139" s="426"/>
      <c r="I139" s="393"/>
      <c r="J139" s="490"/>
      <c r="K139" s="490"/>
      <c r="L139" s="485"/>
      <c r="M139" s="385"/>
      <c r="N139" s="425"/>
      <c r="O139" s="458"/>
      <c r="P139" s="425"/>
      <c r="Q139" s="425"/>
      <c r="R139" s="675"/>
      <c r="T139" s="1267"/>
      <c r="U139" s="1267"/>
      <c r="V139" s="1267"/>
      <c r="W139" s="1267"/>
      <c r="X139" s="1267"/>
      <c r="Y139" s="1267"/>
      <c r="Z139" s="1267"/>
      <c r="AA139" s="1267"/>
      <c r="AB139" s="1267"/>
      <c r="AC139" s="1267"/>
      <c r="AD139" s="1267"/>
      <c r="AE139" s="1267"/>
    </row>
    <row r="140" spans="1:33" s="24" customFormat="1" ht="18.95" customHeight="1" x14ac:dyDescent="0.25">
      <c r="A140" s="166"/>
      <c r="B140" s="385"/>
      <c r="C140" s="391"/>
      <c r="D140" s="220"/>
      <c r="E140" s="391"/>
      <c r="F140" s="392"/>
      <c r="G140" s="393"/>
      <c r="H140" s="426"/>
      <c r="I140" s="393"/>
      <c r="J140" s="490"/>
      <c r="K140" s="490"/>
      <c r="L140" s="485"/>
      <c r="M140" s="385"/>
      <c r="N140" s="425"/>
      <c r="O140" s="458"/>
      <c r="P140" s="425"/>
      <c r="Q140" s="425"/>
      <c r="R140" s="675"/>
      <c r="T140" s="1267"/>
      <c r="U140" s="1267"/>
      <c r="V140" s="1267"/>
      <c r="W140" s="1267"/>
      <c r="X140" s="1267"/>
      <c r="Y140" s="1267"/>
      <c r="Z140" s="1267"/>
      <c r="AA140" s="1267"/>
      <c r="AB140" s="1267"/>
      <c r="AC140" s="1267"/>
      <c r="AD140" s="1267"/>
      <c r="AE140" s="1267"/>
    </row>
    <row r="141" spans="1:33" s="24" customFormat="1" ht="18.75" customHeight="1" x14ac:dyDescent="0.25">
      <c r="A141" s="166"/>
      <c r="B141" s="385"/>
      <c r="C141" s="391"/>
      <c r="D141" s="220"/>
      <c r="E141" s="391"/>
      <c r="F141" s="392"/>
      <c r="G141" s="393"/>
      <c r="H141" s="426"/>
      <c r="I141" s="393"/>
      <c r="J141" s="490"/>
      <c r="K141" s="490"/>
      <c r="L141" s="485"/>
      <c r="M141" s="385"/>
      <c r="N141" s="425"/>
      <c r="O141" s="458"/>
      <c r="P141" s="425"/>
      <c r="Q141" s="425"/>
      <c r="R141" s="675"/>
      <c r="T141" s="1267"/>
      <c r="U141" s="1267"/>
      <c r="V141" s="1267"/>
      <c r="W141" s="1267"/>
      <c r="X141" s="1267"/>
      <c r="Y141" s="1267"/>
      <c r="Z141" s="1267"/>
      <c r="AA141" s="1267"/>
      <c r="AB141" s="1267"/>
      <c r="AC141" s="1267"/>
      <c r="AD141" s="1267"/>
      <c r="AE141" s="1267"/>
    </row>
    <row r="142" spans="1:33" ht="17.100000000000001" customHeight="1" outlineLevel="1" x14ac:dyDescent="0.25">
      <c r="B142" s="492"/>
      <c r="C142" s="395"/>
      <c r="D142" s="252"/>
      <c r="E142" s="396"/>
      <c r="F142" s="493"/>
      <c r="G142" s="170"/>
      <c r="H142" s="494"/>
      <c r="I142" s="170"/>
      <c r="J142" s="489"/>
      <c r="K142" s="633"/>
      <c r="L142" s="634"/>
      <c r="M142" s="497"/>
      <c r="N142" s="187"/>
      <c r="O142" s="495"/>
      <c r="P142" s="496"/>
      <c r="Q142" s="187"/>
      <c r="R142" s="497"/>
      <c r="T142" s="1267"/>
      <c r="U142" s="1267"/>
      <c r="V142" s="1267"/>
      <c r="W142" s="1267"/>
      <c r="X142" s="1267"/>
      <c r="Y142" s="1267"/>
      <c r="Z142" s="1267"/>
      <c r="AA142" s="1267"/>
      <c r="AB142" s="1267"/>
      <c r="AC142" s="1267"/>
      <c r="AD142" s="1267"/>
      <c r="AE142" s="1267"/>
    </row>
    <row r="143" spans="1:33" ht="17.100000000000001" customHeight="1" x14ac:dyDescent="0.25">
      <c r="B143" s="74"/>
      <c r="C143" s="44" t="s">
        <v>0</v>
      </c>
      <c r="D143" s="44">
        <f>D139</f>
        <v>0</v>
      </c>
      <c r="E143" s="75"/>
      <c r="F143" s="46"/>
      <c r="G143" s="47"/>
      <c r="H143" s="48"/>
      <c r="I143" s="49"/>
      <c r="J143" s="50">
        <f>SUM(J138:J142)</f>
        <v>0</v>
      </c>
      <c r="K143" s="50">
        <f>SUM(K138:K142)</f>
        <v>0</v>
      </c>
      <c r="L143" s="50">
        <f>SUM(L138:L142)</f>
        <v>0</v>
      </c>
      <c r="M143" s="224"/>
      <c r="N143" s="224"/>
      <c r="O143" s="436"/>
      <c r="P143" s="52"/>
      <c r="Q143" s="52"/>
      <c r="R143" s="53"/>
      <c r="T143" s="1267"/>
      <c r="U143" s="1267"/>
      <c r="V143" s="1267"/>
      <c r="W143" s="1267"/>
      <c r="X143" s="1267"/>
      <c r="Y143" s="1267"/>
      <c r="Z143" s="1267"/>
      <c r="AA143" s="1267"/>
      <c r="AB143" s="1267"/>
      <c r="AC143" s="1267"/>
      <c r="AD143" s="1267"/>
      <c r="AE143" s="1267"/>
    </row>
    <row r="144" spans="1:33" ht="7.5" customHeight="1" outlineLevel="1" x14ac:dyDescent="0.25">
      <c r="B144" s="63"/>
      <c r="C144" s="64"/>
      <c r="D144" s="64"/>
      <c r="E144" s="63"/>
      <c r="F144" s="65"/>
      <c r="G144" s="66"/>
      <c r="H144" s="65"/>
      <c r="I144" s="67"/>
      <c r="J144" s="68"/>
      <c r="K144" s="661"/>
      <c r="L144" s="69"/>
      <c r="M144" s="69"/>
      <c r="N144" s="69"/>
      <c r="O144" s="437"/>
      <c r="P144" s="71"/>
      <c r="Q144" s="71"/>
      <c r="R144" s="72"/>
      <c r="T144" s="1560"/>
      <c r="U144" s="1560"/>
      <c r="V144" s="1560"/>
      <c r="W144" s="1560"/>
      <c r="X144" s="1560"/>
      <c r="Y144" s="1560"/>
      <c r="Z144" s="1560"/>
      <c r="AA144" s="1560"/>
      <c r="AB144" s="1560"/>
      <c r="AC144" s="1560"/>
      <c r="AD144" s="1560"/>
      <c r="AE144" s="1560"/>
      <c r="AG144" s="1671"/>
    </row>
    <row r="145" spans="1:33" s="23" customFormat="1" ht="18" customHeight="1" x14ac:dyDescent="0.25">
      <c r="A145" s="164"/>
      <c r="B145" s="1428">
        <f>COUNT(B132:B144)</f>
        <v>0</v>
      </c>
      <c r="C145" s="44" t="s">
        <v>59</v>
      </c>
      <c r="D145" s="44">
        <f>D137+D143</f>
        <v>0</v>
      </c>
      <c r="E145" s="75"/>
      <c r="F145" s="122"/>
      <c r="G145" s="76"/>
      <c r="H145" s="123"/>
      <c r="I145" s="77"/>
      <c r="J145" s="50">
        <f>J137+J143</f>
        <v>0</v>
      </c>
      <c r="K145" s="50">
        <f>K137+K143</f>
        <v>0</v>
      </c>
      <c r="L145" s="50">
        <f>L137+L143</f>
        <v>0</v>
      </c>
      <c r="M145" s="224"/>
      <c r="N145" s="224"/>
      <c r="O145" s="438"/>
      <c r="P145" s="52"/>
      <c r="Q145" s="52"/>
      <c r="R145" s="53"/>
      <c r="S145" s="22"/>
      <c r="T145" s="1559">
        <f>SUM(T132:T144)</f>
        <v>0</v>
      </c>
      <c r="U145" s="1559">
        <f t="shared" ref="U145:AE145" si="0">SUM(U132:U144)</f>
        <v>0</v>
      </c>
      <c r="V145" s="1559">
        <f t="shared" si="0"/>
        <v>0</v>
      </c>
      <c r="W145" s="1559">
        <f t="shared" si="0"/>
        <v>0</v>
      </c>
      <c r="X145" s="1559">
        <f t="shared" si="0"/>
        <v>0</v>
      </c>
      <c r="Y145" s="1559">
        <f t="shared" si="0"/>
        <v>0</v>
      </c>
      <c r="Z145" s="1559">
        <f t="shared" si="0"/>
        <v>0</v>
      </c>
      <c r="AA145" s="1559">
        <f t="shared" si="0"/>
        <v>0</v>
      </c>
      <c r="AB145" s="1559">
        <f t="shared" si="0"/>
        <v>0</v>
      </c>
      <c r="AC145" s="1559">
        <f t="shared" si="0"/>
        <v>0</v>
      </c>
      <c r="AD145" s="1559">
        <f t="shared" si="0"/>
        <v>0</v>
      </c>
      <c r="AE145" s="1559">
        <f t="shared" si="0"/>
        <v>0</v>
      </c>
      <c r="AG145" s="1667"/>
    </row>
    <row r="146" spans="1:33" ht="17.100000000000001" customHeight="1" x14ac:dyDescent="0.25">
      <c r="B146" s="284"/>
      <c r="C146" s="284"/>
      <c r="D146" s="284"/>
      <c r="E146" s="124"/>
      <c r="F146" s="125"/>
      <c r="G146" s="126"/>
      <c r="H146" s="125"/>
      <c r="I146" s="126"/>
      <c r="J146" s="157"/>
      <c r="K146" s="157"/>
      <c r="L146" s="127"/>
      <c r="M146" s="176"/>
      <c r="N146" s="204"/>
      <c r="O146" s="439"/>
      <c r="P146" s="126"/>
      <c r="Q146" s="126"/>
      <c r="R146" s="129"/>
    </row>
    <row r="147" spans="1:33" ht="17.100000000000001" customHeight="1" x14ac:dyDescent="0.25">
      <c r="A147" s="22"/>
      <c r="B147" s="78" t="s">
        <v>23</v>
      </c>
      <c r="C147" s="79" t="str">
        <f>'BMP 4'!C70</f>
        <v>Proses th. 2020</v>
      </c>
      <c r="D147" s="80"/>
      <c r="E147" s="234"/>
      <c r="F147" s="81"/>
      <c r="G147" s="80"/>
      <c r="H147" s="81"/>
      <c r="I147" s="80"/>
      <c r="J147" s="80"/>
      <c r="K147" s="1150"/>
      <c r="O147" s="440"/>
      <c r="P147" s="80"/>
      <c r="Q147" s="80"/>
      <c r="R147" s="83"/>
      <c r="T147" s="1668"/>
      <c r="U147" s="1669"/>
      <c r="V147" s="1669"/>
      <c r="W147" s="1669"/>
      <c r="X147" s="1669"/>
      <c r="Y147" s="1669"/>
      <c r="Z147" s="1669"/>
      <c r="AA147" s="1669"/>
      <c r="AB147" s="1669"/>
      <c r="AC147" s="1669"/>
      <c r="AD147" s="1669"/>
      <c r="AE147" s="1670"/>
    </row>
    <row r="148" spans="1:33" ht="17.100000000000001" customHeight="1" x14ac:dyDescent="0.25">
      <c r="A148" s="22"/>
      <c r="B148" s="1654" t="s">
        <v>2</v>
      </c>
      <c r="C148" s="1654" t="s">
        <v>4</v>
      </c>
      <c r="D148" s="1643" t="s">
        <v>9</v>
      </c>
      <c r="E148" s="1655" t="s">
        <v>3</v>
      </c>
      <c r="F148" s="1656" t="s">
        <v>98</v>
      </c>
      <c r="G148" s="1657"/>
      <c r="H148" s="1657"/>
      <c r="I148" s="1657"/>
      <c r="J148" s="1658"/>
      <c r="K148" s="1664" t="s">
        <v>11</v>
      </c>
      <c r="L148" s="1659" t="s">
        <v>13</v>
      </c>
      <c r="M148" s="1660" t="s">
        <v>49</v>
      </c>
      <c r="N148" s="1660" t="s">
        <v>50</v>
      </c>
      <c r="O148" s="1661" t="s">
        <v>5</v>
      </c>
      <c r="P148" s="1643" t="s">
        <v>6</v>
      </c>
      <c r="Q148" s="1643" t="s">
        <v>61</v>
      </c>
      <c r="R148" s="1643" t="s">
        <v>7</v>
      </c>
      <c r="T148" s="1638" t="s">
        <v>128</v>
      </c>
      <c r="U148" s="1638"/>
      <c r="V148" s="1638"/>
      <c r="W148" s="1638"/>
      <c r="X148" s="1638"/>
      <c r="Y148" s="1638"/>
      <c r="Z148" s="1638"/>
      <c r="AA148" s="1638"/>
      <c r="AB148" s="1638"/>
      <c r="AC148" s="1638"/>
      <c r="AD148" s="1638"/>
      <c r="AE148" s="1638"/>
    </row>
    <row r="149" spans="1:33" ht="17.100000000000001" customHeight="1" x14ac:dyDescent="0.25">
      <c r="A149" s="22"/>
      <c r="B149" s="1637"/>
      <c r="C149" s="1637"/>
      <c r="D149" s="1637"/>
      <c r="E149" s="1645"/>
      <c r="F149" s="1649"/>
      <c r="G149" s="1650"/>
      <c r="H149" s="1650"/>
      <c r="I149" s="1650"/>
      <c r="J149" s="1651"/>
      <c r="K149" s="1665"/>
      <c r="L149" s="1640"/>
      <c r="M149" s="1640"/>
      <c r="N149" s="1640"/>
      <c r="O149" s="1642"/>
      <c r="P149" s="1637"/>
      <c r="Q149" s="1637"/>
      <c r="R149" s="1637"/>
      <c r="T149" s="1426" t="s">
        <v>38</v>
      </c>
      <c r="U149" s="1426" t="s">
        <v>39</v>
      </c>
      <c r="V149" s="1426" t="s">
        <v>40</v>
      </c>
      <c r="W149" s="1426" t="s">
        <v>41</v>
      </c>
      <c r="X149" s="1426" t="s">
        <v>36</v>
      </c>
      <c r="Y149" s="1426" t="s">
        <v>42</v>
      </c>
      <c r="Z149" s="1426" t="s">
        <v>43</v>
      </c>
      <c r="AA149" s="1426" t="s">
        <v>44</v>
      </c>
      <c r="AB149" s="1426" t="s">
        <v>45</v>
      </c>
      <c r="AC149" s="1426" t="s">
        <v>46</v>
      </c>
      <c r="AD149" s="1426" t="s">
        <v>47</v>
      </c>
      <c r="AE149" s="1426" t="s">
        <v>48</v>
      </c>
    </row>
    <row r="150" spans="1:33" ht="17.100000000000001" customHeight="1" x14ac:dyDescent="0.25">
      <c r="A150" s="22"/>
      <c r="B150" s="34"/>
      <c r="C150" s="34"/>
      <c r="D150" s="35"/>
      <c r="E150" s="85"/>
      <c r="F150" s="269"/>
      <c r="G150" s="86"/>
      <c r="H150" s="273"/>
      <c r="I150" s="87"/>
      <c r="J150" s="88"/>
      <c r="K150" s="580"/>
      <c r="L150" s="212"/>
      <c r="M150" s="318"/>
      <c r="N150" s="212"/>
      <c r="O150" s="441"/>
      <c r="P150" s="37"/>
      <c r="Q150" s="37"/>
      <c r="R150" s="34"/>
      <c r="T150" s="212"/>
      <c r="U150" s="212"/>
      <c r="V150" s="212"/>
      <c r="W150" s="212"/>
      <c r="X150" s="212"/>
      <c r="Y150" s="212"/>
      <c r="Z150" s="212"/>
      <c r="AA150" s="212"/>
      <c r="AB150" s="212"/>
      <c r="AC150" s="212"/>
      <c r="AD150" s="212"/>
      <c r="AE150" s="212"/>
    </row>
    <row r="151" spans="1:33" ht="17.100000000000001" customHeight="1" x14ac:dyDescent="0.25">
      <c r="A151" s="22"/>
      <c r="B151" s="802"/>
      <c r="C151" s="802"/>
      <c r="D151" s="220"/>
      <c r="E151" s="1212"/>
      <c r="F151" s="1220"/>
      <c r="G151" s="1213"/>
      <c r="H151" s="1213"/>
      <c r="I151" s="1214"/>
      <c r="J151" s="1215"/>
      <c r="K151" s="1219"/>
      <c r="L151" s="1088"/>
      <c r="M151" s="802"/>
      <c r="N151" s="1216"/>
      <c r="O151" s="1231"/>
      <c r="P151" s="1216"/>
      <c r="Q151" s="1216"/>
      <c r="R151" s="802"/>
      <c r="T151" s="1240"/>
      <c r="U151" s="1240"/>
      <c r="V151" s="1240"/>
      <c r="W151" s="1240"/>
      <c r="X151" s="1240"/>
      <c r="Y151" s="1240"/>
      <c r="Z151" s="1240"/>
      <c r="AA151" s="1240"/>
      <c r="AB151" s="1240"/>
      <c r="AC151" s="1240"/>
      <c r="AD151" s="1240"/>
      <c r="AE151" s="1240"/>
    </row>
    <row r="152" spans="1:33" ht="17.100000000000001" customHeight="1" x14ac:dyDescent="0.25">
      <c r="A152" s="22"/>
      <c r="B152" s="802"/>
      <c r="C152" s="802"/>
      <c r="D152" s="803"/>
      <c r="E152" s="1212"/>
      <c r="F152" s="1220"/>
      <c r="G152" s="1213"/>
      <c r="H152" s="1213"/>
      <c r="I152" s="1214"/>
      <c r="J152" s="1215"/>
      <c r="K152" s="1219"/>
      <c r="L152" s="1088"/>
      <c r="M152" s="802"/>
      <c r="N152" s="1216"/>
      <c r="O152" s="809"/>
      <c r="P152" s="744"/>
      <c r="Q152" s="1216"/>
      <c r="R152" s="802"/>
      <c r="T152" s="1240"/>
      <c r="U152" s="1240"/>
      <c r="V152" s="1240"/>
      <c r="W152" s="1240"/>
      <c r="X152" s="1240"/>
      <c r="Y152" s="1240"/>
      <c r="Z152" s="1240"/>
      <c r="AA152" s="1240"/>
      <c r="AB152" s="1240"/>
      <c r="AC152" s="1240"/>
      <c r="AD152" s="1240"/>
      <c r="AE152" s="1240"/>
    </row>
    <row r="153" spans="1:33" ht="17.100000000000001" customHeight="1" x14ac:dyDescent="0.25">
      <c r="A153" s="22"/>
      <c r="B153" s="802"/>
      <c r="C153" s="802"/>
      <c r="D153" s="803"/>
      <c r="E153" s="1212"/>
      <c r="F153" s="1220"/>
      <c r="G153" s="1213"/>
      <c r="H153" s="1213"/>
      <c r="I153" s="1214"/>
      <c r="J153" s="1215"/>
      <c r="K153" s="1219"/>
      <c r="L153" s="1088"/>
      <c r="M153" s="802"/>
      <c r="N153" s="1216"/>
      <c r="O153" s="809"/>
      <c r="P153" s="744"/>
      <c r="Q153" s="1216"/>
      <c r="R153" s="802"/>
      <c r="T153" s="1240"/>
      <c r="U153" s="1240"/>
      <c r="V153" s="1240"/>
      <c r="W153" s="1240"/>
      <c r="X153" s="1240"/>
      <c r="Y153" s="1240"/>
      <c r="Z153" s="1240"/>
      <c r="AA153" s="1240"/>
      <c r="AB153" s="1240"/>
      <c r="AC153" s="1240"/>
      <c r="AD153" s="1240"/>
      <c r="AE153" s="1240"/>
    </row>
    <row r="154" spans="1:33" ht="17.100000000000001" customHeight="1" outlineLevel="1" x14ac:dyDescent="0.25">
      <c r="A154" s="22"/>
      <c r="B154" s="114"/>
      <c r="C154" s="114"/>
      <c r="D154" s="38"/>
      <c r="E154" s="38"/>
      <c r="F154" s="39"/>
      <c r="G154" s="40"/>
      <c r="H154" s="41"/>
      <c r="I154" s="42"/>
      <c r="J154" s="43"/>
      <c r="K154" s="582"/>
      <c r="L154" s="175"/>
      <c r="M154" s="131"/>
      <c r="N154" s="175"/>
      <c r="O154" s="442"/>
      <c r="P154" s="61"/>
      <c r="Q154" s="61"/>
      <c r="R154" s="115"/>
      <c r="S154" s="23"/>
      <c r="T154" s="1240"/>
      <c r="U154" s="1240"/>
      <c r="V154" s="1240"/>
      <c r="W154" s="1240"/>
      <c r="X154" s="1240"/>
      <c r="Y154" s="1240"/>
      <c r="Z154" s="1240"/>
      <c r="AA154" s="1240"/>
      <c r="AB154" s="1240"/>
      <c r="AC154" s="1240"/>
      <c r="AD154" s="1240"/>
      <c r="AE154" s="1240"/>
    </row>
    <row r="155" spans="1:33" ht="17.100000000000001" customHeight="1" outlineLevel="1" x14ac:dyDescent="0.25">
      <c r="A155" s="22"/>
      <c r="B155" s="94"/>
      <c r="C155" s="44" t="s">
        <v>0</v>
      </c>
      <c r="D155" s="44">
        <f>D151</f>
        <v>0</v>
      </c>
      <c r="E155" s="95"/>
      <c r="F155" s="46"/>
      <c r="G155" s="47"/>
      <c r="H155" s="48"/>
      <c r="I155" s="49"/>
      <c r="J155" s="275">
        <f>SUM(J150:J154)</f>
        <v>0</v>
      </c>
      <c r="K155" s="275">
        <f>SUM(K150:K154)</f>
        <v>0</v>
      </c>
      <c r="L155" s="275">
        <f>SUM(L150:L154)</f>
        <v>0</v>
      </c>
      <c r="M155" s="224"/>
      <c r="N155" s="224"/>
      <c r="O155" s="443"/>
      <c r="P155" s="97"/>
      <c r="Q155" s="97"/>
      <c r="R155" s="98"/>
      <c r="S155" s="23"/>
      <c r="T155" s="1327"/>
      <c r="U155" s="1327"/>
      <c r="V155" s="1240"/>
      <c r="W155" s="1240"/>
      <c r="X155" s="1240"/>
      <c r="Y155" s="1240"/>
      <c r="Z155" s="1240"/>
      <c r="AA155" s="1240"/>
      <c r="AB155" s="1240"/>
      <c r="AC155" s="1240"/>
      <c r="AD155" s="1240"/>
      <c r="AE155" s="1240"/>
    </row>
    <row r="156" spans="1:33" ht="17.100000000000001" customHeight="1" x14ac:dyDescent="0.25">
      <c r="A156" s="22"/>
      <c r="B156" s="462"/>
      <c r="C156" s="1316"/>
      <c r="D156" s="1316"/>
      <c r="E156" s="1316"/>
      <c r="F156" s="463"/>
      <c r="G156" s="464"/>
      <c r="H156" s="465"/>
      <c r="I156" s="466"/>
      <c r="J156" s="467"/>
      <c r="K156" s="1177"/>
      <c r="L156" s="467"/>
      <c r="M156" s="1206"/>
      <c r="N156" s="1208"/>
      <c r="O156" s="1210"/>
      <c r="P156" s="1209"/>
      <c r="Q156" s="1209"/>
      <c r="R156" s="1206"/>
      <c r="T156" s="1327"/>
      <c r="U156" s="1327"/>
      <c r="V156" s="1240"/>
      <c r="W156" s="1240"/>
      <c r="X156" s="1240"/>
      <c r="Y156" s="1240"/>
      <c r="Z156" s="1240"/>
      <c r="AA156" s="1240"/>
      <c r="AB156" s="1240"/>
      <c r="AC156" s="1240"/>
      <c r="AD156" s="1240"/>
      <c r="AE156" s="1240"/>
    </row>
    <row r="157" spans="1:33" ht="17.100000000000001" customHeight="1" x14ac:dyDescent="0.25">
      <c r="A157" s="22"/>
      <c r="B157" s="1317"/>
      <c r="C157" s="1237"/>
      <c r="D157" s="1238"/>
      <c r="E157" s="1248"/>
      <c r="F157" s="1249"/>
      <c r="G157" s="1256"/>
      <c r="H157" s="1256"/>
      <c r="I157" s="1257"/>
      <c r="J157" s="1186"/>
      <c r="K157" s="1239"/>
      <c r="L157" s="1250"/>
      <c r="M157" s="1237"/>
      <c r="N157" s="1251"/>
      <c r="O157" s="1276"/>
      <c r="P157" s="1251"/>
      <c r="Q157" s="1251"/>
      <c r="R157" s="1237"/>
      <c r="T157" s="1240"/>
      <c r="U157" s="1240"/>
      <c r="V157" s="1240"/>
      <c r="W157" s="1240"/>
      <c r="X157" s="1240"/>
      <c r="Y157" s="1240"/>
      <c r="Z157" s="1240"/>
      <c r="AA157" s="1240"/>
      <c r="AB157" s="1240"/>
      <c r="AC157" s="1240"/>
      <c r="AD157" s="1240"/>
      <c r="AE157" s="1240"/>
    </row>
    <row r="158" spans="1:33" ht="17.100000000000001" customHeight="1" x14ac:dyDescent="0.25">
      <c r="A158" s="22"/>
      <c r="B158" s="1237"/>
      <c r="C158" s="523"/>
      <c r="D158" s="524"/>
      <c r="E158" s="665"/>
      <c r="F158" s="1249"/>
      <c r="G158" s="745"/>
      <c r="H158" s="745"/>
      <c r="I158" s="746"/>
      <c r="J158" s="1186"/>
      <c r="K158" s="1247"/>
      <c r="L158" s="1088"/>
      <c r="M158" s="147"/>
      <c r="N158" s="1216"/>
      <c r="O158" s="550"/>
      <c r="P158" s="146"/>
      <c r="Q158" s="1216"/>
      <c r="R158" s="1237"/>
      <c r="T158" s="1240"/>
      <c r="U158" s="1240"/>
      <c r="V158" s="1240"/>
      <c r="W158" s="1240"/>
      <c r="X158" s="1240"/>
      <c r="Y158" s="1240"/>
      <c r="Z158" s="1240"/>
      <c r="AA158" s="1240"/>
      <c r="AB158" s="1240"/>
      <c r="AC158" s="1240"/>
      <c r="AD158" s="1240"/>
      <c r="AE158" s="1240"/>
    </row>
    <row r="159" spans="1:33" ht="17.100000000000001" customHeight="1" x14ac:dyDescent="0.25">
      <c r="B159" s="385"/>
      <c r="C159" s="523"/>
      <c r="D159" s="524"/>
      <c r="E159" s="1248"/>
      <c r="F159" s="1249"/>
      <c r="G159" s="745"/>
      <c r="H159" s="745"/>
      <c r="I159" s="746"/>
      <c r="J159" s="1186"/>
      <c r="K159" s="1247"/>
      <c r="L159" s="1088"/>
      <c r="M159" s="147"/>
      <c r="N159" s="1216"/>
      <c r="O159" s="550"/>
      <c r="P159" s="146"/>
      <c r="Q159" s="1216"/>
      <c r="R159" s="1237"/>
      <c r="T159" s="1240"/>
      <c r="U159" s="1240"/>
      <c r="V159" s="1240"/>
      <c r="W159" s="1240"/>
      <c r="X159" s="1240"/>
      <c r="Y159" s="1240"/>
      <c r="Z159" s="1240"/>
      <c r="AA159" s="1240"/>
      <c r="AB159" s="1240"/>
      <c r="AC159" s="1240"/>
      <c r="AD159" s="1240"/>
      <c r="AE159" s="1240"/>
    </row>
    <row r="160" spans="1:33" ht="17.100000000000001" customHeight="1" outlineLevel="1" x14ac:dyDescent="0.25">
      <c r="B160" s="114"/>
      <c r="C160" s="114"/>
      <c r="D160" s="38"/>
      <c r="E160" s="38"/>
      <c r="F160" s="39"/>
      <c r="G160" s="40"/>
      <c r="H160" s="41"/>
      <c r="I160" s="42"/>
      <c r="J160" s="43"/>
      <c r="K160" s="582"/>
      <c r="L160" s="175"/>
      <c r="M160" s="148"/>
      <c r="N160" s="175"/>
      <c r="O160" s="442"/>
      <c r="P160" s="61"/>
      <c r="Q160" s="61"/>
      <c r="R160" s="115"/>
      <c r="S160" s="23"/>
      <c r="T160" s="1240"/>
      <c r="U160" s="1240"/>
      <c r="V160" s="1240"/>
      <c r="W160" s="1240"/>
      <c r="X160" s="1240"/>
      <c r="Y160" s="1240"/>
      <c r="Z160" s="1240"/>
      <c r="AA160" s="1240"/>
      <c r="AB160" s="1240"/>
      <c r="AC160" s="1240"/>
      <c r="AD160" s="1240"/>
      <c r="AE160" s="1240"/>
    </row>
    <row r="161" spans="1:31" ht="16.5" customHeight="1" x14ac:dyDescent="0.25">
      <c r="B161" s="94"/>
      <c r="C161" s="44" t="s">
        <v>0</v>
      </c>
      <c r="D161" s="44">
        <f>D157</f>
        <v>0</v>
      </c>
      <c r="E161" s="95"/>
      <c r="F161" s="46"/>
      <c r="G161" s="47"/>
      <c r="H161" s="48"/>
      <c r="I161" s="49"/>
      <c r="J161" s="275">
        <f>SUM(J156:J160)</f>
        <v>0</v>
      </c>
      <c r="K161" s="275">
        <f>SUM(K156:K160)</f>
        <v>0</v>
      </c>
      <c r="L161" s="275">
        <f>SUM(L156:L160)</f>
        <v>0</v>
      </c>
      <c r="M161" s="224"/>
      <c r="N161" s="224"/>
      <c r="O161" s="443"/>
      <c r="P161" s="97"/>
      <c r="Q161" s="97"/>
      <c r="R161" s="98"/>
      <c r="T161" s="1327"/>
      <c r="U161" s="1327"/>
      <c r="V161" s="1240"/>
      <c r="W161" s="1240"/>
      <c r="X161" s="1240"/>
      <c r="Y161" s="1240"/>
      <c r="Z161" s="1240"/>
      <c r="AA161" s="1240"/>
      <c r="AB161" s="1240"/>
      <c r="AC161" s="1240"/>
      <c r="AD161" s="1240"/>
      <c r="AE161" s="1240"/>
    </row>
    <row r="162" spans="1:31" ht="8.25" customHeight="1" x14ac:dyDescent="0.25">
      <c r="F162" s="301"/>
      <c r="H162" s="301"/>
      <c r="J162" s="301"/>
      <c r="L162" s="305"/>
      <c r="T162" s="471"/>
      <c r="U162" s="471"/>
      <c r="V162" s="471"/>
      <c r="W162" s="471"/>
      <c r="X162" s="471"/>
      <c r="Y162" s="471"/>
      <c r="Z162" s="471"/>
      <c r="AA162" s="471"/>
      <c r="AB162" s="471"/>
      <c r="AC162" s="471"/>
      <c r="AD162" s="471"/>
      <c r="AE162" s="471"/>
    </row>
    <row r="163" spans="1:31" ht="16.5" customHeight="1" x14ac:dyDescent="0.25">
      <c r="B163" s="1428">
        <f>COUNT(B150:B162)</f>
        <v>0</v>
      </c>
      <c r="C163" s="44" t="s">
        <v>60</v>
      </c>
      <c r="D163" s="44">
        <f>D155+D161</f>
        <v>0</v>
      </c>
      <c r="E163" s="75"/>
      <c r="F163" s="472"/>
      <c r="G163" s="473"/>
      <c r="H163" s="474"/>
      <c r="I163" s="475"/>
      <c r="J163" s="275">
        <f>J155+J161</f>
        <v>0</v>
      </c>
      <c r="K163" s="275">
        <f>K155+K161</f>
        <v>0</v>
      </c>
      <c r="L163" s="275">
        <f>L155+L161</f>
        <v>0</v>
      </c>
      <c r="M163" s="224"/>
      <c r="N163" s="224"/>
      <c r="O163" s="438"/>
      <c r="P163" s="52"/>
      <c r="Q163" s="52"/>
      <c r="R163" s="53"/>
      <c r="T163" s="178">
        <f>SUM(T150:T162)</f>
        <v>0</v>
      </c>
      <c r="U163" s="178">
        <f t="shared" ref="U163:AE163" si="1">SUM(U150:U162)</f>
        <v>0</v>
      </c>
      <c r="V163" s="178">
        <f t="shared" si="1"/>
        <v>0</v>
      </c>
      <c r="W163" s="178">
        <f t="shared" si="1"/>
        <v>0</v>
      </c>
      <c r="X163" s="178">
        <f t="shared" si="1"/>
        <v>0</v>
      </c>
      <c r="Y163" s="178">
        <f t="shared" si="1"/>
        <v>0</v>
      </c>
      <c r="Z163" s="178">
        <f t="shared" si="1"/>
        <v>0</v>
      </c>
      <c r="AA163" s="178">
        <f t="shared" si="1"/>
        <v>0</v>
      </c>
      <c r="AB163" s="178">
        <f t="shared" si="1"/>
        <v>0</v>
      </c>
      <c r="AC163" s="178">
        <f t="shared" si="1"/>
        <v>0</v>
      </c>
      <c r="AD163" s="178">
        <f t="shared" si="1"/>
        <v>0</v>
      </c>
      <c r="AE163" s="178">
        <f t="shared" si="1"/>
        <v>0</v>
      </c>
    </row>
    <row r="164" spans="1:31" ht="8.25" customHeight="1" x14ac:dyDescent="0.25">
      <c r="B164" s="99"/>
      <c r="C164" s="99"/>
      <c r="D164" s="99"/>
      <c r="E164" s="99"/>
      <c r="F164" s="279"/>
      <c r="G164" s="99"/>
      <c r="H164" s="279"/>
      <c r="I164" s="99"/>
      <c r="J164" s="279"/>
      <c r="K164" s="1151"/>
      <c r="L164" s="279"/>
      <c r="M164" s="69"/>
      <c r="N164" s="69"/>
      <c r="O164" s="452"/>
      <c r="P164" s="99"/>
      <c r="Q164" s="99"/>
      <c r="R164" s="99"/>
      <c r="T164" s="1561"/>
      <c r="U164" s="1561"/>
      <c r="V164" s="1561"/>
      <c r="W164" s="1561"/>
      <c r="X164" s="1561"/>
      <c r="Y164" s="1561"/>
      <c r="Z164" s="1561"/>
      <c r="AA164" s="1561"/>
      <c r="AB164" s="1561"/>
      <c r="AC164" s="1561"/>
      <c r="AD164" s="1561"/>
      <c r="AE164" s="1561"/>
    </row>
    <row r="165" spans="1:31" ht="17.100000000000001" customHeight="1" thickBot="1" x14ac:dyDescent="0.3">
      <c r="B165" s="100">
        <f>B163+B145</f>
        <v>0</v>
      </c>
      <c r="C165" s="100" t="s">
        <v>8</v>
      </c>
      <c r="D165" s="101">
        <f>D163+D145</f>
        <v>0</v>
      </c>
      <c r="E165" s="102"/>
      <c r="F165" s="103"/>
      <c r="G165" s="104"/>
      <c r="H165" s="103"/>
      <c r="I165" s="104"/>
      <c r="J165" s="304">
        <f>J163+J145</f>
        <v>0</v>
      </c>
      <c r="K165" s="1156">
        <f>K145+K163</f>
        <v>0</v>
      </c>
      <c r="L165" s="304">
        <f>L145+L163</f>
        <v>0</v>
      </c>
      <c r="M165" s="469"/>
      <c r="N165" s="470"/>
      <c r="O165" s="453"/>
      <c r="P165" s="107"/>
      <c r="Q165" s="107"/>
      <c r="R165" s="108"/>
      <c r="T165" s="1562">
        <f>T145+T163</f>
        <v>0</v>
      </c>
      <c r="U165" s="1562">
        <f t="shared" ref="U165:AE165" si="2">U145+U163</f>
        <v>0</v>
      </c>
      <c r="V165" s="1562">
        <f t="shared" si="2"/>
        <v>0</v>
      </c>
      <c r="W165" s="1562">
        <f t="shared" si="2"/>
        <v>0</v>
      </c>
      <c r="X165" s="1562">
        <f t="shared" si="2"/>
        <v>0</v>
      </c>
      <c r="Y165" s="1562">
        <f t="shared" si="2"/>
        <v>0</v>
      </c>
      <c r="Z165" s="1562">
        <f t="shared" si="2"/>
        <v>0</v>
      </c>
      <c r="AA165" s="1562">
        <f t="shared" si="2"/>
        <v>0</v>
      </c>
      <c r="AB165" s="1562">
        <f t="shared" si="2"/>
        <v>0</v>
      </c>
      <c r="AC165" s="1562">
        <f t="shared" si="2"/>
        <v>0</v>
      </c>
      <c r="AD165" s="1562">
        <f t="shared" si="2"/>
        <v>0</v>
      </c>
      <c r="AE165" s="1562">
        <f t="shared" si="2"/>
        <v>0</v>
      </c>
    </row>
    <row r="166" spans="1:31" ht="17.100000000000001" customHeight="1" thickTop="1" x14ac:dyDescent="0.25"/>
    <row r="167" spans="1:31" ht="17.100000000000001" customHeight="1" x14ac:dyDescent="0.25">
      <c r="B167" s="111" t="str">
        <f>Rekap!B25</f>
        <v>Jember, 31 Januari 2020</v>
      </c>
    </row>
    <row r="168" spans="1:31" ht="17.100000000000001" customHeight="1" x14ac:dyDescent="0.25">
      <c r="B168" s="112" t="s">
        <v>1</v>
      </c>
    </row>
    <row r="169" spans="1:31" ht="17.100000000000001" customHeight="1" x14ac:dyDescent="0.25">
      <c r="B169" s="112"/>
    </row>
    <row r="170" spans="1:31" ht="17.100000000000001" customHeight="1" x14ac:dyDescent="0.25"/>
    <row r="171" spans="1:31" ht="17.100000000000001" customHeight="1" x14ac:dyDescent="0.25"/>
    <row r="172" spans="1:31" ht="17.100000000000001" customHeight="1" x14ac:dyDescent="0.25">
      <c r="A172" s="22"/>
      <c r="E172" s="22"/>
      <c r="F172" s="22"/>
      <c r="G172" s="22"/>
      <c r="H172" s="22"/>
      <c r="I172" s="22"/>
      <c r="J172" s="22"/>
      <c r="K172" s="22"/>
      <c r="M172" s="22"/>
      <c r="O172" s="22"/>
    </row>
    <row r="173" spans="1:31" ht="17.100000000000001" customHeight="1" x14ac:dyDescent="0.25">
      <c r="A173" s="22"/>
      <c r="E173" s="22"/>
      <c r="F173" s="22"/>
      <c r="G173" s="22"/>
      <c r="H173" s="22"/>
      <c r="I173" s="22"/>
      <c r="J173" s="22"/>
      <c r="K173" s="22"/>
      <c r="M173" s="22"/>
      <c r="O173" s="22"/>
    </row>
    <row r="174" spans="1:31" ht="17.100000000000001" customHeight="1" x14ac:dyDescent="0.25">
      <c r="A174" s="22"/>
      <c r="E174" s="22"/>
      <c r="F174" s="22"/>
      <c r="G174" s="22"/>
      <c r="H174" s="22"/>
      <c r="I174" s="22"/>
      <c r="J174" s="22"/>
      <c r="K174" s="22"/>
      <c r="M174" s="22"/>
      <c r="O174" s="22"/>
    </row>
    <row r="175" spans="1:31" ht="17.100000000000001" customHeight="1" x14ac:dyDescent="0.25">
      <c r="A175" s="22"/>
      <c r="E175" s="22"/>
      <c r="F175" s="22"/>
      <c r="G175" s="22"/>
      <c r="H175" s="22"/>
      <c r="I175" s="22"/>
      <c r="J175" s="22"/>
      <c r="K175" s="22"/>
      <c r="M175" s="22"/>
      <c r="O175" s="22"/>
    </row>
    <row r="176" spans="1:31" ht="17.100000000000001" customHeight="1" x14ac:dyDescent="0.25">
      <c r="A176" s="22"/>
      <c r="E176" s="22"/>
      <c r="F176" s="22"/>
      <c r="G176" s="22"/>
      <c r="H176" s="22"/>
      <c r="I176" s="22"/>
      <c r="J176" s="22"/>
      <c r="K176" s="22"/>
      <c r="M176" s="22"/>
      <c r="O176" s="22"/>
    </row>
    <row r="177" spans="1:15" ht="17.100000000000001" customHeight="1" x14ac:dyDescent="0.25">
      <c r="A177" s="22"/>
      <c r="E177" s="22"/>
      <c r="F177" s="22"/>
      <c r="G177" s="22"/>
      <c r="H177" s="22"/>
      <c r="I177" s="22"/>
      <c r="J177" s="22"/>
      <c r="K177" s="22"/>
      <c r="M177" s="22"/>
      <c r="O177" s="22"/>
    </row>
    <row r="178" spans="1:15" ht="17.100000000000001" customHeight="1" x14ac:dyDescent="0.25">
      <c r="A178" s="22"/>
      <c r="E178" s="22"/>
      <c r="F178" s="22"/>
      <c r="G178" s="22"/>
      <c r="H178" s="22"/>
      <c r="I178" s="22"/>
      <c r="J178" s="22"/>
      <c r="K178" s="22"/>
      <c r="M178" s="22"/>
      <c r="O178" s="22"/>
    </row>
    <row r="179" spans="1:15" ht="17.100000000000001" customHeight="1" x14ac:dyDescent="0.25">
      <c r="A179" s="22"/>
      <c r="E179" s="22"/>
      <c r="F179" s="22"/>
      <c r="G179" s="22"/>
      <c r="H179" s="22"/>
      <c r="I179" s="22"/>
      <c r="J179" s="22"/>
      <c r="K179" s="22"/>
      <c r="M179" s="22"/>
      <c r="O179" s="22"/>
    </row>
  </sheetData>
  <mergeCells count="66">
    <mergeCell ref="AG144:AG145"/>
    <mergeCell ref="P8:P9"/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121:M121"/>
    <mergeCell ref="B123:R123"/>
    <mergeCell ref="R8:R9"/>
    <mergeCell ref="B103:B104"/>
    <mergeCell ref="C103:C104"/>
    <mergeCell ref="D103:D104"/>
    <mergeCell ref="E103:E104"/>
    <mergeCell ref="F103:J104"/>
    <mergeCell ref="K103:K104"/>
    <mergeCell ref="L103:L104"/>
    <mergeCell ref="M103:M104"/>
    <mergeCell ref="N103:N104"/>
    <mergeCell ref="L8:L9"/>
    <mergeCell ref="M8:M9"/>
    <mergeCell ref="N8:N9"/>
    <mergeCell ref="O8:O9"/>
    <mergeCell ref="O148:O149"/>
    <mergeCell ref="P148:P149"/>
    <mergeCell ref="Q148:Q149"/>
    <mergeCell ref="R148:R149"/>
    <mergeCell ref="O103:O104"/>
    <mergeCell ref="P103:P104"/>
    <mergeCell ref="Q103:Q104"/>
    <mergeCell ref="R103:R104"/>
    <mergeCell ref="P130:P131"/>
    <mergeCell ref="Q130:Q131"/>
    <mergeCell ref="R130:R131"/>
    <mergeCell ref="B124:R124"/>
    <mergeCell ref="B125:R125"/>
    <mergeCell ref="B126:P126"/>
    <mergeCell ref="B130:B131"/>
    <mergeCell ref="C130:C131"/>
    <mergeCell ref="D130:D131"/>
    <mergeCell ref="E130:E131"/>
    <mergeCell ref="F130:J131"/>
    <mergeCell ref="K130:K131"/>
    <mergeCell ref="T130:AE130"/>
    <mergeCell ref="T148:AE148"/>
    <mergeCell ref="T147:AE147"/>
    <mergeCell ref="T129:AE129"/>
    <mergeCell ref="O130:O131"/>
    <mergeCell ref="B148:B149"/>
    <mergeCell ref="C148:C149"/>
    <mergeCell ref="D148:D149"/>
    <mergeCell ref="E148:E149"/>
    <mergeCell ref="F148:J149"/>
    <mergeCell ref="K148:K149"/>
    <mergeCell ref="L148:L149"/>
    <mergeCell ref="M148:M149"/>
    <mergeCell ref="N148:N149"/>
    <mergeCell ref="M130:M131"/>
    <mergeCell ref="N130:N131"/>
    <mergeCell ref="L130:L131"/>
  </mergeCells>
  <printOptions horizontalCentered="1"/>
  <pageMargins left="0.59055118110236227" right="0.19685039370078741" top="0.59055118110236227" bottom="0.19685039370078741" header="0" footer="0"/>
  <pageSetup paperSize="256" fitToHeight="0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A1:AE789"/>
  <sheetViews>
    <sheetView showOutlineSymbols="0" topLeftCell="A779" zoomScale="80" zoomScaleNormal="80" workbookViewId="0">
      <selection activeCell="B663" sqref="B663:R713"/>
    </sheetView>
  </sheetViews>
  <sheetFormatPr defaultColWidth="9.140625" defaultRowHeight="21" customHeight="1" outlineLevelRow="1" outlineLevelCol="1" x14ac:dyDescent="0.25"/>
  <cols>
    <col min="1" max="1" width="5" style="166" customWidth="1"/>
    <col min="2" max="2" width="5.140625" style="22" customWidth="1"/>
    <col min="3" max="3" width="11.42578125" style="22" customWidth="1"/>
    <col min="4" max="4" width="7.140625" style="166" customWidth="1"/>
    <col min="5" max="5" width="27.5703125" style="24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2.28515625" style="25" customWidth="1"/>
    <col min="11" max="11" width="11.42578125" style="113" customWidth="1"/>
    <col min="12" max="12" width="12.7109375" style="22" customWidth="1"/>
    <col min="13" max="13" width="11.42578125" style="1263" customWidth="1"/>
    <col min="14" max="14" width="13.5703125" style="22" customWidth="1"/>
    <col min="15" max="15" width="13.42578125" style="429" customWidth="1"/>
    <col min="16" max="16" width="10.7109375" style="22" customWidth="1"/>
    <col min="17" max="17" width="10.7109375" style="22" bestFit="1" customWidth="1"/>
    <col min="18" max="18" width="24.28515625" style="22" customWidth="1"/>
    <col min="19" max="16384" width="9.140625" style="22"/>
  </cols>
  <sheetData>
    <row r="1" spans="2:19" ht="21" customHeight="1" x14ac:dyDescent="0.25">
      <c r="C1" s="23"/>
    </row>
    <row r="2" spans="2:19" ht="21" customHeight="1" x14ac:dyDescent="0.25">
      <c r="B2" s="1652" t="s">
        <v>14</v>
      </c>
      <c r="C2" s="1652"/>
      <c r="D2" s="1652"/>
      <c r="E2" s="1652"/>
      <c r="F2" s="1652"/>
      <c r="G2" s="1652"/>
      <c r="H2" s="1652"/>
      <c r="I2" s="1652"/>
      <c r="J2" s="1652"/>
      <c r="K2" s="1652"/>
      <c r="L2" s="1652"/>
      <c r="M2" s="1652"/>
      <c r="N2" s="1652"/>
      <c r="O2" s="1652"/>
      <c r="P2" s="1652"/>
      <c r="Q2" s="1652"/>
      <c r="R2" s="1652"/>
    </row>
    <row r="3" spans="2:19" ht="21" customHeight="1" x14ac:dyDescent="0.25">
      <c r="B3" s="1652" t="s">
        <v>1</v>
      </c>
      <c r="C3" s="1652"/>
      <c r="D3" s="1652"/>
      <c r="E3" s="1652"/>
      <c r="F3" s="1652"/>
      <c r="G3" s="1652"/>
      <c r="H3" s="1652"/>
      <c r="I3" s="1652"/>
      <c r="J3" s="1652"/>
      <c r="K3" s="1652"/>
      <c r="L3" s="1652"/>
      <c r="M3" s="1652"/>
      <c r="N3" s="1652"/>
      <c r="O3" s="1652"/>
      <c r="P3" s="1652"/>
      <c r="Q3" s="1652"/>
      <c r="R3" s="1652"/>
    </row>
    <row r="4" spans="2:19" ht="21" customHeight="1" x14ac:dyDescent="0.25">
      <c r="B4" s="1652" t="str">
        <f>Rekap!B3</f>
        <v>BULAN JANUARI 2020</v>
      </c>
      <c r="C4" s="1652"/>
      <c r="D4" s="1652"/>
      <c r="E4" s="1652"/>
      <c r="F4" s="1652"/>
      <c r="G4" s="1652"/>
      <c r="H4" s="1652"/>
      <c r="I4" s="1652"/>
      <c r="J4" s="1652"/>
      <c r="K4" s="1652"/>
      <c r="L4" s="1652"/>
      <c r="M4" s="1652"/>
      <c r="N4" s="1652"/>
      <c r="O4" s="1652"/>
      <c r="P4" s="1652"/>
      <c r="Q4" s="1652"/>
      <c r="R4" s="1652"/>
    </row>
    <row r="5" spans="2:19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430"/>
      <c r="P5" s="211"/>
      <c r="Q5" s="211"/>
      <c r="R5" s="211"/>
    </row>
    <row r="6" spans="2:19" ht="18" customHeight="1" thickTop="1" x14ac:dyDescent="0.25">
      <c r="B6" s="30" t="s">
        <v>15</v>
      </c>
      <c r="C6" s="31" t="s">
        <v>105</v>
      </c>
      <c r="D6" s="1374"/>
      <c r="E6" s="1262"/>
      <c r="F6" s="33"/>
      <c r="G6" s="1262"/>
      <c r="H6" s="33"/>
      <c r="I6" s="1262"/>
      <c r="J6" s="1262"/>
      <c r="L6" s="1262"/>
      <c r="M6" s="1262"/>
    </row>
    <row r="7" spans="2:19" ht="18" customHeight="1" x14ac:dyDescent="0.25">
      <c r="B7" s="30" t="s">
        <v>22</v>
      </c>
      <c r="C7" s="31" t="str">
        <f>'BMP 4'!C7</f>
        <v>Proses sd. 2019</v>
      </c>
      <c r="D7" s="1374"/>
      <c r="E7" s="32"/>
      <c r="F7" s="33"/>
      <c r="G7" s="1262"/>
      <c r="H7" s="33"/>
      <c r="I7" s="1262"/>
      <c r="J7" s="1262"/>
      <c r="L7" s="1262"/>
      <c r="M7" s="1262"/>
    </row>
    <row r="8" spans="2:19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64" t="s">
        <v>11</v>
      </c>
      <c r="L8" s="1659" t="s">
        <v>13</v>
      </c>
      <c r="M8" s="1660" t="s">
        <v>49</v>
      </c>
      <c r="N8" s="1660" t="s">
        <v>50</v>
      </c>
      <c r="O8" s="1661" t="s">
        <v>5</v>
      </c>
      <c r="P8" s="1643" t="s">
        <v>6</v>
      </c>
      <c r="Q8" s="1643" t="s">
        <v>61</v>
      </c>
      <c r="R8" s="1643" t="s">
        <v>7</v>
      </c>
    </row>
    <row r="9" spans="2:19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65"/>
      <c r="L9" s="1640"/>
      <c r="M9" s="1640"/>
      <c r="N9" s="1640"/>
      <c r="O9" s="1642"/>
      <c r="P9" s="1637"/>
      <c r="Q9" s="1637"/>
      <c r="R9" s="1637"/>
    </row>
    <row r="10" spans="2:19" ht="17.100000000000001" customHeight="1" x14ac:dyDescent="0.25">
      <c r="B10" s="318"/>
      <c r="C10" s="318"/>
      <c r="D10" s="1375"/>
      <c r="E10" s="319"/>
      <c r="F10" s="397"/>
      <c r="G10" s="321"/>
      <c r="H10" s="543"/>
      <c r="I10" s="323"/>
      <c r="J10" s="1207"/>
      <c r="K10" s="733"/>
      <c r="L10" s="212"/>
      <c r="M10" s="201"/>
      <c r="N10" s="212"/>
      <c r="O10" s="441"/>
      <c r="P10" s="201"/>
      <c r="Q10" s="201"/>
      <c r="R10" s="318"/>
    </row>
    <row r="11" spans="2:19" ht="17.100000000000001" customHeight="1" x14ac:dyDescent="0.25">
      <c r="B11" s="724"/>
      <c r="C11" s="802"/>
      <c r="D11" s="1359"/>
      <c r="E11" s="1305"/>
      <c r="F11" s="1285"/>
      <c r="G11" s="1229"/>
      <c r="H11" s="1229"/>
      <c r="I11" s="1230"/>
      <c r="J11" s="1309"/>
      <c r="K11" s="982"/>
      <c r="L11" s="476"/>
      <c r="M11" s="744"/>
      <c r="N11" s="476"/>
      <c r="O11" s="1231"/>
      <c r="P11" s="1216"/>
      <c r="Q11" s="753"/>
      <c r="R11" s="724"/>
      <c r="S11" s="22">
        <v>50</v>
      </c>
    </row>
    <row r="12" spans="2:19" ht="17.100000000000001" customHeight="1" x14ac:dyDescent="0.25">
      <c r="B12" s="1237"/>
      <c r="C12" s="802"/>
      <c r="D12" s="1359"/>
      <c r="E12" s="1275"/>
      <c r="F12" s="1246"/>
      <c r="G12" s="1213"/>
      <c r="H12" s="1213"/>
      <c r="I12" s="1214"/>
      <c r="J12" s="1215"/>
      <c r="K12" s="982"/>
      <c r="L12" s="476"/>
      <c r="M12" s="744"/>
      <c r="N12" s="476"/>
      <c r="O12" s="1231"/>
      <c r="P12" s="1216"/>
      <c r="Q12" s="1241"/>
      <c r="R12" s="1237"/>
    </row>
    <row r="13" spans="2:19" ht="17.100000000000001" customHeight="1" x14ac:dyDescent="0.25">
      <c r="B13" s="1237"/>
      <c r="C13" s="802"/>
      <c r="D13" s="1378"/>
      <c r="E13" s="1275"/>
      <c r="F13" s="1246"/>
      <c r="G13" s="1213"/>
      <c r="H13" s="1213"/>
      <c r="I13" s="1214"/>
      <c r="J13" s="1215"/>
      <c r="K13" s="982"/>
      <c r="L13" s="476"/>
      <c r="M13" s="744"/>
      <c r="N13" s="476"/>
      <c r="O13" s="809"/>
      <c r="P13" s="744"/>
      <c r="Q13" s="1241"/>
      <c r="R13" s="1237"/>
    </row>
    <row r="14" spans="2:19" ht="17.100000000000001" customHeight="1" x14ac:dyDescent="0.25">
      <c r="B14" s="1237"/>
      <c r="C14" s="802"/>
      <c r="D14" s="1378"/>
      <c r="E14" s="1275"/>
      <c r="F14" s="1246"/>
      <c r="G14" s="1213"/>
      <c r="H14" s="1213"/>
      <c r="I14" s="1214"/>
      <c r="J14" s="1215"/>
      <c r="K14" s="982"/>
      <c r="L14" s="476"/>
      <c r="M14" s="744"/>
      <c r="N14" s="476"/>
      <c r="O14" s="809"/>
      <c r="P14" s="744"/>
      <c r="Q14" s="1241"/>
      <c r="R14" s="1237"/>
    </row>
    <row r="15" spans="2:19" ht="17.100000000000001" customHeight="1" x14ac:dyDescent="0.25">
      <c r="B15" s="1237"/>
      <c r="C15" s="391"/>
      <c r="D15" s="1379"/>
      <c r="E15" s="1275"/>
      <c r="F15" s="1246"/>
      <c r="G15" s="1213"/>
      <c r="H15" s="1213"/>
      <c r="I15" s="1214"/>
      <c r="J15" s="1215"/>
      <c r="K15" s="486"/>
      <c r="L15" s="485"/>
      <c r="M15" s="385"/>
      <c r="N15" s="425"/>
      <c r="O15" s="487"/>
      <c r="P15" s="656"/>
      <c r="Q15" s="1241"/>
      <c r="R15" s="1237"/>
    </row>
    <row r="16" spans="2:19" ht="17.100000000000001" customHeight="1" x14ac:dyDescent="0.25">
      <c r="B16" s="1237"/>
      <c r="C16" s="1083"/>
      <c r="D16" s="1359"/>
      <c r="E16" s="1275"/>
      <c r="F16" s="1246"/>
      <c r="G16" s="1213"/>
      <c r="H16" s="1213"/>
      <c r="I16" s="1214"/>
      <c r="J16" s="1215"/>
      <c r="K16" s="1087"/>
      <c r="L16" s="1088"/>
      <c r="M16" s="1082"/>
      <c r="N16" s="1089"/>
      <c r="O16" s="1217"/>
      <c r="P16" s="1218"/>
      <c r="Q16" s="1241"/>
      <c r="R16" s="1237"/>
    </row>
    <row r="17" spans="2:18" ht="17.100000000000001" customHeight="1" x14ac:dyDescent="0.25">
      <c r="B17" s="1237"/>
      <c r="C17" s="391"/>
      <c r="D17" s="1379"/>
      <c r="E17" s="1275"/>
      <c r="F17" s="1246"/>
      <c r="G17" s="1213"/>
      <c r="H17" s="1213"/>
      <c r="I17" s="1214"/>
      <c r="J17" s="1215"/>
      <c r="K17" s="486"/>
      <c r="L17" s="485"/>
      <c r="M17" s="385"/>
      <c r="N17" s="425"/>
      <c r="O17" s="458"/>
      <c r="P17" s="656"/>
      <c r="Q17" s="1241"/>
      <c r="R17" s="1237"/>
    </row>
    <row r="18" spans="2:18" ht="17.100000000000001" customHeight="1" x14ac:dyDescent="0.25">
      <c r="B18" s="1237"/>
      <c r="C18" s="1083"/>
      <c r="D18" s="1359"/>
      <c r="E18" s="1275"/>
      <c r="F18" s="1246"/>
      <c r="G18" s="1213"/>
      <c r="H18" s="1213"/>
      <c r="I18" s="1214"/>
      <c r="J18" s="1215"/>
      <c r="K18" s="1087"/>
      <c r="L18" s="1088"/>
      <c r="M18" s="1082"/>
      <c r="N18" s="1089"/>
      <c r="O18" s="1090"/>
      <c r="P18" s="1218"/>
      <c r="Q18" s="1241"/>
      <c r="R18" s="1237"/>
    </row>
    <row r="19" spans="2:18" ht="17.100000000000001" customHeight="1" x14ac:dyDescent="0.25">
      <c r="B19" s="1237"/>
      <c r="C19" s="1083"/>
      <c r="D19" s="1359"/>
      <c r="E19" s="1275"/>
      <c r="F19" s="1246"/>
      <c r="G19" s="1213"/>
      <c r="H19" s="1213"/>
      <c r="I19" s="1214"/>
      <c r="J19" s="1215"/>
      <c r="K19" s="1087"/>
      <c r="L19" s="1088"/>
      <c r="M19" s="1082"/>
      <c r="N19" s="1089"/>
      <c r="O19" s="1090"/>
      <c r="P19" s="1218"/>
      <c r="Q19" s="1241"/>
      <c r="R19" s="1237"/>
    </row>
    <row r="20" spans="2:18" ht="17.100000000000001" customHeight="1" x14ac:dyDescent="0.25">
      <c r="B20" s="1237"/>
      <c r="C20" s="1083"/>
      <c r="D20" s="1359"/>
      <c r="E20" s="1275"/>
      <c r="F20" s="1246"/>
      <c r="G20" s="1213"/>
      <c r="H20" s="1213"/>
      <c r="I20" s="1214"/>
      <c r="J20" s="1215"/>
      <c r="K20" s="1087"/>
      <c r="L20" s="1088"/>
      <c r="M20" s="1082"/>
      <c r="N20" s="1089"/>
      <c r="O20" s="1090"/>
      <c r="P20" s="1218"/>
      <c r="Q20" s="1241"/>
      <c r="R20" s="1237"/>
    </row>
    <row r="21" spans="2:18" ht="17.100000000000001" customHeight="1" x14ac:dyDescent="0.25">
      <c r="B21" s="1237"/>
      <c r="C21" s="1083"/>
      <c r="D21" s="1359"/>
      <c r="E21" s="1275"/>
      <c r="F21" s="1246"/>
      <c r="G21" s="1213"/>
      <c r="H21" s="1213"/>
      <c r="I21" s="1214"/>
      <c r="J21" s="1215"/>
      <c r="K21" s="1087"/>
      <c r="L21" s="1088"/>
      <c r="M21" s="1082"/>
      <c r="N21" s="1089"/>
      <c r="O21" s="1090"/>
      <c r="P21" s="1218"/>
      <c r="Q21" s="1241"/>
      <c r="R21" s="1237"/>
    </row>
    <row r="22" spans="2:18" ht="17.100000000000001" customHeight="1" x14ac:dyDescent="0.25">
      <c r="B22" s="1237"/>
      <c r="C22" s="1083"/>
      <c r="D22" s="1359"/>
      <c r="E22" s="1275"/>
      <c r="F22" s="1246"/>
      <c r="G22" s="1213"/>
      <c r="H22" s="1213"/>
      <c r="I22" s="1214"/>
      <c r="J22" s="1215"/>
      <c r="K22" s="1087"/>
      <c r="L22" s="1088"/>
      <c r="M22" s="1082"/>
      <c r="N22" s="1089"/>
      <c r="O22" s="1090"/>
      <c r="P22" s="1218"/>
      <c r="Q22" s="1241"/>
      <c r="R22" s="1237"/>
    </row>
    <row r="23" spans="2:18" ht="17.100000000000001" customHeight="1" x14ac:dyDescent="0.25">
      <c r="B23" s="1237"/>
      <c r="C23" s="1083"/>
      <c r="D23" s="1359"/>
      <c r="E23" s="1275"/>
      <c r="F23" s="1246"/>
      <c r="G23" s="1213"/>
      <c r="H23" s="1213"/>
      <c r="I23" s="1214"/>
      <c r="J23" s="1215"/>
      <c r="K23" s="1087"/>
      <c r="L23" s="1088"/>
      <c r="M23" s="1082"/>
      <c r="N23" s="1089"/>
      <c r="O23" s="1090"/>
      <c r="P23" s="1218"/>
      <c r="Q23" s="1241"/>
      <c r="R23" s="1237"/>
    </row>
    <row r="24" spans="2:18" ht="17.100000000000001" customHeight="1" x14ac:dyDescent="0.25">
      <c r="B24" s="1237"/>
      <c r="C24" s="1083"/>
      <c r="D24" s="1359"/>
      <c r="E24" s="1275"/>
      <c r="F24" s="1246"/>
      <c r="G24" s="1213"/>
      <c r="H24" s="1213"/>
      <c r="I24" s="1214"/>
      <c r="J24" s="1215"/>
      <c r="K24" s="1087"/>
      <c r="L24" s="1088"/>
      <c r="M24" s="1082"/>
      <c r="N24" s="1089"/>
      <c r="O24" s="1090"/>
      <c r="P24" s="1218"/>
      <c r="Q24" s="1241"/>
      <c r="R24" s="1237"/>
    </row>
    <row r="25" spans="2:18" ht="17.100000000000001" customHeight="1" x14ac:dyDescent="0.25">
      <c r="B25" s="1237"/>
      <c r="C25" s="1083"/>
      <c r="D25" s="1359"/>
      <c r="E25" s="1275"/>
      <c r="F25" s="1246"/>
      <c r="G25" s="1213"/>
      <c r="H25" s="1213"/>
      <c r="I25" s="1214"/>
      <c r="J25" s="1215"/>
      <c r="K25" s="1087"/>
      <c r="L25" s="1088"/>
      <c r="M25" s="1082"/>
      <c r="N25" s="1089"/>
      <c r="O25" s="1090"/>
      <c r="P25" s="1218"/>
      <c r="Q25" s="1241"/>
      <c r="R25" s="1237"/>
    </row>
    <row r="26" spans="2:18" ht="17.100000000000001" customHeight="1" x14ac:dyDescent="0.25">
      <c r="B26" s="1237"/>
      <c r="C26" s="1083"/>
      <c r="D26" s="1359"/>
      <c r="E26" s="1275"/>
      <c r="F26" s="1246"/>
      <c r="G26" s="1213"/>
      <c r="H26" s="1213"/>
      <c r="I26" s="1214"/>
      <c r="J26" s="1215"/>
      <c r="K26" s="1087"/>
      <c r="L26" s="1088"/>
      <c r="M26" s="1082"/>
      <c r="N26" s="1089"/>
      <c r="O26" s="1090"/>
      <c r="P26" s="1218"/>
      <c r="Q26" s="1241"/>
      <c r="R26" s="1237"/>
    </row>
    <row r="27" spans="2:18" ht="17.100000000000001" customHeight="1" x14ac:dyDescent="0.25">
      <c r="B27" s="1237"/>
      <c r="C27" s="1083"/>
      <c r="D27" s="1359"/>
      <c r="E27" s="1275"/>
      <c r="F27" s="1246"/>
      <c r="G27" s="1213"/>
      <c r="H27" s="1213"/>
      <c r="I27" s="1214"/>
      <c r="J27" s="1215"/>
      <c r="K27" s="1087"/>
      <c r="L27" s="1088"/>
      <c r="M27" s="1082"/>
      <c r="N27" s="1089"/>
      <c r="O27" s="1090"/>
      <c r="P27" s="1218"/>
      <c r="Q27" s="1241"/>
      <c r="R27" s="1237"/>
    </row>
    <row r="28" spans="2:18" ht="17.100000000000001" customHeight="1" x14ac:dyDescent="0.25">
      <c r="B28" s="1237"/>
      <c r="C28" s="1083"/>
      <c r="D28" s="1359"/>
      <c r="E28" s="1275"/>
      <c r="F28" s="1246"/>
      <c r="G28" s="1213"/>
      <c r="H28" s="1213"/>
      <c r="I28" s="1214"/>
      <c r="J28" s="1215"/>
      <c r="K28" s="1087"/>
      <c r="L28" s="1088"/>
      <c r="M28" s="1082"/>
      <c r="N28" s="1089"/>
      <c r="O28" s="1090"/>
      <c r="P28" s="1218"/>
      <c r="Q28" s="1241"/>
      <c r="R28" s="1237"/>
    </row>
    <row r="29" spans="2:18" ht="17.100000000000001" customHeight="1" x14ac:dyDescent="0.25">
      <c r="B29" s="1237"/>
      <c r="C29" s="1083"/>
      <c r="D29" s="1359"/>
      <c r="E29" s="1275"/>
      <c r="F29" s="1246"/>
      <c r="G29" s="1213"/>
      <c r="H29" s="1213"/>
      <c r="I29" s="1214"/>
      <c r="J29" s="1215"/>
      <c r="K29" s="1087"/>
      <c r="L29" s="1088"/>
      <c r="M29" s="1082"/>
      <c r="N29" s="1089"/>
      <c r="O29" s="1090"/>
      <c r="P29" s="1218"/>
      <c r="Q29" s="1241"/>
      <c r="R29" s="1237"/>
    </row>
    <row r="30" spans="2:18" ht="17.100000000000001" customHeight="1" x14ac:dyDescent="0.25">
      <c r="B30" s="1237"/>
      <c r="C30" s="1083"/>
      <c r="D30" s="1359"/>
      <c r="E30" s="1275"/>
      <c r="F30" s="1246"/>
      <c r="G30" s="1213"/>
      <c r="H30" s="1213"/>
      <c r="I30" s="1214"/>
      <c r="J30" s="1215"/>
      <c r="K30" s="1087"/>
      <c r="L30" s="1088"/>
      <c r="M30" s="1082"/>
      <c r="N30" s="1089"/>
      <c r="O30" s="1090"/>
      <c r="P30" s="1218"/>
      <c r="Q30" s="1241"/>
      <c r="R30" s="1237"/>
    </row>
    <row r="31" spans="2:18" ht="17.100000000000001" customHeight="1" x14ac:dyDescent="0.25">
      <c r="B31" s="1237"/>
      <c r="C31" s="1083"/>
      <c r="D31" s="1359"/>
      <c r="E31" s="1275"/>
      <c r="F31" s="1246"/>
      <c r="G31" s="1213"/>
      <c r="H31" s="1213"/>
      <c r="I31" s="1214"/>
      <c r="J31" s="1215"/>
      <c r="K31" s="1087"/>
      <c r="L31" s="1088"/>
      <c r="M31" s="1082"/>
      <c r="N31" s="1089"/>
      <c r="O31" s="1090"/>
      <c r="P31" s="1218"/>
      <c r="Q31" s="1241"/>
      <c r="R31" s="1237"/>
    </row>
    <row r="32" spans="2:18" ht="17.100000000000001" customHeight="1" x14ac:dyDescent="0.25">
      <c r="B32" s="1237"/>
      <c r="C32" s="1083"/>
      <c r="D32" s="1359"/>
      <c r="E32" s="1275"/>
      <c r="F32" s="1246"/>
      <c r="G32" s="1213"/>
      <c r="H32" s="1213"/>
      <c r="I32" s="1214"/>
      <c r="J32" s="1215"/>
      <c r="K32" s="1087"/>
      <c r="L32" s="1088"/>
      <c r="M32" s="1082"/>
      <c r="N32" s="1089"/>
      <c r="O32" s="1090"/>
      <c r="P32" s="1218"/>
      <c r="Q32" s="1241"/>
      <c r="R32" s="1237"/>
    </row>
    <row r="33" spans="2:20" ht="17.100000000000001" customHeight="1" x14ac:dyDescent="0.25">
      <c r="B33" s="1237"/>
      <c r="C33" s="1083"/>
      <c r="D33" s="1359"/>
      <c r="E33" s="1275"/>
      <c r="F33" s="1246"/>
      <c r="G33" s="1213"/>
      <c r="H33" s="1213"/>
      <c r="I33" s="1214"/>
      <c r="J33" s="1215"/>
      <c r="K33" s="1087"/>
      <c r="L33" s="1088"/>
      <c r="M33" s="1082"/>
      <c r="N33" s="1089"/>
      <c r="O33" s="1090"/>
      <c r="P33" s="1218"/>
      <c r="Q33" s="1241"/>
      <c r="R33" s="1237"/>
    </row>
    <row r="34" spans="2:20" ht="17.100000000000001" customHeight="1" x14ac:dyDescent="0.25">
      <c r="B34" s="1237"/>
      <c r="C34" s="1083"/>
      <c r="D34" s="1359"/>
      <c r="E34" s="1275"/>
      <c r="F34" s="1246"/>
      <c r="G34" s="1213"/>
      <c r="H34" s="1213"/>
      <c r="I34" s="1214"/>
      <c r="J34" s="1215"/>
      <c r="K34" s="1087"/>
      <c r="L34" s="1088"/>
      <c r="M34" s="1082"/>
      <c r="N34" s="1089"/>
      <c r="O34" s="1090"/>
      <c r="P34" s="1218"/>
      <c r="Q34" s="1241"/>
      <c r="R34" s="1237"/>
    </row>
    <row r="35" spans="2:20" ht="17.100000000000001" customHeight="1" x14ac:dyDescent="0.25">
      <c r="B35" s="1237"/>
      <c r="C35" s="1083"/>
      <c r="D35" s="1359"/>
      <c r="E35" s="1275"/>
      <c r="F35" s="1246"/>
      <c r="G35" s="1213"/>
      <c r="H35" s="1213"/>
      <c r="I35" s="1214"/>
      <c r="J35" s="1215"/>
      <c r="K35" s="1087"/>
      <c r="L35" s="1088"/>
      <c r="M35" s="1082"/>
      <c r="N35" s="1089"/>
      <c r="O35" s="1090"/>
      <c r="P35" s="1218"/>
      <c r="Q35" s="1241"/>
      <c r="R35" s="1237"/>
    </row>
    <row r="36" spans="2:20" ht="17.100000000000001" customHeight="1" x14ac:dyDescent="0.25">
      <c r="B36" s="1237"/>
      <c r="C36" s="1083"/>
      <c r="D36" s="1359"/>
      <c r="E36" s="1275"/>
      <c r="F36" s="1246"/>
      <c r="G36" s="1213"/>
      <c r="H36" s="1213"/>
      <c r="I36" s="1214"/>
      <c r="J36" s="1215"/>
      <c r="K36" s="1087"/>
      <c r="L36" s="1088"/>
      <c r="M36" s="1082"/>
      <c r="N36" s="1089"/>
      <c r="O36" s="1090"/>
      <c r="P36" s="1218"/>
      <c r="Q36" s="1241"/>
      <c r="R36" s="1237"/>
    </row>
    <row r="37" spans="2:20" ht="17.100000000000001" customHeight="1" x14ac:dyDescent="0.25">
      <c r="B37" s="1237"/>
      <c r="C37" s="1083"/>
      <c r="D37" s="1359"/>
      <c r="E37" s="1275"/>
      <c r="F37" s="1246"/>
      <c r="G37" s="1213"/>
      <c r="H37" s="1213"/>
      <c r="I37" s="1214"/>
      <c r="J37" s="1215"/>
      <c r="K37" s="1087"/>
      <c r="L37" s="1088"/>
      <c r="M37" s="1082"/>
      <c r="N37" s="1089"/>
      <c r="O37" s="1090"/>
      <c r="P37" s="1218"/>
      <c r="Q37" s="1241"/>
      <c r="R37" s="1237"/>
    </row>
    <row r="38" spans="2:20" ht="17.100000000000001" customHeight="1" x14ac:dyDescent="0.25">
      <c r="B38" s="1237"/>
      <c r="C38" s="391"/>
      <c r="D38" s="1379"/>
      <c r="E38" s="1275"/>
      <c r="F38" s="1246"/>
      <c r="G38" s="1213"/>
      <c r="H38" s="1213"/>
      <c r="I38" s="1214"/>
      <c r="J38" s="1215"/>
      <c r="K38" s="486"/>
      <c r="L38" s="485"/>
      <c r="M38" s="385"/>
      <c r="N38" s="425"/>
      <c r="O38" s="458"/>
      <c r="P38" s="656"/>
      <c r="Q38" s="1241"/>
      <c r="R38" s="1237"/>
      <c r="T38" s="22">
        <v>1</v>
      </c>
    </row>
    <row r="39" spans="2:20" ht="17.100000000000001" customHeight="1" x14ac:dyDescent="0.25">
      <c r="B39" s="1237"/>
      <c r="C39" s="391"/>
      <c r="D39" s="1379"/>
      <c r="E39" s="1275"/>
      <c r="F39" s="1246"/>
      <c r="G39" s="1213"/>
      <c r="H39" s="1213"/>
      <c r="I39" s="1214"/>
      <c r="J39" s="1215"/>
      <c r="K39" s="486"/>
      <c r="L39" s="485"/>
      <c r="M39" s="385"/>
      <c r="N39" s="425"/>
      <c r="O39" s="458"/>
      <c r="P39" s="656"/>
      <c r="Q39" s="1241"/>
      <c r="R39" s="1237"/>
      <c r="T39" s="22">
        <v>2</v>
      </c>
    </row>
    <row r="40" spans="2:20" ht="17.100000000000001" customHeight="1" x14ac:dyDescent="0.25">
      <c r="B40" s="1237"/>
      <c r="C40" s="391"/>
      <c r="D40" s="1379"/>
      <c r="E40" s="1275"/>
      <c r="F40" s="1246"/>
      <c r="G40" s="1213"/>
      <c r="H40" s="1213"/>
      <c r="I40" s="1214"/>
      <c r="J40" s="1215"/>
      <c r="K40" s="486"/>
      <c r="L40" s="485"/>
      <c r="M40" s="385"/>
      <c r="N40" s="425"/>
      <c r="O40" s="458"/>
      <c r="P40" s="656"/>
      <c r="Q40" s="1241"/>
      <c r="R40" s="1237"/>
      <c r="T40" s="22">
        <v>3</v>
      </c>
    </row>
    <row r="41" spans="2:20" ht="17.100000000000001" customHeight="1" x14ac:dyDescent="0.25">
      <c r="B41" s="1237"/>
      <c r="C41" s="391"/>
      <c r="D41" s="1379"/>
      <c r="E41" s="1275"/>
      <c r="F41" s="1246"/>
      <c r="G41" s="1213"/>
      <c r="H41" s="1213"/>
      <c r="I41" s="1214"/>
      <c r="J41" s="1215"/>
      <c r="K41" s="486"/>
      <c r="L41" s="485"/>
      <c r="M41" s="385"/>
      <c r="N41" s="425"/>
      <c r="O41" s="458"/>
      <c r="P41" s="656"/>
      <c r="Q41" s="1241"/>
      <c r="R41" s="1237"/>
      <c r="T41" s="22">
        <v>4</v>
      </c>
    </row>
    <row r="42" spans="2:20" ht="17.100000000000001" customHeight="1" x14ac:dyDescent="0.25">
      <c r="B42" s="1237"/>
      <c r="C42" s="391"/>
      <c r="D42" s="1379"/>
      <c r="E42" s="1212"/>
      <c r="F42" s="392"/>
      <c r="G42" s="1213"/>
      <c r="H42" s="1213"/>
      <c r="I42" s="1214"/>
      <c r="J42" s="1215"/>
      <c r="K42" s="486"/>
      <c r="L42" s="485"/>
      <c r="M42" s="385"/>
      <c r="N42" s="425"/>
      <c r="O42" s="458"/>
      <c r="P42" s="656"/>
      <c r="Q42" s="1241"/>
      <c r="R42" s="1237"/>
    </row>
    <row r="43" spans="2:20" ht="17.100000000000001" customHeight="1" outlineLevel="1" x14ac:dyDescent="0.25">
      <c r="B43" s="74"/>
      <c r="C43" s="44" t="s">
        <v>0</v>
      </c>
      <c r="D43" s="1377">
        <f>D11</f>
        <v>0</v>
      </c>
      <c r="E43" s="75"/>
      <c r="F43" s="46"/>
      <c r="G43" s="47"/>
      <c r="H43" s="48"/>
      <c r="I43" s="49"/>
      <c r="J43" s="50">
        <f>SUM(J10:J42)</f>
        <v>0</v>
      </c>
      <c r="K43" s="655">
        <f>SUM(K10:K42)</f>
        <v>0</v>
      </c>
      <c r="L43" s="50">
        <f>SUM(L10:L42)</f>
        <v>0</v>
      </c>
      <c r="M43" s="224"/>
      <c r="N43" s="224"/>
      <c r="O43" s="436"/>
      <c r="P43" s="52"/>
      <c r="Q43" s="52"/>
      <c r="R43" s="53"/>
    </row>
    <row r="44" spans="2:20" ht="17.100000000000001" customHeight="1" x14ac:dyDescent="0.25">
      <c r="B44" s="1237"/>
      <c r="C44" s="1237"/>
      <c r="D44" s="1351"/>
      <c r="E44" s="1242"/>
      <c r="F44" s="1246"/>
      <c r="G44" s="1213"/>
      <c r="H44" s="1213"/>
      <c r="I44" s="1214"/>
      <c r="J44" s="1223"/>
      <c r="K44" s="1239"/>
      <c r="L44" s="1240"/>
      <c r="M44" s="1241"/>
      <c r="N44" s="1240"/>
      <c r="O44" s="1029"/>
      <c r="P44" s="1241"/>
      <c r="Q44" s="1241"/>
      <c r="R44" s="1237"/>
    </row>
    <row r="45" spans="2:20" ht="17.100000000000001" customHeight="1" x14ac:dyDescent="0.25">
      <c r="B45" s="1237"/>
      <c r="C45" s="1237"/>
      <c r="D45" s="1359"/>
      <c r="E45" s="1275"/>
      <c r="F45" s="1246"/>
      <c r="G45" s="1213"/>
      <c r="H45" s="1213"/>
      <c r="I45" s="1214"/>
      <c r="J45" s="1215"/>
      <c r="K45" s="1345"/>
      <c r="L45" s="1310"/>
      <c r="M45" s="1241"/>
      <c r="N45" s="1240"/>
      <c r="O45" s="1276"/>
      <c r="P45" s="1251"/>
      <c r="Q45" s="1241"/>
      <c r="R45" s="1254"/>
    </row>
    <row r="46" spans="2:20" ht="17.100000000000001" customHeight="1" x14ac:dyDescent="0.25">
      <c r="B46" s="1237"/>
      <c r="C46" s="1237"/>
      <c r="D46" s="1351"/>
      <c r="E46" s="1275"/>
      <c r="F46" s="1246"/>
      <c r="G46" s="1213"/>
      <c r="H46" s="1213"/>
      <c r="I46" s="1214"/>
      <c r="J46" s="1215"/>
      <c r="K46" s="1347"/>
      <c r="L46" s="1240"/>
      <c r="M46" s="1241"/>
      <c r="N46" s="1240"/>
      <c r="O46" s="1029"/>
      <c r="P46" s="1241"/>
      <c r="Q46" s="1241"/>
      <c r="R46" s="1237"/>
    </row>
    <row r="47" spans="2:20" ht="17.100000000000001" customHeight="1" x14ac:dyDescent="0.25">
      <c r="B47" s="1237"/>
      <c r="C47" s="1237"/>
      <c r="D47" s="1351"/>
      <c r="E47" s="1275"/>
      <c r="F47" s="1246"/>
      <c r="G47" s="1213"/>
      <c r="H47" s="1213"/>
      <c r="I47" s="1214"/>
      <c r="J47" s="1215"/>
      <c r="K47" s="1347"/>
      <c r="L47" s="1240"/>
      <c r="M47" s="1241"/>
      <c r="N47" s="1240"/>
      <c r="O47" s="1029"/>
      <c r="P47" s="1241"/>
      <c r="Q47" s="1241"/>
      <c r="R47" s="1237"/>
    </row>
    <row r="48" spans="2:20" ht="17.100000000000001" customHeight="1" x14ac:dyDescent="0.25">
      <c r="B48" s="1237"/>
      <c r="C48" s="1237"/>
      <c r="D48" s="1351"/>
      <c r="E48" s="1275"/>
      <c r="F48" s="1246"/>
      <c r="G48" s="1213"/>
      <c r="H48" s="1213"/>
      <c r="I48" s="1214"/>
      <c r="J48" s="1215"/>
      <c r="K48" s="1347"/>
      <c r="L48" s="1240"/>
      <c r="M48" s="1241"/>
      <c r="N48" s="1240"/>
      <c r="O48" s="1029"/>
      <c r="P48" s="1241"/>
      <c r="Q48" s="1241"/>
      <c r="R48" s="1237"/>
    </row>
    <row r="49" spans="2:18" ht="17.100000000000001" customHeight="1" x14ac:dyDescent="0.25">
      <c r="B49" s="1237"/>
      <c r="C49" s="1237"/>
      <c r="D49" s="1351"/>
      <c r="E49" s="1275"/>
      <c r="F49" s="1246"/>
      <c r="G49" s="1213"/>
      <c r="H49" s="1213"/>
      <c r="I49" s="1214"/>
      <c r="J49" s="1215"/>
      <c r="K49" s="1347"/>
      <c r="L49" s="1240"/>
      <c r="M49" s="1241"/>
      <c r="N49" s="1240"/>
      <c r="O49" s="1029"/>
      <c r="P49" s="1241"/>
      <c r="Q49" s="1241"/>
      <c r="R49" s="1237"/>
    </row>
    <row r="50" spans="2:18" ht="17.100000000000001" customHeight="1" x14ac:dyDescent="0.25">
      <c r="B50" s="1237"/>
      <c r="C50" s="1237"/>
      <c r="D50" s="1351"/>
      <c r="E50" s="1275"/>
      <c r="F50" s="1246"/>
      <c r="G50" s="1213"/>
      <c r="H50" s="1213"/>
      <c r="I50" s="1214"/>
      <c r="J50" s="1215"/>
      <c r="K50" s="1347"/>
      <c r="L50" s="1240"/>
      <c r="M50" s="1241"/>
      <c r="N50" s="1240"/>
      <c r="O50" s="1029"/>
      <c r="P50" s="1241"/>
      <c r="Q50" s="1241"/>
      <c r="R50" s="1237"/>
    </row>
    <row r="51" spans="2:18" ht="17.100000000000001" customHeight="1" x14ac:dyDescent="0.25">
      <c r="B51" s="1237"/>
      <c r="C51" s="1237"/>
      <c r="D51" s="1351"/>
      <c r="E51" s="1275"/>
      <c r="F51" s="1246"/>
      <c r="G51" s="1213"/>
      <c r="H51" s="1213"/>
      <c r="I51" s="1214"/>
      <c r="J51" s="1215"/>
      <c r="K51" s="1347"/>
      <c r="L51" s="1240"/>
      <c r="M51" s="1241"/>
      <c r="N51" s="1240"/>
      <c r="O51" s="1029"/>
      <c r="P51" s="1241"/>
      <c r="Q51" s="1241"/>
      <c r="R51" s="1237"/>
    </row>
    <row r="52" spans="2:18" ht="17.100000000000001" customHeight="1" x14ac:dyDescent="0.25">
      <c r="B52" s="1237"/>
      <c r="C52" s="1237"/>
      <c r="D52" s="1351"/>
      <c r="E52" s="1275"/>
      <c r="F52" s="1246"/>
      <c r="G52" s="1213"/>
      <c r="H52" s="1213"/>
      <c r="I52" s="1214"/>
      <c r="J52" s="1215"/>
      <c r="K52" s="1347"/>
      <c r="L52" s="1240"/>
      <c r="M52" s="1241"/>
      <c r="N52" s="1240"/>
      <c r="O52" s="1029"/>
      <c r="P52" s="1241"/>
      <c r="Q52" s="1241"/>
      <c r="R52" s="1237"/>
    </row>
    <row r="53" spans="2:18" ht="17.100000000000001" customHeight="1" x14ac:dyDescent="0.25">
      <c r="B53" s="1237"/>
      <c r="C53" s="1237"/>
      <c r="D53" s="1351"/>
      <c r="E53" s="1275"/>
      <c r="F53" s="1246"/>
      <c r="G53" s="1213"/>
      <c r="H53" s="1213"/>
      <c r="I53" s="1214"/>
      <c r="J53" s="1215"/>
      <c r="K53" s="1347"/>
      <c r="L53" s="1240"/>
      <c r="M53" s="1241"/>
      <c r="N53" s="1240"/>
      <c r="O53" s="1029"/>
      <c r="P53" s="1241"/>
      <c r="Q53" s="1241"/>
      <c r="R53" s="1237"/>
    </row>
    <row r="54" spans="2:18" ht="17.100000000000001" customHeight="1" x14ac:dyDescent="0.25">
      <c r="B54" s="1237"/>
      <c r="C54" s="1237"/>
      <c r="D54" s="1351"/>
      <c r="E54" s="1275"/>
      <c r="F54" s="1246"/>
      <c r="G54" s="1213"/>
      <c r="H54" s="1213"/>
      <c r="I54" s="1214"/>
      <c r="J54" s="1215"/>
      <c r="K54" s="1347"/>
      <c r="L54" s="1240"/>
      <c r="M54" s="1241"/>
      <c r="N54" s="1240"/>
      <c r="O54" s="1029"/>
      <c r="P54" s="1241"/>
      <c r="Q54" s="1241"/>
      <c r="R54" s="1237"/>
    </row>
    <row r="55" spans="2:18" ht="17.100000000000001" customHeight="1" x14ac:dyDescent="0.25">
      <c r="B55" s="1237"/>
      <c r="C55" s="1237"/>
      <c r="D55" s="1351"/>
      <c r="E55" s="1275"/>
      <c r="F55" s="1246"/>
      <c r="G55" s="1213"/>
      <c r="H55" s="1213"/>
      <c r="I55" s="1214"/>
      <c r="J55" s="1215"/>
      <c r="K55" s="1347"/>
      <c r="L55" s="1240"/>
      <c r="M55" s="1241"/>
      <c r="N55" s="1240"/>
      <c r="O55" s="1029"/>
      <c r="P55" s="1241"/>
      <c r="Q55" s="1241"/>
      <c r="R55" s="1237"/>
    </row>
    <row r="56" spans="2:18" ht="17.100000000000001" customHeight="1" x14ac:dyDescent="0.25">
      <c r="B56" s="1237"/>
      <c r="C56" s="1237"/>
      <c r="D56" s="1351"/>
      <c r="E56" s="1275"/>
      <c r="F56" s="1246"/>
      <c r="G56" s="1213"/>
      <c r="H56" s="1213"/>
      <c r="I56" s="1214"/>
      <c r="J56" s="1215"/>
      <c r="K56" s="1347"/>
      <c r="L56" s="1240"/>
      <c r="M56" s="1241"/>
      <c r="N56" s="1240"/>
      <c r="O56" s="1029"/>
      <c r="P56" s="1241"/>
      <c r="Q56" s="1241"/>
      <c r="R56" s="1237"/>
    </row>
    <row r="57" spans="2:18" ht="17.100000000000001" customHeight="1" x14ac:dyDescent="0.25">
      <c r="B57" s="1237"/>
      <c r="C57" s="1237"/>
      <c r="D57" s="1351"/>
      <c r="E57" s="1275"/>
      <c r="F57" s="1246"/>
      <c r="G57" s="1213"/>
      <c r="H57" s="1213"/>
      <c r="I57" s="1214"/>
      <c r="J57" s="1215"/>
      <c r="K57" s="1347"/>
      <c r="L57" s="1240"/>
      <c r="M57" s="1241"/>
      <c r="N57" s="1240"/>
      <c r="O57" s="1029"/>
      <c r="P57" s="1241"/>
      <c r="Q57" s="1241"/>
      <c r="R57" s="1237"/>
    </row>
    <row r="58" spans="2:18" ht="17.100000000000001" customHeight="1" x14ac:dyDescent="0.25">
      <c r="B58" s="1237"/>
      <c r="C58" s="1237"/>
      <c r="D58" s="1351"/>
      <c r="E58" s="1275"/>
      <c r="F58" s="1246"/>
      <c r="G58" s="1213"/>
      <c r="H58" s="1213"/>
      <c r="I58" s="1214"/>
      <c r="J58" s="1215"/>
      <c r="K58" s="1347"/>
      <c r="L58" s="1240"/>
      <c r="M58" s="1241"/>
      <c r="N58" s="1240"/>
      <c r="O58" s="1029"/>
      <c r="P58" s="1241"/>
      <c r="Q58" s="1241"/>
      <c r="R58" s="1237"/>
    </row>
    <row r="59" spans="2:18" ht="17.100000000000001" customHeight="1" x14ac:dyDescent="0.25">
      <c r="B59" s="1237"/>
      <c r="C59" s="1237"/>
      <c r="D59" s="1351"/>
      <c r="E59" s="1275"/>
      <c r="F59" s="1246"/>
      <c r="G59" s="1213"/>
      <c r="H59" s="1213"/>
      <c r="I59" s="1214"/>
      <c r="J59" s="1215"/>
      <c r="K59" s="1347"/>
      <c r="L59" s="1240"/>
      <c r="M59" s="1241"/>
      <c r="N59" s="1240"/>
      <c r="O59" s="1029"/>
      <c r="P59" s="1241"/>
      <c r="Q59" s="1241"/>
      <c r="R59" s="1237"/>
    </row>
    <row r="60" spans="2:18" ht="17.100000000000001" customHeight="1" x14ac:dyDescent="0.25">
      <c r="B60" s="1237"/>
      <c r="C60" s="1237"/>
      <c r="D60" s="1351"/>
      <c r="E60" s="1275"/>
      <c r="F60" s="1246"/>
      <c r="G60" s="1213"/>
      <c r="H60" s="1213"/>
      <c r="I60" s="1214"/>
      <c r="J60" s="1215"/>
      <c r="K60" s="1347"/>
      <c r="L60" s="1240"/>
      <c r="M60" s="1241"/>
      <c r="N60" s="1240"/>
      <c r="O60" s="1029"/>
      <c r="P60" s="1241"/>
      <c r="Q60" s="1241"/>
      <c r="R60" s="1237"/>
    </row>
    <row r="61" spans="2:18" ht="17.100000000000001" customHeight="1" x14ac:dyDescent="0.25">
      <c r="B61" s="1237"/>
      <c r="C61" s="1237"/>
      <c r="D61" s="1351"/>
      <c r="E61" s="1275"/>
      <c r="F61" s="1246"/>
      <c r="G61" s="1213"/>
      <c r="H61" s="1213"/>
      <c r="I61" s="1214"/>
      <c r="J61" s="1215"/>
      <c r="K61" s="1347"/>
      <c r="L61" s="1240"/>
      <c r="M61" s="1241"/>
      <c r="N61" s="1240"/>
      <c r="O61" s="1029"/>
      <c r="P61" s="1241"/>
      <c r="Q61" s="1241"/>
      <c r="R61" s="1237"/>
    </row>
    <row r="62" spans="2:18" ht="17.100000000000001" customHeight="1" x14ac:dyDescent="0.25">
      <c r="B62" s="1237"/>
      <c r="C62" s="1237"/>
      <c r="D62" s="1351"/>
      <c r="E62" s="1275"/>
      <c r="F62" s="1246"/>
      <c r="G62" s="1213"/>
      <c r="H62" s="1213"/>
      <c r="I62" s="1214"/>
      <c r="J62" s="1215"/>
      <c r="K62" s="1347"/>
      <c r="L62" s="1240"/>
      <c r="M62" s="1241"/>
      <c r="N62" s="1240"/>
      <c r="O62" s="1029"/>
      <c r="P62" s="1241"/>
      <c r="Q62" s="1241"/>
      <c r="R62" s="1237"/>
    </row>
    <row r="63" spans="2:18" ht="17.100000000000001" customHeight="1" x14ac:dyDescent="0.25">
      <c r="B63" s="1237"/>
      <c r="C63" s="1237"/>
      <c r="D63" s="1351"/>
      <c r="E63" s="1275"/>
      <c r="F63" s="1246"/>
      <c r="G63" s="1213"/>
      <c r="H63" s="1213"/>
      <c r="I63" s="1214"/>
      <c r="J63" s="1215"/>
      <c r="K63" s="1347"/>
      <c r="L63" s="1240"/>
      <c r="M63" s="1241"/>
      <c r="N63" s="1240"/>
      <c r="O63" s="1029"/>
      <c r="P63" s="1241"/>
      <c r="Q63" s="1241"/>
      <c r="R63" s="1237"/>
    </row>
    <row r="64" spans="2:18" ht="17.100000000000001" customHeight="1" x14ac:dyDescent="0.25">
      <c r="B64" s="1237"/>
      <c r="C64" s="1237"/>
      <c r="D64" s="1351"/>
      <c r="E64" s="1275"/>
      <c r="F64" s="1246"/>
      <c r="G64" s="1213"/>
      <c r="H64" s="1213"/>
      <c r="I64" s="1214"/>
      <c r="J64" s="1215"/>
      <c r="K64" s="1347"/>
      <c r="L64" s="1240"/>
      <c r="M64" s="1241"/>
      <c r="N64" s="1240"/>
      <c r="O64" s="1029"/>
      <c r="P64" s="1241"/>
      <c r="Q64" s="1241"/>
      <c r="R64" s="1237"/>
    </row>
    <row r="65" spans="2:18" ht="17.100000000000001" customHeight="1" x14ac:dyDescent="0.25">
      <c r="B65" s="1237"/>
      <c r="C65" s="1237"/>
      <c r="D65" s="1351"/>
      <c r="E65" s="1275"/>
      <c r="F65" s="1246"/>
      <c r="G65" s="1213"/>
      <c r="H65" s="1213"/>
      <c r="I65" s="1214"/>
      <c r="J65" s="1215"/>
      <c r="K65" s="1347"/>
      <c r="L65" s="1240"/>
      <c r="M65" s="1241"/>
      <c r="N65" s="1240"/>
      <c r="O65" s="1029"/>
      <c r="P65" s="1241"/>
      <c r="Q65" s="1241"/>
      <c r="R65" s="1237"/>
    </row>
    <row r="66" spans="2:18" ht="17.100000000000001" customHeight="1" x14ac:dyDescent="0.25">
      <c r="B66" s="1237"/>
      <c r="C66" s="1237"/>
      <c r="D66" s="1351"/>
      <c r="E66" s="1275"/>
      <c r="F66" s="1246"/>
      <c r="G66" s="1213"/>
      <c r="H66" s="1213"/>
      <c r="I66" s="1214"/>
      <c r="J66" s="1215"/>
      <c r="K66" s="1347"/>
      <c r="L66" s="1240"/>
      <c r="M66" s="1241"/>
      <c r="N66" s="1240"/>
      <c r="O66" s="1029"/>
      <c r="P66" s="1241"/>
      <c r="Q66" s="1241"/>
      <c r="R66" s="1237"/>
    </row>
    <row r="67" spans="2:18" ht="17.100000000000001" customHeight="1" x14ac:dyDescent="0.25">
      <c r="B67" s="1237"/>
      <c r="C67" s="1237"/>
      <c r="D67" s="1351"/>
      <c r="E67" s="1275"/>
      <c r="F67" s="1246"/>
      <c r="G67" s="1213"/>
      <c r="H67" s="1213"/>
      <c r="I67" s="1214"/>
      <c r="J67" s="1215"/>
      <c r="K67" s="1347"/>
      <c r="L67" s="1240"/>
      <c r="M67" s="1241"/>
      <c r="N67" s="1240"/>
      <c r="O67" s="1029"/>
      <c r="P67" s="1241"/>
      <c r="Q67" s="1241"/>
      <c r="R67" s="1237"/>
    </row>
    <row r="68" spans="2:18" ht="17.100000000000001" customHeight="1" x14ac:dyDescent="0.25">
      <c r="B68" s="1237"/>
      <c r="C68" s="1237"/>
      <c r="D68" s="1351"/>
      <c r="E68" s="1275"/>
      <c r="F68" s="1246"/>
      <c r="G68" s="1213"/>
      <c r="H68" s="1213"/>
      <c r="I68" s="1214"/>
      <c r="J68" s="1215"/>
      <c r="K68" s="1347"/>
      <c r="L68" s="1240"/>
      <c r="M68" s="1241"/>
      <c r="N68" s="1240"/>
      <c r="O68" s="1029"/>
      <c r="P68" s="1241"/>
      <c r="Q68" s="1241"/>
      <c r="R68" s="1237"/>
    </row>
    <row r="69" spans="2:18" ht="17.100000000000001" customHeight="1" x14ac:dyDescent="0.25">
      <c r="B69" s="1237"/>
      <c r="C69" s="1237"/>
      <c r="D69" s="1351"/>
      <c r="E69" s="1275"/>
      <c r="F69" s="1246"/>
      <c r="G69" s="1213"/>
      <c r="H69" s="1213"/>
      <c r="I69" s="1214"/>
      <c r="J69" s="1215"/>
      <c r="K69" s="1347"/>
      <c r="L69" s="1240"/>
      <c r="M69" s="1241"/>
      <c r="N69" s="1240"/>
      <c r="O69" s="1029"/>
      <c r="P69" s="1241"/>
      <c r="Q69" s="1241"/>
      <c r="R69" s="1237"/>
    </row>
    <row r="70" spans="2:18" ht="17.100000000000001" customHeight="1" x14ac:dyDescent="0.25">
      <c r="B70" s="1237"/>
      <c r="C70" s="1237"/>
      <c r="D70" s="1351"/>
      <c r="E70" s="1275"/>
      <c r="F70" s="1246"/>
      <c r="G70" s="1213"/>
      <c r="H70" s="1213"/>
      <c r="I70" s="1214"/>
      <c r="J70" s="1215"/>
      <c r="K70" s="1347"/>
      <c r="L70" s="1240"/>
      <c r="M70" s="1241"/>
      <c r="N70" s="1240"/>
      <c r="O70" s="1029"/>
      <c r="P70" s="1241"/>
      <c r="Q70" s="1241"/>
      <c r="R70" s="1237"/>
    </row>
    <row r="71" spans="2:18" ht="17.100000000000001" customHeight="1" x14ac:dyDescent="0.25">
      <c r="B71" s="1237"/>
      <c r="C71" s="1237"/>
      <c r="D71" s="1351"/>
      <c r="E71" s="1275"/>
      <c r="F71" s="1246"/>
      <c r="G71" s="1213"/>
      <c r="H71" s="1213"/>
      <c r="I71" s="1214"/>
      <c r="J71" s="1215"/>
      <c r="K71" s="1345"/>
      <c r="L71" s="1310"/>
      <c r="M71" s="1241"/>
      <c r="N71" s="1240"/>
      <c r="O71" s="1029"/>
      <c r="P71" s="1241"/>
      <c r="Q71" s="1241"/>
      <c r="R71" s="1237"/>
    </row>
    <row r="72" spans="2:18" ht="17.100000000000001" customHeight="1" x14ac:dyDescent="0.25">
      <c r="B72" s="1237"/>
      <c r="C72" s="1237"/>
      <c r="D72" s="1351"/>
      <c r="E72" s="1275"/>
      <c r="F72" s="1246"/>
      <c r="G72" s="1213"/>
      <c r="H72" s="1213"/>
      <c r="I72" s="1214"/>
      <c r="J72" s="1215"/>
      <c r="K72" s="1345"/>
      <c r="L72" s="1310"/>
      <c r="M72" s="1241"/>
      <c r="N72" s="1240"/>
      <c r="O72" s="1029"/>
      <c r="P72" s="1241"/>
      <c r="Q72" s="1241"/>
      <c r="R72" s="1237"/>
    </row>
    <row r="73" spans="2:18" ht="17.100000000000001" customHeight="1" x14ac:dyDescent="0.25">
      <c r="B73" s="1237"/>
      <c r="C73" s="1237"/>
      <c r="D73" s="1351"/>
      <c r="E73" s="1275"/>
      <c r="F73" s="1246"/>
      <c r="G73" s="1213"/>
      <c r="H73" s="1213"/>
      <c r="I73" s="1214"/>
      <c r="J73" s="1215"/>
      <c r="K73" s="1347"/>
      <c r="L73" s="1240"/>
      <c r="M73" s="1241"/>
      <c r="N73" s="1240"/>
      <c r="O73" s="1029"/>
      <c r="P73" s="1241"/>
      <c r="Q73" s="1241"/>
      <c r="R73" s="1237"/>
    </row>
    <row r="74" spans="2:18" ht="17.100000000000001" customHeight="1" x14ac:dyDescent="0.25">
      <c r="B74" s="1237"/>
      <c r="C74" s="1237"/>
      <c r="D74" s="1351"/>
      <c r="E74" s="1275"/>
      <c r="F74" s="1246"/>
      <c r="G74" s="1213"/>
      <c r="H74" s="1213"/>
      <c r="I74" s="1214"/>
      <c r="J74" s="1215"/>
      <c r="K74" s="1347"/>
      <c r="L74" s="1240"/>
      <c r="M74" s="1241"/>
      <c r="N74" s="1240"/>
      <c r="O74" s="1029"/>
      <c r="P74" s="1241"/>
      <c r="Q74" s="1241"/>
      <c r="R74" s="1237"/>
    </row>
    <row r="75" spans="2:18" ht="17.100000000000001" customHeight="1" x14ac:dyDescent="0.25">
      <c r="B75" s="1237"/>
      <c r="C75" s="1237"/>
      <c r="D75" s="1351"/>
      <c r="E75" s="1275"/>
      <c r="F75" s="1246"/>
      <c r="G75" s="1213"/>
      <c r="H75" s="1213"/>
      <c r="I75" s="1214"/>
      <c r="J75" s="1215"/>
      <c r="K75" s="1347"/>
      <c r="L75" s="1240"/>
      <c r="M75" s="1241"/>
      <c r="N75" s="1240"/>
      <c r="O75" s="1029"/>
      <c r="P75" s="1241"/>
      <c r="Q75" s="1241"/>
      <c r="R75" s="1237"/>
    </row>
    <row r="76" spans="2:18" ht="17.100000000000001" customHeight="1" x14ac:dyDescent="0.25">
      <c r="B76" s="1237"/>
      <c r="C76" s="1237"/>
      <c r="D76" s="1351"/>
      <c r="E76" s="1275"/>
      <c r="F76" s="1246"/>
      <c r="G76" s="1213"/>
      <c r="H76" s="1213"/>
      <c r="I76" s="1214"/>
      <c r="J76" s="1215"/>
      <c r="K76" s="1347"/>
      <c r="L76" s="1240"/>
      <c r="M76" s="1241"/>
      <c r="N76" s="1240"/>
      <c r="O76" s="1029"/>
      <c r="P76" s="1241"/>
      <c r="Q76" s="1241"/>
      <c r="R76" s="1237"/>
    </row>
    <row r="77" spans="2:18" ht="17.100000000000001" customHeight="1" x14ac:dyDescent="0.25">
      <c r="B77" s="1237"/>
      <c r="C77" s="1237"/>
      <c r="D77" s="1351"/>
      <c r="E77" s="1275"/>
      <c r="F77" s="1246"/>
      <c r="G77" s="1213"/>
      <c r="H77" s="1213"/>
      <c r="I77" s="1214"/>
      <c r="J77" s="1215"/>
      <c r="K77" s="1347"/>
      <c r="L77" s="1240"/>
      <c r="M77" s="1241"/>
      <c r="N77" s="1240"/>
      <c r="O77" s="1029"/>
      <c r="P77" s="1241"/>
      <c r="Q77" s="1241"/>
      <c r="R77" s="1237"/>
    </row>
    <row r="78" spans="2:18" ht="17.100000000000001" customHeight="1" x14ac:dyDescent="0.25">
      <c r="B78" s="1237"/>
      <c r="C78" s="1237"/>
      <c r="D78" s="1351"/>
      <c r="E78" s="1275"/>
      <c r="F78" s="1246"/>
      <c r="G78" s="1213"/>
      <c r="H78" s="1213"/>
      <c r="I78" s="1214"/>
      <c r="J78" s="1215"/>
      <c r="K78" s="1347"/>
      <c r="L78" s="1240"/>
      <c r="M78" s="1241"/>
      <c r="N78" s="1240"/>
      <c r="O78" s="1029"/>
      <c r="P78" s="1241"/>
      <c r="Q78" s="1241"/>
      <c r="R78" s="1237"/>
    </row>
    <row r="79" spans="2:18" ht="17.100000000000001" customHeight="1" x14ac:dyDescent="0.25">
      <c r="B79" s="1237"/>
      <c r="C79" s="1237"/>
      <c r="D79" s="1351"/>
      <c r="E79" s="1275"/>
      <c r="F79" s="1246"/>
      <c r="G79" s="1213"/>
      <c r="H79" s="1213"/>
      <c r="I79" s="1214"/>
      <c r="J79" s="1215"/>
      <c r="K79" s="1347"/>
      <c r="L79" s="1240"/>
      <c r="M79" s="1241"/>
      <c r="N79" s="1240"/>
      <c r="O79" s="1029"/>
      <c r="P79" s="1241"/>
      <c r="Q79" s="1241"/>
      <c r="R79" s="1237"/>
    </row>
    <row r="80" spans="2:18" ht="17.100000000000001" customHeight="1" x14ac:dyDescent="0.25">
      <c r="B80" s="1237"/>
      <c r="C80" s="1237"/>
      <c r="D80" s="1351"/>
      <c r="E80" s="1275"/>
      <c r="F80" s="1246"/>
      <c r="G80" s="1213"/>
      <c r="H80" s="1213"/>
      <c r="I80" s="1214"/>
      <c r="J80" s="1215"/>
      <c r="K80" s="1347"/>
      <c r="L80" s="1240"/>
      <c r="M80" s="1241"/>
      <c r="N80" s="1240"/>
      <c r="O80" s="1029"/>
      <c r="P80" s="1241"/>
      <c r="Q80" s="1241"/>
      <c r="R80" s="1237"/>
    </row>
    <row r="81" spans="2:18" ht="17.100000000000001" customHeight="1" x14ac:dyDescent="0.25">
      <c r="B81" s="1237"/>
      <c r="C81" s="1237"/>
      <c r="D81" s="1351"/>
      <c r="E81" s="1275"/>
      <c r="F81" s="1246"/>
      <c r="G81" s="1213"/>
      <c r="H81" s="1213"/>
      <c r="I81" s="1214"/>
      <c r="J81" s="1215"/>
      <c r="K81" s="1347"/>
      <c r="L81" s="1240"/>
      <c r="M81" s="1241"/>
      <c r="N81" s="1240"/>
      <c r="O81" s="1029"/>
      <c r="P81" s="1241"/>
      <c r="Q81" s="1241"/>
      <c r="R81" s="1237"/>
    </row>
    <row r="82" spans="2:18" ht="17.100000000000001" customHeight="1" x14ac:dyDescent="0.25">
      <c r="B82" s="1237"/>
      <c r="C82" s="1237"/>
      <c r="D82" s="1351"/>
      <c r="E82" s="1275"/>
      <c r="F82" s="1246"/>
      <c r="G82" s="1213"/>
      <c r="H82" s="1213"/>
      <c r="I82" s="1214"/>
      <c r="J82" s="1215"/>
      <c r="K82" s="1347"/>
      <c r="L82" s="1240"/>
      <c r="M82" s="1241"/>
      <c r="N82" s="1240"/>
      <c r="O82" s="1029"/>
      <c r="P82" s="1241"/>
      <c r="Q82" s="1241"/>
      <c r="R82" s="1237"/>
    </row>
    <row r="83" spans="2:18" ht="17.100000000000001" customHeight="1" x14ac:dyDescent="0.25">
      <c r="B83" s="1237"/>
      <c r="C83" s="1237"/>
      <c r="D83" s="1351"/>
      <c r="E83" s="1275"/>
      <c r="F83" s="1246"/>
      <c r="G83" s="1213"/>
      <c r="H83" s="1213"/>
      <c r="I83" s="1214"/>
      <c r="J83" s="1215"/>
      <c r="K83" s="1347"/>
      <c r="L83" s="1240"/>
      <c r="M83" s="1241"/>
      <c r="N83" s="1240"/>
      <c r="O83" s="1029"/>
      <c r="P83" s="1241"/>
      <c r="Q83" s="1241"/>
      <c r="R83" s="1237"/>
    </row>
    <row r="84" spans="2:18" ht="17.100000000000001" customHeight="1" x14ac:dyDescent="0.25">
      <c r="B84" s="1237"/>
      <c r="C84" s="1237"/>
      <c r="D84" s="1351"/>
      <c r="E84" s="1275"/>
      <c r="F84" s="1246"/>
      <c r="G84" s="1213"/>
      <c r="H84" s="1213"/>
      <c r="I84" s="1214"/>
      <c r="J84" s="1215"/>
      <c r="K84" s="1347"/>
      <c r="L84" s="1240"/>
      <c r="M84" s="1241"/>
      <c r="N84" s="1240"/>
      <c r="O84" s="1029"/>
      <c r="P84" s="1241"/>
      <c r="Q84" s="1241"/>
      <c r="R84" s="1237"/>
    </row>
    <row r="85" spans="2:18" ht="17.100000000000001" customHeight="1" x14ac:dyDescent="0.25">
      <c r="B85" s="1237"/>
      <c r="C85" s="1237"/>
      <c r="D85" s="1351"/>
      <c r="E85" s="1275"/>
      <c r="F85" s="1246"/>
      <c r="G85" s="1213"/>
      <c r="H85" s="1213"/>
      <c r="I85" s="1214"/>
      <c r="J85" s="1215"/>
      <c r="K85" s="1345"/>
      <c r="L85" s="1310"/>
      <c r="M85" s="1241"/>
      <c r="N85" s="1240"/>
      <c r="O85" s="1029"/>
      <c r="P85" s="1241"/>
      <c r="Q85" s="1241"/>
      <c r="R85" s="1237"/>
    </row>
    <row r="86" spans="2:18" ht="17.100000000000001" customHeight="1" x14ac:dyDescent="0.25">
      <c r="B86" s="1237"/>
      <c r="C86" s="1237"/>
      <c r="D86" s="1351"/>
      <c r="E86" s="1275"/>
      <c r="F86" s="1246"/>
      <c r="G86" s="1213"/>
      <c r="H86" s="1213"/>
      <c r="I86" s="1214"/>
      <c r="J86" s="1215"/>
      <c r="K86" s="1347"/>
      <c r="L86" s="1267"/>
      <c r="M86" s="1241"/>
      <c r="N86" s="1240"/>
      <c r="O86" s="1029"/>
      <c r="P86" s="1241"/>
      <c r="Q86" s="1241"/>
      <c r="R86" s="1237"/>
    </row>
    <row r="87" spans="2:18" ht="17.100000000000001" customHeight="1" x14ac:dyDescent="0.25">
      <c r="B87" s="1237"/>
      <c r="C87" s="1237"/>
      <c r="D87" s="1351"/>
      <c r="E87" s="1275"/>
      <c r="F87" s="1246"/>
      <c r="G87" s="1213"/>
      <c r="H87" s="1213"/>
      <c r="I87" s="1214"/>
      <c r="J87" s="1215"/>
      <c r="K87" s="1347"/>
      <c r="L87" s="1240"/>
      <c r="M87" s="1241"/>
      <c r="N87" s="1240"/>
      <c r="O87" s="1029"/>
      <c r="P87" s="1241"/>
      <c r="Q87" s="1241"/>
      <c r="R87" s="1237"/>
    </row>
    <row r="88" spans="2:18" ht="17.100000000000001" customHeight="1" x14ac:dyDescent="0.25">
      <c r="B88" s="1237"/>
      <c r="C88" s="1237"/>
      <c r="D88" s="1351"/>
      <c r="E88" s="1275"/>
      <c r="F88" s="1246"/>
      <c r="G88" s="1213"/>
      <c r="H88" s="1213"/>
      <c r="I88" s="1214"/>
      <c r="J88" s="1215"/>
      <c r="K88" s="1347"/>
      <c r="L88" s="1240"/>
      <c r="M88" s="1241"/>
      <c r="N88" s="1240"/>
      <c r="O88" s="1029"/>
      <c r="P88" s="1241"/>
      <c r="Q88" s="1241"/>
      <c r="R88" s="1237"/>
    </row>
    <row r="89" spans="2:18" ht="17.100000000000001" customHeight="1" x14ac:dyDescent="0.25">
      <c r="B89" s="1237"/>
      <c r="C89" s="1237"/>
      <c r="D89" s="1351"/>
      <c r="E89" s="1275"/>
      <c r="F89" s="1246"/>
      <c r="G89" s="1213"/>
      <c r="H89" s="1213"/>
      <c r="I89" s="1214"/>
      <c r="J89" s="1215"/>
      <c r="K89" s="1347"/>
      <c r="L89" s="1240"/>
      <c r="M89" s="1241"/>
      <c r="N89" s="1240"/>
      <c r="O89" s="1029"/>
      <c r="P89" s="1241"/>
      <c r="Q89" s="1241"/>
      <c r="R89" s="1237"/>
    </row>
    <row r="90" spans="2:18" ht="17.100000000000001" customHeight="1" x14ac:dyDescent="0.25">
      <c r="B90" s="1237"/>
      <c r="C90" s="1237"/>
      <c r="D90" s="1351"/>
      <c r="E90" s="1275"/>
      <c r="F90" s="1246"/>
      <c r="G90" s="1213"/>
      <c r="H90" s="1213"/>
      <c r="I90" s="1214"/>
      <c r="J90" s="1215"/>
      <c r="K90" s="1345"/>
      <c r="L90" s="1310"/>
      <c r="M90" s="1241"/>
      <c r="N90" s="1240"/>
      <c r="O90" s="1029"/>
      <c r="P90" s="1241"/>
      <c r="Q90" s="1241"/>
      <c r="R90" s="1237"/>
    </row>
    <row r="91" spans="2:18" ht="17.100000000000001" customHeight="1" x14ac:dyDescent="0.25">
      <c r="B91" s="1237"/>
      <c r="C91" s="1237"/>
      <c r="D91" s="1351"/>
      <c r="E91" s="1275"/>
      <c r="F91" s="1246"/>
      <c r="G91" s="1213"/>
      <c r="H91" s="1213"/>
      <c r="I91" s="1214"/>
      <c r="J91" s="1215"/>
      <c r="K91" s="1347"/>
      <c r="L91" s="1240"/>
      <c r="M91" s="1241"/>
      <c r="N91" s="1240"/>
      <c r="O91" s="1029"/>
      <c r="P91" s="1241"/>
      <c r="Q91" s="1241"/>
      <c r="R91" s="1237"/>
    </row>
    <row r="92" spans="2:18" ht="17.100000000000001" customHeight="1" x14ac:dyDescent="0.25">
      <c r="B92" s="1237"/>
      <c r="C92" s="1237"/>
      <c r="D92" s="1351"/>
      <c r="E92" s="1275"/>
      <c r="F92" s="1246"/>
      <c r="G92" s="1213"/>
      <c r="H92" s="1213"/>
      <c r="I92" s="1214"/>
      <c r="J92" s="1215"/>
      <c r="K92" s="1347"/>
      <c r="L92" s="1240"/>
      <c r="M92" s="1241"/>
      <c r="N92" s="1240"/>
      <c r="O92" s="1029"/>
      <c r="P92" s="1241"/>
      <c r="Q92" s="1241"/>
      <c r="R92" s="1237"/>
    </row>
    <row r="93" spans="2:18" ht="17.100000000000001" customHeight="1" x14ac:dyDescent="0.25">
      <c r="B93" s="1237"/>
      <c r="C93" s="1237"/>
      <c r="D93" s="1351"/>
      <c r="E93" s="1275"/>
      <c r="F93" s="1246"/>
      <c r="G93" s="1213"/>
      <c r="H93" s="1213"/>
      <c r="I93" s="1214"/>
      <c r="J93" s="1215"/>
      <c r="K93" s="1347"/>
      <c r="L93" s="1240"/>
      <c r="M93" s="1241"/>
      <c r="N93" s="1240"/>
      <c r="O93" s="1029"/>
      <c r="P93" s="1241"/>
      <c r="Q93" s="1241"/>
      <c r="R93" s="1237"/>
    </row>
    <row r="94" spans="2:18" ht="17.100000000000001" customHeight="1" x14ac:dyDescent="0.25">
      <c r="B94" s="1237"/>
      <c r="C94" s="1237"/>
      <c r="D94" s="1351"/>
      <c r="E94" s="1275"/>
      <c r="F94" s="1246"/>
      <c r="G94" s="1213"/>
      <c r="H94" s="1213"/>
      <c r="I94" s="1214"/>
      <c r="J94" s="1215"/>
      <c r="K94" s="1347"/>
      <c r="L94" s="1240"/>
      <c r="M94" s="1241"/>
      <c r="N94" s="1240"/>
      <c r="O94" s="1029"/>
      <c r="P94" s="1241"/>
      <c r="Q94" s="1241"/>
      <c r="R94" s="1237"/>
    </row>
    <row r="95" spans="2:18" ht="17.100000000000001" customHeight="1" x14ac:dyDescent="0.25">
      <c r="B95" s="1237"/>
      <c r="C95" s="1237"/>
      <c r="D95" s="1351"/>
      <c r="E95" s="1275"/>
      <c r="F95" s="1246"/>
      <c r="G95" s="1213"/>
      <c r="H95" s="1213"/>
      <c r="I95" s="1214"/>
      <c r="J95" s="1215"/>
      <c r="K95" s="1345"/>
      <c r="L95" s="1310"/>
      <c r="M95" s="1241"/>
      <c r="N95" s="1240"/>
      <c r="O95" s="1029"/>
      <c r="P95" s="1241"/>
      <c r="Q95" s="1241"/>
      <c r="R95" s="1237"/>
    </row>
    <row r="96" spans="2:18" ht="17.100000000000001" customHeight="1" x14ac:dyDescent="0.25">
      <c r="B96" s="1237"/>
      <c r="C96" s="1237"/>
      <c r="D96" s="1351"/>
      <c r="E96" s="1275"/>
      <c r="F96" s="1246"/>
      <c r="G96" s="1213"/>
      <c r="H96" s="1213"/>
      <c r="I96" s="1214"/>
      <c r="J96" s="1215"/>
      <c r="K96" s="1345"/>
      <c r="L96" s="1310"/>
      <c r="M96" s="1241"/>
      <c r="N96" s="1240"/>
      <c r="O96" s="1029"/>
      <c r="P96" s="1241"/>
      <c r="Q96" s="1241"/>
      <c r="R96" s="1237"/>
    </row>
    <row r="97" spans="2:18" ht="17.100000000000001" customHeight="1" x14ac:dyDescent="0.25">
      <c r="B97" s="1237"/>
      <c r="C97" s="1237"/>
      <c r="D97" s="1351"/>
      <c r="E97" s="1275"/>
      <c r="F97" s="1246"/>
      <c r="G97" s="1213"/>
      <c r="H97" s="1213"/>
      <c r="I97" s="1214"/>
      <c r="J97" s="1215"/>
      <c r="K97" s="1347"/>
      <c r="L97" s="1240"/>
      <c r="M97" s="1241"/>
      <c r="N97" s="1240"/>
      <c r="O97" s="1029"/>
      <c r="P97" s="1241"/>
      <c r="Q97" s="1241"/>
      <c r="R97" s="1237"/>
    </row>
    <row r="98" spans="2:18" ht="17.100000000000001" customHeight="1" x14ac:dyDescent="0.25">
      <c r="B98" s="1237"/>
      <c r="C98" s="1237"/>
      <c r="D98" s="1351"/>
      <c r="E98" s="1275"/>
      <c r="F98" s="1246"/>
      <c r="G98" s="1213"/>
      <c r="H98" s="1213"/>
      <c r="I98" s="1214"/>
      <c r="J98" s="1215"/>
      <c r="K98" s="1347"/>
      <c r="L98" s="1240"/>
      <c r="M98" s="1241"/>
      <c r="N98" s="1240"/>
      <c r="O98" s="1029"/>
      <c r="P98" s="1241"/>
      <c r="Q98" s="1241"/>
      <c r="R98" s="1237"/>
    </row>
    <row r="99" spans="2:18" ht="17.100000000000001" customHeight="1" x14ac:dyDescent="0.25">
      <c r="B99" s="1237"/>
      <c r="C99" s="1237"/>
      <c r="D99" s="1351"/>
      <c r="E99" s="1275"/>
      <c r="F99" s="1246"/>
      <c r="G99" s="1213"/>
      <c r="H99" s="1213"/>
      <c r="I99" s="1214"/>
      <c r="J99" s="1215"/>
      <c r="K99" s="1347"/>
      <c r="L99" s="1240"/>
      <c r="M99" s="1241"/>
      <c r="N99" s="1240"/>
      <c r="O99" s="1029"/>
      <c r="P99" s="1241"/>
      <c r="Q99" s="1241"/>
      <c r="R99" s="1237"/>
    </row>
    <row r="100" spans="2:18" ht="17.100000000000001" customHeight="1" x14ac:dyDescent="0.25">
      <c r="B100" s="1237"/>
      <c r="C100" s="1237"/>
      <c r="D100" s="1351"/>
      <c r="E100" s="1275"/>
      <c r="F100" s="1246"/>
      <c r="G100" s="1213"/>
      <c r="H100" s="1213"/>
      <c r="I100" s="1214"/>
      <c r="J100" s="1215"/>
      <c r="K100" s="1347"/>
      <c r="L100" s="1240"/>
      <c r="M100" s="1241"/>
      <c r="N100" s="1240"/>
      <c r="O100" s="1029"/>
      <c r="P100" s="1241"/>
      <c r="Q100" s="1241"/>
      <c r="R100" s="1237"/>
    </row>
    <row r="101" spans="2:18" ht="17.100000000000001" customHeight="1" x14ac:dyDescent="0.25">
      <c r="B101" s="1237"/>
      <c r="C101" s="1237"/>
      <c r="D101" s="1351"/>
      <c r="E101" s="1275"/>
      <c r="F101" s="1246"/>
      <c r="G101" s="1213"/>
      <c r="H101" s="1213"/>
      <c r="I101" s="1214"/>
      <c r="J101" s="1215"/>
      <c r="K101" s="1347"/>
      <c r="L101" s="1240"/>
      <c r="M101" s="1241"/>
      <c r="N101" s="1240"/>
      <c r="O101" s="1029"/>
      <c r="P101" s="1241"/>
      <c r="Q101" s="1241"/>
      <c r="R101" s="1237"/>
    </row>
    <row r="102" spans="2:18" ht="17.100000000000001" customHeight="1" x14ac:dyDescent="0.25">
      <c r="B102" s="1237"/>
      <c r="C102" s="1237"/>
      <c r="D102" s="1351"/>
      <c r="E102" s="1275"/>
      <c r="F102" s="1246"/>
      <c r="G102" s="1213"/>
      <c r="H102" s="1213"/>
      <c r="I102" s="1214"/>
      <c r="J102" s="1215"/>
      <c r="K102" s="1347"/>
      <c r="L102" s="1240"/>
      <c r="M102" s="1241"/>
      <c r="N102" s="1240"/>
      <c r="O102" s="1029"/>
      <c r="P102" s="1241"/>
      <c r="Q102" s="1241"/>
      <c r="R102" s="1237"/>
    </row>
    <row r="103" spans="2:18" ht="17.100000000000001" customHeight="1" x14ac:dyDescent="0.25">
      <c r="B103" s="1237"/>
      <c r="C103" s="1237"/>
      <c r="D103" s="1351"/>
      <c r="E103" s="1275"/>
      <c r="F103" s="1246"/>
      <c r="G103" s="1213"/>
      <c r="H103" s="1213"/>
      <c r="I103" s="1214"/>
      <c r="J103" s="1215"/>
      <c r="K103" s="1347"/>
      <c r="L103" s="1240"/>
      <c r="M103" s="1241"/>
      <c r="N103" s="1240"/>
      <c r="O103" s="1029"/>
      <c r="P103" s="1241"/>
      <c r="Q103" s="1241"/>
      <c r="R103" s="1237"/>
    </row>
    <row r="104" spans="2:18" ht="17.100000000000001" customHeight="1" x14ac:dyDescent="0.25">
      <c r="B104" s="1237"/>
      <c r="C104" s="1237"/>
      <c r="D104" s="1351"/>
      <c r="E104" s="1275"/>
      <c r="F104" s="1246"/>
      <c r="G104" s="1213"/>
      <c r="H104" s="1213"/>
      <c r="I104" s="1214"/>
      <c r="J104" s="1215"/>
      <c r="K104" s="1347"/>
      <c r="L104" s="1240"/>
      <c r="M104" s="1241"/>
      <c r="N104" s="1240"/>
      <c r="O104" s="1029"/>
      <c r="P104" s="1241"/>
      <c r="Q104" s="1241"/>
      <c r="R104" s="1237"/>
    </row>
    <row r="105" spans="2:18" ht="17.100000000000001" customHeight="1" x14ac:dyDescent="0.25">
      <c r="B105" s="1237"/>
      <c r="C105" s="1237"/>
      <c r="D105" s="1351"/>
      <c r="E105" s="1275"/>
      <c r="F105" s="1246"/>
      <c r="G105" s="1213"/>
      <c r="H105" s="1213"/>
      <c r="I105" s="1214"/>
      <c r="J105" s="1215"/>
      <c r="K105" s="1347"/>
      <c r="L105" s="1240"/>
      <c r="M105" s="1241"/>
      <c r="N105" s="1240"/>
      <c r="O105" s="1029"/>
      <c r="P105" s="1241"/>
      <c r="Q105" s="1241"/>
      <c r="R105" s="1237"/>
    </row>
    <row r="106" spans="2:18" ht="17.100000000000001" customHeight="1" x14ac:dyDescent="0.25">
      <c r="B106" s="1237"/>
      <c r="C106" s="1237"/>
      <c r="D106" s="1351"/>
      <c r="E106" s="1275"/>
      <c r="F106" s="1246"/>
      <c r="G106" s="1213"/>
      <c r="H106" s="1213"/>
      <c r="I106" s="1214"/>
      <c r="J106" s="1215"/>
      <c r="K106" s="1347"/>
      <c r="L106" s="1240"/>
      <c r="M106" s="1241"/>
      <c r="N106" s="1240"/>
      <c r="O106" s="1029"/>
      <c r="P106" s="1241"/>
      <c r="Q106" s="1241"/>
      <c r="R106" s="1237"/>
    </row>
    <row r="107" spans="2:18" ht="17.100000000000001" customHeight="1" x14ac:dyDescent="0.25">
      <c r="B107" s="1237"/>
      <c r="C107" s="1237"/>
      <c r="D107" s="1351"/>
      <c r="E107" s="1275"/>
      <c r="F107" s="1246"/>
      <c r="G107" s="1213"/>
      <c r="H107" s="1213"/>
      <c r="I107" s="1214"/>
      <c r="J107" s="1215"/>
      <c r="K107" s="1347"/>
      <c r="L107" s="1240"/>
      <c r="M107" s="1241"/>
      <c r="N107" s="1240"/>
      <c r="O107" s="1029"/>
      <c r="P107" s="1241"/>
      <c r="Q107" s="1241"/>
      <c r="R107" s="1237"/>
    </row>
    <row r="108" spans="2:18" ht="17.100000000000001" customHeight="1" x14ac:dyDescent="0.25">
      <c r="B108" s="1237"/>
      <c r="C108" s="1237"/>
      <c r="D108" s="1351"/>
      <c r="E108" s="1275"/>
      <c r="F108" s="1246"/>
      <c r="G108" s="1213"/>
      <c r="H108" s="1213"/>
      <c r="I108" s="1214"/>
      <c r="J108" s="1215"/>
      <c r="K108" s="1347"/>
      <c r="L108" s="1240"/>
      <c r="M108" s="1241"/>
      <c r="N108" s="1240"/>
      <c r="O108" s="1029"/>
      <c r="P108" s="1241"/>
      <c r="Q108" s="1241"/>
      <c r="R108" s="1237"/>
    </row>
    <row r="109" spans="2:18" ht="17.100000000000001" customHeight="1" x14ac:dyDescent="0.25">
      <c r="B109" s="1237"/>
      <c r="C109" s="1237"/>
      <c r="D109" s="1351"/>
      <c r="E109" s="1275"/>
      <c r="F109" s="1246"/>
      <c r="G109" s="1213"/>
      <c r="H109" s="1213"/>
      <c r="I109" s="1214"/>
      <c r="J109" s="1215"/>
      <c r="K109" s="1347"/>
      <c r="L109" s="1240"/>
      <c r="M109" s="1241"/>
      <c r="N109" s="1240"/>
      <c r="O109" s="1029"/>
      <c r="P109" s="1241"/>
      <c r="Q109" s="1241"/>
      <c r="R109" s="1237"/>
    </row>
    <row r="110" spans="2:18" ht="17.100000000000001" customHeight="1" x14ac:dyDescent="0.25">
      <c r="B110" s="1237"/>
      <c r="C110" s="1237"/>
      <c r="D110" s="1351"/>
      <c r="E110" s="1275"/>
      <c r="F110" s="1246"/>
      <c r="G110" s="1213"/>
      <c r="H110" s="1213"/>
      <c r="I110" s="1214"/>
      <c r="J110" s="1215"/>
      <c r="K110" s="1347"/>
      <c r="L110" s="1240"/>
      <c r="M110" s="1241"/>
      <c r="N110" s="1240"/>
      <c r="O110" s="1029"/>
      <c r="P110" s="1241"/>
      <c r="Q110" s="1241"/>
      <c r="R110" s="1237"/>
    </row>
    <row r="111" spans="2:18" ht="17.100000000000001" customHeight="1" x14ac:dyDescent="0.25">
      <c r="B111" s="1237"/>
      <c r="C111" s="1237"/>
      <c r="D111" s="1351"/>
      <c r="E111" s="1275"/>
      <c r="F111" s="1246"/>
      <c r="G111" s="1213"/>
      <c r="H111" s="1213"/>
      <c r="I111" s="1214"/>
      <c r="J111" s="1215"/>
      <c r="K111" s="1347"/>
      <c r="L111" s="1240"/>
      <c r="M111" s="1241"/>
      <c r="N111" s="1240"/>
      <c r="O111" s="1029"/>
      <c r="P111" s="1241"/>
      <c r="Q111" s="1241"/>
      <c r="R111" s="1237"/>
    </row>
    <row r="112" spans="2:18" ht="17.100000000000001" customHeight="1" x14ac:dyDescent="0.25">
      <c r="B112" s="1237"/>
      <c r="C112" s="1237"/>
      <c r="D112" s="1351"/>
      <c r="E112" s="1275"/>
      <c r="F112" s="1246"/>
      <c r="G112" s="1213"/>
      <c r="H112" s="1213"/>
      <c r="I112" s="1214"/>
      <c r="J112" s="1215"/>
      <c r="K112" s="1345"/>
      <c r="L112" s="1310"/>
      <c r="M112" s="1241"/>
      <c r="N112" s="1240"/>
      <c r="O112" s="1029"/>
      <c r="P112" s="1241"/>
      <c r="Q112" s="1241"/>
      <c r="R112" s="1237"/>
    </row>
    <row r="113" spans="2:18" ht="17.100000000000001" customHeight="1" x14ac:dyDescent="0.25">
      <c r="B113" s="1237"/>
      <c r="C113" s="1237"/>
      <c r="D113" s="1351"/>
      <c r="E113" s="1275"/>
      <c r="F113" s="1246"/>
      <c r="G113" s="1213"/>
      <c r="H113" s="1213"/>
      <c r="I113" s="1214"/>
      <c r="J113" s="1215"/>
      <c r="K113" s="1347"/>
      <c r="L113" s="1240"/>
      <c r="M113" s="1241"/>
      <c r="N113" s="1240"/>
      <c r="O113" s="1029"/>
      <c r="P113" s="1241"/>
      <c r="Q113" s="1241"/>
      <c r="R113" s="1237"/>
    </row>
    <row r="114" spans="2:18" ht="17.100000000000001" customHeight="1" x14ac:dyDescent="0.25">
      <c r="B114" s="1237"/>
      <c r="C114" s="1237"/>
      <c r="D114" s="1351"/>
      <c r="E114" s="1275"/>
      <c r="F114" s="1246"/>
      <c r="G114" s="1213"/>
      <c r="H114" s="1213"/>
      <c r="I114" s="1214"/>
      <c r="J114" s="1215"/>
      <c r="K114" s="1347"/>
      <c r="L114" s="1240"/>
      <c r="M114" s="1241"/>
      <c r="N114" s="1240"/>
      <c r="O114" s="1029"/>
      <c r="P114" s="1241"/>
      <c r="Q114" s="1241"/>
      <c r="R114" s="1237"/>
    </row>
    <row r="115" spans="2:18" ht="17.100000000000001" customHeight="1" x14ac:dyDescent="0.25">
      <c r="B115" s="1237"/>
      <c r="C115" s="1237"/>
      <c r="D115" s="1351"/>
      <c r="E115" s="1275"/>
      <c r="F115" s="1246"/>
      <c r="G115" s="1213"/>
      <c r="H115" s="1213"/>
      <c r="I115" s="1214"/>
      <c r="J115" s="1215"/>
      <c r="K115" s="1347"/>
      <c r="L115" s="1240"/>
      <c r="M115" s="1241"/>
      <c r="N115" s="1240"/>
      <c r="O115" s="1029"/>
      <c r="P115" s="1241"/>
      <c r="Q115" s="1241"/>
      <c r="R115" s="1237"/>
    </row>
    <row r="116" spans="2:18" ht="17.100000000000001" customHeight="1" x14ac:dyDescent="0.25">
      <c r="B116" s="1237"/>
      <c r="C116" s="1237"/>
      <c r="D116" s="1351"/>
      <c r="E116" s="1275"/>
      <c r="F116" s="1246"/>
      <c r="G116" s="1213"/>
      <c r="H116" s="1213"/>
      <c r="I116" s="1214"/>
      <c r="J116" s="1215"/>
      <c r="K116" s="1347"/>
      <c r="L116" s="1240"/>
      <c r="M116" s="1241"/>
      <c r="N116" s="1240"/>
      <c r="O116" s="1029"/>
      <c r="P116" s="1241"/>
      <c r="Q116" s="1241"/>
      <c r="R116" s="1237"/>
    </row>
    <row r="117" spans="2:18" ht="17.100000000000001" customHeight="1" x14ac:dyDescent="0.25">
      <c r="B117" s="1237"/>
      <c r="C117" s="1237"/>
      <c r="D117" s="1351"/>
      <c r="E117" s="1275"/>
      <c r="F117" s="1246"/>
      <c r="G117" s="1213"/>
      <c r="H117" s="1213"/>
      <c r="I117" s="1214"/>
      <c r="J117" s="1215"/>
      <c r="K117" s="1347"/>
      <c r="L117" s="1240"/>
      <c r="M117" s="1241"/>
      <c r="N117" s="1240"/>
      <c r="O117" s="1029"/>
      <c r="P117" s="1241"/>
      <c r="Q117" s="1241"/>
      <c r="R117" s="1237"/>
    </row>
    <row r="118" spans="2:18" ht="17.100000000000001" customHeight="1" x14ac:dyDescent="0.25">
      <c r="B118" s="1237"/>
      <c r="C118" s="1237"/>
      <c r="D118" s="1351"/>
      <c r="E118" s="1275"/>
      <c r="F118" s="1246"/>
      <c r="G118" s="1213"/>
      <c r="H118" s="1213"/>
      <c r="I118" s="1214"/>
      <c r="J118" s="1215"/>
      <c r="K118" s="1347"/>
      <c r="L118" s="1240"/>
      <c r="M118" s="1241"/>
      <c r="N118" s="1240"/>
      <c r="O118" s="1029"/>
      <c r="P118" s="1241"/>
      <c r="Q118" s="1241"/>
      <c r="R118" s="1237"/>
    </row>
    <row r="119" spans="2:18" ht="17.100000000000001" customHeight="1" x14ac:dyDescent="0.25">
      <c r="B119" s="1237"/>
      <c r="C119" s="1237"/>
      <c r="D119" s="1351"/>
      <c r="E119" s="1275"/>
      <c r="F119" s="1246"/>
      <c r="G119" s="1213"/>
      <c r="H119" s="1213"/>
      <c r="I119" s="1214"/>
      <c r="J119" s="1215"/>
      <c r="K119" s="1347"/>
      <c r="L119" s="1240"/>
      <c r="M119" s="1241"/>
      <c r="N119" s="1240"/>
      <c r="O119" s="1029"/>
      <c r="P119" s="1241"/>
      <c r="Q119" s="1241"/>
      <c r="R119" s="1237"/>
    </row>
    <row r="120" spans="2:18" ht="17.100000000000001" customHeight="1" x14ac:dyDescent="0.25">
      <c r="B120" s="1237"/>
      <c r="C120" s="1237"/>
      <c r="D120" s="1351"/>
      <c r="E120" s="1275"/>
      <c r="F120" s="1246"/>
      <c r="G120" s="1213"/>
      <c r="H120" s="1213"/>
      <c r="I120" s="1214"/>
      <c r="J120" s="1215"/>
      <c r="K120" s="1347"/>
      <c r="L120" s="1240"/>
      <c r="M120" s="1241"/>
      <c r="N120" s="1240"/>
      <c r="O120" s="1029"/>
      <c r="P120" s="1241"/>
      <c r="Q120" s="1241"/>
      <c r="R120" s="1237"/>
    </row>
    <row r="121" spans="2:18" ht="17.100000000000001" customHeight="1" x14ac:dyDescent="0.25">
      <c r="B121" s="1237"/>
      <c r="C121" s="1237"/>
      <c r="D121" s="1351"/>
      <c r="E121" s="1275"/>
      <c r="F121" s="1246"/>
      <c r="G121" s="1213"/>
      <c r="H121" s="1213"/>
      <c r="I121" s="1214"/>
      <c r="J121" s="1215"/>
      <c r="K121" s="1347"/>
      <c r="L121" s="1240"/>
      <c r="M121" s="1241"/>
      <c r="N121" s="1240"/>
      <c r="O121" s="1029"/>
      <c r="P121" s="1241"/>
      <c r="Q121" s="1241"/>
      <c r="R121" s="1237"/>
    </row>
    <row r="122" spans="2:18" ht="17.100000000000001" customHeight="1" x14ac:dyDescent="0.25">
      <c r="B122" s="1237"/>
      <c r="C122" s="1237"/>
      <c r="D122" s="1351"/>
      <c r="E122" s="1275"/>
      <c r="F122" s="1246"/>
      <c r="G122" s="1213"/>
      <c r="H122" s="1213"/>
      <c r="I122" s="1214"/>
      <c r="J122" s="1215"/>
      <c r="K122" s="1347"/>
      <c r="L122" s="1240"/>
      <c r="M122" s="1241"/>
      <c r="N122" s="1240"/>
      <c r="O122" s="1029"/>
      <c r="P122" s="1241"/>
      <c r="Q122" s="1241"/>
      <c r="R122" s="1237"/>
    </row>
    <row r="123" spans="2:18" ht="17.100000000000001" customHeight="1" x14ac:dyDescent="0.25">
      <c r="B123" s="1237"/>
      <c r="C123" s="1237"/>
      <c r="D123" s="1351"/>
      <c r="E123" s="1275"/>
      <c r="F123" s="1246"/>
      <c r="G123" s="1213"/>
      <c r="H123" s="1213"/>
      <c r="I123" s="1214"/>
      <c r="J123" s="1215"/>
      <c r="K123" s="1347"/>
      <c r="L123" s="1240"/>
      <c r="M123" s="1241"/>
      <c r="N123" s="1240"/>
      <c r="O123" s="1029"/>
      <c r="P123" s="1241"/>
      <c r="Q123" s="1241"/>
      <c r="R123" s="1237"/>
    </row>
    <row r="124" spans="2:18" ht="17.100000000000001" customHeight="1" x14ac:dyDescent="0.25">
      <c r="B124" s="1237"/>
      <c r="C124" s="1237"/>
      <c r="D124" s="1351"/>
      <c r="E124" s="1275"/>
      <c r="F124" s="1246"/>
      <c r="G124" s="1213"/>
      <c r="H124" s="1213"/>
      <c r="I124" s="1214"/>
      <c r="J124" s="1215"/>
      <c r="K124" s="1347"/>
      <c r="L124" s="1240"/>
      <c r="M124" s="1241"/>
      <c r="N124" s="1240"/>
      <c r="O124" s="1029"/>
      <c r="P124" s="1241"/>
      <c r="Q124" s="1241"/>
      <c r="R124" s="1237"/>
    </row>
    <row r="125" spans="2:18" ht="17.100000000000001" customHeight="1" x14ac:dyDescent="0.25">
      <c r="B125" s="1237"/>
      <c r="C125" s="1237"/>
      <c r="D125" s="1351"/>
      <c r="E125" s="1275"/>
      <c r="F125" s="1246"/>
      <c r="G125" s="1213"/>
      <c r="H125" s="1213"/>
      <c r="I125" s="1214"/>
      <c r="J125" s="1215"/>
      <c r="K125" s="1347"/>
      <c r="L125" s="1240"/>
      <c r="M125" s="1241"/>
      <c r="N125" s="1240"/>
      <c r="O125" s="1029"/>
      <c r="P125" s="1241"/>
      <c r="Q125" s="1241"/>
      <c r="R125" s="1237"/>
    </row>
    <row r="126" spans="2:18" ht="17.100000000000001" customHeight="1" x14ac:dyDescent="0.25">
      <c r="B126" s="1237"/>
      <c r="C126" s="1237"/>
      <c r="D126" s="1351"/>
      <c r="E126" s="1275"/>
      <c r="F126" s="1246"/>
      <c r="G126" s="1213"/>
      <c r="H126" s="1213"/>
      <c r="I126" s="1214"/>
      <c r="J126" s="1215"/>
      <c r="K126" s="1347"/>
      <c r="L126" s="1240"/>
      <c r="M126" s="1241"/>
      <c r="N126" s="1240"/>
      <c r="O126" s="1029"/>
      <c r="P126" s="1241"/>
      <c r="Q126" s="1241"/>
      <c r="R126" s="1237"/>
    </row>
    <row r="127" spans="2:18" ht="17.100000000000001" customHeight="1" x14ac:dyDescent="0.25">
      <c r="B127" s="1237"/>
      <c r="C127" s="1237"/>
      <c r="D127" s="1351"/>
      <c r="E127" s="1275"/>
      <c r="F127" s="1246"/>
      <c r="G127" s="1213"/>
      <c r="H127" s="1213"/>
      <c r="I127" s="1214"/>
      <c r="J127" s="1215"/>
      <c r="K127" s="1347"/>
      <c r="L127" s="1240"/>
      <c r="M127" s="1241"/>
      <c r="N127" s="1240"/>
      <c r="O127" s="1029"/>
      <c r="P127" s="1241"/>
      <c r="Q127" s="1241"/>
      <c r="R127" s="1237"/>
    </row>
    <row r="128" spans="2:18" ht="17.100000000000001" customHeight="1" x14ac:dyDescent="0.25">
      <c r="B128" s="1237"/>
      <c r="C128" s="1237"/>
      <c r="D128" s="1351"/>
      <c r="E128" s="1275"/>
      <c r="F128" s="1246"/>
      <c r="G128" s="1213"/>
      <c r="H128" s="1213"/>
      <c r="I128" s="1214"/>
      <c r="J128" s="1215"/>
      <c r="K128" s="1345"/>
      <c r="L128" s="1310"/>
      <c r="M128" s="1241"/>
      <c r="N128" s="1240"/>
      <c r="O128" s="1029"/>
      <c r="P128" s="1241"/>
      <c r="Q128" s="1241"/>
      <c r="R128" s="1237"/>
    </row>
    <row r="129" spans="2:18" ht="17.100000000000001" customHeight="1" x14ac:dyDescent="0.25">
      <c r="B129" s="1237"/>
      <c r="C129" s="1237"/>
      <c r="D129" s="1351"/>
      <c r="E129" s="1275"/>
      <c r="F129" s="1246"/>
      <c r="G129" s="1213"/>
      <c r="H129" s="1213"/>
      <c r="I129" s="1214"/>
      <c r="J129" s="1215"/>
      <c r="K129" s="1347"/>
      <c r="L129" s="1240"/>
      <c r="M129" s="1241"/>
      <c r="N129" s="1240"/>
      <c r="O129" s="1029"/>
      <c r="P129" s="1241"/>
      <c r="Q129" s="1241"/>
      <c r="R129" s="1237"/>
    </row>
    <row r="130" spans="2:18" ht="17.100000000000001" customHeight="1" x14ac:dyDescent="0.25">
      <c r="B130" s="1237"/>
      <c r="C130" s="1237"/>
      <c r="D130" s="1351"/>
      <c r="E130" s="1275"/>
      <c r="F130" s="1246"/>
      <c r="G130" s="1213"/>
      <c r="H130" s="1213"/>
      <c r="I130" s="1214"/>
      <c r="J130" s="1215"/>
      <c r="K130" s="1347"/>
      <c r="L130" s="1240"/>
      <c r="M130" s="1241"/>
      <c r="N130" s="1240"/>
      <c r="O130" s="1029"/>
      <c r="P130" s="1241"/>
      <c r="Q130" s="1241"/>
      <c r="R130" s="1237"/>
    </row>
    <row r="131" spans="2:18" ht="17.100000000000001" customHeight="1" x14ac:dyDescent="0.25">
      <c r="B131" s="1237"/>
      <c r="C131" s="1237"/>
      <c r="D131" s="1351"/>
      <c r="E131" s="1275"/>
      <c r="F131" s="1246"/>
      <c r="G131" s="1213"/>
      <c r="H131" s="1213"/>
      <c r="I131" s="1214"/>
      <c r="J131" s="1215"/>
      <c r="K131" s="1347"/>
      <c r="L131" s="1240"/>
      <c r="M131" s="1241"/>
      <c r="N131" s="1240"/>
      <c r="O131" s="1029"/>
      <c r="P131" s="1241"/>
      <c r="Q131" s="1241"/>
      <c r="R131" s="1237"/>
    </row>
    <row r="132" spans="2:18" ht="17.100000000000001" customHeight="1" x14ac:dyDescent="0.25">
      <c r="B132" s="1237"/>
      <c r="C132" s="1237"/>
      <c r="D132" s="1351"/>
      <c r="E132" s="1275"/>
      <c r="F132" s="1246"/>
      <c r="G132" s="1213"/>
      <c r="H132" s="1213"/>
      <c r="I132" s="1214"/>
      <c r="J132" s="1215"/>
      <c r="K132" s="1347"/>
      <c r="L132" s="1240"/>
      <c r="M132" s="1241"/>
      <c r="N132" s="1240"/>
      <c r="O132" s="1029"/>
      <c r="P132" s="1241"/>
      <c r="Q132" s="1241"/>
      <c r="R132" s="1237"/>
    </row>
    <row r="133" spans="2:18" ht="17.100000000000001" customHeight="1" x14ac:dyDescent="0.25">
      <c r="B133" s="1237"/>
      <c r="C133" s="1237"/>
      <c r="D133" s="1351"/>
      <c r="E133" s="1275"/>
      <c r="F133" s="1246"/>
      <c r="G133" s="1213"/>
      <c r="H133" s="1213"/>
      <c r="I133" s="1214"/>
      <c r="J133" s="1215"/>
      <c r="K133" s="1345"/>
      <c r="L133" s="1310"/>
      <c r="M133" s="1241"/>
      <c r="N133" s="1240"/>
      <c r="O133" s="1029"/>
      <c r="P133" s="1241"/>
      <c r="Q133" s="1241"/>
      <c r="R133" s="1237"/>
    </row>
    <row r="134" spans="2:18" ht="17.100000000000001" customHeight="1" x14ac:dyDescent="0.25">
      <c r="B134" s="1237"/>
      <c r="C134" s="1237"/>
      <c r="D134" s="1351"/>
      <c r="E134" s="1275"/>
      <c r="F134" s="1246"/>
      <c r="G134" s="1213"/>
      <c r="H134" s="1213"/>
      <c r="I134" s="1214"/>
      <c r="J134" s="1215"/>
      <c r="K134" s="1345"/>
      <c r="L134" s="1310"/>
      <c r="M134" s="1241"/>
      <c r="N134" s="1240"/>
      <c r="O134" s="1029"/>
      <c r="P134" s="1241"/>
      <c r="Q134" s="1241"/>
      <c r="R134" s="1237"/>
    </row>
    <row r="135" spans="2:18" ht="17.100000000000001" customHeight="1" x14ac:dyDescent="0.25">
      <c r="B135" s="1237"/>
      <c r="C135" s="1237"/>
      <c r="D135" s="1351"/>
      <c r="E135" s="1275"/>
      <c r="F135" s="1246"/>
      <c r="G135" s="1213"/>
      <c r="H135" s="1213"/>
      <c r="I135" s="1214"/>
      <c r="J135" s="1215"/>
      <c r="K135" s="1345"/>
      <c r="L135" s="1310"/>
      <c r="M135" s="1241"/>
      <c r="N135" s="1240"/>
      <c r="O135" s="1029"/>
      <c r="P135" s="1241"/>
      <c r="Q135" s="1241"/>
      <c r="R135" s="1237"/>
    </row>
    <row r="136" spans="2:18" ht="17.100000000000001" customHeight="1" x14ac:dyDescent="0.25">
      <c r="B136" s="1237"/>
      <c r="C136" s="1237"/>
      <c r="D136" s="1351"/>
      <c r="E136" s="1275"/>
      <c r="F136" s="1246"/>
      <c r="G136" s="1213"/>
      <c r="H136" s="1213"/>
      <c r="I136" s="1214"/>
      <c r="J136" s="1215"/>
      <c r="K136" s="1345"/>
      <c r="L136" s="1310"/>
      <c r="M136" s="1241"/>
      <c r="N136" s="1240"/>
      <c r="O136" s="1029"/>
      <c r="P136" s="1241"/>
      <c r="Q136" s="1241"/>
      <c r="R136" s="1237"/>
    </row>
    <row r="137" spans="2:18" ht="17.100000000000001" customHeight="1" x14ac:dyDescent="0.25">
      <c r="B137" s="1237"/>
      <c r="C137" s="1237"/>
      <c r="D137" s="1351"/>
      <c r="E137" s="1275"/>
      <c r="F137" s="1246"/>
      <c r="G137" s="1213"/>
      <c r="H137" s="1213"/>
      <c r="I137" s="1214"/>
      <c r="J137" s="1215"/>
      <c r="K137" s="1345"/>
      <c r="L137" s="1310"/>
      <c r="M137" s="1241"/>
      <c r="N137" s="1240"/>
      <c r="O137" s="1029"/>
      <c r="P137" s="1241"/>
      <c r="Q137" s="1241"/>
      <c r="R137" s="1237"/>
    </row>
    <row r="138" spans="2:18" ht="17.100000000000001" customHeight="1" x14ac:dyDescent="0.25">
      <c r="B138" s="1237"/>
      <c r="C138" s="1237"/>
      <c r="D138" s="1351"/>
      <c r="E138" s="1275"/>
      <c r="F138" s="1246"/>
      <c r="G138" s="1213"/>
      <c r="H138" s="1213"/>
      <c r="I138" s="1214"/>
      <c r="J138" s="1215"/>
      <c r="K138" s="1345"/>
      <c r="L138" s="1310"/>
      <c r="M138" s="1241"/>
      <c r="N138" s="1240"/>
      <c r="O138" s="1029"/>
      <c r="P138" s="1241"/>
      <c r="Q138" s="1241"/>
      <c r="R138" s="1237"/>
    </row>
    <row r="139" spans="2:18" ht="17.100000000000001" customHeight="1" x14ac:dyDescent="0.25">
      <c r="B139" s="1237"/>
      <c r="C139" s="1237"/>
      <c r="D139" s="1351"/>
      <c r="E139" s="1275"/>
      <c r="F139" s="1246"/>
      <c r="G139" s="1213"/>
      <c r="H139" s="1213"/>
      <c r="I139" s="1214"/>
      <c r="J139" s="1215"/>
      <c r="K139" s="1345"/>
      <c r="L139" s="1310"/>
      <c r="M139" s="1241"/>
      <c r="N139" s="1240"/>
      <c r="O139" s="1029"/>
      <c r="P139" s="1241"/>
      <c r="Q139" s="1241"/>
      <c r="R139" s="1237"/>
    </row>
    <row r="140" spans="2:18" ht="17.100000000000001" customHeight="1" x14ac:dyDescent="0.25">
      <c r="B140" s="1237"/>
      <c r="C140" s="1237"/>
      <c r="D140" s="1351"/>
      <c r="E140" s="1275"/>
      <c r="F140" s="1246"/>
      <c r="G140" s="1213"/>
      <c r="H140" s="1213"/>
      <c r="I140" s="1214"/>
      <c r="J140" s="1215"/>
      <c r="K140" s="1345"/>
      <c r="L140" s="1310"/>
      <c r="M140" s="1241"/>
      <c r="N140" s="1240"/>
      <c r="O140" s="1029"/>
      <c r="P140" s="1241"/>
      <c r="Q140" s="1241"/>
      <c r="R140" s="1237"/>
    </row>
    <row r="141" spans="2:18" ht="17.100000000000001" customHeight="1" x14ac:dyDescent="0.25">
      <c r="B141" s="1237"/>
      <c r="C141" s="1237"/>
      <c r="D141" s="1351"/>
      <c r="E141" s="1275"/>
      <c r="F141" s="1246"/>
      <c r="G141" s="1213"/>
      <c r="H141" s="1213"/>
      <c r="I141" s="1214"/>
      <c r="J141" s="1215"/>
      <c r="K141" s="1345"/>
      <c r="L141" s="1310"/>
      <c r="M141" s="1241"/>
      <c r="N141" s="1240"/>
      <c r="O141" s="1029"/>
      <c r="P141" s="1241"/>
      <c r="Q141" s="1241"/>
      <c r="R141" s="1237"/>
    </row>
    <row r="142" spans="2:18" ht="17.100000000000001" customHeight="1" x14ac:dyDescent="0.25">
      <c r="B142" s="1237"/>
      <c r="C142" s="1237"/>
      <c r="D142" s="1351"/>
      <c r="E142" s="1275"/>
      <c r="F142" s="1246"/>
      <c r="G142" s="1213"/>
      <c r="H142" s="1213"/>
      <c r="I142" s="1214"/>
      <c r="J142" s="1215"/>
      <c r="K142" s="1345"/>
      <c r="L142" s="1310"/>
      <c r="M142" s="1241"/>
      <c r="N142" s="1240"/>
      <c r="O142" s="1029"/>
      <c r="P142" s="1241"/>
      <c r="Q142" s="1241"/>
      <c r="R142" s="1237"/>
    </row>
    <row r="143" spans="2:18" ht="17.100000000000001" customHeight="1" x14ac:dyDescent="0.25">
      <c r="B143" s="1237"/>
      <c r="C143" s="1237"/>
      <c r="D143" s="1351"/>
      <c r="E143" s="1275"/>
      <c r="F143" s="1246"/>
      <c r="G143" s="1213"/>
      <c r="H143" s="1213"/>
      <c r="I143" s="1214"/>
      <c r="J143" s="1215"/>
      <c r="K143" s="1345"/>
      <c r="L143" s="1310"/>
      <c r="M143" s="1241"/>
      <c r="N143" s="1240"/>
      <c r="O143" s="1029"/>
      <c r="P143" s="1241"/>
      <c r="Q143" s="1241"/>
      <c r="R143" s="1237"/>
    </row>
    <row r="144" spans="2:18" ht="17.100000000000001" customHeight="1" x14ac:dyDescent="0.25">
      <c r="B144" s="1237"/>
      <c r="C144" s="1237"/>
      <c r="D144" s="1351"/>
      <c r="E144" s="1275"/>
      <c r="F144" s="1246"/>
      <c r="G144" s="1213"/>
      <c r="H144" s="1213"/>
      <c r="I144" s="1214"/>
      <c r="J144" s="1215"/>
      <c r="K144" s="1345"/>
      <c r="L144" s="1310"/>
      <c r="M144" s="1241"/>
      <c r="N144" s="1240"/>
      <c r="O144" s="1029"/>
      <c r="P144" s="1241"/>
      <c r="Q144" s="1241"/>
      <c r="R144" s="1237"/>
    </row>
    <row r="145" spans="2:18" ht="17.100000000000001" customHeight="1" x14ac:dyDescent="0.25">
      <c r="B145" s="1237"/>
      <c r="C145" s="1237"/>
      <c r="D145" s="1351"/>
      <c r="E145" s="1275"/>
      <c r="F145" s="1246"/>
      <c r="G145" s="1213"/>
      <c r="H145" s="1213"/>
      <c r="I145" s="1214"/>
      <c r="J145" s="1215"/>
      <c r="K145" s="1345"/>
      <c r="L145" s="1310"/>
      <c r="M145" s="1241"/>
      <c r="N145" s="1240"/>
      <c r="O145" s="1029"/>
      <c r="P145" s="1241"/>
      <c r="Q145" s="1241"/>
      <c r="R145" s="1237"/>
    </row>
    <row r="146" spans="2:18" ht="17.100000000000001" customHeight="1" x14ac:dyDescent="0.25">
      <c r="B146" s="1237"/>
      <c r="C146" s="1237"/>
      <c r="D146" s="1351"/>
      <c r="E146" s="1275"/>
      <c r="F146" s="1246"/>
      <c r="G146" s="1213"/>
      <c r="H146" s="1213"/>
      <c r="I146" s="1214"/>
      <c r="J146" s="1215"/>
      <c r="K146" s="1347"/>
      <c r="L146" s="1240"/>
      <c r="M146" s="1241"/>
      <c r="N146" s="1240"/>
      <c r="O146" s="1029"/>
      <c r="P146" s="1241"/>
      <c r="Q146" s="1241"/>
      <c r="R146" s="1237"/>
    </row>
    <row r="147" spans="2:18" ht="17.100000000000001" customHeight="1" x14ac:dyDescent="0.25">
      <c r="B147" s="1237"/>
      <c r="C147" s="1237"/>
      <c r="D147" s="1351"/>
      <c r="E147" s="1275"/>
      <c r="F147" s="1246"/>
      <c r="G147" s="1213"/>
      <c r="H147" s="1213"/>
      <c r="I147" s="1214"/>
      <c r="J147" s="1215"/>
      <c r="K147" s="1347"/>
      <c r="L147" s="1240"/>
      <c r="M147" s="1241"/>
      <c r="N147" s="1240"/>
      <c r="O147" s="1029"/>
      <c r="P147" s="1241"/>
      <c r="Q147" s="1241"/>
      <c r="R147" s="1237"/>
    </row>
    <row r="148" spans="2:18" ht="17.100000000000001" customHeight="1" x14ac:dyDescent="0.25">
      <c r="B148" s="1237"/>
      <c r="C148" s="1237"/>
      <c r="D148" s="1351"/>
      <c r="E148" s="1275"/>
      <c r="F148" s="1246"/>
      <c r="G148" s="1213"/>
      <c r="H148" s="1213"/>
      <c r="I148" s="1214"/>
      <c r="J148" s="1215"/>
      <c r="K148" s="1347"/>
      <c r="L148" s="1240"/>
      <c r="M148" s="1241"/>
      <c r="N148" s="1240"/>
      <c r="O148" s="1029"/>
      <c r="P148" s="1241"/>
      <c r="Q148" s="1241"/>
      <c r="R148" s="1237"/>
    </row>
    <row r="149" spans="2:18" ht="17.100000000000001" customHeight="1" x14ac:dyDescent="0.25">
      <c r="B149" s="1237"/>
      <c r="C149" s="1237"/>
      <c r="D149" s="1351"/>
      <c r="E149" s="1275"/>
      <c r="F149" s="1246"/>
      <c r="G149" s="1213"/>
      <c r="H149" s="1213"/>
      <c r="I149" s="1214"/>
      <c r="J149" s="1215"/>
      <c r="K149" s="1347"/>
      <c r="L149" s="1240"/>
      <c r="M149" s="1241"/>
      <c r="N149" s="1240"/>
      <c r="O149" s="1029"/>
      <c r="P149" s="1241"/>
      <c r="Q149" s="1241"/>
      <c r="R149" s="1237"/>
    </row>
    <row r="150" spans="2:18" ht="17.100000000000001" customHeight="1" x14ac:dyDescent="0.25">
      <c r="B150" s="1237"/>
      <c r="C150" s="1237"/>
      <c r="D150" s="1351"/>
      <c r="E150" s="1275"/>
      <c r="F150" s="1246"/>
      <c r="G150" s="1213"/>
      <c r="H150" s="1213"/>
      <c r="I150" s="1214"/>
      <c r="J150" s="1215"/>
      <c r="K150" s="1345"/>
      <c r="L150" s="1310"/>
      <c r="M150" s="1241"/>
      <c r="N150" s="1240"/>
      <c r="O150" s="1029"/>
      <c r="P150" s="1241"/>
      <c r="Q150" s="1241"/>
      <c r="R150" s="1237"/>
    </row>
    <row r="151" spans="2:18" ht="17.100000000000001" customHeight="1" x14ac:dyDescent="0.25">
      <c r="B151" s="1237"/>
      <c r="C151" s="1237"/>
      <c r="D151" s="1351"/>
      <c r="E151" s="1275"/>
      <c r="F151" s="1246"/>
      <c r="G151" s="1213"/>
      <c r="H151" s="1213"/>
      <c r="I151" s="1214"/>
      <c r="J151" s="1215"/>
      <c r="K151" s="1345"/>
      <c r="L151" s="1310"/>
      <c r="M151" s="1241"/>
      <c r="N151" s="1240"/>
      <c r="O151" s="1029"/>
      <c r="P151" s="1241"/>
      <c r="Q151" s="1241"/>
      <c r="R151" s="1237"/>
    </row>
    <row r="152" spans="2:18" ht="17.100000000000001" customHeight="1" x14ac:dyDescent="0.25">
      <c r="B152" s="1237"/>
      <c r="C152" s="1237"/>
      <c r="D152" s="1351"/>
      <c r="E152" s="1275"/>
      <c r="F152" s="1246"/>
      <c r="G152" s="1213"/>
      <c r="H152" s="1213"/>
      <c r="I152" s="1214"/>
      <c r="J152" s="1215"/>
      <c r="K152" s="1345"/>
      <c r="L152" s="1310"/>
      <c r="M152" s="1241"/>
      <c r="N152" s="1240"/>
      <c r="O152" s="1029"/>
      <c r="P152" s="1241"/>
      <c r="Q152" s="1241"/>
      <c r="R152" s="1237"/>
    </row>
    <row r="153" spans="2:18" ht="17.100000000000001" customHeight="1" x14ac:dyDescent="0.25">
      <c r="B153" s="1237"/>
      <c r="C153" s="1237"/>
      <c r="D153" s="1351"/>
      <c r="E153" s="1275"/>
      <c r="F153" s="1246"/>
      <c r="G153" s="1213"/>
      <c r="H153" s="1213"/>
      <c r="I153" s="1214"/>
      <c r="J153" s="1215"/>
      <c r="K153" s="1345"/>
      <c r="L153" s="1240"/>
      <c r="M153" s="1241"/>
      <c r="N153" s="1240"/>
      <c r="O153" s="1029"/>
      <c r="P153" s="1241"/>
      <c r="Q153" s="1241"/>
      <c r="R153" s="1237"/>
    </row>
    <row r="154" spans="2:18" ht="17.100000000000001" customHeight="1" x14ac:dyDescent="0.25">
      <c r="B154" s="1237"/>
      <c r="C154" s="1237"/>
      <c r="D154" s="1351"/>
      <c r="E154" s="1275"/>
      <c r="F154" s="1246"/>
      <c r="G154" s="1213"/>
      <c r="H154" s="1213"/>
      <c r="I154" s="1214"/>
      <c r="J154" s="1215"/>
      <c r="K154" s="1345"/>
      <c r="L154" s="1240"/>
      <c r="M154" s="1241"/>
      <c r="N154" s="1240"/>
      <c r="O154" s="1029"/>
      <c r="P154" s="1241"/>
      <c r="Q154" s="1241"/>
      <c r="R154" s="1237"/>
    </row>
    <row r="155" spans="2:18" ht="17.100000000000001" customHeight="1" x14ac:dyDescent="0.25">
      <c r="B155" s="1237"/>
      <c r="C155" s="1237"/>
      <c r="D155" s="1351"/>
      <c r="E155" s="1275"/>
      <c r="F155" s="1246"/>
      <c r="G155" s="1213"/>
      <c r="H155" s="1213"/>
      <c r="I155" s="1214"/>
      <c r="J155" s="1215"/>
      <c r="K155" s="1345"/>
      <c r="L155" s="1240"/>
      <c r="M155" s="1241"/>
      <c r="N155" s="1240"/>
      <c r="O155" s="1029"/>
      <c r="P155" s="1241"/>
      <c r="Q155" s="1241"/>
      <c r="R155" s="1237"/>
    </row>
    <row r="156" spans="2:18" ht="17.100000000000001" customHeight="1" x14ac:dyDescent="0.25">
      <c r="B156" s="1237"/>
      <c r="C156" s="1237"/>
      <c r="D156" s="1351"/>
      <c r="E156" s="1275"/>
      <c r="F156" s="1246"/>
      <c r="G156" s="1213"/>
      <c r="H156" s="1213"/>
      <c r="I156" s="1214"/>
      <c r="J156" s="1215"/>
      <c r="K156" s="1345"/>
      <c r="L156" s="1240"/>
      <c r="M156" s="1241"/>
      <c r="N156" s="1240"/>
      <c r="O156" s="1029"/>
      <c r="P156" s="1241"/>
      <c r="Q156" s="1241"/>
      <c r="R156" s="1237"/>
    </row>
    <row r="157" spans="2:18" ht="17.100000000000001" customHeight="1" x14ac:dyDescent="0.25">
      <c r="B157" s="1237"/>
      <c r="C157" s="1237"/>
      <c r="D157" s="1351"/>
      <c r="E157" s="1275"/>
      <c r="F157" s="1246"/>
      <c r="G157" s="1213"/>
      <c r="H157" s="1213"/>
      <c r="I157" s="1214"/>
      <c r="J157" s="1215"/>
      <c r="K157" s="1345"/>
      <c r="L157" s="1240"/>
      <c r="M157" s="1241"/>
      <c r="N157" s="1240"/>
      <c r="O157" s="1029"/>
      <c r="P157" s="1241"/>
      <c r="Q157" s="1241"/>
      <c r="R157" s="1237"/>
    </row>
    <row r="158" spans="2:18" ht="17.100000000000001" customHeight="1" x14ac:dyDescent="0.25">
      <c r="B158" s="1237"/>
      <c r="C158" s="1237"/>
      <c r="D158" s="1351"/>
      <c r="E158" s="1275"/>
      <c r="F158" s="1246"/>
      <c r="G158" s="1213"/>
      <c r="H158" s="1213"/>
      <c r="I158" s="1214"/>
      <c r="J158" s="1215"/>
      <c r="K158" s="1347"/>
      <c r="L158" s="1240"/>
      <c r="M158" s="1241"/>
      <c r="N158" s="1240"/>
      <c r="O158" s="1029"/>
      <c r="P158" s="1241"/>
      <c r="Q158" s="1241"/>
      <c r="R158" s="1237"/>
    </row>
    <row r="159" spans="2:18" ht="17.100000000000001" customHeight="1" x14ac:dyDescent="0.25">
      <c r="B159" s="1237"/>
      <c r="C159" s="1237"/>
      <c r="D159" s="1351"/>
      <c r="E159" s="1275"/>
      <c r="F159" s="1246"/>
      <c r="G159" s="1213"/>
      <c r="H159" s="1213"/>
      <c r="I159" s="1214"/>
      <c r="J159" s="1215"/>
      <c r="K159" s="1347"/>
      <c r="L159" s="1240"/>
      <c r="M159" s="1241"/>
      <c r="N159" s="1240"/>
      <c r="O159" s="1029"/>
      <c r="P159" s="1241"/>
      <c r="Q159" s="1241"/>
      <c r="R159" s="1237"/>
    </row>
    <row r="160" spans="2:18" ht="17.100000000000001" customHeight="1" x14ac:dyDescent="0.25">
      <c r="B160" s="1237"/>
      <c r="C160" s="1237"/>
      <c r="D160" s="1351"/>
      <c r="E160" s="1275"/>
      <c r="F160" s="1246"/>
      <c r="G160" s="1213"/>
      <c r="H160" s="1213"/>
      <c r="I160" s="1214"/>
      <c r="J160" s="1215"/>
      <c r="K160" s="1347"/>
      <c r="L160" s="1240"/>
      <c r="M160" s="1241"/>
      <c r="N160" s="1240"/>
      <c r="O160" s="1029"/>
      <c r="P160" s="1241"/>
      <c r="Q160" s="1241"/>
      <c r="R160" s="1237"/>
    </row>
    <row r="161" spans="1:21" ht="17.100000000000001" customHeight="1" x14ac:dyDescent="0.25">
      <c r="B161" s="1237"/>
      <c r="C161" s="1237"/>
      <c r="D161" s="1351"/>
      <c r="E161" s="1275"/>
      <c r="F161" s="1246"/>
      <c r="G161" s="1213"/>
      <c r="H161" s="1213"/>
      <c r="I161" s="1214"/>
      <c r="J161" s="1215"/>
      <c r="K161" s="1347"/>
      <c r="L161" s="1240"/>
      <c r="M161" s="1241"/>
      <c r="N161" s="1240"/>
      <c r="O161" s="1029"/>
      <c r="P161" s="1241"/>
      <c r="Q161" s="1241"/>
      <c r="R161" s="1237"/>
    </row>
    <row r="162" spans="1:21" ht="17.100000000000001" customHeight="1" x14ac:dyDescent="0.25">
      <c r="B162" s="1237"/>
      <c r="C162" s="1237"/>
      <c r="D162" s="1351"/>
      <c r="E162" s="1275"/>
      <c r="F162" s="1246"/>
      <c r="G162" s="1213"/>
      <c r="H162" s="1213"/>
      <c r="I162" s="1214"/>
      <c r="J162" s="1215"/>
      <c r="K162" s="1347"/>
      <c r="L162" s="1240"/>
      <c r="M162" s="1241"/>
      <c r="N162" s="1240"/>
      <c r="O162" s="1029"/>
      <c r="P162" s="1241"/>
      <c r="Q162" s="1241"/>
      <c r="R162" s="1237"/>
    </row>
    <row r="163" spans="1:21" ht="17.100000000000001" customHeight="1" x14ac:dyDescent="0.25">
      <c r="B163" s="1237"/>
      <c r="C163" s="1237"/>
      <c r="D163" s="1351"/>
      <c r="E163" s="1275"/>
      <c r="F163" s="1246"/>
      <c r="G163" s="1213"/>
      <c r="H163" s="1213"/>
      <c r="I163" s="1214"/>
      <c r="J163" s="1215"/>
      <c r="K163" s="1345"/>
      <c r="L163" s="1310"/>
      <c r="M163" s="1241"/>
      <c r="N163" s="1240"/>
      <c r="O163" s="1029"/>
      <c r="P163" s="1241"/>
      <c r="Q163" s="1241"/>
      <c r="R163" s="1237"/>
    </row>
    <row r="164" spans="1:21" ht="17.100000000000001" customHeight="1" x14ac:dyDescent="0.25">
      <c r="B164" s="1237"/>
      <c r="C164" s="1237"/>
      <c r="D164" s="1351"/>
      <c r="E164" s="1275"/>
      <c r="F164" s="1246"/>
      <c r="G164" s="1213"/>
      <c r="H164" s="1213"/>
      <c r="I164" s="1214"/>
      <c r="J164" s="1215"/>
      <c r="K164" s="1345"/>
      <c r="L164" s="1310"/>
      <c r="M164" s="1241"/>
      <c r="N164" s="1240"/>
      <c r="O164" s="1029"/>
      <c r="P164" s="1241"/>
      <c r="Q164" s="1241"/>
      <c r="R164" s="1237"/>
    </row>
    <row r="165" spans="1:21" ht="16.5" customHeight="1" x14ac:dyDescent="0.25">
      <c r="B165" s="1237"/>
      <c r="C165" s="1237"/>
      <c r="D165" s="1351"/>
      <c r="E165" s="1275"/>
      <c r="F165" s="1246"/>
      <c r="G165" s="1213"/>
      <c r="H165" s="1213"/>
      <c r="I165" s="1214"/>
      <c r="J165" s="1215"/>
      <c r="K165" s="1345"/>
      <c r="L165" s="1310"/>
      <c r="M165" s="1241"/>
      <c r="N165" s="1240"/>
      <c r="O165" s="1029"/>
      <c r="P165" s="1241"/>
      <c r="Q165" s="1241"/>
      <c r="R165" s="1237"/>
      <c r="T165" s="22">
        <v>5</v>
      </c>
    </row>
    <row r="166" spans="1:21" s="1334" customFormat="1" ht="17.100000000000001" customHeight="1" x14ac:dyDescent="0.25">
      <c r="A166" s="1371"/>
      <c r="B166" s="1335"/>
      <c r="C166" s="1335"/>
      <c r="D166" s="1380"/>
      <c r="E166" s="1336"/>
      <c r="F166" s="1337"/>
      <c r="G166" s="1338"/>
      <c r="H166" s="1338"/>
      <c r="I166" s="1339"/>
      <c r="J166" s="1340"/>
      <c r="K166" s="1346"/>
      <c r="L166" s="1341"/>
      <c r="M166" s="1342"/>
      <c r="N166" s="1341"/>
      <c r="O166" s="1343"/>
      <c r="P166" s="1342"/>
      <c r="Q166" s="1342"/>
      <c r="R166" s="1335"/>
    </row>
    <row r="167" spans="1:21" s="1334" customFormat="1" ht="17.100000000000001" customHeight="1" x14ac:dyDescent="0.25">
      <c r="A167" s="1371"/>
      <c r="B167" s="1335"/>
      <c r="C167" s="1335"/>
      <c r="D167" s="1380"/>
      <c r="E167" s="1336"/>
      <c r="F167" s="1337"/>
      <c r="G167" s="1338"/>
      <c r="H167" s="1338"/>
      <c r="I167" s="1339"/>
      <c r="J167" s="1340"/>
      <c r="K167" s="1346"/>
      <c r="L167" s="1341"/>
      <c r="M167" s="1342"/>
      <c r="N167" s="1341"/>
      <c r="O167" s="1343"/>
      <c r="P167" s="1342"/>
      <c r="Q167" s="1342"/>
      <c r="R167" s="1335"/>
    </row>
    <row r="168" spans="1:21" s="1334" customFormat="1" ht="17.100000000000001" customHeight="1" x14ac:dyDescent="0.25">
      <c r="A168" s="1371"/>
      <c r="B168" s="1335"/>
      <c r="C168" s="1335"/>
      <c r="D168" s="1380"/>
      <c r="E168" s="1336"/>
      <c r="F168" s="1337"/>
      <c r="G168" s="1338"/>
      <c r="H168" s="1338"/>
      <c r="I168" s="1339"/>
      <c r="J168" s="1340"/>
      <c r="K168" s="1346"/>
      <c r="L168" s="1341"/>
      <c r="M168" s="1342"/>
      <c r="N168" s="1341"/>
      <c r="O168" s="1343"/>
      <c r="P168" s="1342"/>
      <c r="Q168" s="1342"/>
      <c r="R168" s="1335"/>
      <c r="U168" s="1334">
        <f>13578-13460</f>
        <v>118</v>
      </c>
    </row>
    <row r="169" spans="1:21" s="1334" customFormat="1" ht="17.100000000000001" customHeight="1" x14ac:dyDescent="0.25">
      <c r="A169" s="1371"/>
      <c r="B169" s="1335"/>
      <c r="C169" s="1335"/>
      <c r="D169" s="1380"/>
      <c r="E169" s="1336"/>
      <c r="F169" s="1337"/>
      <c r="G169" s="1338"/>
      <c r="H169" s="1338"/>
      <c r="I169" s="1339"/>
      <c r="J169" s="1340"/>
      <c r="K169" s="1346"/>
      <c r="L169" s="1341"/>
      <c r="M169" s="1342"/>
      <c r="N169" s="1341"/>
      <c r="O169" s="1343"/>
      <c r="P169" s="1342"/>
      <c r="Q169" s="1342"/>
      <c r="R169" s="1335"/>
    </row>
    <row r="170" spans="1:21" s="1334" customFormat="1" ht="17.100000000000001" customHeight="1" x14ac:dyDescent="0.25">
      <c r="A170" s="1371"/>
      <c r="B170" s="1335"/>
      <c r="C170" s="1335"/>
      <c r="D170" s="1380"/>
      <c r="E170" s="1336"/>
      <c r="F170" s="1337"/>
      <c r="G170" s="1338"/>
      <c r="H170" s="1338"/>
      <c r="I170" s="1339"/>
      <c r="J170" s="1340"/>
      <c r="K170" s="1346"/>
      <c r="L170" s="1341"/>
      <c r="M170" s="1342"/>
      <c r="N170" s="1341"/>
      <c r="O170" s="1343"/>
      <c r="P170" s="1342"/>
      <c r="Q170" s="1342"/>
      <c r="R170" s="1335"/>
      <c r="U170" s="1344"/>
    </row>
    <row r="171" spans="1:21" s="1334" customFormat="1" ht="17.100000000000001" customHeight="1" x14ac:dyDescent="0.25">
      <c r="A171" s="1371"/>
      <c r="B171" s="1335"/>
      <c r="C171" s="1335"/>
      <c r="D171" s="1380"/>
      <c r="E171" s="1336"/>
      <c r="F171" s="1337"/>
      <c r="G171" s="1338"/>
      <c r="H171" s="1338"/>
      <c r="I171" s="1339"/>
      <c r="J171" s="1340"/>
      <c r="K171" s="1346"/>
      <c r="L171" s="1341"/>
      <c r="M171" s="1342"/>
      <c r="N171" s="1341"/>
      <c r="O171" s="1343"/>
      <c r="P171" s="1342"/>
      <c r="Q171" s="1342"/>
      <c r="R171" s="1335"/>
    </row>
    <row r="172" spans="1:21" ht="17.100000000000001" customHeight="1" x14ac:dyDescent="0.25">
      <c r="B172" s="1237"/>
      <c r="C172" s="1237"/>
      <c r="D172" s="1351"/>
      <c r="E172" s="1242"/>
      <c r="F172" s="1246"/>
      <c r="G172" s="1213"/>
      <c r="H172" s="1213"/>
      <c r="I172" s="1214"/>
      <c r="J172" s="1223"/>
      <c r="K172" s="1239"/>
      <c r="L172" s="1240"/>
      <c r="M172" s="1241"/>
      <c r="N172" s="1240"/>
      <c r="O172" s="1029"/>
      <c r="P172" s="1241"/>
      <c r="Q172" s="1241"/>
      <c r="R172" s="1237"/>
    </row>
    <row r="173" spans="1:21" ht="17.100000000000001" customHeight="1" outlineLevel="1" x14ac:dyDescent="0.25">
      <c r="B173" s="94"/>
      <c r="C173" s="44" t="s">
        <v>0</v>
      </c>
      <c r="D173" s="1377">
        <f>D45</f>
        <v>0</v>
      </c>
      <c r="E173" s="95"/>
      <c r="F173" s="46"/>
      <c r="G173" s="47"/>
      <c r="H173" s="48"/>
      <c r="I173" s="49"/>
      <c r="J173" s="275">
        <f>SUM(J44:J172)</f>
        <v>0</v>
      </c>
      <c r="K173" s="658">
        <f>SUM(K44:K172)</f>
        <v>0</v>
      </c>
      <c r="L173" s="275">
        <f>SUM(L44:L172)</f>
        <v>0</v>
      </c>
      <c r="M173" s="224"/>
      <c r="N173" s="224"/>
      <c r="O173" s="443"/>
      <c r="P173" s="97"/>
      <c r="Q173" s="97"/>
      <c r="R173" s="98"/>
      <c r="S173" s="23"/>
      <c r="T173" s="23"/>
      <c r="U173" s="23"/>
    </row>
    <row r="174" spans="1:21" ht="17.100000000000001" customHeight="1" x14ac:dyDescent="0.25">
      <c r="B174" s="1237"/>
      <c r="C174" s="1237"/>
      <c r="D174" s="1351"/>
      <c r="E174" s="1242"/>
      <c r="F174" s="1246"/>
      <c r="G174" s="1213"/>
      <c r="H174" s="1213"/>
      <c r="I174" s="1214"/>
      <c r="J174" s="1223"/>
      <c r="K174" s="1239"/>
      <c r="L174" s="1240"/>
      <c r="M174" s="1241"/>
      <c r="N174" s="1240"/>
      <c r="O174" s="1029"/>
      <c r="P174" s="1241"/>
      <c r="Q174" s="1241"/>
      <c r="R174" s="1237"/>
    </row>
    <row r="175" spans="1:21" ht="17.100000000000001" customHeight="1" x14ac:dyDescent="0.25">
      <c r="B175" s="1237"/>
      <c r="C175" s="1237"/>
      <c r="D175" s="1359"/>
      <c r="E175" s="1275"/>
      <c r="F175" s="1246"/>
      <c r="G175" s="1213"/>
      <c r="H175" s="1213"/>
      <c r="I175" s="1214"/>
      <c r="J175" s="1215"/>
      <c r="K175" s="1239"/>
      <c r="L175" s="1240"/>
      <c r="M175" s="1241"/>
      <c r="N175" s="1240"/>
      <c r="O175" s="1276"/>
      <c r="P175" s="1251"/>
      <c r="Q175" s="1241"/>
      <c r="R175" s="1237"/>
      <c r="T175" s="22">
        <v>6</v>
      </c>
    </row>
    <row r="176" spans="1:21" ht="17.100000000000001" customHeight="1" x14ac:dyDescent="0.25">
      <c r="B176" s="1237"/>
      <c r="C176" s="1237"/>
      <c r="D176" s="1351"/>
      <c r="E176" s="1275"/>
      <c r="F176" s="1246"/>
      <c r="G176" s="1213"/>
      <c r="H176" s="1213"/>
      <c r="I176" s="1214"/>
      <c r="J176" s="1215"/>
      <c r="K176" s="1239"/>
      <c r="L176" s="1240"/>
      <c r="M176" s="1241"/>
      <c r="N176" s="1240"/>
      <c r="O176" s="1029"/>
      <c r="P176" s="1241"/>
      <c r="Q176" s="1241"/>
      <c r="R176" s="1237"/>
    </row>
    <row r="177" spans="2:20" ht="17.100000000000001" customHeight="1" x14ac:dyDescent="0.25">
      <c r="B177" s="1237"/>
      <c r="C177" s="1237"/>
      <c r="D177" s="1351"/>
      <c r="E177" s="1275"/>
      <c r="F177" s="1246"/>
      <c r="G177" s="1213"/>
      <c r="H177" s="1213"/>
      <c r="I177" s="1214"/>
      <c r="J177" s="1215"/>
      <c r="K177" s="1239"/>
      <c r="L177" s="1240"/>
      <c r="M177" s="1241"/>
      <c r="N177" s="1240"/>
      <c r="O177" s="1029"/>
      <c r="P177" s="1241"/>
      <c r="Q177" s="1241"/>
      <c r="R177" s="1237"/>
    </row>
    <row r="178" spans="2:20" ht="17.100000000000001" customHeight="1" x14ac:dyDescent="0.25">
      <c r="B178" s="1237"/>
      <c r="C178" s="1237"/>
      <c r="D178" s="1351"/>
      <c r="E178" s="1275"/>
      <c r="F178" s="1246"/>
      <c r="G178" s="1213"/>
      <c r="H178" s="1213"/>
      <c r="I178" s="1214"/>
      <c r="J178" s="1215"/>
      <c r="K178" s="1239"/>
      <c r="L178" s="1240"/>
      <c r="M178" s="1241"/>
      <c r="N178" s="1240"/>
      <c r="O178" s="1029"/>
      <c r="P178" s="1241"/>
      <c r="Q178" s="1241"/>
      <c r="R178" s="1237"/>
    </row>
    <row r="179" spans="2:20" ht="17.100000000000001" customHeight="1" x14ac:dyDescent="0.25">
      <c r="B179" s="1237"/>
      <c r="C179" s="1237"/>
      <c r="D179" s="1351"/>
      <c r="E179" s="1275"/>
      <c r="F179" s="1246"/>
      <c r="G179" s="1213"/>
      <c r="H179" s="1213"/>
      <c r="I179" s="1214"/>
      <c r="J179" s="1215"/>
      <c r="K179" s="1239"/>
      <c r="L179" s="1240"/>
      <c r="M179" s="1241"/>
      <c r="N179" s="1240"/>
      <c r="O179" s="1029"/>
      <c r="P179" s="1241"/>
      <c r="Q179" s="1241"/>
      <c r="R179" s="1237"/>
    </row>
    <row r="180" spans="2:20" ht="17.100000000000001" customHeight="1" x14ac:dyDescent="0.25">
      <c r="B180" s="1237"/>
      <c r="C180" s="1237"/>
      <c r="D180" s="1351"/>
      <c r="E180" s="1275"/>
      <c r="F180" s="1246"/>
      <c r="G180" s="1213"/>
      <c r="H180" s="1213"/>
      <c r="I180" s="1214"/>
      <c r="J180" s="1215"/>
      <c r="K180" s="1239"/>
      <c r="L180" s="1240"/>
      <c r="M180" s="1241"/>
      <c r="N180" s="1240"/>
      <c r="O180" s="1029"/>
      <c r="P180" s="1241"/>
      <c r="Q180" s="1241"/>
      <c r="R180" s="1237"/>
    </row>
    <row r="181" spans="2:20" ht="17.100000000000001" customHeight="1" x14ac:dyDescent="0.25">
      <c r="B181" s="1237"/>
      <c r="C181" s="1237"/>
      <c r="D181" s="1351"/>
      <c r="E181" s="1275"/>
      <c r="F181" s="1246"/>
      <c r="G181" s="1213"/>
      <c r="H181" s="1213"/>
      <c r="I181" s="1214"/>
      <c r="J181" s="1215"/>
      <c r="K181" s="1282"/>
      <c r="L181" s="1240"/>
      <c r="M181" s="1241"/>
      <c r="N181" s="1240"/>
      <c r="O181" s="1029"/>
      <c r="P181" s="1241"/>
      <c r="Q181" s="1241"/>
      <c r="R181" s="1237"/>
    </row>
    <row r="182" spans="2:20" ht="17.100000000000001" customHeight="1" x14ac:dyDescent="0.25">
      <c r="B182" s="1237"/>
      <c r="C182" s="1237"/>
      <c r="D182" s="1351"/>
      <c r="E182" s="1275"/>
      <c r="F182" s="1246"/>
      <c r="G182" s="1213"/>
      <c r="H182" s="1213"/>
      <c r="I182" s="1214"/>
      <c r="J182" s="1215"/>
      <c r="K182" s="1282"/>
      <c r="L182" s="1240"/>
      <c r="M182" s="1241"/>
      <c r="N182" s="1240"/>
      <c r="O182" s="1029"/>
      <c r="P182" s="1241"/>
      <c r="Q182" s="1241"/>
      <c r="R182" s="1237"/>
    </row>
    <row r="183" spans="2:20" ht="17.100000000000001" customHeight="1" x14ac:dyDescent="0.25">
      <c r="B183" s="1237"/>
      <c r="C183" s="1237"/>
      <c r="D183" s="1351"/>
      <c r="E183" s="1275"/>
      <c r="F183" s="1246"/>
      <c r="G183" s="1213"/>
      <c r="H183" s="1213"/>
      <c r="I183" s="1214"/>
      <c r="J183" s="1215"/>
      <c r="K183" s="1239"/>
      <c r="L183" s="1240"/>
      <c r="M183" s="1241"/>
      <c r="N183" s="1240"/>
      <c r="O183" s="1029"/>
      <c r="P183" s="1241"/>
      <c r="Q183" s="1241"/>
      <c r="R183" s="1237"/>
      <c r="T183" s="22">
        <v>7</v>
      </c>
    </row>
    <row r="184" spans="2:20" ht="17.100000000000001" customHeight="1" x14ac:dyDescent="0.25">
      <c r="B184" s="1237"/>
      <c r="C184" s="1237"/>
      <c r="D184" s="1351"/>
      <c r="E184" s="1275"/>
      <c r="F184" s="1246"/>
      <c r="G184" s="1213"/>
      <c r="H184" s="1213"/>
      <c r="I184" s="1214"/>
      <c r="J184" s="1215"/>
      <c r="K184" s="1239"/>
      <c r="L184" s="1240"/>
      <c r="M184" s="1241"/>
      <c r="N184" s="1240"/>
      <c r="O184" s="1029"/>
      <c r="P184" s="1241"/>
      <c r="Q184" s="1241"/>
      <c r="R184" s="1237"/>
    </row>
    <row r="185" spans="2:20" ht="17.100000000000001" customHeight="1" x14ac:dyDescent="0.25">
      <c r="B185" s="1237"/>
      <c r="C185" s="1237"/>
      <c r="D185" s="1351"/>
      <c r="E185" s="1275"/>
      <c r="F185" s="1246"/>
      <c r="G185" s="1213"/>
      <c r="H185" s="1213"/>
      <c r="I185" s="1214"/>
      <c r="J185" s="1215"/>
      <c r="K185" s="1239"/>
      <c r="L185" s="1240"/>
      <c r="M185" s="1241"/>
      <c r="N185" s="1240"/>
      <c r="O185" s="1029"/>
      <c r="P185" s="1241"/>
      <c r="Q185" s="1241"/>
      <c r="R185" s="1237"/>
    </row>
    <row r="186" spans="2:20" ht="17.100000000000001" customHeight="1" x14ac:dyDescent="0.25">
      <c r="B186" s="1237"/>
      <c r="C186" s="1237"/>
      <c r="D186" s="1351"/>
      <c r="E186" s="1275"/>
      <c r="F186" s="1246"/>
      <c r="G186" s="1213"/>
      <c r="H186" s="1213"/>
      <c r="I186" s="1214"/>
      <c r="J186" s="1215"/>
      <c r="K186" s="1239"/>
      <c r="L186" s="1240"/>
      <c r="M186" s="1241"/>
      <c r="N186" s="1240"/>
      <c r="O186" s="1029"/>
      <c r="P186" s="1241"/>
      <c r="Q186" s="1241"/>
      <c r="R186" s="1237"/>
    </row>
    <row r="187" spans="2:20" ht="17.100000000000001" customHeight="1" x14ac:dyDescent="0.25">
      <c r="B187" s="1237"/>
      <c r="C187" s="1237"/>
      <c r="D187" s="1351"/>
      <c r="E187" s="1275"/>
      <c r="F187" s="1246"/>
      <c r="G187" s="1213"/>
      <c r="H187" s="1213"/>
      <c r="I187" s="1214"/>
      <c r="J187" s="1215"/>
      <c r="K187" s="1239"/>
      <c r="L187" s="1240"/>
      <c r="M187" s="1241"/>
      <c r="N187" s="1240"/>
      <c r="O187" s="1029"/>
      <c r="P187" s="1241"/>
      <c r="Q187" s="1241"/>
      <c r="R187" s="1237"/>
    </row>
    <row r="188" spans="2:20" ht="17.100000000000001" customHeight="1" x14ac:dyDescent="0.25">
      <c r="B188" s="1237"/>
      <c r="C188" s="1237"/>
      <c r="D188" s="1351"/>
      <c r="E188" s="1275"/>
      <c r="F188" s="1246"/>
      <c r="G188" s="1213"/>
      <c r="H188" s="1213"/>
      <c r="I188" s="1214"/>
      <c r="J188" s="1215"/>
      <c r="K188" s="1239"/>
      <c r="L188" s="1240"/>
      <c r="M188" s="1241"/>
      <c r="N188" s="1240"/>
      <c r="O188" s="1029"/>
      <c r="P188" s="1241"/>
      <c r="Q188" s="1241"/>
      <c r="R188" s="1237"/>
    </row>
    <row r="189" spans="2:20" ht="17.100000000000001" customHeight="1" x14ac:dyDescent="0.25">
      <c r="B189" s="1237"/>
      <c r="C189" s="1237"/>
      <c r="D189" s="1351"/>
      <c r="E189" s="1275"/>
      <c r="F189" s="1246"/>
      <c r="G189" s="1213"/>
      <c r="H189" s="1213"/>
      <c r="I189" s="1214"/>
      <c r="J189" s="1215"/>
      <c r="K189" s="1239"/>
      <c r="L189" s="1240"/>
      <c r="M189" s="1241"/>
      <c r="N189" s="1240"/>
      <c r="O189" s="1029"/>
      <c r="P189" s="1241"/>
      <c r="Q189" s="1241"/>
      <c r="R189" s="1237"/>
    </row>
    <row r="190" spans="2:20" ht="17.100000000000001" customHeight="1" x14ac:dyDescent="0.25">
      <c r="B190" s="1237"/>
      <c r="C190" s="1237"/>
      <c r="D190" s="1351"/>
      <c r="E190" s="1275"/>
      <c r="F190" s="1246"/>
      <c r="G190" s="1213"/>
      <c r="H190" s="1213"/>
      <c r="I190" s="1214"/>
      <c r="J190" s="1215"/>
      <c r="K190" s="1239"/>
      <c r="L190" s="1240"/>
      <c r="M190" s="1241"/>
      <c r="N190" s="1240"/>
      <c r="O190" s="1029"/>
      <c r="P190" s="1241"/>
      <c r="Q190" s="1241"/>
      <c r="R190" s="1237"/>
    </row>
    <row r="191" spans="2:20" ht="17.100000000000001" customHeight="1" x14ac:dyDescent="0.25">
      <c r="B191" s="1237"/>
      <c r="C191" s="1237"/>
      <c r="D191" s="1351"/>
      <c r="E191" s="1275"/>
      <c r="F191" s="1246"/>
      <c r="G191" s="1213"/>
      <c r="H191" s="1213"/>
      <c r="I191" s="1214"/>
      <c r="J191" s="1215"/>
      <c r="K191" s="1239"/>
      <c r="L191" s="1240"/>
      <c r="M191" s="1241"/>
      <c r="N191" s="1240"/>
      <c r="O191" s="1029"/>
      <c r="P191" s="1241"/>
      <c r="Q191" s="1241"/>
      <c r="R191" s="1237"/>
    </row>
    <row r="192" spans="2:20" ht="17.100000000000001" customHeight="1" x14ac:dyDescent="0.25">
      <c r="B192" s="1237"/>
      <c r="C192" s="1237"/>
      <c r="D192" s="1351"/>
      <c r="E192" s="1275"/>
      <c r="F192" s="1246"/>
      <c r="G192" s="1213"/>
      <c r="H192" s="1213"/>
      <c r="I192" s="1214"/>
      <c r="J192" s="1215"/>
      <c r="K192" s="1282"/>
      <c r="L192" s="1240"/>
      <c r="M192" s="1241"/>
      <c r="N192" s="1240"/>
      <c r="O192" s="1029"/>
      <c r="P192" s="1241"/>
      <c r="Q192" s="1241"/>
      <c r="R192" s="1237"/>
      <c r="T192" s="22">
        <v>8</v>
      </c>
    </row>
    <row r="193" spans="2:20" ht="17.100000000000001" customHeight="1" x14ac:dyDescent="0.25">
      <c r="B193" s="1237"/>
      <c r="C193" s="1237"/>
      <c r="D193" s="1351"/>
      <c r="E193" s="1275"/>
      <c r="F193" s="1246"/>
      <c r="G193" s="1213"/>
      <c r="H193" s="1213"/>
      <c r="I193" s="1214"/>
      <c r="J193" s="1215"/>
      <c r="K193" s="1239"/>
      <c r="L193" s="1240"/>
      <c r="M193" s="1241"/>
      <c r="N193" s="1240"/>
      <c r="O193" s="1029"/>
      <c r="P193" s="1241"/>
      <c r="Q193" s="1241"/>
      <c r="R193" s="1237"/>
    </row>
    <row r="194" spans="2:20" ht="17.100000000000001" customHeight="1" x14ac:dyDescent="0.25">
      <c r="B194" s="1237"/>
      <c r="C194" s="1237"/>
      <c r="D194" s="1351"/>
      <c r="E194" s="1275"/>
      <c r="F194" s="1246"/>
      <c r="G194" s="1213"/>
      <c r="H194" s="1213"/>
      <c r="I194" s="1214"/>
      <c r="J194" s="1215"/>
      <c r="K194" s="1239"/>
      <c r="L194" s="1240"/>
      <c r="M194" s="1241"/>
      <c r="N194" s="1240"/>
      <c r="O194" s="1029"/>
      <c r="P194" s="1241"/>
      <c r="Q194" s="1241"/>
      <c r="R194" s="1237"/>
    </row>
    <row r="195" spans="2:20" ht="17.100000000000001" customHeight="1" x14ac:dyDescent="0.25">
      <c r="B195" s="1237"/>
      <c r="C195" s="1237"/>
      <c r="D195" s="1351"/>
      <c r="E195" s="1275"/>
      <c r="F195" s="1246"/>
      <c r="G195" s="1213"/>
      <c r="H195" s="1213"/>
      <c r="I195" s="1214"/>
      <c r="J195" s="1215"/>
      <c r="K195" s="1239"/>
      <c r="L195" s="1240"/>
      <c r="M195" s="1241"/>
      <c r="N195" s="1240"/>
      <c r="O195" s="1029"/>
      <c r="P195" s="1241"/>
      <c r="Q195" s="1241"/>
      <c r="R195" s="1237"/>
    </row>
    <row r="196" spans="2:20" ht="17.100000000000001" customHeight="1" x14ac:dyDescent="0.25">
      <c r="B196" s="1237"/>
      <c r="C196" s="1237"/>
      <c r="D196" s="1351"/>
      <c r="E196" s="1275"/>
      <c r="F196" s="1246"/>
      <c r="G196" s="1213"/>
      <c r="H196" s="1213"/>
      <c r="I196" s="1214"/>
      <c r="J196" s="1215"/>
      <c r="K196" s="1282"/>
      <c r="L196" s="1240"/>
      <c r="M196" s="1241"/>
      <c r="N196" s="1240"/>
      <c r="O196" s="1029"/>
      <c r="P196" s="1241"/>
      <c r="Q196" s="1241"/>
      <c r="R196" s="1237"/>
      <c r="T196" s="22">
        <v>9</v>
      </c>
    </row>
    <row r="197" spans="2:20" ht="17.100000000000001" customHeight="1" x14ac:dyDescent="0.25">
      <c r="B197" s="1237"/>
      <c r="C197" s="1237"/>
      <c r="D197" s="1351"/>
      <c r="E197" s="1275"/>
      <c r="F197" s="1246"/>
      <c r="G197" s="1213"/>
      <c r="H197" s="1213"/>
      <c r="I197" s="1214"/>
      <c r="J197" s="1215"/>
      <c r="K197" s="1282"/>
      <c r="L197" s="1240"/>
      <c r="M197" s="1241"/>
      <c r="N197" s="1240"/>
      <c r="O197" s="1029"/>
      <c r="P197" s="1241"/>
      <c r="Q197" s="1241"/>
      <c r="R197" s="1237"/>
    </row>
    <row r="198" spans="2:20" ht="17.100000000000001" customHeight="1" x14ac:dyDescent="0.25">
      <c r="B198" s="1237"/>
      <c r="C198" s="1237"/>
      <c r="D198" s="1351"/>
      <c r="E198" s="1275"/>
      <c r="F198" s="1246"/>
      <c r="G198" s="1213"/>
      <c r="H198" s="1213"/>
      <c r="I198" s="1214"/>
      <c r="J198" s="1215"/>
      <c r="K198" s="1282"/>
      <c r="L198" s="1240"/>
      <c r="M198" s="1241"/>
      <c r="N198" s="1240"/>
      <c r="O198" s="1029"/>
      <c r="P198" s="1241"/>
      <c r="Q198" s="1241"/>
      <c r="R198" s="1237"/>
    </row>
    <row r="199" spans="2:20" ht="17.100000000000001" customHeight="1" x14ac:dyDescent="0.25">
      <c r="B199" s="1237"/>
      <c r="C199" s="1237"/>
      <c r="D199" s="1351"/>
      <c r="E199" s="1275"/>
      <c r="F199" s="1246"/>
      <c r="G199" s="1213"/>
      <c r="H199" s="1213"/>
      <c r="I199" s="1214"/>
      <c r="J199" s="1215"/>
      <c r="K199" s="1282"/>
      <c r="L199" s="1240"/>
      <c r="M199" s="1241"/>
      <c r="N199" s="1240"/>
      <c r="O199" s="1029"/>
      <c r="P199" s="1241"/>
      <c r="Q199" s="1241"/>
      <c r="R199" s="1237"/>
    </row>
    <row r="200" spans="2:20" ht="17.100000000000001" customHeight="1" x14ac:dyDescent="0.25">
      <c r="B200" s="1237"/>
      <c r="C200" s="1237"/>
      <c r="D200" s="1351"/>
      <c r="E200" s="1275"/>
      <c r="F200" s="1246"/>
      <c r="G200" s="1213"/>
      <c r="H200" s="1213"/>
      <c r="I200" s="1214"/>
      <c r="J200" s="1215"/>
      <c r="K200" s="1239"/>
      <c r="L200" s="1240"/>
      <c r="M200" s="1241"/>
      <c r="N200" s="1240"/>
      <c r="O200" s="1029"/>
      <c r="P200" s="1241"/>
      <c r="Q200" s="1241"/>
      <c r="R200" s="1237"/>
    </row>
    <row r="201" spans="2:20" ht="17.100000000000001" customHeight="1" x14ac:dyDescent="0.25">
      <c r="B201" s="1237"/>
      <c r="C201" s="1237"/>
      <c r="D201" s="1351"/>
      <c r="E201" s="1275"/>
      <c r="F201" s="1246"/>
      <c r="G201" s="1213"/>
      <c r="H201" s="1213"/>
      <c r="I201" s="1214"/>
      <c r="J201" s="1215"/>
      <c r="K201" s="1239"/>
      <c r="L201" s="1240"/>
      <c r="M201" s="1241"/>
      <c r="N201" s="1240"/>
      <c r="O201" s="1029"/>
      <c r="P201" s="1241"/>
      <c r="Q201" s="1241"/>
      <c r="R201" s="1237"/>
    </row>
    <row r="202" spans="2:20" ht="17.100000000000001" customHeight="1" x14ac:dyDescent="0.25">
      <c r="B202" s="1237"/>
      <c r="C202" s="1237"/>
      <c r="D202" s="1351"/>
      <c r="E202" s="1275"/>
      <c r="F202" s="1246"/>
      <c r="G202" s="1213"/>
      <c r="H202" s="1213"/>
      <c r="I202" s="1214"/>
      <c r="J202" s="1215"/>
      <c r="K202" s="1239"/>
      <c r="L202" s="1240"/>
      <c r="M202" s="1241"/>
      <c r="N202" s="1240"/>
      <c r="O202" s="1029"/>
      <c r="P202" s="1241"/>
      <c r="Q202" s="1241"/>
      <c r="R202" s="1237"/>
    </row>
    <row r="203" spans="2:20" ht="17.100000000000001" customHeight="1" x14ac:dyDescent="0.25">
      <c r="B203" s="1237"/>
      <c r="C203" s="1237"/>
      <c r="D203" s="1351"/>
      <c r="E203" s="1275"/>
      <c r="F203" s="1246"/>
      <c r="G203" s="1213"/>
      <c r="H203" s="1213"/>
      <c r="I203" s="1214"/>
      <c r="J203" s="1215"/>
      <c r="K203" s="1239"/>
      <c r="L203" s="1240"/>
      <c r="M203" s="1241"/>
      <c r="N203" s="1240"/>
      <c r="O203" s="1029"/>
      <c r="P203" s="1241"/>
      <c r="Q203" s="1241"/>
      <c r="R203" s="1237"/>
    </row>
    <row r="204" spans="2:20" ht="17.100000000000001" customHeight="1" x14ac:dyDescent="0.25">
      <c r="B204" s="1237"/>
      <c r="C204" s="1237"/>
      <c r="D204" s="1351"/>
      <c r="E204" s="1275"/>
      <c r="F204" s="1246"/>
      <c r="G204" s="1213"/>
      <c r="H204" s="1213"/>
      <c r="I204" s="1214"/>
      <c r="J204" s="1215"/>
      <c r="K204" s="1239"/>
      <c r="L204" s="1240"/>
      <c r="M204" s="1241"/>
      <c r="N204" s="1240"/>
      <c r="O204" s="1029"/>
      <c r="P204" s="1241"/>
      <c r="Q204" s="1241"/>
      <c r="R204" s="1237"/>
    </row>
    <row r="205" spans="2:20" ht="17.100000000000001" customHeight="1" x14ac:dyDescent="0.25">
      <c r="B205" s="1237"/>
      <c r="C205" s="1237"/>
      <c r="D205" s="1351"/>
      <c r="E205" s="1275"/>
      <c r="F205" s="1246"/>
      <c r="G205" s="1213"/>
      <c r="H205" s="1213"/>
      <c r="I205" s="1214"/>
      <c r="J205" s="1215"/>
      <c r="K205" s="1239"/>
      <c r="L205" s="1240"/>
      <c r="M205" s="1241"/>
      <c r="N205" s="1240"/>
      <c r="O205" s="1029"/>
      <c r="P205" s="1241"/>
      <c r="Q205" s="1241"/>
      <c r="R205" s="1237"/>
    </row>
    <row r="206" spans="2:20" ht="17.100000000000001" customHeight="1" x14ac:dyDescent="0.25">
      <c r="B206" s="1237"/>
      <c r="C206" s="1237"/>
      <c r="D206" s="1351"/>
      <c r="E206" s="1275"/>
      <c r="F206" s="1246"/>
      <c r="G206" s="1213"/>
      <c r="H206" s="1213"/>
      <c r="I206" s="1214"/>
      <c r="J206" s="1215"/>
      <c r="K206" s="1239"/>
      <c r="L206" s="1240"/>
      <c r="M206" s="1241"/>
      <c r="N206" s="1240"/>
      <c r="O206" s="1029"/>
      <c r="P206" s="1241"/>
      <c r="Q206" s="1241"/>
      <c r="R206" s="1237"/>
    </row>
    <row r="207" spans="2:20" ht="17.100000000000001" customHeight="1" x14ac:dyDescent="0.25">
      <c r="B207" s="1237"/>
      <c r="C207" s="1237"/>
      <c r="D207" s="1351"/>
      <c r="E207" s="1275"/>
      <c r="F207" s="1246"/>
      <c r="G207" s="1213"/>
      <c r="H207" s="1213"/>
      <c r="I207" s="1214"/>
      <c r="J207" s="1215"/>
      <c r="K207" s="1239"/>
      <c r="L207" s="1240"/>
      <c r="M207" s="1241"/>
      <c r="N207" s="1240"/>
      <c r="O207" s="1029"/>
      <c r="P207" s="1241"/>
      <c r="Q207" s="1241"/>
      <c r="R207" s="1237"/>
    </row>
    <row r="208" spans="2:20" ht="17.100000000000001" customHeight="1" x14ac:dyDescent="0.25">
      <c r="B208" s="1237"/>
      <c r="C208" s="1237"/>
      <c r="D208" s="1351"/>
      <c r="E208" s="1275"/>
      <c r="F208" s="1246"/>
      <c r="G208" s="1213"/>
      <c r="H208" s="1213"/>
      <c r="I208" s="1214"/>
      <c r="J208" s="1215"/>
      <c r="K208" s="1239"/>
      <c r="L208" s="1240"/>
      <c r="M208" s="1241"/>
      <c r="N208" s="1240"/>
      <c r="O208" s="1029"/>
      <c r="P208" s="1241"/>
      <c r="Q208" s="1241"/>
      <c r="R208" s="1237"/>
    </row>
    <row r="209" spans="2:18" ht="17.100000000000001" customHeight="1" x14ac:dyDescent="0.25">
      <c r="B209" s="1237"/>
      <c r="C209" s="1237"/>
      <c r="D209" s="1351"/>
      <c r="E209" s="1275"/>
      <c r="F209" s="1246"/>
      <c r="G209" s="1213"/>
      <c r="H209" s="1213"/>
      <c r="I209" s="1214"/>
      <c r="J209" s="1215"/>
      <c r="K209" s="1239"/>
      <c r="L209" s="1240"/>
      <c r="M209" s="1241"/>
      <c r="N209" s="1240"/>
      <c r="O209" s="1029"/>
      <c r="P209" s="1241"/>
      <c r="Q209" s="1241"/>
      <c r="R209" s="1237"/>
    </row>
    <row r="210" spans="2:18" ht="17.100000000000001" customHeight="1" x14ac:dyDescent="0.25">
      <c r="B210" s="1237"/>
      <c r="C210" s="1237"/>
      <c r="D210" s="1351"/>
      <c r="E210" s="1275"/>
      <c r="F210" s="1246"/>
      <c r="G210" s="1213"/>
      <c r="H210" s="1213"/>
      <c r="I210" s="1214"/>
      <c r="J210" s="1215"/>
      <c r="K210" s="1239"/>
      <c r="L210" s="1240"/>
      <c r="M210" s="1241"/>
      <c r="N210" s="1240"/>
      <c r="O210" s="1029"/>
      <c r="P210" s="1241"/>
      <c r="Q210" s="1241"/>
      <c r="R210" s="1237"/>
    </row>
    <row r="211" spans="2:18" ht="17.100000000000001" customHeight="1" x14ac:dyDescent="0.25">
      <c r="B211" s="1237"/>
      <c r="C211" s="1237"/>
      <c r="D211" s="1351"/>
      <c r="E211" s="1275"/>
      <c r="F211" s="1246"/>
      <c r="G211" s="1213"/>
      <c r="H211" s="1213"/>
      <c r="I211" s="1214"/>
      <c r="J211" s="1215"/>
      <c r="K211" s="1239"/>
      <c r="L211" s="1240"/>
      <c r="M211" s="1241"/>
      <c r="N211" s="1240"/>
      <c r="O211" s="1029"/>
      <c r="P211" s="1241"/>
      <c r="Q211" s="1241"/>
      <c r="R211" s="1237"/>
    </row>
    <row r="212" spans="2:18" ht="17.100000000000001" customHeight="1" x14ac:dyDescent="0.25">
      <c r="B212" s="1237"/>
      <c r="C212" s="1237"/>
      <c r="D212" s="1351"/>
      <c r="E212" s="1275"/>
      <c r="F212" s="1246"/>
      <c r="G212" s="1213"/>
      <c r="H212" s="1213"/>
      <c r="I212" s="1214"/>
      <c r="J212" s="1215"/>
      <c r="K212" s="1239"/>
      <c r="L212" s="1240"/>
      <c r="M212" s="1241"/>
      <c r="N212" s="1240"/>
      <c r="O212" s="1029"/>
      <c r="P212" s="1241"/>
      <c r="Q212" s="1241"/>
      <c r="R212" s="1237"/>
    </row>
    <row r="213" spans="2:18" ht="17.100000000000001" customHeight="1" x14ac:dyDescent="0.25">
      <c r="B213" s="1237"/>
      <c r="C213" s="1237"/>
      <c r="D213" s="1351"/>
      <c r="E213" s="1275"/>
      <c r="F213" s="1246"/>
      <c r="G213" s="1213"/>
      <c r="H213" s="1213"/>
      <c r="I213" s="1214"/>
      <c r="J213" s="1215"/>
      <c r="K213" s="1282"/>
      <c r="L213" s="1240"/>
      <c r="M213" s="1241"/>
      <c r="N213" s="1240"/>
      <c r="O213" s="1029"/>
      <c r="P213" s="1241"/>
      <c r="Q213" s="1241"/>
      <c r="R213" s="1237"/>
    </row>
    <row r="214" spans="2:18" ht="17.100000000000001" customHeight="1" x14ac:dyDescent="0.25">
      <c r="B214" s="1237"/>
      <c r="C214" s="1237"/>
      <c r="D214" s="1351"/>
      <c r="E214" s="1275"/>
      <c r="F214" s="1246"/>
      <c r="G214" s="1213"/>
      <c r="H214" s="1213"/>
      <c r="I214" s="1214"/>
      <c r="J214" s="1215"/>
      <c r="K214" s="1239"/>
      <c r="L214" s="1240"/>
      <c r="M214" s="1241"/>
      <c r="N214" s="1240"/>
      <c r="O214" s="1029"/>
      <c r="P214" s="1241"/>
      <c r="Q214" s="1241"/>
      <c r="R214" s="1237"/>
    </row>
    <row r="215" spans="2:18" ht="17.100000000000001" customHeight="1" x14ac:dyDescent="0.25">
      <c r="B215" s="1237"/>
      <c r="C215" s="1237"/>
      <c r="D215" s="1351"/>
      <c r="E215" s="1275"/>
      <c r="F215" s="1246"/>
      <c r="G215" s="1213"/>
      <c r="H215" s="1213"/>
      <c r="I215" s="1214"/>
      <c r="J215" s="1215"/>
      <c r="K215" s="1239"/>
      <c r="L215" s="1240"/>
      <c r="M215" s="1241"/>
      <c r="N215" s="1240"/>
      <c r="O215" s="1029"/>
      <c r="P215" s="1241"/>
      <c r="Q215" s="1241"/>
      <c r="R215" s="1237"/>
    </row>
    <row r="216" spans="2:18" ht="17.100000000000001" customHeight="1" x14ac:dyDescent="0.25">
      <c r="B216" s="1237"/>
      <c r="C216" s="1237"/>
      <c r="D216" s="1351"/>
      <c r="E216" s="1275"/>
      <c r="F216" s="1246"/>
      <c r="G216" s="1213"/>
      <c r="H216" s="1213"/>
      <c r="I216" s="1214"/>
      <c r="J216" s="1215"/>
      <c r="K216" s="1239"/>
      <c r="L216" s="1240"/>
      <c r="M216" s="1241"/>
      <c r="N216" s="1240"/>
      <c r="O216" s="1029"/>
      <c r="P216" s="1241"/>
      <c r="Q216" s="1241"/>
      <c r="R216" s="1237"/>
    </row>
    <row r="217" spans="2:18" ht="17.100000000000001" customHeight="1" x14ac:dyDescent="0.25">
      <c r="B217" s="1237"/>
      <c r="C217" s="1237"/>
      <c r="D217" s="1351"/>
      <c r="E217" s="1275"/>
      <c r="F217" s="1246"/>
      <c r="G217" s="1213"/>
      <c r="H217" s="1213"/>
      <c r="I217" s="1214"/>
      <c r="J217" s="1215"/>
      <c r="K217" s="1239"/>
      <c r="L217" s="1240"/>
      <c r="M217" s="1241"/>
      <c r="N217" s="1240"/>
      <c r="O217" s="1029"/>
      <c r="P217" s="1241"/>
      <c r="Q217" s="1241"/>
      <c r="R217" s="1237"/>
    </row>
    <row r="218" spans="2:18" ht="17.100000000000001" customHeight="1" x14ac:dyDescent="0.25">
      <c r="B218" s="1237"/>
      <c r="C218" s="1237"/>
      <c r="D218" s="1351"/>
      <c r="E218" s="1275"/>
      <c r="F218" s="1246"/>
      <c r="G218" s="1213"/>
      <c r="H218" s="1213"/>
      <c r="I218" s="1214"/>
      <c r="J218" s="1215"/>
      <c r="K218" s="1239"/>
      <c r="L218" s="1240"/>
      <c r="M218" s="1241"/>
      <c r="N218" s="1240"/>
      <c r="O218" s="1029"/>
      <c r="P218" s="1241"/>
      <c r="Q218" s="1241"/>
      <c r="R218" s="1237"/>
    </row>
    <row r="219" spans="2:18" ht="17.100000000000001" customHeight="1" x14ac:dyDescent="0.25">
      <c r="B219" s="1237"/>
      <c r="C219" s="1237"/>
      <c r="D219" s="1351"/>
      <c r="E219" s="1275"/>
      <c r="F219" s="1246"/>
      <c r="G219" s="1213"/>
      <c r="H219" s="1213"/>
      <c r="I219" s="1214"/>
      <c r="J219" s="1215"/>
      <c r="K219" s="1239"/>
      <c r="L219" s="1240"/>
      <c r="M219" s="1241"/>
      <c r="N219" s="1240"/>
      <c r="O219" s="1029"/>
      <c r="P219" s="1241"/>
      <c r="Q219" s="1241"/>
      <c r="R219" s="1237"/>
    </row>
    <row r="220" spans="2:18" ht="17.100000000000001" customHeight="1" x14ac:dyDescent="0.25">
      <c r="B220" s="1237"/>
      <c r="C220" s="1237"/>
      <c r="D220" s="1351"/>
      <c r="E220" s="1275"/>
      <c r="F220" s="1246"/>
      <c r="G220" s="1213"/>
      <c r="H220" s="1213"/>
      <c r="I220" s="1214"/>
      <c r="J220" s="1215"/>
      <c r="K220" s="1239"/>
      <c r="L220" s="1240"/>
      <c r="M220" s="1241"/>
      <c r="N220" s="1240"/>
      <c r="O220" s="1029"/>
      <c r="P220" s="1241"/>
      <c r="Q220" s="1241"/>
      <c r="R220" s="1237"/>
    </row>
    <row r="221" spans="2:18" ht="17.100000000000001" customHeight="1" x14ac:dyDescent="0.25">
      <c r="B221" s="1237"/>
      <c r="C221" s="1237"/>
      <c r="D221" s="1351"/>
      <c r="E221" s="1275"/>
      <c r="F221" s="1246"/>
      <c r="G221" s="1213"/>
      <c r="H221" s="1213"/>
      <c r="I221" s="1214"/>
      <c r="J221" s="1215"/>
      <c r="K221" s="1239"/>
      <c r="L221" s="1240"/>
      <c r="M221" s="1241"/>
      <c r="N221" s="1240"/>
      <c r="O221" s="1029"/>
      <c r="P221" s="1241"/>
      <c r="Q221" s="1241"/>
      <c r="R221" s="1237"/>
    </row>
    <row r="222" spans="2:18" ht="17.100000000000001" customHeight="1" x14ac:dyDescent="0.25">
      <c r="B222" s="1237"/>
      <c r="C222" s="1237"/>
      <c r="D222" s="1351"/>
      <c r="E222" s="1275"/>
      <c r="F222" s="1246"/>
      <c r="G222" s="1213"/>
      <c r="H222" s="1213"/>
      <c r="I222" s="1214"/>
      <c r="J222" s="1215"/>
      <c r="K222" s="1239"/>
      <c r="L222" s="1240"/>
      <c r="M222" s="1241"/>
      <c r="N222" s="1240"/>
      <c r="O222" s="1029"/>
      <c r="P222" s="1241"/>
      <c r="Q222" s="1241"/>
      <c r="R222" s="1237"/>
    </row>
    <row r="223" spans="2:18" ht="17.100000000000001" customHeight="1" x14ac:dyDescent="0.25">
      <c r="B223" s="1237"/>
      <c r="C223" s="1237"/>
      <c r="D223" s="1351"/>
      <c r="E223" s="1275"/>
      <c r="F223" s="1246"/>
      <c r="G223" s="1213"/>
      <c r="H223" s="1213"/>
      <c r="I223" s="1214"/>
      <c r="J223" s="1215"/>
      <c r="K223" s="1239"/>
      <c r="L223" s="1240"/>
      <c r="M223" s="1241"/>
      <c r="N223" s="1240"/>
      <c r="O223" s="1029"/>
      <c r="P223" s="1241"/>
      <c r="Q223" s="1241"/>
      <c r="R223" s="1237"/>
    </row>
    <row r="224" spans="2:18" ht="17.100000000000001" customHeight="1" x14ac:dyDescent="0.25">
      <c r="B224" s="1237"/>
      <c r="C224" s="1237"/>
      <c r="D224" s="1351"/>
      <c r="E224" s="1275"/>
      <c r="F224" s="1246"/>
      <c r="G224" s="1213"/>
      <c r="H224" s="1213"/>
      <c r="I224" s="1214"/>
      <c r="J224" s="1215"/>
      <c r="K224" s="1239"/>
      <c r="L224" s="1240"/>
      <c r="M224" s="1241"/>
      <c r="N224" s="1240"/>
      <c r="O224" s="1029"/>
      <c r="P224" s="1241"/>
      <c r="Q224" s="1241"/>
      <c r="R224" s="1237"/>
    </row>
    <row r="225" spans="2:18" ht="17.100000000000001" customHeight="1" x14ac:dyDescent="0.25">
      <c r="B225" s="1237"/>
      <c r="C225" s="1237"/>
      <c r="D225" s="1351"/>
      <c r="E225" s="1275"/>
      <c r="F225" s="1246"/>
      <c r="G225" s="1213"/>
      <c r="H225" s="1213"/>
      <c r="I225" s="1214"/>
      <c r="J225" s="1215"/>
      <c r="K225" s="1239"/>
      <c r="L225" s="1240"/>
      <c r="M225" s="1241"/>
      <c r="N225" s="1240"/>
      <c r="O225" s="1029"/>
      <c r="P225" s="1241"/>
      <c r="Q225" s="1241"/>
      <c r="R225" s="1237"/>
    </row>
    <row r="226" spans="2:18" ht="17.100000000000001" customHeight="1" x14ac:dyDescent="0.25">
      <c r="B226" s="1237"/>
      <c r="C226" s="1237"/>
      <c r="D226" s="1351"/>
      <c r="E226" s="1275"/>
      <c r="F226" s="1246"/>
      <c r="G226" s="1213"/>
      <c r="H226" s="1213"/>
      <c r="I226" s="1214"/>
      <c r="J226" s="1215"/>
      <c r="K226" s="1239"/>
      <c r="L226" s="1240"/>
      <c r="M226" s="1241"/>
      <c r="N226" s="1240"/>
      <c r="O226" s="1029"/>
      <c r="P226" s="1241"/>
      <c r="Q226" s="1241"/>
      <c r="R226" s="1237"/>
    </row>
    <row r="227" spans="2:18" ht="17.100000000000001" customHeight="1" x14ac:dyDescent="0.25">
      <c r="B227" s="1237"/>
      <c r="C227" s="1237"/>
      <c r="D227" s="1351"/>
      <c r="E227" s="1275"/>
      <c r="F227" s="1246"/>
      <c r="G227" s="1213"/>
      <c r="H227" s="1213"/>
      <c r="I227" s="1214"/>
      <c r="J227" s="1215"/>
      <c r="K227" s="1239"/>
      <c r="L227" s="1240"/>
      <c r="M227" s="1241"/>
      <c r="N227" s="1240"/>
      <c r="O227" s="1029"/>
      <c r="P227" s="1241"/>
      <c r="Q227" s="1241"/>
      <c r="R227" s="1237"/>
    </row>
    <row r="228" spans="2:18" ht="17.100000000000001" customHeight="1" x14ac:dyDescent="0.25">
      <c r="B228" s="1237"/>
      <c r="C228" s="1237"/>
      <c r="D228" s="1351"/>
      <c r="E228" s="1275"/>
      <c r="F228" s="1246"/>
      <c r="G228" s="1213"/>
      <c r="H228" s="1213"/>
      <c r="I228" s="1214"/>
      <c r="J228" s="1215"/>
      <c r="K228" s="1239"/>
      <c r="L228" s="1240"/>
      <c r="M228" s="1241"/>
      <c r="N228" s="1240"/>
      <c r="O228" s="1029"/>
      <c r="P228" s="1241"/>
      <c r="Q228" s="1241"/>
      <c r="R228" s="1237"/>
    </row>
    <row r="229" spans="2:18" ht="17.100000000000001" customHeight="1" x14ac:dyDescent="0.25">
      <c r="B229" s="1237"/>
      <c r="C229" s="1237"/>
      <c r="D229" s="1351"/>
      <c r="E229" s="1275"/>
      <c r="F229" s="1246"/>
      <c r="G229" s="1213"/>
      <c r="H229" s="1213"/>
      <c r="I229" s="1214"/>
      <c r="J229" s="1215"/>
      <c r="K229" s="1239"/>
      <c r="L229" s="1240"/>
      <c r="M229" s="1241"/>
      <c r="N229" s="1240"/>
      <c r="O229" s="1029"/>
      <c r="P229" s="1241"/>
      <c r="Q229" s="1241"/>
      <c r="R229" s="1237"/>
    </row>
    <row r="230" spans="2:18" ht="17.100000000000001" customHeight="1" x14ac:dyDescent="0.25">
      <c r="B230" s="1237"/>
      <c r="C230" s="1237"/>
      <c r="D230" s="1351"/>
      <c r="E230" s="1275"/>
      <c r="F230" s="1246"/>
      <c r="G230" s="1213"/>
      <c r="H230" s="1213"/>
      <c r="I230" s="1214"/>
      <c r="J230" s="1215"/>
      <c r="K230" s="1239"/>
      <c r="L230" s="1240"/>
      <c r="M230" s="1241"/>
      <c r="N230" s="1240"/>
      <c r="O230" s="1029"/>
      <c r="P230" s="1241"/>
      <c r="Q230" s="1241"/>
      <c r="R230" s="1237"/>
    </row>
    <row r="231" spans="2:18" ht="17.100000000000001" customHeight="1" x14ac:dyDescent="0.25">
      <c r="B231" s="1237"/>
      <c r="C231" s="1237"/>
      <c r="D231" s="1351"/>
      <c r="E231" s="1275"/>
      <c r="F231" s="1246"/>
      <c r="G231" s="1213"/>
      <c r="H231" s="1213"/>
      <c r="I231" s="1214"/>
      <c r="J231" s="1215"/>
      <c r="K231" s="1239"/>
      <c r="L231" s="1240"/>
      <c r="M231" s="1241"/>
      <c r="N231" s="1240"/>
      <c r="O231" s="1029"/>
      <c r="P231" s="1241"/>
      <c r="Q231" s="1241"/>
      <c r="R231" s="1237"/>
    </row>
    <row r="232" spans="2:18" ht="17.100000000000001" customHeight="1" x14ac:dyDescent="0.25">
      <c r="B232" s="1237"/>
      <c r="C232" s="1237"/>
      <c r="D232" s="1351"/>
      <c r="E232" s="1275"/>
      <c r="F232" s="1246"/>
      <c r="G232" s="1213"/>
      <c r="H232" s="1213"/>
      <c r="I232" s="1214"/>
      <c r="J232" s="1215"/>
      <c r="K232" s="1239"/>
      <c r="L232" s="1240"/>
      <c r="M232" s="1241"/>
      <c r="N232" s="1240"/>
      <c r="O232" s="1029"/>
      <c r="P232" s="1241"/>
      <c r="Q232" s="1241"/>
      <c r="R232" s="1237"/>
    </row>
    <row r="233" spans="2:18" ht="17.100000000000001" customHeight="1" x14ac:dyDescent="0.25">
      <c r="B233" s="1237"/>
      <c r="C233" s="1237"/>
      <c r="D233" s="1351"/>
      <c r="E233" s="1275"/>
      <c r="F233" s="1246"/>
      <c r="G233" s="1213"/>
      <c r="H233" s="1213"/>
      <c r="I233" s="1214"/>
      <c r="J233" s="1215"/>
      <c r="K233" s="1239"/>
      <c r="L233" s="1240"/>
      <c r="M233" s="1241"/>
      <c r="N233" s="1240"/>
      <c r="O233" s="1029"/>
      <c r="P233" s="1241"/>
      <c r="Q233" s="1241"/>
      <c r="R233" s="1237"/>
    </row>
    <row r="234" spans="2:18" ht="17.100000000000001" customHeight="1" x14ac:dyDescent="0.25">
      <c r="B234" s="1237"/>
      <c r="C234" s="1237"/>
      <c r="D234" s="1351"/>
      <c r="E234" s="1275"/>
      <c r="F234" s="1246"/>
      <c r="G234" s="1213"/>
      <c r="H234" s="1213"/>
      <c r="I234" s="1214"/>
      <c r="J234" s="1215"/>
      <c r="K234" s="1239"/>
      <c r="L234" s="1240"/>
      <c r="M234" s="1241"/>
      <c r="N234" s="1240"/>
      <c r="O234" s="1029"/>
      <c r="P234" s="1241"/>
      <c r="Q234" s="1241"/>
      <c r="R234" s="1237"/>
    </row>
    <row r="235" spans="2:18" ht="17.100000000000001" customHeight="1" x14ac:dyDescent="0.25">
      <c r="B235" s="1237"/>
      <c r="C235" s="1237"/>
      <c r="D235" s="1351"/>
      <c r="E235" s="1275"/>
      <c r="F235" s="1246"/>
      <c r="G235" s="1213"/>
      <c r="H235" s="1213"/>
      <c r="I235" s="1214"/>
      <c r="J235" s="1215"/>
      <c r="K235" s="1239"/>
      <c r="L235" s="1240"/>
      <c r="M235" s="1241"/>
      <c r="N235" s="1240"/>
      <c r="O235" s="1029"/>
      <c r="P235" s="1241"/>
      <c r="Q235" s="1241"/>
      <c r="R235" s="1237"/>
    </row>
    <row r="236" spans="2:18" ht="17.100000000000001" customHeight="1" x14ac:dyDescent="0.25">
      <c r="B236" s="1237"/>
      <c r="C236" s="1237"/>
      <c r="D236" s="1351"/>
      <c r="E236" s="1275"/>
      <c r="F236" s="1246"/>
      <c r="G236" s="1213"/>
      <c r="H236" s="1213"/>
      <c r="I236" s="1214"/>
      <c r="J236" s="1215"/>
      <c r="K236" s="1239"/>
      <c r="L236" s="1240"/>
      <c r="M236" s="1241"/>
      <c r="N236" s="1240"/>
      <c r="O236" s="1029"/>
      <c r="P236" s="1241"/>
      <c r="Q236" s="1241"/>
      <c r="R236" s="1237"/>
    </row>
    <row r="237" spans="2:18" ht="17.100000000000001" customHeight="1" x14ac:dyDescent="0.25">
      <c r="B237" s="1237"/>
      <c r="C237" s="1237"/>
      <c r="D237" s="1351"/>
      <c r="E237" s="1275"/>
      <c r="F237" s="1246"/>
      <c r="G237" s="1213"/>
      <c r="H237" s="1213"/>
      <c r="I237" s="1214"/>
      <c r="J237" s="1215"/>
      <c r="K237" s="1239"/>
      <c r="L237" s="1240"/>
      <c r="M237" s="1241"/>
      <c r="N237" s="1240"/>
      <c r="O237" s="1029"/>
      <c r="P237" s="1241"/>
      <c r="Q237" s="1241"/>
      <c r="R237" s="1237"/>
    </row>
    <row r="238" spans="2:18" ht="17.100000000000001" customHeight="1" x14ac:dyDescent="0.25">
      <c r="B238" s="1237"/>
      <c r="C238" s="1237"/>
      <c r="D238" s="1351"/>
      <c r="E238" s="1275"/>
      <c r="F238" s="1246"/>
      <c r="G238" s="1213"/>
      <c r="H238" s="1213"/>
      <c r="I238" s="1214"/>
      <c r="J238" s="1215"/>
      <c r="K238" s="1239"/>
      <c r="L238" s="1240"/>
      <c r="M238" s="1241"/>
      <c r="N238" s="1240"/>
      <c r="O238" s="1029"/>
      <c r="P238" s="1241"/>
      <c r="Q238" s="1241"/>
      <c r="R238" s="1237"/>
    </row>
    <row r="239" spans="2:18" ht="17.100000000000001" customHeight="1" x14ac:dyDescent="0.25">
      <c r="B239" s="1237"/>
      <c r="C239" s="1237"/>
      <c r="D239" s="1351"/>
      <c r="E239" s="1275"/>
      <c r="F239" s="1246"/>
      <c r="G239" s="1213"/>
      <c r="H239" s="1213"/>
      <c r="I239" s="1214"/>
      <c r="J239" s="1215"/>
      <c r="K239" s="1239"/>
      <c r="L239" s="1240"/>
      <c r="M239" s="1241"/>
      <c r="N239" s="1240"/>
      <c r="O239" s="1029"/>
      <c r="P239" s="1241"/>
      <c r="Q239" s="1241"/>
      <c r="R239" s="1237"/>
    </row>
    <row r="240" spans="2:18" ht="17.100000000000001" customHeight="1" x14ac:dyDescent="0.25">
      <c r="B240" s="1237"/>
      <c r="C240" s="1237"/>
      <c r="D240" s="1351"/>
      <c r="E240" s="1275"/>
      <c r="F240" s="1246"/>
      <c r="G240" s="1213"/>
      <c r="H240" s="1213"/>
      <c r="I240" s="1214"/>
      <c r="J240" s="1215"/>
      <c r="K240" s="1239"/>
      <c r="L240" s="1240"/>
      <c r="M240" s="1241"/>
      <c r="N240" s="1240"/>
      <c r="O240" s="1029"/>
      <c r="P240" s="1241"/>
      <c r="Q240" s="1241"/>
      <c r="R240" s="1237"/>
    </row>
    <row r="241" spans="2:18" ht="17.100000000000001" customHeight="1" x14ac:dyDescent="0.25">
      <c r="B241" s="1237"/>
      <c r="C241" s="1237"/>
      <c r="D241" s="1351"/>
      <c r="E241" s="1275"/>
      <c r="F241" s="1246"/>
      <c r="G241" s="1213"/>
      <c r="H241" s="1213"/>
      <c r="I241" s="1214"/>
      <c r="J241" s="1215"/>
      <c r="K241" s="1239"/>
      <c r="L241" s="1240"/>
      <c r="M241" s="1241"/>
      <c r="N241" s="1240"/>
      <c r="O241" s="1029"/>
      <c r="P241" s="1241"/>
      <c r="Q241" s="1241"/>
      <c r="R241" s="1237"/>
    </row>
    <row r="242" spans="2:18" ht="17.100000000000001" customHeight="1" x14ac:dyDescent="0.25">
      <c r="B242" s="1237"/>
      <c r="C242" s="1237"/>
      <c r="D242" s="1351"/>
      <c r="E242" s="1275"/>
      <c r="F242" s="1246"/>
      <c r="G242" s="1213"/>
      <c r="H242" s="1213"/>
      <c r="I242" s="1214"/>
      <c r="J242" s="1215"/>
      <c r="K242" s="1239"/>
      <c r="L242" s="1240"/>
      <c r="M242" s="1241"/>
      <c r="N242" s="1240"/>
      <c r="O242" s="1029"/>
      <c r="P242" s="1241"/>
      <c r="Q242" s="1241"/>
      <c r="R242" s="1237"/>
    </row>
    <row r="243" spans="2:18" ht="17.100000000000001" customHeight="1" x14ac:dyDescent="0.25">
      <c r="B243" s="1237"/>
      <c r="C243" s="1237"/>
      <c r="D243" s="1351"/>
      <c r="E243" s="1275"/>
      <c r="F243" s="1246"/>
      <c r="G243" s="1213"/>
      <c r="H243" s="1213"/>
      <c r="I243" s="1214"/>
      <c r="J243" s="1215"/>
      <c r="K243" s="1239"/>
      <c r="L243" s="1240"/>
      <c r="M243" s="1241"/>
      <c r="N243" s="1240"/>
      <c r="O243" s="1029"/>
      <c r="P243" s="1241"/>
      <c r="Q243" s="1241"/>
      <c r="R243" s="1237"/>
    </row>
    <row r="244" spans="2:18" ht="17.100000000000001" customHeight="1" x14ac:dyDescent="0.25">
      <c r="B244" s="1237"/>
      <c r="C244" s="1237"/>
      <c r="D244" s="1351"/>
      <c r="E244" s="1275"/>
      <c r="F244" s="1246"/>
      <c r="G244" s="1213"/>
      <c r="H244" s="1213"/>
      <c r="I244" s="1214"/>
      <c r="J244" s="1215"/>
      <c r="K244" s="1239"/>
      <c r="L244" s="1240"/>
      <c r="M244" s="1241"/>
      <c r="N244" s="1240"/>
      <c r="O244" s="1029"/>
      <c r="P244" s="1241"/>
      <c r="Q244" s="1241"/>
      <c r="R244" s="1237"/>
    </row>
    <row r="245" spans="2:18" ht="17.100000000000001" customHeight="1" x14ac:dyDescent="0.25">
      <c r="B245" s="1237"/>
      <c r="C245" s="1237"/>
      <c r="D245" s="1351"/>
      <c r="E245" s="1275"/>
      <c r="F245" s="1246"/>
      <c r="G245" s="1213"/>
      <c r="H245" s="1213"/>
      <c r="I245" s="1214"/>
      <c r="J245" s="1215"/>
      <c r="K245" s="1239"/>
      <c r="L245" s="1240"/>
      <c r="M245" s="1241"/>
      <c r="N245" s="1240"/>
      <c r="O245" s="1029"/>
      <c r="P245" s="1241"/>
      <c r="Q245" s="1241"/>
      <c r="R245" s="1237"/>
    </row>
    <row r="246" spans="2:18" ht="17.100000000000001" customHeight="1" x14ac:dyDescent="0.25">
      <c r="B246" s="1237"/>
      <c r="C246" s="1237"/>
      <c r="D246" s="1351"/>
      <c r="E246" s="1275"/>
      <c r="F246" s="1246"/>
      <c r="G246" s="1213"/>
      <c r="H246" s="1213"/>
      <c r="I246" s="1214"/>
      <c r="J246" s="1215"/>
      <c r="K246" s="1239"/>
      <c r="L246" s="1240"/>
      <c r="M246" s="1241"/>
      <c r="N246" s="1240"/>
      <c r="O246" s="1029"/>
      <c r="P246" s="1241"/>
      <c r="Q246" s="1241"/>
      <c r="R246" s="1237"/>
    </row>
    <row r="247" spans="2:18" ht="17.100000000000001" customHeight="1" x14ac:dyDescent="0.25">
      <c r="B247" s="1237"/>
      <c r="C247" s="1237"/>
      <c r="D247" s="1351"/>
      <c r="E247" s="1275"/>
      <c r="F247" s="1246"/>
      <c r="G247" s="1213"/>
      <c r="H247" s="1213"/>
      <c r="I247" s="1214"/>
      <c r="J247" s="1215"/>
      <c r="K247" s="1239"/>
      <c r="L247" s="1240"/>
      <c r="M247" s="1241"/>
      <c r="N247" s="1240"/>
      <c r="O247" s="1029"/>
      <c r="P247" s="1241"/>
      <c r="Q247" s="1241"/>
      <c r="R247" s="1237"/>
    </row>
    <row r="248" spans="2:18" ht="17.100000000000001" customHeight="1" x14ac:dyDescent="0.25">
      <c r="B248" s="1237"/>
      <c r="C248" s="1237"/>
      <c r="D248" s="1351"/>
      <c r="E248" s="1275"/>
      <c r="F248" s="1246"/>
      <c r="G248" s="1213"/>
      <c r="H248" s="1213"/>
      <c r="I248" s="1214"/>
      <c r="J248" s="1215"/>
      <c r="K248" s="1239"/>
      <c r="L248" s="1240"/>
      <c r="M248" s="1241"/>
      <c r="N248" s="1240"/>
      <c r="O248" s="1029"/>
      <c r="P248" s="1241"/>
      <c r="Q248" s="1241"/>
      <c r="R248" s="1237"/>
    </row>
    <row r="249" spans="2:18" ht="17.100000000000001" customHeight="1" x14ac:dyDescent="0.25">
      <c r="B249" s="1237"/>
      <c r="C249" s="1237"/>
      <c r="D249" s="1351"/>
      <c r="E249" s="1275"/>
      <c r="F249" s="1246"/>
      <c r="G249" s="1213"/>
      <c r="H249" s="1213"/>
      <c r="I249" s="1214"/>
      <c r="J249" s="1215"/>
      <c r="K249" s="1239"/>
      <c r="L249" s="1240"/>
      <c r="M249" s="1241"/>
      <c r="N249" s="1240"/>
      <c r="O249" s="1029"/>
      <c r="P249" s="1241"/>
      <c r="Q249" s="1241"/>
      <c r="R249" s="1237"/>
    </row>
    <row r="250" spans="2:18" ht="17.100000000000001" customHeight="1" x14ac:dyDescent="0.25">
      <c r="B250" s="1237"/>
      <c r="C250" s="1237"/>
      <c r="D250" s="1351"/>
      <c r="E250" s="1275"/>
      <c r="F250" s="1246"/>
      <c r="G250" s="1213"/>
      <c r="H250" s="1213"/>
      <c r="I250" s="1214"/>
      <c r="J250" s="1215"/>
      <c r="K250" s="1239"/>
      <c r="L250" s="1240"/>
      <c r="M250" s="1241"/>
      <c r="N250" s="1240"/>
      <c r="O250" s="1029"/>
      <c r="P250" s="1241"/>
      <c r="Q250" s="1241"/>
      <c r="R250" s="1237"/>
    </row>
    <row r="251" spans="2:18" ht="17.100000000000001" customHeight="1" x14ac:dyDescent="0.25">
      <c r="B251" s="1237"/>
      <c r="C251" s="1237"/>
      <c r="D251" s="1351"/>
      <c r="E251" s="1275"/>
      <c r="F251" s="1246"/>
      <c r="G251" s="1213"/>
      <c r="H251" s="1213"/>
      <c r="I251" s="1214"/>
      <c r="J251" s="1215"/>
      <c r="K251" s="1239"/>
      <c r="L251" s="1240"/>
      <c r="M251" s="1241"/>
      <c r="N251" s="1240"/>
      <c r="O251" s="1029"/>
      <c r="P251" s="1241"/>
      <c r="Q251" s="1241"/>
      <c r="R251" s="1237"/>
    </row>
    <row r="252" spans="2:18" ht="17.100000000000001" customHeight="1" x14ac:dyDescent="0.25">
      <c r="B252" s="1237"/>
      <c r="C252" s="1237"/>
      <c r="D252" s="1351"/>
      <c r="E252" s="1275"/>
      <c r="F252" s="1246"/>
      <c r="G252" s="1213"/>
      <c r="H252" s="1213"/>
      <c r="I252" s="1214"/>
      <c r="J252" s="1215"/>
      <c r="K252" s="1239"/>
      <c r="L252" s="1240"/>
      <c r="M252" s="1241"/>
      <c r="N252" s="1240"/>
      <c r="O252" s="1029"/>
      <c r="P252" s="1241"/>
      <c r="Q252" s="1241"/>
      <c r="R252" s="1237"/>
    </row>
    <row r="253" spans="2:18" ht="17.100000000000001" customHeight="1" x14ac:dyDescent="0.25">
      <c r="B253" s="1237"/>
      <c r="C253" s="1237"/>
      <c r="D253" s="1351"/>
      <c r="E253" s="1275"/>
      <c r="F253" s="1246"/>
      <c r="G253" s="1213"/>
      <c r="H253" s="1213"/>
      <c r="I253" s="1214"/>
      <c r="J253" s="1215"/>
      <c r="K253" s="1239"/>
      <c r="L253" s="1240"/>
      <c r="M253" s="1241"/>
      <c r="N253" s="1240"/>
      <c r="O253" s="1029"/>
      <c r="P253" s="1241"/>
      <c r="Q253" s="1241"/>
      <c r="R253" s="1237"/>
    </row>
    <row r="254" spans="2:18" ht="17.100000000000001" customHeight="1" x14ac:dyDescent="0.25">
      <c r="B254" s="1237"/>
      <c r="C254" s="1237"/>
      <c r="D254" s="1351"/>
      <c r="E254" s="1275"/>
      <c r="F254" s="1246"/>
      <c r="G254" s="1213"/>
      <c r="H254" s="1213"/>
      <c r="I254" s="1214"/>
      <c r="J254" s="1215"/>
      <c r="K254" s="1239"/>
      <c r="L254" s="1240"/>
      <c r="M254" s="1241"/>
      <c r="N254" s="1240"/>
      <c r="O254" s="1029"/>
      <c r="P254" s="1241"/>
      <c r="Q254" s="1241"/>
      <c r="R254" s="1237"/>
    </row>
    <row r="255" spans="2:18" ht="17.100000000000001" customHeight="1" x14ac:dyDescent="0.25">
      <c r="B255" s="1237"/>
      <c r="C255" s="1237"/>
      <c r="D255" s="1351"/>
      <c r="E255" s="1275"/>
      <c r="F255" s="1246"/>
      <c r="G255" s="1213"/>
      <c r="H255" s="1213"/>
      <c r="I255" s="1214"/>
      <c r="J255" s="1215"/>
      <c r="K255" s="1239"/>
      <c r="L255" s="1240"/>
      <c r="M255" s="1241"/>
      <c r="N255" s="1240"/>
      <c r="O255" s="1029"/>
      <c r="P255" s="1241"/>
      <c r="Q255" s="1241"/>
      <c r="R255" s="1237"/>
    </row>
    <row r="256" spans="2:18" ht="17.100000000000001" customHeight="1" x14ac:dyDescent="0.25">
      <c r="B256" s="1237"/>
      <c r="C256" s="1237"/>
      <c r="D256" s="1351"/>
      <c r="E256" s="1275"/>
      <c r="F256" s="1246"/>
      <c r="G256" s="1213"/>
      <c r="H256" s="1213"/>
      <c r="I256" s="1214"/>
      <c r="J256" s="1215"/>
      <c r="K256" s="1239"/>
      <c r="L256" s="1240"/>
      <c r="M256" s="1241"/>
      <c r="N256" s="1240"/>
      <c r="O256" s="1029"/>
      <c r="P256" s="1241"/>
      <c r="Q256" s="1241"/>
      <c r="R256" s="1237"/>
    </row>
    <row r="257" spans="2:18" ht="17.100000000000001" customHeight="1" x14ac:dyDescent="0.25">
      <c r="B257" s="1237"/>
      <c r="C257" s="1237"/>
      <c r="D257" s="1351"/>
      <c r="E257" s="1275"/>
      <c r="F257" s="1246"/>
      <c r="G257" s="1213"/>
      <c r="H257" s="1213"/>
      <c r="I257" s="1214"/>
      <c r="J257" s="1215"/>
      <c r="K257" s="1239"/>
      <c r="L257" s="1240"/>
      <c r="M257" s="1241"/>
      <c r="N257" s="1240"/>
      <c r="O257" s="1029"/>
      <c r="P257" s="1241"/>
      <c r="Q257" s="1241"/>
      <c r="R257" s="1237"/>
    </row>
    <row r="258" spans="2:18" ht="17.100000000000001" customHeight="1" x14ac:dyDescent="0.25">
      <c r="B258" s="1237"/>
      <c r="C258" s="1237"/>
      <c r="D258" s="1351"/>
      <c r="E258" s="1275"/>
      <c r="F258" s="1246"/>
      <c r="G258" s="1213"/>
      <c r="H258" s="1213"/>
      <c r="I258" s="1214"/>
      <c r="J258" s="1215"/>
      <c r="K258" s="1239"/>
      <c r="L258" s="1240"/>
      <c r="M258" s="1241"/>
      <c r="N258" s="1240"/>
      <c r="O258" s="1029"/>
      <c r="P258" s="1241"/>
      <c r="Q258" s="1241"/>
      <c r="R258" s="1237"/>
    </row>
    <row r="259" spans="2:18" ht="17.100000000000001" customHeight="1" x14ac:dyDescent="0.25">
      <c r="B259" s="1237"/>
      <c r="C259" s="1237"/>
      <c r="D259" s="1351"/>
      <c r="E259" s="1275"/>
      <c r="F259" s="1246"/>
      <c r="G259" s="1213"/>
      <c r="H259" s="1213"/>
      <c r="I259" s="1214"/>
      <c r="J259" s="1215"/>
      <c r="K259" s="1239"/>
      <c r="L259" s="1240"/>
      <c r="M259" s="1241"/>
      <c r="N259" s="1240"/>
      <c r="O259" s="1029"/>
      <c r="P259" s="1241"/>
      <c r="Q259" s="1241"/>
      <c r="R259" s="1237"/>
    </row>
    <row r="260" spans="2:18" ht="17.100000000000001" customHeight="1" x14ac:dyDescent="0.25">
      <c r="B260" s="1237"/>
      <c r="C260" s="1237"/>
      <c r="D260" s="1351"/>
      <c r="E260" s="1275"/>
      <c r="F260" s="1246"/>
      <c r="G260" s="1213"/>
      <c r="H260" s="1213"/>
      <c r="I260" s="1214"/>
      <c r="J260" s="1215"/>
      <c r="K260" s="1239"/>
      <c r="L260" s="1240"/>
      <c r="M260" s="1241"/>
      <c r="N260" s="1240"/>
      <c r="O260" s="1029"/>
      <c r="P260" s="1241"/>
      <c r="Q260" s="1241"/>
      <c r="R260" s="1237"/>
    </row>
    <row r="261" spans="2:18" ht="17.100000000000001" customHeight="1" x14ac:dyDescent="0.25">
      <c r="B261" s="1237"/>
      <c r="C261" s="1237"/>
      <c r="D261" s="1351"/>
      <c r="E261" s="1275"/>
      <c r="F261" s="1246"/>
      <c r="G261" s="1213"/>
      <c r="H261" s="1213"/>
      <c r="I261" s="1214"/>
      <c r="J261" s="1215"/>
      <c r="K261" s="1239"/>
      <c r="L261" s="1240"/>
      <c r="M261" s="1241"/>
      <c r="N261" s="1240"/>
      <c r="O261" s="1029"/>
      <c r="P261" s="1241"/>
      <c r="Q261" s="1241"/>
      <c r="R261" s="1237"/>
    </row>
    <row r="262" spans="2:18" ht="17.100000000000001" customHeight="1" x14ac:dyDescent="0.25">
      <c r="B262" s="1237"/>
      <c r="C262" s="1237"/>
      <c r="D262" s="1351"/>
      <c r="E262" s="1275"/>
      <c r="F262" s="1246"/>
      <c r="G262" s="1213"/>
      <c r="H262" s="1213"/>
      <c r="I262" s="1214"/>
      <c r="J262" s="1215"/>
      <c r="K262" s="1239"/>
      <c r="L262" s="1240"/>
      <c r="M262" s="1241"/>
      <c r="N262" s="1240"/>
      <c r="O262" s="1029"/>
      <c r="P262" s="1241"/>
      <c r="Q262" s="1241"/>
      <c r="R262" s="1237"/>
    </row>
    <row r="263" spans="2:18" ht="17.100000000000001" customHeight="1" x14ac:dyDescent="0.25">
      <c r="B263" s="1237"/>
      <c r="C263" s="1237"/>
      <c r="D263" s="1351"/>
      <c r="E263" s="1275"/>
      <c r="F263" s="1246"/>
      <c r="G263" s="1213"/>
      <c r="H263" s="1213"/>
      <c r="I263" s="1214"/>
      <c r="J263" s="1215"/>
      <c r="K263" s="1239"/>
      <c r="L263" s="1240"/>
      <c r="M263" s="1241"/>
      <c r="N263" s="1240"/>
      <c r="O263" s="1029"/>
      <c r="P263" s="1241"/>
      <c r="Q263" s="1241"/>
      <c r="R263" s="1237"/>
    </row>
    <row r="264" spans="2:18" ht="17.100000000000001" customHeight="1" x14ac:dyDescent="0.25">
      <c r="B264" s="1237"/>
      <c r="C264" s="1237"/>
      <c r="D264" s="1351"/>
      <c r="E264" s="1275"/>
      <c r="F264" s="1246"/>
      <c r="G264" s="1213"/>
      <c r="H264" s="1213"/>
      <c r="I264" s="1214"/>
      <c r="J264" s="1215"/>
      <c r="K264" s="1239"/>
      <c r="L264" s="1240"/>
      <c r="M264" s="1241"/>
      <c r="N264" s="1240"/>
      <c r="O264" s="1029"/>
      <c r="P264" s="1241"/>
      <c r="Q264" s="1241"/>
      <c r="R264" s="1237"/>
    </row>
    <row r="265" spans="2:18" ht="17.100000000000001" customHeight="1" x14ac:dyDescent="0.25">
      <c r="B265" s="1237"/>
      <c r="C265" s="1237"/>
      <c r="D265" s="1351"/>
      <c r="E265" s="1275"/>
      <c r="F265" s="1246"/>
      <c r="G265" s="1213"/>
      <c r="H265" s="1213"/>
      <c r="I265" s="1214"/>
      <c r="J265" s="1215"/>
      <c r="K265" s="1239"/>
      <c r="L265" s="1240"/>
      <c r="M265" s="1241"/>
      <c r="N265" s="1240"/>
      <c r="O265" s="1029"/>
      <c r="P265" s="1241"/>
      <c r="Q265" s="1241"/>
      <c r="R265" s="1237"/>
    </row>
    <row r="266" spans="2:18" ht="17.100000000000001" customHeight="1" x14ac:dyDescent="0.25">
      <c r="B266" s="1237"/>
      <c r="C266" s="1237"/>
      <c r="D266" s="1351"/>
      <c r="E266" s="1275"/>
      <c r="F266" s="1246"/>
      <c r="G266" s="1213"/>
      <c r="H266" s="1213"/>
      <c r="I266" s="1214"/>
      <c r="J266" s="1215"/>
      <c r="K266" s="1239"/>
      <c r="L266" s="1240"/>
      <c r="M266" s="1241"/>
      <c r="N266" s="1240"/>
      <c r="O266" s="1029"/>
      <c r="P266" s="1241"/>
      <c r="Q266" s="1241"/>
      <c r="R266" s="1237"/>
    </row>
    <row r="267" spans="2:18" ht="17.100000000000001" customHeight="1" x14ac:dyDescent="0.25">
      <c r="B267" s="1237"/>
      <c r="C267" s="1237"/>
      <c r="D267" s="1351"/>
      <c r="E267" s="1275"/>
      <c r="F267" s="1246"/>
      <c r="G267" s="1213"/>
      <c r="H267" s="1213"/>
      <c r="I267" s="1214"/>
      <c r="J267" s="1215"/>
      <c r="K267" s="1239"/>
      <c r="L267" s="1240"/>
      <c r="M267" s="1241"/>
      <c r="N267" s="1240"/>
      <c r="O267" s="1029"/>
      <c r="P267" s="1241"/>
      <c r="Q267" s="1241"/>
      <c r="R267" s="1237"/>
    </row>
    <row r="268" spans="2:18" ht="17.100000000000001" customHeight="1" x14ac:dyDescent="0.25">
      <c r="B268" s="1237"/>
      <c r="C268" s="1237"/>
      <c r="D268" s="1351"/>
      <c r="E268" s="1275"/>
      <c r="F268" s="1246"/>
      <c r="G268" s="1213"/>
      <c r="H268" s="1213"/>
      <c r="I268" s="1214"/>
      <c r="J268" s="1215"/>
      <c r="K268" s="1239"/>
      <c r="L268" s="1240"/>
      <c r="M268" s="1241"/>
      <c r="N268" s="1240"/>
      <c r="O268" s="1029"/>
      <c r="P268" s="1241"/>
      <c r="Q268" s="1241"/>
      <c r="R268" s="1237"/>
    </row>
    <row r="269" spans="2:18" ht="17.100000000000001" customHeight="1" x14ac:dyDescent="0.25">
      <c r="B269" s="1237"/>
      <c r="C269" s="1237"/>
      <c r="D269" s="1351"/>
      <c r="E269" s="1275"/>
      <c r="F269" s="1246"/>
      <c r="G269" s="1213"/>
      <c r="H269" s="1213"/>
      <c r="I269" s="1214"/>
      <c r="J269" s="1215"/>
      <c r="K269" s="1239"/>
      <c r="L269" s="1240"/>
      <c r="M269" s="1241"/>
      <c r="N269" s="1240"/>
      <c r="O269" s="1029"/>
      <c r="P269" s="1241"/>
      <c r="Q269" s="1241"/>
      <c r="R269" s="1237"/>
    </row>
    <row r="270" spans="2:18" ht="17.100000000000001" customHeight="1" x14ac:dyDescent="0.25">
      <c r="B270" s="1237"/>
      <c r="C270" s="1237"/>
      <c r="D270" s="1351"/>
      <c r="E270" s="1275"/>
      <c r="F270" s="1246"/>
      <c r="G270" s="1213"/>
      <c r="H270" s="1213"/>
      <c r="I270" s="1214"/>
      <c r="J270" s="1215"/>
      <c r="K270" s="1239"/>
      <c r="L270" s="1240"/>
      <c r="M270" s="1241"/>
      <c r="N270" s="1240"/>
      <c r="O270" s="1029"/>
      <c r="P270" s="1241"/>
      <c r="Q270" s="1241"/>
      <c r="R270" s="1237"/>
    </row>
    <row r="271" spans="2:18" ht="17.100000000000001" customHeight="1" x14ac:dyDescent="0.25">
      <c r="B271" s="1237"/>
      <c r="C271" s="1237"/>
      <c r="D271" s="1351"/>
      <c r="E271" s="1275"/>
      <c r="F271" s="1246"/>
      <c r="G271" s="1213"/>
      <c r="H271" s="1213"/>
      <c r="I271" s="1214"/>
      <c r="J271" s="1215"/>
      <c r="K271" s="1239"/>
      <c r="L271" s="1240"/>
      <c r="M271" s="1241"/>
      <c r="N271" s="1240"/>
      <c r="O271" s="1029"/>
      <c r="P271" s="1241"/>
      <c r="Q271" s="1241"/>
      <c r="R271" s="1237"/>
    </row>
    <row r="272" spans="2:18" ht="17.100000000000001" customHeight="1" x14ac:dyDescent="0.25">
      <c r="B272" s="1237"/>
      <c r="C272" s="1237"/>
      <c r="D272" s="1351"/>
      <c r="E272" s="1275"/>
      <c r="F272" s="1246"/>
      <c r="G272" s="1213"/>
      <c r="H272" s="1213"/>
      <c r="I272" s="1214"/>
      <c r="J272" s="1215"/>
      <c r="K272" s="1239"/>
      <c r="L272" s="1240"/>
      <c r="M272" s="1241"/>
      <c r="N272" s="1240"/>
      <c r="O272" s="1029"/>
      <c r="P272" s="1241"/>
      <c r="Q272" s="1241"/>
      <c r="R272" s="1237"/>
    </row>
    <row r="273" spans="2:18" ht="17.100000000000001" customHeight="1" x14ac:dyDescent="0.25">
      <c r="B273" s="1237"/>
      <c r="C273" s="1237"/>
      <c r="D273" s="1351"/>
      <c r="E273" s="1275"/>
      <c r="F273" s="1246"/>
      <c r="G273" s="1213"/>
      <c r="H273" s="1213"/>
      <c r="I273" s="1214"/>
      <c r="J273" s="1215"/>
      <c r="K273" s="1239"/>
      <c r="L273" s="1240"/>
      <c r="M273" s="1241"/>
      <c r="N273" s="1240"/>
      <c r="O273" s="1029"/>
      <c r="P273" s="1241"/>
      <c r="Q273" s="1241"/>
      <c r="R273" s="1237"/>
    </row>
    <row r="274" spans="2:18" ht="17.100000000000001" customHeight="1" x14ac:dyDescent="0.25">
      <c r="B274" s="1237"/>
      <c r="C274" s="1237"/>
      <c r="D274" s="1351"/>
      <c r="E274" s="1275"/>
      <c r="F274" s="1246"/>
      <c r="G274" s="1213"/>
      <c r="H274" s="1213"/>
      <c r="I274" s="1214"/>
      <c r="J274" s="1215"/>
      <c r="K274" s="1239"/>
      <c r="L274" s="1240"/>
      <c r="M274" s="1241"/>
      <c r="N274" s="1240"/>
      <c r="O274" s="1029"/>
      <c r="P274" s="1241"/>
      <c r="Q274" s="1241"/>
      <c r="R274" s="1237"/>
    </row>
    <row r="275" spans="2:18" ht="17.100000000000001" customHeight="1" x14ac:dyDescent="0.25">
      <c r="B275" s="1237"/>
      <c r="C275" s="1237"/>
      <c r="D275" s="1351"/>
      <c r="E275" s="1275"/>
      <c r="F275" s="1246"/>
      <c r="G275" s="1213"/>
      <c r="H275" s="1213"/>
      <c r="I275" s="1214"/>
      <c r="J275" s="1215"/>
      <c r="K275" s="1239"/>
      <c r="L275" s="1240"/>
      <c r="M275" s="1241"/>
      <c r="N275" s="1240"/>
      <c r="O275" s="1029"/>
      <c r="P275" s="1241"/>
      <c r="Q275" s="1241"/>
      <c r="R275" s="1237"/>
    </row>
    <row r="276" spans="2:18" ht="17.100000000000001" customHeight="1" x14ac:dyDescent="0.25">
      <c r="B276" s="1237"/>
      <c r="C276" s="1237"/>
      <c r="D276" s="1351"/>
      <c r="E276" s="1275"/>
      <c r="F276" s="1246"/>
      <c r="G276" s="1213"/>
      <c r="H276" s="1213"/>
      <c r="I276" s="1214"/>
      <c r="J276" s="1215"/>
      <c r="K276" s="1239"/>
      <c r="L276" s="1240"/>
      <c r="M276" s="1241"/>
      <c r="N276" s="1240"/>
      <c r="O276" s="1029"/>
      <c r="P276" s="1241"/>
      <c r="Q276" s="1241"/>
      <c r="R276" s="1237"/>
    </row>
    <row r="277" spans="2:18" ht="17.100000000000001" customHeight="1" x14ac:dyDescent="0.25">
      <c r="B277" s="1237"/>
      <c r="C277" s="1237"/>
      <c r="D277" s="1351"/>
      <c r="E277" s="1275"/>
      <c r="F277" s="1246"/>
      <c r="G277" s="1213"/>
      <c r="H277" s="1213"/>
      <c r="I277" s="1214"/>
      <c r="J277" s="1215"/>
      <c r="K277" s="1239"/>
      <c r="L277" s="1240"/>
      <c r="M277" s="1241"/>
      <c r="N277" s="1240"/>
      <c r="O277" s="1029"/>
      <c r="P277" s="1241"/>
      <c r="Q277" s="1241"/>
      <c r="R277" s="1237"/>
    </row>
    <row r="278" spans="2:18" ht="17.100000000000001" customHeight="1" x14ac:dyDescent="0.25">
      <c r="B278" s="1237"/>
      <c r="C278" s="1237"/>
      <c r="D278" s="1351"/>
      <c r="E278" s="1275"/>
      <c r="F278" s="1246"/>
      <c r="G278" s="1213"/>
      <c r="H278" s="1213"/>
      <c r="I278" s="1214"/>
      <c r="J278" s="1215"/>
      <c r="K278" s="1239"/>
      <c r="L278" s="1240"/>
      <c r="M278" s="1241"/>
      <c r="N278" s="1240"/>
      <c r="O278" s="1029"/>
      <c r="P278" s="1241"/>
      <c r="Q278" s="1241"/>
      <c r="R278" s="1237"/>
    </row>
    <row r="279" spans="2:18" ht="17.100000000000001" customHeight="1" x14ac:dyDescent="0.25">
      <c r="B279" s="1237"/>
      <c r="C279" s="1237"/>
      <c r="D279" s="1351"/>
      <c r="E279" s="1275"/>
      <c r="F279" s="1246"/>
      <c r="G279" s="1213"/>
      <c r="H279" s="1213"/>
      <c r="I279" s="1214"/>
      <c r="J279" s="1215"/>
      <c r="K279" s="1239"/>
      <c r="L279" s="1240"/>
      <c r="M279" s="1241"/>
      <c r="N279" s="1240"/>
      <c r="O279" s="1029"/>
      <c r="P279" s="1241"/>
      <c r="Q279" s="1241"/>
      <c r="R279" s="1237"/>
    </row>
    <row r="280" spans="2:18" ht="17.100000000000001" customHeight="1" x14ac:dyDescent="0.25">
      <c r="B280" s="1237"/>
      <c r="C280" s="1237"/>
      <c r="D280" s="1351"/>
      <c r="E280" s="1275"/>
      <c r="F280" s="1246"/>
      <c r="G280" s="1213"/>
      <c r="H280" s="1213"/>
      <c r="I280" s="1214"/>
      <c r="J280" s="1215"/>
      <c r="K280" s="1239"/>
      <c r="L280" s="1240"/>
      <c r="M280" s="1241"/>
      <c r="N280" s="1240"/>
      <c r="O280" s="1029"/>
      <c r="P280" s="1241"/>
      <c r="Q280" s="1241"/>
      <c r="R280" s="1237"/>
    </row>
    <row r="281" spans="2:18" ht="17.100000000000001" customHeight="1" x14ac:dyDescent="0.25">
      <c r="B281" s="1237"/>
      <c r="C281" s="1237"/>
      <c r="D281" s="1351"/>
      <c r="E281" s="1275"/>
      <c r="F281" s="1246"/>
      <c r="G281" s="1213"/>
      <c r="H281" s="1213"/>
      <c r="I281" s="1214"/>
      <c r="J281" s="1215"/>
      <c r="K281" s="1239"/>
      <c r="L281" s="1240"/>
      <c r="M281" s="1241"/>
      <c r="N281" s="1240"/>
      <c r="O281" s="1029"/>
      <c r="P281" s="1241"/>
      <c r="Q281" s="1241"/>
      <c r="R281" s="1237"/>
    </row>
    <row r="282" spans="2:18" ht="17.100000000000001" customHeight="1" x14ac:dyDescent="0.25">
      <c r="B282" s="1237"/>
      <c r="C282" s="1237"/>
      <c r="D282" s="1351"/>
      <c r="E282" s="1275"/>
      <c r="F282" s="1246"/>
      <c r="G282" s="1213"/>
      <c r="H282" s="1213"/>
      <c r="I282" s="1214"/>
      <c r="J282" s="1215"/>
      <c r="K282" s="1239"/>
      <c r="L282" s="1240"/>
      <c r="M282" s="1241"/>
      <c r="N282" s="1240"/>
      <c r="O282" s="1029"/>
      <c r="P282" s="1241"/>
      <c r="Q282" s="1241"/>
      <c r="R282" s="1237"/>
    </row>
    <row r="283" spans="2:18" ht="17.100000000000001" customHeight="1" x14ac:dyDescent="0.25">
      <c r="B283" s="1237"/>
      <c r="C283" s="1237"/>
      <c r="D283" s="1351"/>
      <c r="E283" s="1275"/>
      <c r="F283" s="1246"/>
      <c r="G283" s="1213"/>
      <c r="H283" s="1213"/>
      <c r="I283" s="1214"/>
      <c r="J283" s="1215"/>
      <c r="K283" s="1239"/>
      <c r="L283" s="1240"/>
      <c r="M283" s="1241"/>
      <c r="N283" s="1240"/>
      <c r="O283" s="1029"/>
      <c r="P283" s="1241"/>
      <c r="Q283" s="1241"/>
      <c r="R283" s="1237"/>
    </row>
    <row r="284" spans="2:18" ht="17.100000000000001" customHeight="1" x14ac:dyDescent="0.25">
      <c r="B284" s="1237"/>
      <c r="C284" s="1237"/>
      <c r="D284" s="1351"/>
      <c r="E284" s="1275"/>
      <c r="F284" s="1246"/>
      <c r="G284" s="1213"/>
      <c r="H284" s="1213"/>
      <c r="I284" s="1214"/>
      <c r="J284" s="1215"/>
      <c r="K284" s="1239"/>
      <c r="L284" s="1240"/>
      <c r="M284" s="1241"/>
      <c r="N284" s="1240"/>
      <c r="O284" s="1029"/>
      <c r="P284" s="1241"/>
      <c r="Q284" s="1241"/>
      <c r="R284" s="1237"/>
    </row>
    <row r="285" spans="2:18" ht="17.100000000000001" customHeight="1" x14ac:dyDescent="0.25">
      <c r="B285" s="1237"/>
      <c r="C285" s="1237"/>
      <c r="D285" s="1351"/>
      <c r="E285" s="1275"/>
      <c r="F285" s="1246"/>
      <c r="G285" s="1213"/>
      <c r="H285" s="1213"/>
      <c r="I285" s="1214"/>
      <c r="J285" s="1215"/>
      <c r="K285" s="1239"/>
      <c r="L285" s="1240"/>
      <c r="M285" s="1241"/>
      <c r="N285" s="1240"/>
      <c r="O285" s="1029"/>
      <c r="P285" s="1241"/>
      <c r="Q285" s="1241"/>
      <c r="R285" s="1237"/>
    </row>
    <row r="286" spans="2:18" ht="17.100000000000001" customHeight="1" x14ac:dyDescent="0.25">
      <c r="B286" s="1237"/>
      <c r="C286" s="1237"/>
      <c r="D286" s="1351"/>
      <c r="E286" s="1275"/>
      <c r="F286" s="1246"/>
      <c r="G286" s="1213"/>
      <c r="H286" s="1213"/>
      <c r="I286" s="1214"/>
      <c r="J286" s="1215"/>
      <c r="K286" s="1239"/>
      <c r="L286" s="1240"/>
      <c r="M286" s="1241"/>
      <c r="N286" s="1240"/>
      <c r="O286" s="1029"/>
      <c r="P286" s="1241"/>
      <c r="Q286" s="1241"/>
      <c r="R286" s="1237"/>
    </row>
    <row r="287" spans="2:18" ht="17.100000000000001" customHeight="1" x14ac:dyDescent="0.25">
      <c r="B287" s="1237"/>
      <c r="C287" s="1237"/>
      <c r="D287" s="1351"/>
      <c r="E287" s="1275"/>
      <c r="F287" s="1246"/>
      <c r="G287" s="1213"/>
      <c r="H287" s="1213"/>
      <c r="I287" s="1214"/>
      <c r="J287" s="1215"/>
      <c r="K287" s="1239"/>
      <c r="L287" s="1240"/>
      <c r="M287" s="1241"/>
      <c r="N287" s="1240"/>
      <c r="O287" s="1029"/>
      <c r="P287" s="1241"/>
      <c r="Q287" s="1241"/>
      <c r="R287" s="1237"/>
    </row>
    <row r="288" spans="2:18" ht="17.100000000000001" customHeight="1" x14ac:dyDescent="0.25">
      <c r="B288" s="1237"/>
      <c r="C288" s="1237"/>
      <c r="D288" s="1351"/>
      <c r="E288" s="1275"/>
      <c r="F288" s="1246"/>
      <c r="G288" s="1213"/>
      <c r="H288" s="1213"/>
      <c r="I288" s="1214"/>
      <c r="J288" s="1215"/>
      <c r="K288" s="1239"/>
      <c r="L288" s="1240"/>
      <c r="M288" s="1241"/>
      <c r="N288" s="1240"/>
      <c r="O288" s="1029"/>
      <c r="P288" s="1241"/>
      <c r="Q288" s="1241"/>
      <c r="R288" s="1237"/>
    </row>
    <row r="289" spans="2:18" ht="17.100000000000001" customHeight="1" x14ac:dyDescent="0.25">
      <c r="B289" s="1237"/>
      <c r="C289" s="1237"/>
      <c r="D289" s="1351"/>
      <c r="E289" s="1275"/>
      <c r="F289" s="1246"/>
      <c r="G289" s="1213"/>
      <c r="H289" s="1213"/>
      <c r="I289" s="1214"/>
      <c r="J289" s="1215"/>
      <c r="K289" s="1239"/>
      <c r="L289" s="1240"/>
      <c r="M289" s="1241"/>
      <c r="N289" s="1240"/>
      <c r="O289" s="1029"/>
      <c r="P289" s="1241"/>
      <c r="Q289" s="1241"/>
      <c r="R289" s="1237"/>
    </row>
    <row r="290" spans="2:18" ht="17.100000000000001" customHeight="1" x14ac:dyDescent="0.25">
      <c r="B290" s="1237"/>
      <c r="C290" s="1237"/>
      <c r="D290" s="1351"/>
      <c r="E290" s="1275"/>
      <c r="F290" s="1246"/>
      <c r="G290" s="1213"/>
      <c r="H290" s="1213"/>
      <c r="I290" s="1214"/>
      <c r="J290" s="1215"/>
      <c r="K290" s="1239"/>
      <c r="L290" s="1240"/>
      <c r="M290" s="1241"/>
      <c r="N290" s="1240"/>
      <c r="O290" s="1029"/>
      <c r="P290" s="1241"/>
      <c r="Q290" s="1241"/>
      <c r="R290" s="1237"/>
    </row>
    <row r="291" spans="2:18" ht="17.100000000000001" customHeight="1" x14ac:dyDescent="0.25">
      <c r="B291" s="1237"/>
      <c r="C291" s="1237"/>
      <c r="D291" s="1351"/>
      <c r="E291" s="1275"/>
      <c r="F291" s="1246"/>
      <c r="G291" s="1213"/>
      <c r="H291" s="1213"/>
      <c r="I291" s="1214"/>
      <c r="J291" s="1215"/>
      <c r="K291" s="1239"/>
      <c r="L291" s="1240"/>
      <c r="M291" s="1241"/>
      <c r="N291" s="1240"/>
      <c r="O291" s="1029"/>
      <c r="P291" s="1241"/>
      <c r="Q291" s="1241"/>
      <c r="R291" s="1237"/>
    </row>
    <row r="292" spans="2:18" ht="17.100000000000001" customHeight="1" x14ac:dyDescent="0.25">
      <c r="B292" s="1237"/>
      <c r="C292" s="1237"/>
      <c r="D292" s="1351"/>
      <c r="E292" s="1275"/>
      <c r="F292" s="1246"/>
      <c r="G292" s="1213"/>
      <c r="H292" s="1213"/>
      <c r="I292" s="1214"/>
      <c r="J292" s="1215"/>
      <c r="K292" s="1239"/>
      <c r="L292" s="1240"/>
      <c r="M292" s="1241"/>
      <c r="N292" s="1240"/>
      <c r="O292" s="1029"/>
      <c r="P292" s="1241"/>
      <c r="Q292" s="1241"/>
      <c r="R292" s="1237"/>
    </row>
    <row r="293" spans="2:18" ht="17.100000000000001" customHeight="1" x14ac:dyDescent="0.25">
      <c r="B293" s="1237"/>
      <c r="C293" s="1237"/>
      <c r="D293" s="1351"/>
      <c r="E293" s="1275"/>
      <c r="F293" s="1246"/>
      <c r="G293" s="1213"/>
      <c r="H293" s="1213"/>
      <c r="I293" s="1214"/>
      <c r="J293" s="1215"/>
      <c r="K293" s="1282"/>
      <c r="L293" s="1240"/>
      <c r="M293" s="1241"/>
      <c r="N293" s="1240"/>
      <c r="O293" s="1029"/>
      <c r="P293" s="1241"/>
      <c r="Q293" s="1241"/>
      <c r="R293" s="1237"/>
    </row>
    <row r="294" spans="2:18" ht="17.100000000000001" customHeight="1" x14ac:dyDescent="0.25">
      <c r="B294" s="1237"/>
      <c r="C294" s="1237"/>
      <c r="D294" s="1351"/>
      <c r="E294" s="1275"/>
      <c r="F294" s="1246"/>
      <c r="G294" s="1213"/>
      <c r="H294" s="1213"/>
      <c r="I294" s="1214"/>
      <c r="J294" s="1215"/>
      <c r="K294" s="1282"/>
      <c r="L294" s="1240"/>
      <c r="M294" s="1241"/>
      <c r="N294" s="1240"/>
      <c r="O294" s="1029"/>
      <c r="P294" s="1241"/>
      <c r="Q294" s="1241"/>
      <c r="R294" s="1237"/>
    </row>
    <row r="295" spans="2:18" ht="17.100000000000001" customHeight="1" x14ac:dyDescent="0.25">
      <c r="B295" s="1237"/>
      <c r="C295" s="1237"/>
      <c r="D295" s="1351"/>
      <c r="E295" s="1275"/>
      <c r="F295" s="1246"/>
      <c r="G295" s="1213"/>
      <c r="H295" s="1213"/>
      <c r="I295" s="1214"/>
      <c r="J295" s="1215"/>
      <c r="K295" s="1282"/>
      <c r="L295" s="1240"/>
      <c r="M295" s="1241"/>
      <c r="N295" s="1240"/>
      <c r="O295" s="1029"/>
      <c r="P295" s="1241"/>
      <c r="Q295" s="1241"/>
      <c r="R295" s="1237"/>
    </row>
    <row r="296" spans="2:18" ht="17.100000000000001" customHeight="1" x14ac:dyDescent="0.25">
      <c r="B296" s="1237"/>
      <c r="C296" s="1237"/>
      <c r="D296" s="1351"/>
      <c r="E296" s="1275"/>
      <c r="F296" s="1246"/>
      <c r="G296" s="1213"/>
      <c r="H296" s="1213"/>
      <c r="I296" s="1214"/>
      <c r="J296" s="1215"/>
      <c r="K296" s="1282"/>
      <c r="L296" s="1240"/>
      <c r="M296" s="1241"/>
      <c r="N296" s="1240"/>
      <c r="O296" s="1029"/>
      <c r="P296" s="1241"/>
      <c r="Q296" s="1241"/>
      <c r="R296" s="1237"/>
    </row>
    <row r="297" spans="2:18" ht="17.100000000000001" customHeight="1" x14ac:dyDescent="0.25">
      <c r="B297" s="1237"/>
      <c r="C297" s="1237"/>
      <c r="D297" s="1351"/>
      <c r="E297" s="1275"/>
      <c r="F297" s="1246"/>
      <c r="G297" s="1213"/>
      <c r="H297" s="1213"/>
      <c r="I297" s="1214"/>
      <c r="J297" s="1215"/>
      <c r="K297" s="1282"/>
      <c r="L297" s="1240"/>
      <c r="M297" s="1241"/>
      <c r="N297" s="1240"/>
      <c r="O297" s="1029"/>
      <c r="P297" s="1241"/>
      <c r="Q297" s="1241"/>
      <c r="R297" s="1237"/>
    </row>
    <row r="298" spans="2:18" ht="17.100000000000001" customHeight="1" x14ac:dyDescent="0.25">
      <c r="B298" s="1237"/>
      <c r="C298" s="1237"/>
      <c r="D298" s="1351"/>
      <c r="E298" s="1275"/>
      <c r="F298" s="1246"/>
      <c r="G298" s="1213"/>
      <c r="H298" s="1213"/>
      <c r="I298" s="1214"/>
      <c r="J298" s="1215"/>
      <c r="K298" s="1282"/>
      <c r="L298" s="1240"/>
      <c r="M298" s="1241"/>
      <c r="N298" s="1240"/>
      <c r="O298" s="1029"/>
      <c r="P298" s="1241"/>
      <c r="Q298" s="1241"/>
      <c r="R298" s="1237"/>
    </row>
    <row r="299" spans="2:18" ht="17.100000000000001" customHeight="1" x14ac:dyDescent="0.25">
      <c r="B299" s="1237"/>
      <c r="C299" s="1237"/>
      <c r="D299" s="1351"/>
      <c r="E299" s="1275"/>
      <c r="F299" s="1246"/>
      <c r="G299" s="1213"/>
      <c r="H299" s="1213"/>
      <c r="I299" s="1214"/>
      <c r="J299" s="1215"/>
      <c r="K299" s="1239"/>
      <c r="L299" s="1240"/>
      <c r="M299" s="1241"/>
      <c r="N299" s="1240"/>
      <c r="O299" s="1029"/>
      <c r="P299" s="1241"/>
      <c r="Q299" s="1241"/>
      <c r="R299" s="1237"/>
    </row>
    <row r="300" spans="2:18" ht="17.100000000000001" customHeight="1" x14ac:dyDescent="0.25">
      <c r="B300" s="1237"/>
      <c r="C300" s="1237"/>
      <c r="D300" s="1351"/>
      <c r="E300" s="1275"/>
      <c r="F300" s="1246"/>
      <c r="G300" s="1213"/>
      <c r="H300" s="1213"/>
      <c r="I300" s="1214"/>
      <c r="J300" s="1215"/>
      <c r="K300" s="1239"/>
      <c r="L300" s="1240"/>
      <c r="M300" s="1241"/>
      <c r="N300" s="1240"/>
      <c r="O300" s="1029"/>
      <c r="P300" s="1241"/>
      <c r="Q300" s="1241"/>
      <c r="R300" s="1237"/>
    </row>
    <row r="301" spans="2:18" ht="17.100000000000001" customHeight="1" x14ac:dyDescent="0.25">
      <c r="B301" s="1237"/>
      <c r="C301" s="1237"/>
      <c r="D301" s="1351"/>
      <c r="E301" s="1275"/>
      <c r="F301" s="1246"/>
      <c r="G301" s="1213"/>
      <c r="H301" s="1213"/>
      <c r="I301" s="1214"/>
      <c r="J301" s="1215"/>
      <c r="K301" s="1239"/>
      <c r="L301" s="1240"/>
      <c r="M301" s="1241"/>
      <c r="N301" s="1240"/>
      <c r="O301" s="1029"/>
      <c r="P301" s="1241"/>
      <c r="Q301" s="1241"/>
      <c r="R301" s="1237"/>
    </row>
    <row r="302" spans="2:18" ht="17.100000000000001" customHeight="1" x14ac:dyDescent="0.25">
      <c r="B302" s="1237"/>
      <c r="C302" s="1237"/>
      <c r="D302" s="1351"/>
      <c r="E302" s="1275"/>
      <c r="F302" s="1246"/>
      <c r="G302" s="1213"/>
      <c r="H302" s="1213"/>
      <c r="I302" s="1214"/>
      <c r="J302" s="1215"/>
      <c r="K302" s="1239"/>
      <c r="L302" s="1240"/>
      <c r="M302" s="1241"/>
      <c r="N302" s="1240"/>
      <c r="O302" s="1029"/>
      <c r="P302" s="1241"/>
      <c r="Q302" s="1241"/>
      <c r="R302" s="1237"/>
    </row>
    <row r="303" spans="2:18" ht="17.100000000000001" customHeight="1" x14ac:dyDescent="0.25">
      <c r="B303" s="1237"/>
      <c r="C303" s="1237"/>
      <c r="D303" s="1351"/>
      <c r="E303" s="1275"/>
      <c r="F303" s="1246"/>
      <c r="G303" s="1213"/>
      <c r="H303" s="1213"/>
      <c r="I303" s="1214"/>
      <c r="J303" s="1215"/>
      <c r="K303" s="1239"/>
      <c r="L303" s="1240"/>
      <c r="M303" s="1241"/>
      <c r="N303" s="1240"/>
      <c r="O303" s="1029"/>
      <c r="P303" s="1241"/>
      <c r="Q303" s="1241"/>
      <c r="R303" s="1237"/>
    </row>
    <row r="304" spans="2:18" ht="17.100000000000001" customHeight="1" x14ac:dyDescent="0.25">
      <c r="B304" s="1237"/>
      <c r="C304" s="1237"/>
      <c r="D304" s="1351"/>
      <c r="E304" s="1275"/>
      <c r="F304" s="1246"/>
      <c r="G304" s="1213"/>
      <c r="H304" s="1213"/>
      <c r="I304" s="1214"/>
      <c r="J304" s="1215"/>
      <c r="K304" s="1239"/>
      <c r="L304" s="1240"/>
      <c r="M304" s="1241"/>
      <c r="N304" s="1240"/>
      <c r="O304" s="1029"/>
      <c r="P304" s="1241"/>
      <c r="Q304" s="1241"/>
      <c r="R304" s="1237"/>
    </row>
    <row r="305" spans="2:20" ht="17.100000000000001" customHeight="1" x14ac:dyDescent="0.25">
      <c r="B305" s="1237"/>
      <c r="C305" s="1237"/>
      <c r="D305" s="1351"/>
      <c r="E305" s="1275"/>
      <c r="F305" s="1246"/>
      <c r="G305" s="1213"/>
      <c r="H305" s="1213"/>
      <c r="I305" s="1214"/>
      <c r="J305" s="1215"/>
      <c r="K305" s="1239"/>
      <c r="L305" s="1240"/>
      <c r="M305" s="1241"/>
      <c r="N305" s="1240"/>
      <c r="O305" s="1029"/>
      <c r="P305" s="1241"/>
      <c r="Q305" s="1241"/>
      <c r="R305" s="1237"/>
    </row>
    <row r="306" spans="2:20" ht="17.100000000000001" customHeight="1" x14ac:dyDescent="0.25">
      <c r="B306" s="1237"/>
      <c r="C306" s="1237"/>
      <c r="D306" s="1351"/>
      <c r="E306" s="1275"/>
      <c r="F306" s="1246"/>
      <c r="G306" s="1213"/>
      <c r="H306" s="1213"/>
      <c r="I306" s="1214"/>
      <c r="J306" s="1215"/>
      <c r="K306" s="1239"/>
      <c r="L306" s="1240"/>
      <c r="M306" s="1241"/>
      <c r="N306" s="1240"/>
      <c r="O306" s="1029"/>
      <c r="P306" s="1241"/>
      <c r="Q306" s="1241"/>
      <c r="R306" s="1237"/>
    </row>
    <row r="307" spans="2:20" ht="17.100000000000001" customHeight="1" x14ac:dyDescent="0.25">
      <c r="B307" s="1237"/>
      <c r="C307" s="1237"/>
      <c r="D307" s="1351"/>
      <c r="E307" s="1275"/>
      <c r="F307" s="1246"/>
      <c r="G307" s="1213"/>
      <c r="H307" s="1213"/>
      <c r="I307" s="1214"/>
      <c r="J307" s="1215"/>
      <c r="K307" s="1239"/>
      <c r="L307" s="1240"/>
      <c r="M307" s="1241"/>
      <c r="N307" s="1240"/>
      <c r="O307" s="1029"/>
      <c r="P307" s="1241"/>
      <c r="Q307" s="1241"/>
      <c r="R307" s="1237"/>
    </row>
    <row r="308" spans="2:20" ht="17.100000000000001" customHeight="1" x14ac:dyDescent="0.25">
      <c r="B308" s="1237"/>
      <c r="C308" s="1237"/>
      <c r="D308" s="1351"/>
      <c r="E308" s="1275"/>
      <c r="F308" s="1246"/>
      <c r="G308" s="1213"/>
      <c r="H308" s="1213"/>
      <c r="I308" s="1214"/>
      <c r="J308" s="1215"/>
      <c r="K308" s="1239"/>
      <c r="L308" s="1240"/>
      <c r="M308" s="1241"/>
      <c r="N308" s="1240"/>
      <c r="O308" s="1029"/>
      <c r="P308" s="1241"/>
      <c r="Q308" s="1241"/>
      <c r="R308" s="1237"/>
    </row>
    <row r="309" spans="2:20" ht="17.100000000000001" customHeight="1" x14ac:dyDescent="0.25">
      <c r="B309" s="1237"/>
      <c r="C309" s="1237"/>
      <c r="D309" s="1351"/>
      <c r="E309" s="1275"/>
      <c r="F309" s="1246"/>
      <c r="G309" s="1213"/>
      <c r="H309" s="1213"/>
      <c r="I309" s="1214"/>
      <c r="J309" s="1215"/>
      <c r="K309" s="1239"/>
      <c r="L309" s="1240"/>
      <c r="M309" s="1241"/>
      <c r="N309" s="1240"/>
      <c r="O309" s="1029"/>
      <c r="P309" s="1241"/>
      <c r="Q309" s="1241"/>
      <c r="R309" s="1237"/>
    </row>
    <row r="310" spans="2:20" ht="17.100000000000001" customHeight="1" x14ac:dyDescent="0.25">
      <c r="B310" s="1237"/>
      <c r="C310" s="1237"/>
      <c r="D310" s="1351"/>
      <c r="E310" s="1275"/>
      <c r="F310" s="1246"/>
      <c r="G310" s="1213"/>
      <c r="H310" s="1213"/>
      <c r="I310" s="1214"/>
      <c r="J310" s="1215"/>
      <c r="K310" s="1239"/>
      <c r="L310" s="1240"/>
      <c r="M310" s="1241"/>
      <c r="N310" s="1240"/>
      <c r="O310" s="1029"/>
      <c r="P310" s="1241"/>
      <c r="Q310" s="1241"/>
      <c r="R310" s="1237"/>
    </row>
    <row r="311" spans="2:20" ht="17.100000000000001" customHeight="1" x14ac:dyDescent="0.25">
      <c r="B311" s="1237"/>
      <c r="C311" s="1237"/>
      <c r="D311" s="1351"/>
      <c r="E311" s="1275"/>
      <c r="F311" s="1246"/>
      <c r="G311" s="1213"/>
      <c r="H311" s="1213"/>
      <c r="I311" s="1214"/>
      <c r="J311" s="1215"/>
      <c r="K311" s="1239"/>
      <c r="L311" s="1240"/>
      <c r="M311" s="1241"/>
      <c r="N311" s="1240"/>
      <c r="O311" s="1029"/>
      <c r="P311" s="1241"/>
      <c r="Q311" s="1241"/>
      <c r="R311" s="1237"/>
    </row>
    <row r="312" spans="2:20" ht="17.100000000000001" customHeight="1" x14ac:dyDescent="0.25">
      <c r="B312" s="1237"/>
      <c r="C312" s="1237"/>
      <c r="D312" s="1351"/>
      <c r="E312" s="1275"/>
      <c r="F312" s="1246"/>
      <c r="G312" s="1213"/>
      <c r="H312" s="1213"/>
      <c r="I312" s="1214"/>
      <c r="J312" s="1215"/>
      <c r="K312" s="1239"/>
      <c r="L312" s="1240"/>
      <c r="M312" s="1241"/>
      <c r="N312" s="1240"/>
      <c r="O312" s="1029"/>
      <c r="P312" s="1241"/>
      <c r="Q312" s="1241"/>
      <c r="R312" s="1237"/>
    </row>
    <row r="313" spans="2:20" ht="17.100000000000001" customHeight="1" x14ac:dyDescent="0.25">
      <c r="B313" s="1237"/>
      <c r="C313" s="1237"/>
      <c r="D313" s="1351"/>
      <c r="E313" s="1275"/>
      <c r="F313" s="1246"/>
      <c r="G313" s="1213"/>
      <c r="H313" s="1213"/>
      <c r="I313" s="1214"/>
      <c r="J313" s="1215"/>
      <c r="K313" s="1239"/>
      <c r="L313" s="1240"/>
      <c r="M313" s="1241"/>
      <c r="N313" s="1240"/>
      <c r="O313" s="1029"/>
      <c r="P313" s="1241"/>
      <c r="Q313" s="1241"/>
      <c r="R313" s="1237"/>
    </row>
    <row r="314" spans="2:20" ht="17.100000000000001" customHeight="1" x14ac:dyDescent="0.25">
      <c r="B314" s="1237"/>
      <c r="C314" s="1237"/>
      <c r="D314" s="1351"/>
      <c r="E314" s="1275"/>
      <c r="F314" s="1246"/>
      <c r="G314" s="1213"/>
      <c r="H314" s="1213"/>
      <c r="I314" s="1214"/>
      <c r="J314" s="1215"/>
      <c r="K314" s="1239"/>
      <c r="L314" s="1240"/>
      <c r="M314" s="1241"/>
      <c r="N314" s="1240"/>
      <c r="O314" s="1029"/>
      <c r="P314" s="1241"/>
      <c r="Q314" s="1241"/>
      <c r="R314" s="1237"/>
    </row>
    <row r="315" spans="2:20" ht="17.100000000000001" customHeight="1" x14ac:dyDescent="0.25">
      <c r="B315" s="1237"/>
      <c r="C315" s="1237"/>
      <c r="D315" s="1351"/>
      <c r="E315" s="1275"/>
      <c r="F315" s="1246"/>
      <c r="G315" s="1213"/>
      <c r="H315" s="1213"/>
      <c r="I315" s="1214"/>
      <c r="J315" s="1215"/>
      <c r="K315" s="1239"/>
      <c r="L315" s="1240"/>
      <c r="M315" s="1241"/>
      <c r="N315" s="1240"/>
      <c r="O315" s="1029"/>
      <c r="P315" s="1241"/>
      <c r="Q315" s="1241"/>
      <c r="R315" s="1237"/>
    </row>
    <row r="316" spans="2:20" ht="17.100000000000001" customHeight="1" x14ac:dyDescent="0.25">
      <c r="B316" s="1237"/>
      <c r="C316" s="1237"/>
      <c r="D316" s="1351"/>
      <c r="E316" s="1275"/>
      <c r="F316" s="1246"/>
      <c r="G316" s="1213"/>
      <c r="H316" s="1213"/>
      <c r="I316" s="1214"/>
      <c r="J316" s="1215"/>
      <c r="K316" s="1239"/>
      <c r="L316" s="1240"/>
      <c r="M316" s="1241"/>
      <c r="N316" s="1240"/>
      <c r="O316" s="1029"/>
      <c r="P316" s="1241"/>
      <c r="Q316" s="1241"/>
      <c r="R316" s="1237"/>
    </row>
    <row r="317" spans="2:20" ht="17.100000000000001" customHeight="1" x14ac:dyDescent="0.25">
      <c r="B317" s="1237"/>
      <c r="C317" s="1237"/>
      <c r="D317" s="1351"/>
      <c r="E317" s="1275"/>
      <c r="F317" s="1246"/>
      <c r="G317" s="1213"/>
      <c r="H317" s="1213"/>
      <c r="I317" s="1214"/>
      <c r="J317" s="1215"/>
      <c r="K317" s="1282"/>
      <c r="L317" s="1240"/>
      <c r="M317" s="1241"/>
      <c r="N317" s="1240"/>
      <c r="O317" s="1029"/>
      <c r="P317" s="1241"/>
      <c r="Q317" s="1241"/>
      <c r="R317" s="1237"/>
      <c r="T317" s="22">
        <v>10</v>
      </c>
    </row>
    <row r="318" spans="2:20" ht="17.100000000000001" customHeight="1" x14ac:dyDescent="0.25">
      <c r="B318" s="1237"/>
      <c r="C318" s="1237"/>
      <c r="D318" s="1351"/>
      <c r="E318" s="1275"/>
      <c r="F318" s="1246"/>
      <c r="G318" s="1213"/>
      <c r="H318" s="1213"/>
      <c r="I318" s="1214"/>
      <c r="J318" s="1215"/>
      <c r="K318" s="1282"/>
      <c r="L318" s="1240"/>
      <c r="M318" s="1241"/>
      <c r="N318" s="1240"/>
      <c r="O318" s="1029"/>
      <c r="P318" s="1241"/>
      <c r="Q318" s="1241"/>
      <c r="R318" s="1237"/>
    </row>
    <row r="319" spans="2:20" ht="17.100000000000001" customHeight="1" x14ac:dyDescent="0.25">
      <c r="B319" s="1237"/>
      <c r="C319" s="1237"/>
      <c r="D319" s="1351"/>
      <c r="E319" s="1275"/>
      <c r="F319" s="1246"/>
      <c r="G319" s="1213"/>
      <c r="H319" s="1213"/>
      <c r="I319" s="1214"/>
      <c r="J319" s="1215"/>
      <c r="K319" s="1282"/>
      <c r="L319" s="1240"/>
      <c r="M319" s="1241"/>
      <c r="N319" s="1240"/>
      <c r="O319" s="1029"/>
      <c r="P319" s="1241"/>
      <c r="Q319" s="1241"/>
      <c r="R319" s="1237"/>
    </row>
    <row r="320" spans="2:20" ht="17.100000000000001" customHeight="1" x14ac:dyDescent="0.25">
      <c r="B320" s="1237"/>
      <c r="C320" s="1237"/>
      <c r="D320" s="1351"/>
      <c r="E320" s="1275"/>
      <c r="F320" s="1246"/>
      <c r="G320" s="1213"/>
      <c r="H320" s="1213"/>
      <c r="I320" s="1214"/>
      <c r="J320" s="1215"/>
      <c r="K320" s="1282"/>
      <c r="L320" s="1240"/>
      <c r="M320" s="1241"/>
      <c r="N320" s="1240"/>
      <c r="O320" s="1029"/>
      <c r="P320" s="1241"/>
      <c r="Q320" s="1241"/>
      <c r="R320" s="1237"/>
    </row>
    <row r="321" spans="2:18" ht="17.100000000000001" customHeight="1" x14ac:dyDescent="0.25">
      <c r="B321" s="1237"/>
      <c r="C321" s="1237"/>
      <c r="D321" s="1351"/>
      <c r="E321" s="1275"/>
      <c r="F321" s="1246"/>
      <c r="G321" s="1213"/>
      <c r="H321" s="1213"/>
      <c r="I321" s="1214"/>
      <c r="J321" s="1215"/>
      <c r="K321" s="1282"/>
      <c r="L321" s="1240"/>
      <c r="M321" s="1241"/>
      <c r="N321" s="1240"/>
      <c r="O321" s="1029"/>
      <c r="P321" s="1241"/>
      <c r="Q321" s="1241"/>
      <c r="R321" s="1237"/>
    </row>
    <row r="322" spans="2:18" ht="17.100000000000001" customHeight="1" x14ac:dyDescent="0.25">
      <c r="B322" s="1237"/>
      <c r="C322" s="1237"/>
      <c r="D322" s="1351"/>
      <c r="E322" s="1275"/>
      <c r="F322" s="1246"/>
      <c r="G322" s="1213"/>
      <c r="H322" s="1213"/>
      <c r="I322" s="1214"/>
      <c r="J322" s="1215"/>
      <c r="K322" s="1282"/>
      <c r="L322" s="1240"/>
      <c r="M322" s="1241"/>
      <c r="N322" s="1240"/>
      <c r="O322" s="1029"/>
      <c r="P322" s="1241"/>
      <c r="Q322" s="1241"/>
      <c r="R322" s="1237"/>
    </row>
    <row r="323" spans="2:18" ht="17.100000000000001" customHeight="1" x14ac:dyDescent="0.25">
      <c r="B323" s="1237"/>
      <c r="C323" s="1237"/>
      <c r="D323" s="1351"/>
      <c r="E323" s="1275"/>
      <c r="F323" s="1246"/>
      <c r="G323" s="1213"/>
      <c r="H323" s="1213"/>
      <c r="I323" s="1214"/>
      <c r="J323" s="1215"/>
      <c r="K323" s="1282"/>
      <c r="L323" s="1240"/>
      <c r="M323" s="1241"/>
      <c r="N323" s="1240"/>
      <c r="O323" s="1029"/>
      <c r="P323" s="1241"/>
      <c r="Q323" s="1241"/>
      <c r="R323" s="1237"/>
    </row>
    <row r="324" spans="2:18" ht="17.100000000000001" customHeight="1" x14ac:dyDescent="0.25">
      <c r="B324" s="1237"/>
      <c r="C324" s="1237"/>
      <c r="D324" s="1351"/>
      <c r="E324" s="1275"/>
      <c r="F324" s="1246"/>
      <c r="G324" s="1213"/>
      <c r="H324" s="1213"/>
      <c r="I324" s="1214"/>
      <c r="J324" s="1215"/>
      <c r="K324" s="1282"/>
      <c r="L324" s="1240"/>
      <c r="M324" s="1241"/>
      <c r="N324" s="1240"/>
      <c r="O324" s="1029"/>
      <c r="P324" s="1241"/>
      <c r="Q324" s="1241"/>
      <c r="R324" s="1237"/>
    </row>
    <row r="325" spans="2:18" ht="17.100000000000001" customHeight="1" x14ac:dyDescent="0.25">
      <c r="B325" s="1237"/>
      <c r="C325" s="1237"/>
      <c r="D325" s="1351"/>
      <c r="E325" s="1275"/>
      <c r="F325" s="1246"/>
      <c r="G325" s="1213"/>
      <c r="H325" s="1213"/>
      <c r="I325" s="1214"/>
      <c r="J325" s="1215"/>
      <c r="K325" s="1282"/>
      <c r="L325" s="1240"/>
      <c r="M325" s="1241"/>
      <c r="N325" s="1240"/>
      <c r="O325" s="1029"/>
      <c r="P325" s="1241"/>
      <c r="Q325" s="1241"/>
      <c r="R325" s="1237"/>
    </row>
    <row r="326" spans="2:18" ht="17.100000000000001" customHeight="1" x14ac:dyDescent="0.25">
      <c r="B326" s="1237"/>
      <c r="C326" s="1237"/>
      <c r="D326" s="1351"/>
      <c r="E326" s="1275"/>
      <c r="F326" s="1246"/>
      <c r="G326" s="1213"/>
      <c r="H326" s="1213"/>
      <c r="I326" s="1214"/>
      <c r="J326" s="1215"/>
      <c r="K326" s="1282"/>
      <c r="L326" s="1240"/>
      <c r="M326" s="1241"/>
      <c r="N326" s="1240"/>
      <c r="O326" s="1029"/>
      <c r="P326" s="1241"/>
      <c r="Q326" s="1241"/>
      <c r="R326" s="1237"/>
    </row>
    <row r="327" spans="2:18" ht="17.100000000000001" customHeight="1" x14ac:dyDescent="0.25">
      <c r="B327" s="1237"/>
      <c r="C327" s="1237"/>
      <c r="D327" s="1351"/>
      <c r="E327" s="1275"/>
      <c r="F327" s="1246"/>
      <c r="G327" s="1213"/>
      <c r="H327" s="1213"/>
      <c r="I327" s="1214"/>
      <c r="J327" s="1215"/>
      <c r="K327" s="1282"/>
      <c r="L327" s="1240"/>
      <c r="M327" s="1241"/>
      <c r="N327" s="1240"/>
      <c r="O327" s="1029"/>
      <c r="P327" s="1241"/>
      <c r="Q327" s="1241"/>
      <c r="R327" s="1237"/>
    </row>
    <row r="328" spans="2:18" ht="17.100000000000001" customHeight="1" x14ac:dyDescent="0.25">
      <c r="B328" s="1237"/>
      <c r="C328" s="1237"/>
      <c r="D328" s="1351"/>
      <c r="E328" s="1275"/>
      <c r="F328" s="1246"/>
      <c r="G328" s="1213"/>
      <c r="H328" s="1213"/>
      <c r="I328" s="1214"/>
      <c r="J328" s="1215"/>
      <c r="K328" s="1282"/>
      <c r="L328" s="1240"/>
      <c r="M328" s="1241"/>
      <c r="N328" s="1240"/>
      <c r="O328" s="1029"/>
      <c r="P328" s="1241"/>
      <c r="Q328" s="1241"/>
      <c r="R328" s="1237"/>
    </row>
    <row r="329" spans="2:18" ht="17.100000000000001" customHeight="1" x14ac:dyDescent="0.25">
      <c r="B329" s="1237"/>
      <c r="C329" s="1237"/>
      <c r="D329" s="1351"/>
      <c r="E329" s="1275"/>
      <c r="F329" s="1246"/>
      <c r="G329" s="1213"/>
      <c r="H329" s="1213"/>
      <c r="I329" s="1214"/>
      <c r="J329" s="1215"/>
      <c r="K329" s="1282"/>
      <c r="L329" s="1240"/>
      <c r="M329" s="1241"/>
      <c r="N329" s="1240"/>
      <c r="O329" s="1029"/>
      <c r="P329" s="1241"/>
      <c r="Q329" s="1241"/>
      <c r="R329" s="1237"/>
    </row>
    <row r="330" spans="2:18" ht="17.100000000000001" customHeight="1" x14ac:dyDescent="0.25">
      <c r="B330" s="1237"/>
      <c r="C330" s="1237"/>
      <c r="D330" s="1351"/>
      <c r="E330" s="1275"/>
      <c r="F330" s="1246"/>
      <c r="G330" s="1213"/>
      <c r="H330" s="1213"/>
      <c r="I330" s="1214"/>
      <c r="J330" s="1215"/>
      <c r="K330" s="1282"/>
      <c r="L330" s="1240"/>
      <c r="M330" s="1241"/>
      <c r="N330" s="1240"/>
      <c r="O330" s="1029"/>
      <c r="P330" s="1241"/>
      <c r="Q330" s="1241"/>
      <c r="R330" s="1237"/>
    </row>
    <row r="331" spans="2:18" ht="17.100000000000001" customHeight="1" x14ac:dyDescent="0.25">
      <c r="B331" s="1237"/>
      <c r="C331" s="1237"/>
      <c r="D331" s="1351"/>
      <c r="E331" s="1275"/>
      <c r="F331" s="1246"/>
      <c r="G331" s="1213"/>
      <c r="H331" s="1213"/>
      <c r="I331" s="1214"/>
      <c r="J331" s="1215"/>
      <c r="K331" s="1282"/>
      <c r="L331" s="1240"/>
      <c r="M331" s="1241"/>
      <c r="N331" s="1240"/>
      <c r="O331" s="1029"/>
      <c r="P331" s="1241"/>
      <c r="Q331" s="1241"/>
      <c r="R331" s="1237"/>
    </row>
    <row r="332" spans="2:18" ht="17.100000000000001" customHeight="1" x14ac:dyDescent="0.25">
      <c r="B332" s="1237"/>
      <c r="C332" s="1237"/>
      <c r="D332" s="1351"/>
      <c r="E332" s="1275"/>
      <c r="F332" s="1246"/>
      <c r="G332" s="1213"/>
      <c r="H332" s="1213"/>
      <c r="I332" s="1214"/>
      <c r="J332" s="1215"/>
      <c r="K332" s="1282"/>
      <c r="L332" s="1240"/>
      <c r="M332" s="1241"/>
      <c r="N332" s="1240"/>
      <c r="O332" s="1029"/>
      <c r="P332" s="1241"/>
      <c r="Q332" s="1241"/>
      <c r="R332" s="1237"/>
    </row>
    <row r="333" spans="2:18" ht="17.100000000000001" customHeight="1" x14ac:dyDescent="0.25">
      <c r="B333" s="1237"/>
      <c r="C333" s="1237"/>
      <c r="D333" s="1351"/>
      <c r="E333" s="1275"/>
      <c r="F333" s="1246"/>
      <c r="G333" s="1213"/>
      <c r="H333" s="1213"/>
      <c r="I333" s="1214"/>
      <c r="J333" s="1215"/>
      <c r="K333" s="1239"/>
      <c r="L333" s="1240"/>
      <c r="M333" s="1241"/>
      <c r="N333" s="1240"/>
      <c r="O333" s="1029"/>
      <c r="P333" s="1241"/>
      <c r="Q333" s="1241"/>
      <c r="R333" s="1237"/>
    </row>
    <row r="334" spans="2:18" ht="17.100000000000001" customHeight="1" x14ac:dyDescent="0.25">
      <c r="B334" s="1237"/>
      <c r="C334" s="1237"/>
      <c r="D334" s="1351"/>
      <c r="E334" s="1275"/>
      <c r="F334" s="1246"/>
      <c r="G334" s="1213"/>
      <c r="H334" s="1213"/>
      <c r="I334" s="1214"/>
      <c r="J334" s="1215"/>
      <c r="K334" s="1239"/>
      <c r="L334" s="1240"/>
      <c r="M334" s="1241"/>
      <c r="N334" s="1240"/>
      <c r="O334" s="1029"/>
      <c r="P334" s="1241"/>
      <c r="Q334" s="1241"/>
      <c r="R334" s="1237"/>
    </row>
    <row r="335" spans="2:18" ht="17.100000000000001" customHeight="1" x14ac:dyDescent="0.25">
      <c r="B335" s="1237"/>
      <c r="C335" s="1237"/>
      <c r="D335" s="1351"/>
      <c r="E335" s="1275"/>
      <c r="F335" s="1246"/>
      <c r="G335" s="1213"/>
      <c r="H335" s="1213"/>
      <c r="I335" s="1214"/>
      <c r="J335" s="1215"/>
      <c r="K335" s="1239"/>
      <c r="L335" s="1240"/>
      <c r="M335" s="1241"/>
      <c r="N335" s="1240"/>
      <c r="O335" s="1029"/>
      <c r="P335" s="1241"/>
      <c r="Q335" s="1241"/>
      <c r="R335" s="1237"/>
    </row>
    <row r="336" spans="2:18" ht="17.100000000000001" customHeight="1" x14ac:dyDescent="0.25">
      <c r="B336" s="1237"/>
      <c r="C336" s="1237"/>
      <c r="D336" s="1351"/>
      <c r="E336" s="1275"/>
      <c r="F336" s="1246"/>
      <c r="G336" s="1213"/>
      <c r="H336" s="1213"/>
      <c r="I336" s="1214"/>
      <c r="J336" s="1215"/>
      <c r="K336" s="1239"/>
      <c r="L336" s="1240"/>
      <c r="M336" s="1241"/>
      <c r="N336" s="1240"/>
      <c r="O336" s="1029"/>
      <c r="P336" s="1241"/>
      <c r="Q336" s="1241"/>
      <c r="R336" s="1237"/>
    </row>
    <row r="337" spans="2:18" ht="17.100000000000001" customHeight="1" x14ac:dyDescent="0.25">
      <c r="B337" s="1237"/>
      <c r="C337" s="1237"/>
      <c r="D337" s="1351"/>
      <c r="E337" s="1275"/>
      <c r="F337" s="1246"/>
      <c r="G337" s="1213"/>
      <c r="H337" s="1213"/>
      <c r="I337" s="1214"/>
      <c r="J337" s="1215"/>
      <c r="K337" s="1239"/>
      <c r="L337" s="1240"/>
      <c r="M337" s="1241"/>
      <c r="N337" s="1240"/>
      <c r="O337" s="1029"/>
      <c r="P337" s="1241"/>
      <c r="Q337" s="1241"/>
      <c r="R337" s="1237"/>
    </row>
    <row r="338" spans="2:18" ht="17.100000000000001" customHeight="1" x14ac:dyDescent="0.25">
      <c r="B338" s="1237"/>
      <c r="C338" s="1237"/>
      <c r="D338" s="1351"/>
      <c r="E338" s="1275"/>
      <c r="F338" s="1246"/>
      <c r="G338" s="1213"/>
      <c r="H338" s="1213"/>
      <c r="I338" s="1214"/>
      <c r="J338" s="1215"/>
      <c r="K338" s="1239"/>
      <c r="L338" s="1240"/>
      <c r="M338" s="1241"/>
      <c r="N338" s="1240"/>
      <c r="O338" s="1029"/>
      <c r="P338" s="1241"/>
      <c r="Q338" s="1241"/>
      <c r="R338" s="1237"/>
    </row>
    <row r="339" spans="2:18" ht="17.100000000000001" customHeight="1" x14ac:dyDescent="0.25">
      <c r="B339" s="1237"/>
      <c r="C339" s="1237"/>
      <c r="D339" s="1351"/>
      <c r="E339" s="1275"/>
      <c r="F339" s="1246"/>
      <c r="G339" s="1213"/>
      <c r="H339" s="1213"/>
      <c r="I339" s="1214"/>
      <c r="J339" s="1215"/>
      <c r="K339" s="1239"/>
      <c r="L339" s="1240"/>
      <c r="M339" s="1241"/>
      <c r="N339" s="1240"/>
      <c r="O339" s="1029"/>
      <c r="P339" s="1241"/>
      <c r="Q339" s="1241"/>
      <c r="R339" s="1237"/>
    </row>
    <row r="340" spans="2:18" ht="17.100000000000001" customHeight="1" x14ac:dyDescent="0.25">
      <c r="B340" s="1237"/>
      <c r="C340" s="1237"/>
      <c r="D340" s="1351"/>
      <c r="E340" s="1275"/>
      <c r="F340" s="1246"/>
      <c r="G340" s="1213"/>
      <c r="H340" s="1213"/>
      <c r="I340" s="1214"/>
      <c r="J340" s="1215"/>
      <c r="K340" s="1282"/>
      <c r="L340" s="1240"/>
      <c r="M340" s="1241"/>
      <c r="N340" s="1240"/>
      <c r="O340" s="1029"/>
      <c r="P340" s="1241"/>
      <c r="Q340" s="1241"/>
      <c r="R340" s="1237"/>
    </row>
    <row r="341" spans="2:18" ht="17.100000000000001" customHeight="1" x14ac:dyDescent="0.25">
      <c r="B341" s="1237"/>
      <c r="C341" s="1237"/>
      <c r="D341" s="1351"/>
      <c r="E341" s="1275"/>
      <c r="F341" s="1246"/>
      <c r="G341" s="1213"/>
      <c r="H341" s="1213"/>
      <c r="I341" s="1214"/>
      <c r="J341" s="1215"/>
      <c r="K341" s="1239"/>
      <c r="L341" s="1240"/>
      <c r="M341" s="1241"/>
      <c r="N341" s="1240"/>
      <c r="O341" s="1029"/>
      <c r="P341" s="1241"/>
      <c r="Q341" s="1241"/>
      <c r="R341" s="1237"/>
    </row>
    <row r="342" spans="2:18" ht="17.100000000000001" customHeight="1" x14ac:dyDescent="0.25">
      <c r="B342" s="1237"/>
      <c r="C342" s="1237"/>
      <c r="D342" s="1351"/>
      <c r="E342" s="1275"/>
      <c r="F342" s="1246"/>
      <c r="G342" s="1213"/>
      <c r="H342" s="1213"/>
      <c r="I342" s="1214"/>
      <c r="J342" s="1215"/>
      <c r="K342" s="1282"/>
      <c r="L342" s="1240"/>
      <c r="M342" s="1241"/>
      <c r="N342" s="1240"/>
      <c r="O342" s="1029"/>
      <c r="P342" s="1241"/>
      <c r="Q342" s="1241"/>
      <c r="R342" s="1237"/>
    </row>
    <row r="343" spans="2:18" ht="17.100000000000001" customHeight="1" x14ac:dyDescent="0.25">
      <c r="B343" s="1237"/>
      <c r="C343" s="1237"/>
      <c r="D343" s="1351"/>
      <c r="E343" s="1275"/>
      <c r="F343" s="1246"/>
      <c r="G343" s="1213"/>
      <c r="H343" s="1213"/>
      <c r="I343" s="1214"/>
      <c r="J343" s="1215"/>
      <c r="K343" s="1239"/>
      <c r="L343" s="1240"/>
      <c r="M343" s="1241"/>
      <c r="N343" s="1240"/>
      <c r="O343" s="1029"/>
      <c r="P343" s="1241"/>
      <c r="Q343" s="1241"/>
      <c r="R343" s="1237"/>
    </row>
    <row r="344" spans="2:18" ht="17.100000000000001" customHeight="1" x14ac:dyDescent="0.25">
      <c r="B344" s="1237"/>
      <c r="C344" s="1237"/>
      <c r="D344" s="1351"/>
      <c r="E344" s="1275"/>
      <c r="F344" s="1246"/>
      <c r="G344" s="1213"/>
      <c r="H344" s="1213"/>
      <c r="I344" s="1214"/>
      <c r="J344" s="1215"/>
      <c r="K344" s="1239"/>
      <c r="L344" s="1240"/>
      <c r="M344" s="1241"/>
      <c r="N344" s="1240"/>
      <c r="O344" s="1029"/>
      <c r="P344" s="1241"/>
      <c r="Q344" s="1241"/>
      <c r="R344" s="1237"/>
    </row>
    <row r="345" spans="2:18" ht="17.100000000000001" customHeight="1" x14ac:dyDescent="0.25">
      <c r="B345" s="1237"/>
      <c r="C345" s="1237"/>
      <c r="D345" s="1351"/>
      <c r="E345" s="1275"/>
      <c r="F345" s="1246"/>
      <c r="G345" s="1213"/>
      <c r="H345" s="1213"/>
      <c r="I345" s="1214"/>
      <c r="J345" s="1215"/>
      <c r="K345" s="1282"/>
      <c r="L345" s="1240"/>
      <c r="M345" s="1241"/>
      <c r="N345" s="1240"/>
      <c r="O345" s="1029"/>
      <c r="P345" s="1241"/>
      <c r="Q345" s="1241"/>
      <c r="R345" s="1237"/>
    </row>
    <row r="346" spans="2:18" ht="17.100000000000001" customHeight="1" x14ac:dyDescent="0.25">
      <c r="B346" s="1237"/>
      <c r="C346" s="1237"/>
      <c r="D346" s="1351"/>
      <c r="E346" s="1275"/>
      <c r="F346" s="1246"/>
      <c r="G346" s="1213"/>
      <c r="H346" s="1213"/>
      <c r="I346" s="1214"/>
      <c r="J346" s="1215"/>
      <c r="K346" s="1282"/>
      <c r="L346" s="1240"/>
      <c r="M346" s="1241"/>
      <c r="N346" s="1240"/>
      <c r="O346" s="1029"/>
      <c r="P346" s="1241"/>
      <c r="Q346" s="1241"/>
      <c r="R346" s="1237"/>
    </row>
    <row r="347" spans="2:18" ht="17.100000000000001" customHeight="1" x14ac:dyDescent="0.25">
      <c r="B347" s="1237"/>
      <c r="C347" s="1237"/>
      <c r="D347" s="1351"/>
      <c r="E347" s="1275"/>
      <c r="F347" s="1246"/>
      <c r="G347" s="1213"/>
      <c r="H347" s="1213"/>
      <c r="I347" s="1214"/>
      <c r="J347" s="1215"/>
      <c r="K347" s="1282"/>
      <c r="L347" s="1240"/>
      <c r="M347" s="1241"/>
      <c r="N347" s="1240"/>
      <c r="O347" s="1029"/>
      <c r="P347" s="1241"/>
      <c r="Q347" s="1241"/>
      <c r="R347" s="1237"/>
    </row>
    <row r="348" spans="2:18" ht="17.100000000000001" customHeight="1" x14ac:dyDescent="0.25">
      <c r="B348" s="1237"/>
      <c r="C348" s="1237"/>
      <c r="D348" s="1351"/>
      <c r="E348" s="1275"/>
      <c r="F348" s="1246"/>
      <c r="G348" s="1213"/>
      <c r="H348" s="1213"/>
      <c r="I348" s="1214"/>
      <c r="J348" s="1215"/>
      <c r="K348" s="1282"/>
      <c r="L348" s="1240"/>
      <c r="M348" s="1241"/>
      <c r="N348" s="1240"/>
      <c r="O348" s="1029"/>
      <c r="P348" s="1241"/>
      <c r="Q348" s="1241"/>
      <c r="R348" s="1237"/>
    </row>
    <row r="349" spans="2:18" ht="17.100000000000001" customHeight="1" x14ac:dyDescent="0.25">
      <c r="B349" s="1237"/>
      <c r="C349" s="1237"/>
      <c r="D349" s="1351"/>
      <c r="E349" s="1275"/>
      <c r="F349" s="1246"/>
      <c r="G349" s="1213"/>
      <c r="H349" s="1213"/>
      <c r="I349" s="1214"/>
      <c r="J349" s="1215"/>
      <c r="K349" s="1282"/>
      <c r="L349" s="1240"/>
      <c r="M349" s="1241"/>
      <c r="N349" s="1240"/>
      <c r="O349" s="1029"/>
      <c r="P349" s="1241"/>
      <c r="Q349" s="1241"/>
      <c r="R349" s="1237"/>
    </row>
    <row r="350" spans="2:18" ht="17.100000000000001" customHeight="1" x14ac:dyDescent="0.25">
      <c r="B350" s="1237"/>
      <c r="C350" s="1237"/>
      <c r="D350" s="1351"/>
      <c r="E350" s="1275"/>
      <c r="F350" s="1246"/>
      <c r="G350" s="1213"/>
      <c r="H350" s="1213"/>
      <c r="I350" s="1214"/>
      <c r="J350" s="1215"/>
      <c r="K350" s="1239"/>
      <c r="L350" s="1240"/>
      <c r="M350" s="1241"/>
      <c r="N350" s="1240"/>
      <c r="O350" s="1029"/>
      <c r="P350" s="1241"/>
      <c r="Q350" s="1241"/>
      <c r="R350" s="1237"/>
    </row>
    <row r="351" spans="2:18" ht="17.100000000000001" customHeight="1" x14ac:dyDescent="0.25">
      <c r="B351" s="1237"/>
      <c r="C351" s="1237"/>
      <c r="D351" s="1351"/>
      <c r="E351" s="1275"/>
      <c r="F351" s="1246"/>
      <c r="G351" s="1213"/>
      <c r="H351" s="1213"/>
      <c r="I351" s="1214"/>
      <c r="J351" s="1215"/>
      <c r="K351" s="1239"/>
      <c r="L351" s="1240"/>
      <c r="M351" s="1241"/>
      <c r="N351" s="1240"/>
      <c r="O351" s="1029"/>
      <c r="P351" s="1241"/>
      <c r="Q351" s="1241"/>
      <c r="R351" s="1237"/>
    </row>
    <row r="352" spans="2:18" ht="17.100000000000001" customHeight="1" x14ac:dyDescent="0.25">
      <c r="B352" s="1237"/>
      <c r="C352" s="1237"/>
      <c r="D352" s="1351"/>
      <c r="E352" s="1275"/>
      <c r="F352" s="1246"/>
      <c r="G352" s="1213"/>
      <c r="H352" s="1213"/>
      <c r="I352" s="1214"/>
      <c r="J352" s="1215"/>
      <c r="K352" s="1282"/>
      <c r="L352" s="1240"/>
      <c r="M352" s="1241"/>
      <c r="N352" s="1240"/>
      <c r="O352" s="1029"/>
      <c r="P352" s="1241"/>
      <c r="Q352" s="1241"/>
      <c r="R352" s="1237"/>
    </row>
    <row r="353" spans="2:18" ht="17.100000000000001" customHeight="1" x14ac:dyDescent="0.25">
      <c r="B353" s="1237"/>
      <c r="C353" s="1237"/>
      <c r="D353" s="1351"/>
      <c r="E353" s="1275"/>
      <c r="F353" s="1246"/>
      <c r="G353" s="1213"/>
      <c r="H353" s="1213"/>
      <c r="I353" s="1214"/>
      <c r="J353" s="1215"/>
      <c r="K353" s="1282"/>
      <c r="L353" s="1240"/>
      <c r="M353" s="1241"/>
      <c r="N353" s="1240"/>
      <c r="O353" s="1029"/>
      <c r="P353" s="1241"/>
      <c r="Q353" s="1241"/>
      <c r="R353" s="1237"/>
    </row>
    <row r="354" spans="2:18" ht="17.100000000000001" customHeight="1" x14ac:dyDescent="0.25">
      <c r="B354" s="1237"/>
      <c r="C354" s="1237"/>
      <c r="D354" s="1351"/>
      <c r="E354" s="1275"/>
      <c r="F354" s="1246"/>
      <c r="G354" s="1213"/>
      <c r="H354" s="1213"/>
      <c r="I354" s="1214"/>
      <c r="J354" s="1215"/>
      <c r="K354" s="1239"/>
      <c r="L354" s="1240"/>
      <c r="M354" s="1241"/>
      <c r="N354" s="1240"/>
      <c r="O354" s="1029"/>
      <c r="P354" s="1241"/>
      <c r="Q354" s="1241"/>
      <c r="R354" s="1237"/>
    </row>
    <row r="355" spans="2:18" ht="17.100000000000001" customHeight="1" x14ac:dyDescent="0.25">
      <c r="B355" s="1237"/>
      <c r="C355" s="1237"/>
      <c r="D355" s="1351"/>
      <c r="E355" s="1275"/>
      <c r="F355" s="1246"/>
      <c r="G355" s="1213"/>
      <c r="H355" s="1213"/>
      <c r="I355" s="1214"/>
      <c r="J355" s="1215"/>
      <c r="K355" s="1239"/>
      <c r="L355" s="1240"/>
      <c r="M355" s="1241"/>
      <c r="N355" s="1240"/>
      <c r="O355" s="1029"/>
      <c r="P355" s="1241"/>
      <c r="Q355" s="1241"/>
      <c r="R355" s="1237"/>
    </row>
    <row r="356" spans="2:18" ht="17.100000000000001" customHeight="1" x14ac:dyDescent="0.25">
      <c r="B356" s="1237"/>
      <c r="C356" s="1237"/>
      <c r="D356" s="1351"/>
      <c r="E356" s="1275"/>
      <c r="F356" s="1246"/>
      <c r="G356" s="1213"/>
      <c r="H356" s="1213"/>
      <c r="I356" s="1214"/>
      <c r="J356" s="1215"/>
      <c r="K356" s="1239"/>
      <c r="L356" s="1240"/>
      <c r="M356" s="1241"/>
      <c r="N356" s="1240"/>
      <c r="O356" s="1029"/>
      <c r="P356" s="1241"/>
      <c r="Q356" s="1241"/>
      <c r="R356" s="1237"/>
    </row>
    <row r="357" spans="2:18" ht="17.100000000000001" customHeight="1" x14ac:dyDescent="0.25">
      <c r="B357" s="1237"/>
      <c r="C357" s="1237"/>
      <c r="D357" s="1351"/>
      <c r="E357" s="1275"/>
      <c r="F357" s="1246"/>
      <c r="G357" s="1213"/>
      <c r="H357" s="1213"/>
      <c r="I357" s="1214"/>
      <c r="J357" s="1215"/>
      <c r="K357" s="1239"/>
      <c r="L357" s="1240"/>
      <c r="M357" s="1241"/>
      <c r="N357" s="1240"/>
      <c r="O357" s="1029"/>
      <c r="P357" s="1241"/>
      <c r="Q357" s="1241"/>
      <c r="R357" s="1237"/>
    </row>
    <row r="358" spans="2:18" ht="17.100000000000001" customHeight="1" x14ac:dyDescent="0.25">
      <c r="B358" s="1237"/>
      <c r="C358" s="1237"/>
      <c r="D358" s="1351"/>
      <c r="E358" s="1275"/>
      <c r="F358" s="1246"/>
      <c r="G358" s="1213"/>
      <c r="H358" s="1213"/>
      <c r="I358" s="1214"/>
      <c r="J358" s="1215"/>
      <c r="K358" s="1239"/>
      <c r="L358" s="1240"/>
      <c r="M358" s="1241"/>
      <c r="N358" s="1240"/>
      <c r="O358" s="1029"/>
      <c r="P358" s="1241"/>
      <c r="Q358" s="1241"/>
      <c r="R358" s="1237"/>
    </row>
    <row r="359" spans="2:18" ht="17.100000000000001" customHeight="1" x14ac:dyDescent="0.25">
      <c r="B359" s="1237"/>
      <c r="C359" s="1237"/>
      <c r="D359" s="1351"/>
      <c r="E359" s="1275"/>
      <c r="F359" s="1246"/>
      <c r="G359" s="1213"/>
      <c r="H359" s="1213"/>
      <c r="I359" s="1214"/>
      <c r="J359" s="1215"/>
      <c r="K359" s="1239"/>
      <c r="L359" s="1240"/>
      <c r="M359" s="1241"/>
      <c r="N359" s="1240"/>
      <c r="O359" s="1029"/>
      <c r="P359" s="1241"/>
      <c r="Q359" s="1241"/>
      <c r="R359" s="1237"/>
    </row>
    <row r="360" spans="2:18" ht="17.100000000000001" customHeight="1" x14ac:dyDescent="0.25">
      <c r="B360" s="1237"/>
      <c r="C360" s="1237"/>
      <c r="D360" s="1351"/>
      <c r="E360" s="1275"/>
      <c r="F360" s="1246"/>
      <c r="G360" s="1213"/>
      <c r="H360" s="1213"/>
      <c r="I360" s="1214"/>
      <c r="J360" s="1215"/>
      <c r="K360" s="1239"/>
      <c r="L360" s="1240"/>
      <c r="M360" s="1241"/>
      <c r="N360" s="1240"/>
      <c r="O360" s="1029"/>
      <c r="P360" s="1241"/>
      <c r="Q360" s="1241"/>
      <c r="R360" s="1237"/>
    </row>
    <row r="361" spans="2:18" ht="17.100000000000001" customHeight="1" x14ac:dyDescent="0.25">
      <c r="B361" s="1237"/>
      <c r="C361" s="1237"/>
      <c r="D361" s="1351"/>
      <c r="E361" s="1275"/>
      <c r="F361" s="1246"/>
      <c r="G361" s="1213"/>
      <c r="H361" s="1213"/>
      <c r="I361" s="1214"/>
      <c r="J361" s="1215"/>
      <c r="K361" s="1239"/>
      <c r="L361" s="1240"/>
      <c r="M361" s="1241"/>
      <c r="N361" s="1240"/>
      <c r="O361" s="1029"/>
      <c r="P361" s="1241"/>
      <c r="Q361" s="1241"/>
      <c r="R361" s="1237"/>
    </row>
    <row r="362" spans="2:18" ht="17.100000000000001" customHeight="1" x14ac:dyDescent="0.25">
      <c r="B362" s="1237"/>
      <c r="C362" s="1237"/>
      <c r="D362" s="1351"/>
      <c r="E362" s="1275"/>
      <c r="F362" s="1246"/>
      <c r="G362" s="1213"/>
      <c r="H362" s="1213"/>
      <c r="I362" s="1214"/>
      <c r="J362" s="1215"/>
      <c r="K362" s="1239"/>
      <c r="L362" s="1240"/>
      <c r="M362" s="1241"/>
      <c r="N362" s="1240"/>
      <c r="O362" s="1029"/>
      <c r="P362" s="1241"/>
      <c r="Q362" s="1241"/>
      <c r="R362" s="1237"/>
    </row>
    <row r="363" spans="2:18" ht="17.100000000000001" customHeight="1" x14ac:dyDescent="0.25">
      <c r="B363" s="1237"/>
      <c r="C363" s="1237"/>
      <c r="D363" s="1351"/>
      <c r="E363" s="1275"/>
      <c r="F363" s="1246"/>
      <c r="G363" s="1213"/>
      <c r="H363" s="1213"/>
      <c r="I363" s="1214"/>
      <c r="J363" s="1215"/>
      <c r="K363" s="1239"/>
      <c r="L363" s="1240"/>
      <c r="M363" s="1241"/>
      <c r="N363" s="1240"/>
      <c r="O363" s="1029"/>
      <c r="P363" s="1241"/>
      <c r="Q363" s="1241"/>
      <c r="R363" s="1237"/>
    </row>
    <row r="364" spans="2:18" ht="17.100000000000001" customHeight="1" x14ac:dyDescent="0.25">
      <c r="B364" s="1237"/>
      <c r="C364" s="1237"/>
      <c r="D364" s="1351"/>
      <c r="E364" s="1275"/>
      <c r="F364" s="1246"/>
      <c r="G364" s="1213"/>
      <c r="H364" s="1213"/>
      <c r="I364" s="1214"/>
      <c r="J364" s="1215"/>
      <c r="K364" s="1239"/>
      <c r="L364" s="1240"/>
      <c r="M364" s="1241"/>
      <c r="N364" s="1240"/>
      <c r="O364" s="1029"/>
      <c r="P364" s="1241"/>
      <c r="Q364" s="1241"/>
      <c r="R364" s="1237"/>
    </row>
    <row r="365" spans="2:18" ht="17.100000000000001" customHeight="1" x14ac:dyDescent="0.25">
      <c r="B365" s="1237"/>
      <c r="C365" s="1237"/>
      <c r="D365" s="1351"/>
      <c r="E365" s="1275"/>
      <c r="F365" s="1246"/>
      <c r="G365" s="1213"/>
      <c r="H365" s="1213"/>
      <c r="I365" s="1214"/>
      <c r="J365" s="1215"/>
      <c r="K365" s="1239"/>
      <c r="L365" s="1240"/>
      <c r="M365" s="1241"/>
      <c r="N365" s="1240"/>
      <c r="O365" s="1029"/>
      <c r="P365" s="1241"/>
      <c r="Q365" s="1241"/>
      <c r="R365" s="1237"/>
    </row>
    <row r="366" spans="2:18" ht="17.100000000000001" customHeight="1" x14ac:dyDescent="0.25">
      <c r="B366" s="1237"/>
      <c r="C366" s="1237"/>
      <c r="D366" s="1351"/>
      <c r="E366" s="1275"/>
      <c r="F366" s="1246"/>
      <c r="G366" s="1213"/>
      <c r="H366" s="1213"/>
      <c r="I366" s="1214"/>
      <c r="J366" s="1215"/>
      <c r="K366" s="1239"/>
      <c r="L366" s="1240"/>
      <c r="M366" s="1241"/>
      <c r="N366" s="1240"/>
      <c r="O366" s="1029"/>
      <c r="P366" s="1241"/>
      <c r="Q366" s="1241"/>
      <c r="R366" s="1237"/>
    </row>
    <row r="367" spans="2:18" ht="17.100000000000001" customHeight="1" x14ac:dyDescent="0.25">
      <c r="B367" s="1237"/>
      <c r="C367" s="1237"/>
      <c r="D367" s="1351"/>
      <c r="E367" s="1275"/>
      <c r="F367" s="1246"/>
      <c r="G367" s="1213"/>
      <c r="H367" s="1213"/>
      <c r="I367" s="1214"/>
      <c r="J367" s="1215"/>
      <c r="K367" s="1239"/>
      <c r="L367" s="1240"/>
      <c r="M367" s="1241"/>
      <c r="N367" s="1240"/>
      <c r="O367" s="1029"/>
      <c r="P367" s="1241"/>
      <c r="Q367" s="1241"/>
      <c r="R367" s="1237"/>
    </row>
    <row r="368" spans="2:18" ht="17.100000000000001" customHeight="1" x14ac:dyDescent="0.25">
      <c r="B368" s="1237"/>
      <c r="C368" s="1237"/>
      <c r="D368" s="1351"/>
      <c r="E368" s="1275"/>
      <c r="F368" s="1246"/>
      <c r="G368" s="1213"/>
      <c r="H368" s="1213"/>
      <c r="I368" s="1214"/>
      <c r="J368" s="1215"/>
      <c r="K368" s="1239"/>
      <c r="L368" s="1240"/>
      <c r="M368" s="1241"/>
      <c r="N368" s="1240"/>
      <c r="O368" s="1029"/>
      <c r="P368" s="1241"/>
      <c r="Q368" s="1241"/>
      <c r="R368" s="1237"/>
    </row>
    <row r="369" spans="2:18" ht="17.100000000000001" customHeight="1" x14ac:dyDescent="0.25">
      <c r="B369" s="1237"/>
      <c r="C369" s="1237"/>
      <c r="D369" s="1351"/>
      <c r="E369" s="1275"/>
      <c r="F369" s="1246"/>
      <c r="G369" s="1213"/>
      <c r="H369" s="1213"/>
      <c r="I369" s="1214"/>
      <c r="J369" s="1215"/>
      <c r="K369" s="1239"/>
      <c r="L369" s="1240"/>
      <c r="M369" s="1241"/>
      <c r="N369" s="1240"/>
      <c r="O369" s="1029"/>
      <c r="P369" s="1241"/>
      <c r="Q369" s="1241"/>
      <c r="R369" s="1237"/>
    </row>
    <row r="370" spans="2:18" ht="17.100000000000001" customHeight="1" x14ac:dyDescent="0.25">
      <c r="B370" s="1237"/>
      <c r="C370" s="1237"/>
      <c r="D370" s="1351"/>
      <c r="E370" s="1275"/>
      <c r="F370" s="1246"/>
      <c r="G370" s="1213"/>
      <c r="H370" s="1213"/>
      <c r="I370" s="1214"/>
      <c r="J370" s="1215"/>
      <c r="K370" s="1239"/>
      <c r="L370" s="1240"/>
      <c r="M370" s="1241"/>
      <c r="N370" s="1240"/>
      <c r="O370" s="1029"/>
      <c r="P370" s="1241"/>
      <c r="Q370" s="1241"/>
      <c r="R370" s="1237"/>
    </row>
    <row r="371" spans="2:18" ht="17.100000000000001" customHeight="1" x14ac:dyDescent="0.25">
      <c r="B371" s="1237"/>
      <c r="C371" s="1237"/>
      <c r="D371" s="1351"/>
      <c r="E371" s="1275"/>
      <c r="F371" s="1246"/>
      <c r="G371" s="1213"/>
      <c r="H371" s="1213"/>
      <c r="I371" s="1214"/>
      <c r="J371" s="1215"/>
      <c r="K371" s="1239"/>
      <c r="L371" s="1240"/>
      <c r="M371" s="1241"/>
      <c r="N371" s="1240"/>
      <c r="O371" s="1029"/>
      <c r="P371" s="1241"/>
      <c r="Q371" s="1241"/>
      <c r="R371" s="1237"/>
    </row>
    <row r="372" spans="2:18" ht="17.100000000000001" customHeight="1" x14ac:dyDescent="0.25">
      <c r="B372" s="1237"/>
      <c r="C372" s="1237"/>
      <c r="D372" s="1351"/>
      <c r="E372" s="1275"/>
      <c r="F372" s="1246"/>
      <c r="G372" s="1213"/>
      <c r="H372" s="1213"/>
      <c r="I372" s="1214"/>
      <c r="J372" s="1215"/>
      <c r="K372" s="1239"/>
      <c r="L372" s="1240"/>
      <c r="M372" s="1241"/>
      <c r="N372" s="1240"/>
      <c r="O372" s="1029"/>
      <c r="P372" s="1241"/>
      <c r="Q372" s="1241"/>
      <c r="R372" s="1237"/>
    </row>
    <row r="373" spans="2:18" ht="17.100000000000001" customHeight="1" x14ac:dyDescent="0.25">
      <c r="B373" s="1237"/>
      <c r="C373" s="1237"/>
      <c r="D373" s="1351"/>
      <c r="E373" s="1275"/>
      <c r="F373" s="1246"/>
      <c r="G373" s="1213"/>
      <c r="H373" s="1213"/>
      <c r="I373" s="1214"/>
      <c r="J373" s="1215"/>
      <c r="K373" s="1239"/>
      <c r="L373" s="1240"/>
      <c r="M373" s="1241"/>
      <c r="N373" s="1240"/>
      <c r="O373" s="1029"/>
      <c r="P373" s="1241"/>
      <c r="Q373" s="1241"/>
      <c r="R373" s="1237"/>
    </row>
    <row r="374" spans="2:18" ht="17.100000000000001" customHeight="1" x14ac:dyDescent="0.25">
      <c r="B374" s="1237"/>
      <c r="C374" s="1237"/>
      <c r="D374" s="1351"/>
      <c r="E374" s="1275"/>
      <c r="F374" s="1246"/>
      <c r="G374" s="1213"/>
      <c r="H374" s="1213"/>
      <c r="I374" s="1214"/>
      <c r="J374" s="1215"/>
      <c r="K374" s="1239"/>
      <c r="L374" s="1240"/>
      <c r="M374" s="1241"/>
      <c r="N374" s="1240"/>
      <c r="O374" s="1029"/>
      <c r="P374" s="1241"/>
      <c r="Q374" s="1241"/>
      <c r="R374" s="1237"/>
    </row>
    <row r="375" spans="2:18" ht="17.100000000000001" customHeight="1" x14ac:dyDescent="0.25">
      <c r="B375" s="1237"/>
      <c r="C375" s="1237"/>
      <c r="D375" s="1351"/>
      <c r="E375" s="1275"/>
      <c r="F375" s="1246"/>
      <c r="G375" s="1213"/>
      <c r="H375" s="1213"/>
      <c r="I375" s="1214"/>
      <c r="J375" s="1215"/>
      <c r="K375" s="1239"/>
      <c r="L375" s="1240"/>
      <c r="M375" s="1241"/>
      <c r="N375" s="1240"/>
      <c r="O375" s="1029"/>
      <c r="P375" s="1241"/>
      <c r="Q375" s="1241"/>
      <c r="R375" s="1237"/>
    </row>
    <row r="376" spans="2:18" ht="17.100000000000001" customHeight="1" x14ac:dyDescent="0.25">
      <c r="B376" s="1237"/>
      <c r="C376" s="1237"/>
      <c r="D376" s="1351"/>
      <c r="E376" s="1275"/>
      <c r="F376" s="1246"/>
      <c r="G376" s="1213"/>
      <c r="H376" s="1213"/>
      <c r="I376" s="1214"/>
      <c r="J376" s="1215"/>
      <c r="K376" s="1239"/>
      <c r="L376" s="1240"/>
      <c r="M376" s="1241"/>
      <c r="N376" s="1240"/>
      <c r="O376" s="1029"/>
      <c r="P376" s="1241"/>
      <c r="Q376" s="1241"/>
      <c r="R376" s="1237"/>
    </row>
    <row r="377" spans="2:18" ht="17.100000000000001" customHeight="1" x14ac:dyDescent="0.25">
      <c r="B377" s="1237"/>
      <c r="C377" s="1237"/>
      <c r="D377" s="1351"/>
      <c r="E377" s="1275"/>
      <c r="F377" s="1246"/>
      <c r="G377" s="1213"/>
      <c r="H377" s="1213"/>
      <c r="I377" s="1214"/>
      <c r="J377" s="1215"/>
      <c r="K377" s="1239"/>
      <c r="L377" s="1240"/>
      <c r="M377" s="1241"/>
      <c r="N377" s="1240"/>
      <c r="O377" s="1029"/>
      <c r="P377" s="1241"/>
      <c r="Q377" s="1241"/>
      <c r="R377" s="1237"/>
    </row>
    <row r="378" spans="2:18" ht="17.100000000000001" customHeight="1" x14ac:dyDescent="0.25">
      <c r="B378" s="1237"/>
      <c r="C378" s="1237"/>
      <c r="D378" s="1351"/>
      <c r="E378" s="1275"/>
      <c r="F378" s="1246"/>
      <c r="G378" s="1213"/>
      <c r="H378" s="1213"/>
      <c r="I378" s="1214"/>
      <c r="J378" s="1215"/>
      <c r="K378" s="1239"/>
      <c r="L378" s="1240"/>
      <c r="M378" s="1241"/>
      <c r="N378" s="1240"/>
      <c r="O378" s="1029"/>
      <c r="P378" s="1241"/>
      <c r="Q378" s="1241"/>
      <c r="R378" s="1237"/>
    </row>
    <row r="379" spans="2:18" ht="17.100000000000001" customHeight="1" x14ac:dyDescent="0.25">
      <c r="B379" s="1237"/>
      <c r="C379" s="1237"/>
      <c r="D379" s="1351"/>
      <c r="E379" s="1275"/>
      <c r="F379" s="1246"/>
      <c r="G379" s="1213"/>
      <c r="H379" s="1213"/>
      <c r="I379" s="1214"/>
      <c r="J379" s="1215"/>
      <c r="K379" s="1239"/>
      <c r="L379" s="1240"/>
      <c r="M379" s="1241"/>
      <c r="N379" s="1240"/>
      <c r="O379" s="1029"/>
      <c r="P379" s="1241"/>
      <c r="Q379" s="1241"/>
      <c r="R379" s="1237"/>
    </row>
    <row r="380" spans="2:18" ht="17.100000000000001" customHeight="1" x14ac:dyDescent="0.25">
      <c r="B380" s="1237"/>
      <c r="C380" s="1237"/>
      <c r="D380" s="1351"/>
      <c r="E380" s="1275"/>
      <c r="F380" s="1246"/>
      <c r="G380" s="1213"/>
      <c r="H380" s="1213"/>
      <c r="I380" s="1214"/>
      <c r="J380" s="1215"/>
      <c r="K380" s="1239"/>
      <c r="L380" s="1240"/>
      <c r="M380" s="1241"/>
      <c r="N380" s="1240"/>
      <c r="O380" s="1029"/>
      <c r="P380" s="1241"/>
      <c r="Q380" s="1241"/>
      <c r="R380" s="1237"/>
    </row>
    <row r="381" spans="2:18" ht="17.100000000000001" customHeight="1" x14ac:dyDescent="0.25">
      <c r="B381" s="1237"/>
      <c r="C381" s="1237"/>
      <c r="D381" s="1351"/>
      <c r="E381" s="1275"/>
      <c r="F381" s="1246"/>
      <c r="G381" s="1213"/>
      <c r="H381" s="1213"/>
      <c r="I381" s="1214"/>
      <c r="J381" s="1215"/>
      <c r="K381" s="1239"/>
      <c r="L381" s="1240"/>
      <c r="M381" s="1241"/>
      <c r="N381" s="1240"/>
      <c r="O381" s="1029"/>
      <c r="P381" s="1241"/>
      <c r="Q381" s="1241"/>
      <c r="R381" s="1237"/>
    </row>
    <row r="382" spans="2:18" ht="17.100000000000001" customHeight="1" x14ac:dyDescent="0.25">
      <c r="B382" s="1237"/>
      <c r="C382" s="1237"/>
      <c r="D382" s="1351"/>
      <c r="E382" s="1275"/>
      <c r="F382" s="1246"/>
      <c r="G382" s="1213"/>
      <c r="H382" s="1213"/>
      <c r="I382" s="1214"/>
      <c r="J382" s="1215"/>
      <c r="K382" s="1239"/>
      <c r="L382" s="1240"/>
      <c r="M382" s="1241"/>
      <c r="N382" s="1240"/>
      <c r="O382" s="1029"/>
      <c r="P382" s="1241"/>
      <c r="Q382" s="1241"/>
      <c r="R382" s="1237"/>
    </row>
    <row r="383" spans="2:18" ht="17.100000000000001" customHeight="1" x14ac:dyDescent="0.25">
      <c r="B383" s="1237"/>
      <c r="C383" s="1237"/>
      <c r="D383" s="1351"/>
      <c r="E383" s="1275"/>
      <c r="F383" s="1246"/>
      <c r="G383" s="1213"/>
      <c r="H383" s="1213"/>
      <c r="I383" s="1214"/>
      <c r="J383" s="1215"/>
      <c r="K383" s="1239"/>
      <c r="L383" s="1240"/>
      <c r="M383" s="1241"/>
      <c r="N383" s="1240"/>
      <c r="O383" s="1029"/>
      <c r="P383" s="1241"/>
      <c r="Q383" s="1241"/>
      <c r="R383" s="1237"/>
    </row>
    <row r="384" spans="2:18" ht="17.100000000000001" customHeight="1" x14ac:dyDescent="0.25">
      <c r="B384" s="1237"/>
      <c r="C384" s="1237"/>
      <c r="D384" s="1351"/>
      <c r="E384" s="1275"/>
      <c r="F384" s="1246"/>
      <c r="G384" s="1213"/>
      <c r="H384" s="1213"/>
      <c r="I384" s="1214"/>
      <c r="J384" s="1215"/>
      <c r="K384" s="1239"/>
      <c r="L384" s="1240"/>
      <c r="M384" s="1241"/>
      <c r="N384" s="1240"/>
      <c r="O384" s="1029"/>
      <c r="P384" s="1241"/>
      <c r="Q384" s="1241"/>
      <c r="R384" s="1237"/>
    </row>
    <row r="385" spans="2:18" ht="17.100000000000001" customHeight="1" x14ac:dyDescent="0.25">
      <c r="B385" s="1237"/>
      <c r="C385" s="1237"/>
      <c r="D385" s="1351"/>
      <c r="E385" s="1275"/>
      <c r="F385" s="1246"/>
      <c r="G385" s="1213"/>
      <c r="H385" s="1213"/>
      <c r="I385" s="1214"/>
      <c r="J385" s="1215"/>
      <c r="K385" s="1239"/>
      <c r="L385" s="1240"/>
      <c r="M385" s="1241"/>
      <c r="N385" s="1240"/>
      <c r="O385" s="1029"/>
      <c r="P385" s="1241"/>
      <c r="Q385" s="1241"/>
      <c r="R385" s="1237"/>
    </row>
    <row r="386" spans="2:18" ht="17.100000000000001" customHeight="1" x14ac:dyDescent="0.25">
      <c r="B386" s="1237"/>
      <c r="C386" s="1237"/>
      <c r="D386" s="1351"/>
      <c r="E386" s="1275"/>
      <c r="F386" s="1246"/>
      <c r="G386" s="1213"/>
      <c r="H386" s="1213"/>
      <c r="I386" s="1214"/>
      <c r="J386" s="1215"/>
      <c r="K386" s="1282"/>
      <c r="L386" s="1240"/>
      <c r="M386" s="1241"/>
      <c r="N386" s="1240"/>
      <c r="O386" s="1029"/>
      <c r="P386" s="1241"/>
      <c r="Q386" s="1241"/>
      <c r="R386" s="1237"/>
    </row>
    <row r="387" spans="2:18" ht="17.100000000000001" customHeight="1" x14ac:dyDescent="0.25">
      <c r="B387" s="1237"/>
      <c r="C387" s="1237"/>
      <c r="D387" s="1351"/>
      <c r="E387" s="1275"/>
      <c r="F387" s="1246"/>
      <c r="G387" s="1213"/>
      <c r="H387" s="1213"/>
      <c r="I387" s="1214"/>
      <c r="J387" s="1215"/>
      <c r="K387" s="1239"/>
      <c r="L387" s="1240"/>
      <c r="M387" s="1241"/>
      <c r="N387" s="1240"/>
      <c r="O387" s="1029"/>
      <c r="P387" s="1241"/>
      <c r="Q387" s="1241"/>
      <c r="R387" s="1237"/>
    </row>
    <row r="388" spans="2:18" ht="17.100000000000001" customHeight="1" x14ac:dyDescent="0.25">
      <c r="B388" s="1237"/>
      <c r="C388" s="1237"/>
      <c r="D388" s="1351"/>
      <c r="E388" s="1275"/>
      <c r="F388" s="1246"/>
      <c r="G388" s="1213"/>
      <c r="H388" s="1213"/>
      <c r="I388" s="1214"/>
      <c r="J388" s="1215"/>
      <c r="K388" s="1239"/>
      <c r="L388" s="1240"/>
      <c r="M388" s="1241"/>
      <c r="N388" s="1240"/>
      <c r="O388" s="1029"/>
      <c r="P388" s="1241"/>
      <c r="Q388" s="1241"/>
      <c r="R388" s="1237"/>
    </row>
    <row r="389" spans="2:18" ht="17.100000000000001" customHeight="1" x14ac:dyDescent="0.25">
      <c r="B389" s="1237"/>
      <c r="C389" s="1237"/>
      <c r="D389" s="1351"/>
      <c r="E389" s="1275"/>
      <c r="F389" s="1246"/>
      <c r="G389" s="1213"/>
      <c r="H389" s="1213"/>
      <c r="I389" s="1214"/>
      <c r="J389" s="1215"/>
      <c r="K389" s="1239"/>
      <c r="L389" s="1240"/>
      <c r="M389" s="1241"/>
      <c r="N389" s="1240"/>
      <c r="O389" s="1029"/>
      <c r="P389" s="1241"/>
      <c r="Q389" s="1241"/>
      <c r="R389" s="1237"/>
    </row>
    <row r="390" spans="2:18" ht="17.100000000000001" customHeight="1" x14ac:dyDescent="0.25">
      <c r="B390" s="1237"/>
      <c r="C390" s="1237"/>
      <c r="D390" s="1351"/>
      <c r="E390" s="1275"/>
      <c r="F390" s="1246"/>
      <c r="G390" s="1213"/>
      <c r="H390" s="1213"/>
      <c r="I390" s="1214"/>
      <c r="J390" s="1215"/>
      <c r="K390" s="1239"/>
      <c r="L390" s="1240"/>
      <c r="M390" s="1241"/>
      <c r="N390" s="1240"/>
      <c r="O390" s="1029"/>
      <c r="P390" s="1241"/>
      <c r="Q390" s="1241"/>
      <c r="R390" s="1237"/>
    </row>
    <row r="391" spans="2:18" ht="17.100000000000001" customHeight="1" x14ac:dyDescent="0.25">
      <c r="B391" s="1237"/>
      <c r="C391" s="1237"/>
      <c r="D391" s="1351"/>
      <c r="E391" s="1275"/>
      <c r="F391" s="1246"/>
      <c r="G391" s="1213"/>
      <c r="H391" s="1213"/>
      <c r="I391" s="1214"/>
      <c r="J391" s="1215"/>
      <c r="K391" s="1239"/>
      <c r="L391" s="1240"/>
      <c r="M391" s="1241"/>
      <c r="N391" s="1240"/>
      <c r="O391" s="1029"/>
      <c r="P391" s="1241"/>
      <c r="Q391" s="1241"/>
      <c r="R391" s="1237"/>
    </row>
    <row r="392" spans="2:18" ht="17.100000000000001" customHeight="1" x14ac:dyDescent="0.25">
      <c r="B392" s="1237"/>
      <c r="C392" s="1237"/>
      <c r="D392" s="1351"/>
      <c r="E392" s="1275"/>
      <c r="F392" s="1246"/>
      <c r="G392" s="1213"/>
      <c r="H392" s="1213"/>
      <c r="I392" s="1214"/>
      <c r="J392" s="1215"/>
      <c r="K392" s="1239"/>
      <c r="L392" s="1240"/>
      <c r="M392" s="1241"/>
      <c r="N392" s="1240"/>
      <c r="O392" s="1029"/>
      <c r="P392" s="1241"/>
      <c r="Q392" s="1241"/>
      <c r="R392" s="1237"/>
    </row>
    <row r="393" spans="2:18" ht="17.100000000000001" customHeight="1" x14ac:dyDescent="0.25">
      <c r="B393" s="1237"/>
      <c r="C393" s="1237"/>
      <c r="D393" s="1351"/>
      <c r="E393" s="1275"/>
      <c r="F393" s="1246"/>
      <c r="G393" s="1213"/>
      <c r="H393" s="1213"/>
      <c r="I393" s="1214"/>
      <c r="J393" s="1215"/>
      <c r="K393" s="1239"/>
      <c r="L393" s="1240"/>
      <c r="M393" s="1241"/>
      <c r="N393" s="1240"/>
      <c r="O393" s="1029"/>
      <c r="P393" s="1241"/>
      <c r="Q393" s="1241"/>
      <c r="R393" s="1237"/>
    </row>
    <row r="394" spans="2:18" ht="17.100000000000001" customHeight="1" x14ac:dyDescent="0.25">
      <c r="B394" s="1237"/>
      <c r="C394" s="1237"/>
      <c r="D394" s="1351"/>
      <c r="E394" s="1275"/>
      <c r="F394" s="1246"/>
      <c r="G394" s="1213"/>
      <c r="H394" s="1213"/>
      <c r="I394" s="1214"/>
      <c r="J394" s="1215"/>
      <c r="K394" s="1239"/>
      <c r="L394" s="1240"/>
      <c r="M394" s="1241"/>
      <c r="N394" s="1240"/>
      <c r="O394" s="1029"/>
      <c r="P394" s="1241"/>
      <c r="Q394" s="1241"/>
      <c r="R394" s="1237"/>
    </row>
    <row r="395" spans="2:18" ht="17.100000000000001" customHeight="1" x14ac:dyDescent="0.25">
      <c r="B395" s="1237"/>
      <c r="C395" s="1237"/>
      <c r="D395" s="1351"/>
      <c r="E395" s="1275"/>
      <c r="F395" s="1246"/>
      <c r="G395" s="1213"/>
      <c r="H395" s="1213"/>
      <c r="I395" s="1214"/>
      <c r="J395" s="1215"/>
      <c r="K395" s="1239"/>
      <c r="L395" s="1240"/>
      <c r="M395" s="1241"/>
      <c r="N395" s="1240"/>
      <c r="O395" s="1029"/>
      <c r="P395" s="1241"/>
      <c r="Q395" s="1241"/>
      <c r="R395" s="1237"/>
    </row>
    <row r="396" spans="2:18" ht="17.100000000000001" customHeight="1" x14ac:dyDescent="0.25">
      <c r="B396" s="1237"/>
      <c r="C396" s="1237"/>
      <c r="D396" s="1351"/>
      <c r="E396" s="1275"/>
      <c r="F396" s="1246"/>
      <c r="G396" s="1213"/>
      <c r="H396" s="1213"/>
      <c r="I396" s="1214"/>
      <c r="J396" s="1215"/>
      <c r="K396" s="1239"/>
      <c r="L396" s="1240"/>
      <c r="M396" s="1241"/>
      <c r="N396" s="1240"/>
      <c r="O396" s="1029"/>
      <c r="P396" s="1241"/>
      <c r="Q396" s="1241"/>
      <c r="R396" s="1237"/>
    </row>
    <row r="397" spans="2:18" ht="17.100000000000001" customHeight="1" x14ac:dyDescent="0.25">
      <c r="B397" s="1237"/>
      <c r="C397" s="1237"/>
      <c r="D397" s="1351"/>
      <c r="E397" s="1275"/>
      <c r="F397" s="1246"/>
      <c r="G397" s="1213"/>
      <c r="H397" s="1213"/>
      <c r="I397" s="1214"/>
      <c r="J397" s="1215"/>
      <c r="K397" s="1239"/>
      <c r="L397" s="1240"/>
      <c r="M397" s="1241"/>
      <c r="N397" s="1240"/>
      <c r="O397" s="1029"/>
      <c r="P397" s="1241"/>
      <c r="Q397" s="1241"/>
      <c r="R397" s="1237"/>
    </row>
    <row r="398" spans="2:18" ht="17.100000000000001" customHeight="1" x14ac:dyDescent="0.25">
      <c r="B398" s="1237"/>
      <c r="C398" s="1237"/>
      <c r="D398" s="1351"/>
      <c r="E398" s="1275"/>
      <c r="F398" s="1246"/>
      <c r="G398" s="1213"/>
      <c r="H398" s="1213"/>
      <c r="I398" s="1214"/>
      <c r="J398" s="1215"/>
      <c r="K398" s="1282"/>
      <c r="L398" s="1240"/>
      <c r="M398" s="1241"/>
      <c r="N398" s="1240"/>
      <c r="O398" s="1029"/>
      <c r="P398" s="1241"/>
      <c r="Q398" s="1241"/>
      <c r="R398" s="1237"/>
    </row>
    <row r="399" spans="2:18" ht="17.100000000000001" customHeight="1" x14ac:dyDescent="0.25">
      <c r="B399" s="1237"/>
      <c r="C399" s="1237"/>
      <c r="D399" s="1351"/>
      <c r="E399" s="1275"/>
      <c r="F399" s="1246"/>
      <c r="G399" s="1213"/>
      <c r="H399" s="1213"/>
      <c r="I399" s="1214"/>
      <c r="J399" s="1215"/>
      <c r="K399" s="1282"/>
      <c r="L399" s="1240"/>
      <c r="M399" s="1241"/>
      <c r="N399" s="1240"/>
      <c r="O399" s="1029"/>
      <c r="P399" s="1241"/>
      <c r="Q399" s="1241"/>
      <c r="R399" s="1237"/>
    </row>
    <row r="400" spans="2:18" ht="17.100000000000001" customHeight="1" x14ac:dyDescent="0.25">
      <c r="B400" s="1237"/>
      <c r="C400" s="1237"/>
      <c r="D400" s="1351"/>
      <c r="E400" s="1275"/>
      <c r="F400" s="1246"/>
      <c r="G400" s="1213"/>
      <c r="H400" s="1213"/>
      <c r="I400" s="1214"/>
      <c r="J400" s="1215"/>
      <c r="K400" s="1239"/>
      <c r="L400" s="1240"/>
      <c r="M400" s="1241"/>
      <c r="N400" s="1240"/>
      <c r="O400" s="1029"/>
      <c r="P400" s="1241"/>
      <c r="Q400" s="1241"/>
      <c r="R400" s="1237"/>
    </row>
    <row r="401" spans="2:18" ht="17.100000000000001" customHeight="1" x14ac:dyDescent="0.25">
      <c r="B401" s="1237"/>
      <c r="C401" s="1237"/>
      <c r="D401" s="1351"/>
      <c r="E401" s="1275"/>
      <c r="F401" s="1246"/>
      <c r="G401" s="1213"/>
      <c r="H401" s="1213"/>
      <c r="I401" s="1214"/>
      <c r="J401" s="1215"/>
      <c r="K401" s="1239"/>
      <c r="L401" s="1240"/>
      <c r="M401" s="1241"/>
      <c r="N401" s="1240"/>
      <c r="O401" s="1029"/>
      <c r="P401" s="1241"/>
      <c r="Q401" s="1241"/>
      <c r="R401" s="1237"/>
    </row>
    <row r="402" spans="2:18" ht="17.100000000000001" customHeight="1" x14ac:dyDescent="0.25">
      <c r="B402" s="1237"/>
      <c r="C402" s="1237"/>
      <c r="D402" s="1351"/>
      <c r="E402" s="1275"/>
      <c r="F402" s="1246"/>
      <c r="G402" s="1213"/>
      <c r="H402" s="1213"/>
      <c r="I402" s="1214"/>
      <c r="J402" s="1215"/>
      <c r="K402" s="1239"/>
      <c r="L402" s="1240"/>
      <c r="M402" s="1241"/>
      <c r="N402" s="1240"/>
      <c r="O402" s="1029"/>
      <c r="P402" s="1241"/>
      <c r="Q402" s="1241"/>
      <c r="R402" s="1237"/>
    </row>
    <row r="403" spans="2:18" ht="17.100000000000001" customHeight="1" x14ac:dyDescent="0.25">
      <c r="B403" s="1237"/>
      <c r="C403" s="1237"/>
      <c r="D403" s="1351"/>
      <c r="E403" s="1275"/>
      <c r="F403" s="1246"/>
      <c r="G403" s="1213"/>
      <c r="H403" s="1213"/>
      <c r="I403" s="1214"/>
      <c r="J403" s="1215"/>
      <c r="K403" s="1239"/>
      <c r="L403" s="1240"/>
      <c r="M403" s="1241"/>
      <c r="N403" s="1240"/>
      <c r="O403" s="1029"/>
      <c r="P403" s="1241"/>
      <c r="Q403" s="1241"/>
      <c r="R403" s="1237"/>
    </row>
    <row r="404" spans="2:18" ht="17.100000000000001" customHeight="1" x14ac:dyDescent="0.25">
      <c r="B404" s="1237"/>
      <c r="C404" s="1237"/>
      <c r="D404" s="1351"/>
      <c r="E404" s="1275"/>
      <c r="F404" s="1246"/>
      <c r="G404" s="1213"/>
      <c r="H404" s="1213"/>
      <c r="I404" s="1214"/>
      <c r="J404" s="1215"/>
      <c r="K404" s="1239"/>
      <c r="L404" s="1240"/>
      <c r="M404" s="1241"/>
      <c r="N404" s="1240"/>
      <c r="O404" s="1029"/>
      <c r="P404" s="1241"/>
      <c r="Q404" s="1241"/>
      <c r="R404" s="1237"/>
    </row>
    <row r="405" spans="2:18" ht="17.100000000000001" customHeight="1" x14ac:dyDescent="0.25">
      <c r="B405" s="1237"/>
      <c r="C405" s="1237"/>
      <c r="D405" s="1351"/>
      <c r="E405" s="1275"/>
      <c r="F405" s="1246"/>
      <c r="G405" s="1213"/>
      <c r="H405" s="1213"/>
      <c r="I405" s="1214"/>
      <c r="J405" s="1215"/>
      <c r="K405" s="1239"/>
      <c r="L405" s="1240"/>
      <c r="M405" s="1241"/>
      <c r="N405" s="1240"/>
      <c r="O405" s="1029"/>
      <c r="P405" s="1241"/>
      <c r="Q405" s="1241"/>
      <c r="R405" s="1237"/>
    </row>
    <row r="406" spans="2:18" ht="17.100000000000001" customHeight="1" x14ac:dyDescent="0.25">
      <c r="B406" s="1237"/>
      <c r="C406" s="1237"/>
      <c r="D406" s="1351"/>
      <c r="E406" s="1275"/>
      <c r="F406" s="1246"/>
      <c r="G406" s="1213"/>
      <c r="H406" s="1213"/>
      <c r="I406" s="1214"/>
      <c r="J406" s="1215"/>
      <c r="K406" s="1239"/>
      <c r="L406" s="1240"/>
      <c r="M406" s="1241"/>
      <c r="N406" s="1240"/>
      <c r="O406" s="1029"/>
      <c r="P406" s="1241"/>
      <c r="Q406" s="1241"/>
      <c r="R406" s="1237"/>
    </row>
    <row r="407" spans="2:18" ht="17.100000000000001" customHeight="1" x14ac:dyDescent="0.25">
      <c r="B407" s="1237"/>
      <c r="C407" s="1237"/>
      <c r="D407" s="1351"/>
      <c r="E407" s="1275"/>
      <c r="F407" s="1246"/>
      <c r="G407" s="1213"/>
      <c r="H407" s="1213"/>
      <c r="I407" s="1214"/>
      <c r="J407" s="1215"/>
      <c r="K407" s="1239"/>
      <c r="L407" s="1240"/>
      <c r="M407" s="1241"/>
      <c r="N407" s="1240"/>
      <c r="O407" s="1029"/>
      <c r="P407" s="1241"/>
      <c r="Q407" s="1241"/>
      <c r="R407" s="1237"/>
    </row>
    <row r="408" spans="2:18" ht="17.100000000000001" customHeight="1" x14ac:dyDescent="0.25">
      <c r="B408" s="1237"/>
      <c r="C408" s="1237"/>
      <c r="D408" s="1351"/>
      <c r="E408" s="1275"/>
      <c r="F408" s="1246"/>
      <c r="G408" s="1213"/>
      <c r="H408" s="1213"/>
      <c r="I408" s="1214"/>
      <c r="J408" s="1215"/>
      <c r="K408" s="1239"/>
      <c r="L408" s="1240"/>
      <c r="M408" s="1241"/>
      <c r="N408" s="1240"/>
      <c r="O408" s="1029"/>
      <c r="P408" s="1241"/>
      <c r="Q408" s="1241"/>
      <c r="R408" s="1237"/>
    </row>
    <row r="409" spans="2:18" ht="17.100000000000001" customHeight="1" x14ac:dyDescent="0.25">
      <c r="B409" s="1237"/>
      <c r="C409" s="1237"/>
      <c r="D409" s="1351"/>
      <c r="E409" s="1275"/>
      <c r="F409" s="1246"/>
      <c r="G409" s="1213"/>
      <c r="H409" s="1213"/>
      <c r="I409" s="1214"/>
      <c r="J409" s="1215"/>
      <c r="K409" s="1239"/>
      <c r="L409" s="1240"/>
      <c r="M409" s="1241"/>
      <c r="N409" s="1240"/>
      <c r="O409" s="1029"/>
      <c r="P409" s="1241"/>
      <c r="Q409" s="1241"/>
      <c r="R409" s="1237"/>
    </row>
    <row r="410" spans="2:18" ht="17.100000000000001" customHeight="1" x14ac:dyDescent="0.25">
      <c r="B410" s="1237"/>
      <c r="C410" s="1237"/>
      <c r="D410" s="1351"/>
      <c r="E410" s="1275"/>
      <c r="F410" s="1246"/>
      <c r="G410" s="1213"/>
      <c r="H410" s="1213"/>
      <c r="I410" s="1214"/>
      <c r="J410" s="1215"/>
      <c r="K410" s="1239"/>
      <c r="L410" s="1240"/>
      <c r="M410" s="1241"/>
      <c r="N410" s="1240"/>
      <c r="O410" s="1029"/>
      <c r="P410" s="1241"/>
      <c r="Q410" s="1241"/>
      <c r="R410" s="1237"/>
    </row>
    <row r="411" spans="2:18" ht="17.100000000000001" customHeight="1" x14ac:dyDescent="0.25">
      <c r="B411" s="1237"/>
      <c r="C411" s="1237"/>
      <c r="D411" s="1351"/>
      <c r="E411" s="1275"/>
      <c r="F411" s="1246"/>
      <c r="G411" s="1213"/>
      <c r="H411" s="1213"/>
      <c r="I411" s="1214"/>
      <c r="J411" s="1215"/>
      <c r="K411" s="1239"/>
      <c r="L411" s="1240"/>
      <c r="M411" s="1241"/>
      <c r="N411" s="1240"/>
      <c r="O411" s="1029"/>
      <c r="P411" s="1241"/>
      <c r="Q411" s="1241"/>
      <c r="R411" s="1237"/>
    </row>
    <row r="412" spans="2:18" ht="17.100000000000001" customHeight="1" x14ac:dyDescent="0.25">
      <c r="B412" s="1237"/>
      <c r="C412" s="1237"/>
      <c r="D412" s="1351"/>
      <c r="E412" s="1275"/>
      <c r="F412" s="1246"/>
      <c r="G412" s="1213"/>
      <c r="H412" s="1213"/>
      <c r="I412" s="1214"/>
      <c r="J412" s="1215"/>
      <c r="K412" s="1239"/>
      <c r="L412" s="1240"/>
      <c r="M412" s="1241"/>
      <c r="N412" s="1240"/>
      <c r="O412" s="1029"/>
      <c r="P412" s="1241"/>
      <c r="Q412" s="1241"/>
      <c r="R412" s="1237"/>
    </row>
    <row r="413" spans="2:18" ht="17.100000000000001" customHeight="1" x14ac:dyDescent="0.25">
      <c r="B413" s="1237"/>
      <c r="C413" s="1237"/>
      <c r="D413" s="1351"/>
      <c r="E413" s="1275"/>
      <c r="F413" s="1246"/>
      <c r="G413" s="1213"/>
      <c r="H413" s="1213"/>
      <c r="I413" s="1214"/>
      <c r="J413" s="1215"/>
      <c r="K413" s="1239"/>
      <c r="L413" s="1240"/>
      <c r="M413" s="1241"/>
      <c r="N413" s="1240"/>
      <c r="O413" s="1029"/>
      <c r="P413" s="1241"/>
      <c r="Q413" s="1241"/>
      <c r="R413" s="1237"/>
    </row>
    <row r="414" spans="2:18" ht="17.100000000000001" customHeight="1" x14ac:dyDescent="0.25">
      <c r="B414" s="1237"/>
      <c r="C414" s="1237"/>
      <c r="D414" s="1351"/>
      <c r="E414" s="1275"/>
      <c r="F414" s="1246"/>
      <c r="G414" s="1213"/>
      <c r="H414" s="1213"/>
      <c r="I414" s="1214"/>
      <c r="J414" s="1215"/>
      <c r="K414" s="1239"/>
      <c r="L414" s="1240"/>
      <c r="M414" s="1241"/>
      <c r="N414" s="1240"/>
      <c r="O414" s="1029"/>
      <c r="P414" s="1241"/>
      <c r="Q414" s="1241"/>
      <c r="R414" s="1237"/>
    </row>
    <row r="415" spans="2:18" ht="17.100000000000001" customHeight="1" x14ac:dyDescent="0.25">
      <c r="B415" s="1237"/>
      <c r="C415" s="1237"/>
      <c r="D415" s="1351"/>
      <c r="E415" s="1275"/>
      <c r="F415" s="1246"/>
      <c r="G415" s="1213"/>
      <c r="H415" s="1213"/>
      <c r="I415" s="1214"/>
      <c r="J415" s="1215"/>
      <c r="K415" s="1239"/>
      <c r="L415" s="1240"/>
      <c r="M415" s="1241"/>
      <c r="N415" s="1240"/>
      <c r="O415" s="1029"/>
      <c r="P415" s="1241"/>
      <c r="Q415" s="1241"/>
      <c r="R415" s="1237"/>
    </row>
    <row r="416" spans="2:18" ht="17.100000000000001" customHeight="1" x14ac:dyDescent="0.25">
      <c r="B416" s="1237"/>
      <c r="C416" s="1237"/>
      <c r="D416" s="1351"/>
      <c r="E416" s="1275"/>
      <c r="F416" s="1246"/>
      <c r="G416" s="1213"/>
      <c r="H416" s="1213"/>
      <c r="I416" s="1214"/>
      <c r="J416" s="1215"/>
      <c r="K416" s="1239"/>
      <c r="L416" s="1240"/>
      <c r="M416" s="1241"/>
      <c r="N416" s="1240"/>
      <c r="O416" s="1029"/>
      <c r="P416" s="1241"/>
      <c r="Q416" s="1241"/>
      <c r="R416" s="1237"/>
    </row>
    <row r="417" spans="2:18" ht="17.100000000000001" customHeight="1" x14ac:dyDescent="0.25">
      <c r="B417" s="1237"/>
      <c r="C417" s="1237"/>
      <c r="D417" s="1351"/>
      <c r="E417" s="1275"/>
      <c r="F417" s="1246"/>
      <c r="G417" s="1213"/>
      <c r="H417" s="1213"/>
      <c r="I417" s="1214"/>
      <c r="J417" s="1215"/>
      <c r="K417" s="1239"/>
      <c r="L417" s="1240"/>
      <c r="M417" s="1241"/>
      <c r="N417" s="1240"/>
      <c r="O417" s="1029"/>
      <c r="P417" s="1241"/>
      <c r="Q417" s="1241"/>
      <c r="R417" s="1237"/>
    </row>
    <row r="418" spans="2:18" ht="17.100000000000001" customHeight="1" x14ac:dyDescent="0.25">
      <c r="B418" s="1237"/>
      <c r="C418" s="1237"/>
      <c r="D418" s="1351"/>
      <c r="E418" s="1275"/>
      <c r="F418" s="1246"/>
      <c r="G418" s="1213"/>
      <c r="H418" s="1213"/>
      <c r="I418" s="1214"/>
      <c r="J418" s="1215"/>
      <c r="K418" s="1239"/>
      <c r="L418" s="1240"/>
      <c r="M418" s="1241"/>
      <c r="N418" s="1240"/>
      <c r="O418" s="1029"/>
      <c r="P418" s="1241"/>
      <c r="Q418" s="1241"/>
      <c r="R418" s="1237"/>
    </row>
    <row r="419" spans="2:18" ht="17.100000000000001" customHeight="1" x14ac:dyDescent="0.25">
      <c r="B419" s="1237"/>
      <c r="C419" s="1237"/>
      <c r="D419" s="1351"/>
      <c r="E419" s="1275"/>
      <c r="F419" s="1246"/>
      <c r="G419" s="1213"/>
      <c r="H419" s="1213"/>
      <c r="I419" s="1214"/>
      <c r="J419" s="1215"/>
      <c r="K419" s="1239"/>
      <c r="L419" s="1240"/>
      <c r="M419" s="1241"/>
      <c r="N419" s="1240"/>
      <c r="O419" s="1029"/>
      <c r="P419" s="1241"/>
      <c r="Q419" s="1241"/>
      <c r="R419" s="1237"/>
    </row>
    <row r="420" spans="2:18" ht="17.100000000000001" customHeight="1" x14ac:dyDescent="0.25">
      <c r="B420" s="1237"/>
      <c r="C420" s="1237"/>
      <c r="D420" s="1351"/>
      <c r="E420" s="1275"/>
      <c r="F420" s="1246"/>
      <c r="G420" s="1213"/>
      <c r="H420" s="1213"/>
      <c r="I420" s="1214"/>
      <c r="J420" s="1215"/>
      <c r="K420" s="1239"/>
      <c r="L420" s="1240"/>
      <c r="M420" s="1241"/>
      <c r="N420" s="1240"/>
      <c r="O420" s="1029"/>
      <c r="P420" s="1241"/>
      <c r="Q420" s="1241"/>
      <c r="R420" s="1237"/>
    </row>
    <row r="421" spans="2:18" ht="17.100000000000001" customHeight="1" x14ac:dyDescent="0.25">
      <c r="B421" s="1237"/>
      <c r="C421" s="1237"/>
      <c r="D421" s="1351"/>
      <c r="E421" s="1275"/>
      <c r="F421" s="1246"/>
      <c r="G421" s="1213"/>
      <c r="H421" s="1213"/>
      <c r="I421" s="1214"/>
      <c r="J421" s="1215"/>
      <c r="K421" s="1239"/>
      <c r="L421" s="1240"/>
      <c r="M421" s="1241"/>
      <c r="N421" s="1240"/>
      <c r="O421" s="1029"/>
      <c r="P421" s="1241"/>
      <c r="Q421" s="1241"/>
      <c r="R421" s="1237"/>
    </row>
    <row r="422" spans="2:18" ht="17.100000000000001" customHeight="1" x14ac:dyDescent="0.25">
      <c r="B422" s="1237"/>
      <c r="C422" s="1237"/>
      <c r="D422" s="1351"/>
      <c r="E422" s="1275"/>
      <c r="F422" s="1246"/>
      <c r="G422" s="1213"/>
      <c r="H422" s="1213"/>
      <c r="I422" s="1214"/>
      <c r="J422" s="1215"/>
      <c r="K422" s="1239"/>
      <c r="L422" s="1240"/>
      <c r="M422" s="1241"/>
      <c r="N422" s="1240"/>
      <c r="O422" s="1029"/>
      <c r="P422" s="1241"/>
      <c r="Q422" s="1241"/>
      <c r="R422" s="1237"/>
    </row>
    <row r="423" spans="2:18" ht="17.100000000000001" customHeight="1" x14ac:dyDescent="0.25">
      <c r="B423" s="1237"/>
      <c r="C423" s="1237"/>
      <c r="D423" s="1351"/>
      <c r="E423" s="1275"/>
      <c r="F423" s="1246"/>
      <c r="G423" s="1213"/>
      <c r="H423" s="1213"/>
      <c r="I423" s="1214"/>
      <c r="J423" s="1215"/>
      <c r="K423" s="1239"/>
      <c r="L423" s="1240"/>
      <c r="M423" s="1241"/>
      <c r="N423" s="1240"/>
      <c r="O423" s="1029"/>
      <c r="P423" s="1241"/>
      <c r="Q423" s="1241"/>
      <c r="R423" s="1237"/>
    </row>
    <row r="424" spans="2:18" ht="17.100000000000001" customHeight="1" x14ac:dyDescent="0.25">
      <c r="B424" s="1237"/>
      <c r="C424" s="1237"/>
      <c r="D424" s="1351"/>
      <c r="E424" s="1275"/>
      <c r="F424" s="1246"/>
      <c r="G424" s="1213"/>
      <c r="H424" s="1213"/>
      <c r="I424" s="1214"/>
      <c r="J424" s="1215"/>
      <c r="K424" s="1239"/>
      <c r="L424" s="1240"/>
      <c r="M424" s="1241"/>
      <c r="N424" s="1240"/>
      <c r="O424" s="1029"/>
      <c r="P424" s="1241"/>
      <c r="Q424" s="1241"/>
      <c r="R424" s="1237"/>
    </row>
    <row r="425" spans="2:18" ht="17.100000000000001" customHeight="1" x14ac:dyDescent="0.25">
      <c r="B425" s="1237"/>
      <c r="C425" s="1237"/>
      <c r="D425" s="1351"/>
      <c r="E425" s="1275"/>
      <c r="F425" s="1246"/>
      <c r="G425" s="1213"/>
      <c r="H425" s="1213"/>
      <c r="I425" s="1214"/>
      <c r="J425" s="1215"/>
      <c r="K425" s="1239"/>
      <c r="L425" s="1240"/>
      <c r="M425" s="1241"/>
      <c r="N425" s="1240"/>
      <c r="O425" s="1029"/>
      <c r="P425" s="1241"/>
      <c r="Q425" s="1241"/>
      <c r="R425" s="1237"/>
    </row>
    <row r="426" spans="2:18" ht="17.100000000000001" customHeight="1" x14ac:dyDescent="0.25">
      <c r="B426" s="1237"/>
      <c r="C426" s="1237"/>
      <c r="D426" s="1351"/>
      <c r="E426" s="1275"/>
      <c r="F426" s="1246"/>
      <c r="G426" s="1213"/>
      <c r="H426" s="1213"/>
      <c r="I426" s="1214"/>
      <c r="J426" s="1215"/>
      <c r="K426" s="1239"/>
      <c r="L426" s="1240"/>
      <c r="M426" s="1241"/>
      <c r="N426" s="1240"/>
      <c r="O426" s="1029"/>
      <c r="P426" s="1241"/>
      <c r="Q426" s="1241"/>
      <c r="R426" s="1237"/>
    </row>
    <row r="427" spans="2:18" ht="17.100000000000001" customHeight="1" x14ac:dyDescent="0.25">
      <c r="B427" s="1237"/>
      <c r="C427" s="1237"/>
      <c r="D427" s="1351"/>
      <c r="E427" s="1275"/>
      <c r="F427" s="1246"/>
      <c r="G427" s="1213"/>
      <c r="H427" s="1213"/>
      <c r="I427" s="1214"/>
      <c r="J427" s="1215"/>
      <c r="K427" s="1239"/>
      <c r="L427" s="1240"/>
      <c r="M427" s="1241"/>
      <c r="N427" s="1240"/>
      <c r="O427" s="1029"/>
      <c r="P427" s="1241"/>
      <c r="Q427" s="1241"/>
      <c r="R427" s="1237"/>
    </row>
    <row r="428" spans="2:18" ht="17.100000000000001" customHeight="1" x14ac:dyDescent="0.25">
      <c r="B428" s="1237"/>
      <c r="C428" s="1237"/>
      <c r="D428" s="1351"/>
      <c r="E428" s="1275"/>
      <c r="F428" s="1246"/>
      <c r="G428" s="1213"/>
      <c r="H428" s="1213"/>
      <c r="I428" s="1214"/>
      <c r="J428" s="1215"/>
      <c r="K428" s="1239"/>
      <c r="L428" s="1240"/>
      <c r="M428" s="1241"/>
      <c r="N428" s="1240"/>
      <c r="O428" s="1029"/>
      <c r="P428" s="1241"/>
      <c r="Q428" s="1241"/>
      <c r="R428" s="1237"/>
    </row>
    <row r="429" spans="2:18" ht="17.100000000000001" customHeight="1" x14ac:dyDescent="0.25">
      <c r="B429" s="1237"/>
      <c r="C429" s="1237"/>
      <c r="D429" s="1351"/>
      <c r="E429" s="1275"/>
      <c r="F429" s="1246"/>
      <c r="G429" s="1213"/>
      <c r="H429" s="1213"/>
      <c r="I429" s="1214"/>
      <c r="J429" s="1215"/>
      <c r="K429" s="1239"/>
      <c r="L429" s="1240"/>
      <c r="M429" s="1241"/>
      <c r="N429" s="1240"/>
      <c r="O429" s="1029"/>
      <c r="P429" s="1241"/>
      <c r="Q429" s="1241"/>
      <c r="R429" s="1237"/>
    </row>
    <row r="430" spans="2:18" ht="17.100000000000001" customHeight="1" x14ac:dyDescent="0.25">
      <c r="B430" s="1237"/>
      <c r="C430" s="1237"/>
      <c r="D430" s="1351"/>
      <c r="E430" s="1275"/>
      <c r="F430" s="1246"/>
      <c r="G430" s="1213"/>
      <c r="H430" s="1213"/>
      <c r="I430" s="1214"/>
      <c r="J430" s="1215"/>
      <c r="K430" s="1239"/>
      <c r="L430" s="1240"/>
      <c r="M430" s="1241"/>
      <c r="N430" s="1240"/>
      <c r="O430" s="1029"/>
      <c r="P430" s="1241"/>
      <c r="Q430" s="1241"/>
      <c r="R430" s="1237"/>
    </row>
    <row r="431" spans="2:18" ht="17.100000000000001" customHeight="1" x14ac:dyDescent="0.25">
      <c r="B431" s="1237"/>
      <c r="C431" s="1237"/>
      <c r="D431" s="1351"/>
      <c r="E431" s="1275"/>
      <c r="F431" s="1246"/>
      <c r="G431" s="1213"/>
      <c r="H431" s="1213"/>
      <c r="I431" s="1214"/>
      <c r="J431" s="1215"/>
      <c r="K431" s="1239"/>
      <c r="L431" s="1240"/>
      <c r="M431" s="1241"/>
      <c r="N431" s="1240"/>
      <c r="O431" s="1029"/>
      <c r="P431" s="1241"/>
      <c r="Q431" s="1241"/>
      <c r="R431" s="1237"/>
    </row>
    <row r="432" spans="2:18" ht="17.100000000000001" customHeight="1" x14ac:dyDescent="0.25">
      <c r="B432" s="1237"/>
      <c r="C432" s="1237"/>
      <c r="D432" s="1351"/>
      <c r="E432" s="1275"/>
      <c r="F432" s="1246"/>
      <c r="G432" s="1213"/>
      <c r="H432" s="1213"/>
      <c r="I432" s="1214"/>
      <c r="J432" s="1215"/>
      <c r="K432" s="1239"/>
      <c r="L432" s="1240"/>
      <c r="M432" s="1241"/>
      <c r="N432" s="1240"/>
      <c r="O432" s="1029"/>
      <c r="P432" s="1241"/>
      <c r="Q432" s="1241"/>
      <c r="R432" s="1237"/>
    </row>
    <row r="433" spans="2:18" ht="17.100000000000001" customHeight="1" x14ac:dyDescent="0.25">
      <c r="B433" s="1237"/>
      <c r="C433" s="1237"/>
      <c r="D433" s="1351"/>
      <c r="E433" s="1275"/>
      <c r="F433" s="1246"/>
      <c r="G433" s="1213"/>
      <c r="H433" s="1213"/>
      <c r="I433" s="1214"/>
      <c r="J433" s="1215"/>
      <c r="K433" s="1239"/>
      <c r="L433" s="1240"/>
      <c r="M433" s="1241"/>
      <c r="N433" s="1240"/>
      <c r="O433" s="1029"/>
      <c r="P433" s="1241"/>
      <c r="Q433" s="1241"/>
      <c r="R433" s="1237"/>
    </row>
    <row r="434" spans="2:18" ht="17.100000000000001" customHeight="1" x14ac:dyDescent="0.25">
      <c r="B434" s="1237"/>
      <c r="C434" s="1237"/>
      <c r="D434" s="1351"/>
      <c r="E434" s="1275"/>
      <c r="F434" s="1246"/>
      <c r="G434" s="1213"/>
      <c r="H434" s="1213"/>
      <c r="I434" s="1214"/>
      <c r="J434" s="1215"/>
      <c r="K434" s="1282"/>
      <c r="L434" s="1240"/>
      <c r="M434" s="1241"/>
      <c r="N434" s="1240"/>
      <c r="O434" s="1029"/>
      <c r="P434" s="1241"/>
      <c r="Q434" s="1241"/>
      <c r="R434" s="1237"/>
    </row>
    <row r="435" spans="2:18" ht="17.100000000000001" customHeight="1" x14ac:dyDescent="0.25">
      <c r="B435" s="1237"/>
      <c r="C435" s="1237"/>
      <c r="D435" s="1351"/>
      <c r="E435" s="1275"/>
      <c r="F435" s="1246"/>
      <c r="G435" s="1213"/>
      <c r="H435" s="1213"/>
      <c r="I435" s="1214"/>
      <c r="J435" s="1215"/>
      <c r="K435" s="1282"/>
      <c r="L435" s="1240"/>
      <c r="M435" s="1241"/>
      <c r="N435" s="1240"/>
      <c r="O435" s="1029"/>
      <c r="P435" s="1241"/>
      <c r="Q435" s="1241"/>
      <c r="R435" s="1237"/>
    </row>
    <row r="436" spans="2:18" ht="17.100000000000001" customHeight="1" x14ac:dyDescent="0.25">
      <c r="B436" s="1237"/>
      <c r="C436" s="1237"/>
      <c r="D436" s="1351"/>
      <c r="E436" s="1275"/>
      <c r="F436" s="1246"/>
      <c r="G436" s="1213"/>
      <c r="H436" s="1213"/>
      <c r="I436" s="1214"/>
      <c r="J436" s="1215"/>
      <c r="K436" s="1282"/>
      <c r="L436" s="1240"/>
      <c r="M436" s="1241"/>
      <c r="N436" s="1240"/>
      <c r="O436" s="1029"/>
      <c r="P436" s="1241"/>
      <c r="Q436" s="1241"/>
      <c r="R436" s="1237"/>
    </row>
    <row r="437" spans="2:18" ht="17.100000000000001" customHeight="1" x14ac:dyDescent="0.25">
      <c r="B437" s="1237"/>
      <c r="C437" s="1237"/>
      <c r="D437" s="1351"/>
      <c r="E437" s="1275"/>
      <c r="F437" s="1246"/>
      <c r="G437" s="1213"/>
      <c r="H437" s="1213"/>
      <c r="I437" s="1214"/>
      <c r="J437" s="1215"/>
      <c r="K437" s="1282"/>
      <c r="L437" s="1240"/>
      <c r="M437" s="1241"/>
      <c r="N437" s="1240"/>
      <c r="O437" s="1029"/>
      <c r="P437" s="1241"/>
      <c r="Q437" s="1241"/>
      <c r="R437" s="1237"/>
    </row>
    <row r="438" spans="2:18" ht="17.100000000000001" customHeight="1" x14ac:dyDescent="0.25">
      <c r="B438" s="1237"/>
      <c r="C438" s="1237"/>
      <c r="D438" s="1351"/>
      <c r="E438" s="1275"/>
      <c r="F438" s="1246"/>
      <c r="G438" s="1213"/>
      <c r="H438" s="1213"/>
      <c r="I438" s="1214"/>
      <c r="J438" s="1215"/>
      <c r="K438" s="1282"/>
      <c r="L438" s="1240"/>
      <c r="M438" s="1241"/>
      <c r="N438" s="1240"/>
      <c r="O438" s="1029"/>
      <c r="P438" s="1241"/>
      <c r="Q438" s="1241"/>
      <c r="R438" s="1237"/>
    </row>
    <row r="439" spans="2:18" ht="17.100000000000001" customHeight="1" x14ac:dyDescent="0.25">
      <c r="B439" s="1237"/>
      <c r="C439" s="1237"/>
      <c r="D439" s="1351"/>
      <c r="E439" s="1275"/>
      <c r="F439" s="1246"/>
      <c r="G439" s="1213"/>
      <c r="H439" s="1213"/>
      <c r="I439" s="1214"/>
      <c r="J439" s="1215"/>
      <c r="K439" s="1282"/>
      <c r="L439" s="1240"/>
      <c r="M439" s="1241"/>
      <c r="N439" s="1240"/>
      <c r="O439" s="1029"/>
      <c r="P439" s="1241"/>
      <c r="Q439" s="1241"/>
      <c r="R439" s="1237"/>
    </row>
    <row r="440" spans="2:18" ht="17.100000000000001" customHeight="1" x14ac:dyDescent="0.25">
      <c r="B440" s="1237"/>
      <c r="C440" s="1237"/>
      <c r="D440" s="1351"/>
      <c r="E440" s="1275"/>
      <c r="F440" s="1246"/>
      <c r="G440" s="1213"/>
      <c r="H440" s="1213"/>
      <c r="I440" s="1214"/>
      <c r="J440" s="1215"/>
      <c r="K440" s="1282"/>
      <c r="L440" s="1240"/>
      <c r="M440" s="1241"/>
      <c r="N440" s="1240"/>
      <c r="O440" s="1029"/>
      <c r="P440" s="1241"/>
      <c r="Q440" s="1241"/>
      <c r="R440" s="1237"/>
    </row>
    <row r="441" spans="2:18" ht="17.100000000000001" customHeight="1" x14ac:dyDescent="0.25">
      <c r="B441" s="1237"/>
      <c r="C441" s="1237"/>
      <c r="D441" s="1351"/>
      <c r="E441" s="1275"/>
      <c r="F441" s="1246"/>
      <c r="G441" s="1213"/>
      <c r="H441" s="1213"/>
      <c r="I441" s="1214"/>
      <c r="J441" s="1215"/>
      <c r="K441" s="1282"/>
      <c r="L441" s="1240"/>
      <c r="M441" s="1241"/>
      <c r="N441" s="1240"/>
      <c r="O441" s="1029"/>
      <c r="P441" s="1241"/>
      <c r="Q441" s="1241"/>
      <c r="R441" s="1237"/>
    </row>
    <row r="442" spans="2:18" ht="17.100000000000001" customHeight="1" x14ac:dyDescent="0.25">
      <c r="B442" s="1237"/>
      <c r="C442" s="1237"/>
      <c r="D442" s="1351"/>
      <c r="E442" s="1275"/>
      <c r="F442" s="1246"/>
      <c r="G442" s="1213"/>
      <c r="H442" s="1213"/>
      <c r="I442" s="1214"/>
      <c r="J442" s="1215"/>
      <c r="K442" s="1282"/>
      <c r="L442" s="1240"/>
      <c r="M442" s="1241"/>
      <c r="N442" s="1240"/>
      <c r="O442" s="1029"/>
      <c r="P442" s="1241"/>
      <c r="Q442" s="1241"/>
      <c r="R442" s="1237"/>
    </row>
    <row r="443" spans="2:18" ht="17.100000000000001" customHeight="1" x14ac:dyDescent="0.25">
      <c r="B443" s="1237"/>
      <c r="C443" s="1237"/>
      <c r="D443" s="1351"/>
      <c r="E443" s="1275"/>
      <c r="F443" s="1246"/>
      <c r="G443" s="1213"/>
      <c r="H443" s="1213"/>
      <c r="I443" s="1214"/>
      <c r="J443" s="1215"/>
      <c r="K443" s="1282"/>
      <c r="L443" s="1240"/>
      <c r="M443" s="1241"/>
      <c r="N443" s="1240"/>
      <c r="O443" s="1029"/>
      <c r="P443" s="1241"/>
      <c r="Q443" s="1241"/>
      <c r="R443" s="1237"/>
    </row>
    <row r="444" spans="2:18" ht="17.100000000000001" customHeight="1" x14ac:dyDescent="0.25">
      <c r="B444" s="1237"/>
      <c r="C444" s="1237"/>
      <c r="D444" s="1351"/>
      <c r="E444" s="1363"/>
      <c r="F444" s="1246"/>
      <c r="G444" s="1213"/>
      <c r="H444" s="1213"/>
      <c r="I444" s="1214"/>
      <c r="J444" s="1215"/>
      <c r="K444" s="1282"/>
      <c r="L444" s="1240"/>
      <c r="M444" s="1241"/>
      <c r="N444" s="1240"/>
      <c r="O444" s="1029"/>
      <c r="P444" s="1241"/>
      <c r="Q444" s="1241"/>
      <c r="R444" s="1237"/>
    </row>
    <row r="445" spans="2:18" ht="17.100000000000001" customHeight="1" x14ac:dyDescent="0.25">
      <c r="B445" s="1237"/>
      <c r="C445" s="1237"/>
      <c r="D445" s="1351"/>
      <c r="E445" s="1275"/>
      <c r="F445" s="1246"/>
      <c r="G445" s="1213"/>
      <c r="H445" s="1213"/>
      <c r="I445" s="1214"/>
      <c r="J445" s="1215"/>
      <c r="K445" s="1282"/>
      <c r="L445" s="1240"/>
      <c r="M445" s="1241"/>
      <c r="N445" s="1240"/>
      <c r="O445" s="1029"/>
      <c r="P445" s="1241"/>
      <c r="Q445" s="1241"/>
      <c r="R445" s="1237"/>
    </row>
    <row r="446" spans="2:18" ht="17.100000000000001" customHeight="1" x14ac:dyDescent="0.25">
      <c r="B446" s="1237"/>
      <c r="C446" s="1237"/>
      <c r="D446" s="1351"/>
      <c r="E446" s="1275"/>
      <c r="F446" s="1246"/>
      <c r="G446" s="1213"/>
      <c r="H446" s="1213"/>
      <c r="I446" s="1214"/>
      <c r="J446" s="1215"/>
      <c r="K446" s="1239"/>
      <c r="L446" s="1240"/>
      <c r="M446" s="1241"/>
      <c r="N446" s="1240"/>
      <c r="O446" s="1029"/>
      <c r="P446" s="1241"/>
      <c r="Q446" s="1241"/>
      <c r="R446" s="1237"/>
    </row>
    <row r="447" spans="2:18" ht="17.100000000000001" customHeight="1" x14ac:dyDescent="0.25">
      <c r="B447" s="1237"/>
      <c r="C447" s="1237"/>
      <c r="D447" s="1351"/>
      <c r="E447" s="1275"/>
      <c r="F447" s="1246"/>
      <c r="G447" s="1213"/>
      <c r="H447" s="1213"/>
      <c r="I447" s="1214"/>
      <c r="J447" s="1215"/>
      <c r="K447" s="1239"/>
      <c r="L447" s="1240"/>
      <c r="M447" s="1241"/>
      <c r="N447" s="1240"/>
      <c r="O447" s="1029"/>
      <c r="P447" s="1241"/>
      <c r="Q447" s="1241"/>
      <c r="R447" s="1237"/>
    </row>
    <row r="448" spans="2:18" ht="17.100000000000001" customHeight="1" x14ac:dyDescent="0.25">
      <c r="B448" s="1237"/>
      <c r="C448" s="1237"/>
      <c r="D448" s="1351"/>
      <c r="E448" s="1275"/>
      <c r="F448" s="1246"/>
      <c r="G448" s="1213"/>
      <c r="H448" s="1213"/>
      <c r="I448" s="1214"/>
      <c r="J448" s="1215"/>
      <c r="K448" s="1282"/>
      <c r="L448" s="1240"/>
      <c r="M448" s="1241"/>
      <c r="N448" s="1240"/>
      <c r="O448" s="1029"/>
      <c r="P448" s="1241"/>
      <c r="Q448" s="1241"/>
      <c r="R448" s="1237"/>
    </row>
    <row r="449" spans="2:18" ht="17.100000000000001" customHeight="1" x14ac:dyDescent="0.25">
      <c r="B449" s="1237"/>
      <c r="C449" s="1237"/>
      <c r="D449" s="1351"/>
      <c r="E449" s="1275"/>
      <c r="F449" s="1246"/>
      <c r="G449" s="1213"/>
      <c r="H449" s="1213"/>
      <c r="I449" s="1214"/>
      <c r="J449" s="1215"/>
      <c r="K449" s="1239"/>
      <c r="L449" s="1240"/>
      <c r="M449" s="1241"/>
      <c r="N449" s="1240"/>
      <c r="O449" s="1029"/>
      <c r="P449" s="1241"/>
      <c r="Q449" s="1241"/>
      <c r="R449" s="1237"/>
    </row>
    <row r="450" spans="2:18" ht="17.100000000000001" customHeight="1" x14ac:dyDescent="0.25">
      <c r="B450" s="1237"/>
      <c r="C450" s="1237"/>
      <c r="D450" s="1351"/>
      <c r="E450" s="1275"/>
      <c r="F450" s="1246"/>
      <c r="G450" s="1213"/>
      <c r="H450" s="1213"/>
      <c r="I450" s="1214"/>
      <c r="J450" s="1215"/>
      <c r="K450" s="1239"/>
      <c r="L450" s="1240"/>
      <c r="M450" s="1241"/>
      <c r="N450" s="1240"/>
      <c r="O450" s="1029"/>
      <c r="P450" s="1241"/>
      <c r="Q450" s="1241"/>
      <c r="R450" s="1237"/>
    </row>
    <row r="451" spans="2:18" ht="17.100000000000001" customHeight="1" x14ac:dyDescent="0.25">
      <c r="B451" s="1237"/>
      <c r="C451" s="1237"/>
      <c r="D451" s="1351"/>
      <c r="E451" s="1275"/>
      <c r="F451" s="1246"/>
      <c r="G451" s="1213"/>
      <c r="H451" s="1213"/>
      <c r="I451" s="1214"/>
      <c r="J451" s="1215"/>
      <c r="K451" s="1239"/>
      <c r="L451" s="1240"/>
      <c r="M451" s="1241"/>
      <c r="N451" s="1240"/>
      <c r="O451" s="1029"/>
      <c r="P451" s="1241"/>
      <c r="Q451" s="1241"/>
      <c r="R451" s="1237"/>
    </row>
    <row r="452" spans="2:18" ht="17.100000000000001" customHeight="1" x14ac:dyDescent="0.25">
      <c r="B452" s="1237"/>
      <c r="C452" s="1237"/>
      <c r="D452" s="1351"/>
      <c r="E452" s="1275"/>
      <c r="F452" s="1246"/>
      <c r="G452" s="1213"/>
      <c r="H452" s="1213"/>
      <c r="I452" s="1214"/>
      <c r="J452" s="1215"/>
      <c r="K452" s="1239"/>
      <c r="L452" s="1240"/>
      <c r="M452" s="1241"/>
      <c r="N452" s="1240"/>
      <c r="O452" s="1029"/>
      <c r="P452" s="1241"/>
      <c r="Q452" s="1241"/>
      <c r="R452" s="1237"/>
    </row>
    <row r="453" spans="2:18" ht="17.100000000000001" customHeight="1" x14ac:dyDescent="0.25">
      <c r="B453" s="1237"/>
      <c r="C453" s="1237"/>
      <c r="D453" s="1351"/>
      <c r="E453" s="1275"/>
      <c r="F453" s="1246"/>
      <c r="G453" s="1213"/>
      <c r="H453" s="1213"/>
      <c r="I453" s="1214"/>
      <c r="J453" s="1215"/>
      <c r="K453" s="1239"/>
      <c r="L453" s="1240"/>
      <c r="M453" s="1241"/>
      <c r="N453" s="1240"/>
      <c r="O453" s="1029"/>
      <c r="P453" s="1241"/>
      <c r="Q453" s="1241"/>
      <c r="R453" s="1237"/>
    </row>
    <row r="454" spans="2:18" ht="17.100000000000001" customHeight="1" x14ac:dyDescent="0.25">
      <c r="B454" s="1237"/>
      <c r="C454" s="1237"/>
      <c r="D454" s="1351"/>
      <c r="E454" s="1275"/>
      <c r="F454" s="1246"/>
      <c r="G454" s="1213"/>
      <c r="H454" s="1213"/>
      <c r="I454" s="1214"/>
      <c r="J454" s="1215"/>
      <c r="K454" s="1239"/>
      <c r="L454" s="1240"/>
      <c r="M454" s="1241"/>
      <c r="N454" s="1240"/>
      <c r="O454" s="1029"/>
      <c r="P454" s="1241"/>
      <c r="Q454" s="1241"/>
      <c r="R454" s="1237"/>
    </row>
    <row r="455" spans="2:18" ht="17.100000000000001" customHeight="1" x14ac:dyDescent="0.25">
      <c r="B455" s="1237"/>
      <c r="C455" s="1237"/>
      <c r="D455" s="1351"/>
      <c r="E455" s="1275"/>
      <c r="F455" s="1246"/>
      <c r="G455" s="1213"/>
      <c r="H455" s="1213"/>
      <c r="I455" s="1214"/>
      <c r="J455" s="1215"/>
      <c r="K455" s="1239"/>
      <c r="L455" s="1240"/>
      <c r="M455" s="1241"/>
      <c r="N455" s="1240"/>
      <c r="O455" s="1029"/>
      <c r="P455" s="1241"/>
      <c r="Q455" s="1241"/>
      <c r="R455" s="1237"/>
    </row>
    <row r="456" spans="2:18" ht="17.100000000000001" customHeight="1" x14ac:dyDescent="0.25">
      <c r="B456" s="1237"/>
      <c r="C456" s="1237"/>
      <c r="D456" s="1351"/>
      <c r="E456" s="1275"/>
      <c r="F456" s="1246"/>
      <c r="G456" s="1213"/>
      <c r="H456" s="1213"/>
      <c r="I456" s="1214"/>
      <c r="J456" s="1215"/>
      <c r="K456" s="1239"/>
      <c r="L456" s="1240"/>
      <c r="M456" s="1241"/>
      <c r="N456" s="1240"/>
      <c r="O456" s="1029"/>
      <c r="P456" s="1241"/>
      <c r="Q456" s="1241"/>
      <c r="R456" s="1237"/>
    </row>
    <row r="457" spans="2:18" ht="17.100000000000001" customHeight="1" x14ac:dyDescent="0.25">
      <c r="B457" s="1237"/>
      <c r="C457" s="1237"/>
      <c r="D457" s="1351"/>
      <c r="E457" s="1275"/>
      <c r="F457" s="1246"/>
      <c r="G457" s="1213"/>
      <c r="H457" s="1213"/>
      <c r="I457" s="1214"/>
      <c r="J457" s="1215"/>
      <c r="K457" s="1239"/>
      <c r="L457" s="1240"/>
      <c r="M457" s="1241"/>
      <c r="N457" s="1240"/>
      <c r="O457" s="1029"/>
      <c r="P457" s="1241"/>
      <c r="Q457" s="1241"/>
      <c r="R457" s="1237"/>
    </row>
    <row r="458" spans="2:18" ht="17.100000000000001" customHeight="1" x14ac:dyDescent="0.25">
      <c r="B458" s="1237"/>
      <c r="C458" s="1237"/>
      <c r="D458" s="1351"/>
      <c r="E458" s="1275"/>
      <c r="F458" s="1246"/>
      <c r="G458" s="1213"/>
      <c r="H458" s="1213"/>
      <c r="I458" s="1214"/>
      <c r="J458" s="1215"/>
      <c r="K458" s="1239"/>
      <c r="L458" s="1240"/>
      <c r="M458" s="1241"/>
      <c r="N458" s="1240"/>
      <c r="O458" s="1029"/>
      <c r="P458" s="1241"/>
      <c r="Q458" s="1241"/>
      <c r="R458" s="1237"/>
    </row>
    <row r="459" spans="2:18" ht="17.100000000000001" customHeight="1" x14ac:dyDescent="0.25">
      <c r="B459" s="1237"/>
      <c r="C459" s="1237"/>
      <c r="D459" s="1351"/>
      <c r="E459" s="1275"/>
      <c r="F459" s="1246"/>
      <c r="G459" s="1213"/>
      <c r="H459" s="1213"/>
      <c r="I459" s="1214"/>
      <c r="J459" s="1215"/>
      <c r="K459" s="1282"/>
      <c r="L459" s="1240"/>
      <c r="M459" s="1241"/>
      <c r="N459" s="1240"/>
      <c r="O459" s="1029"/>
      <c r="P459" s="1241"/>
      <c r="Q459" s="1241"/>
      <c r="R459" s="1237"/>
    </row>
    <row r="460" spans="2:18" ht="17.100000000000001" customHeight="1" x14ac:dyDescent="0.25">
      <c r="B460" s="1237"/>
      <c r="C460" s="1237"/>
      <c r="D460" s="1351"/>
      <c r="E460" s="1370"/>
      <c r="F460" s="1246"/>
      <c r="G460" s="1213"/>
      <c r="H460" s="1213"/>
      <c r="I460" s="1214"/>
      <c r="J460" s="1215"/>
      <c r="K460" s="1286"/>
      <c r="L460" s="1240"/>
      <c r="M460" s="1241"/>
      <c r="N460" s="1240"/>
      <c r="O460" s="1029"/>
      <c r="P460" s="1241"/>
      <c r="Q460" s="1241"/>
      <c r="R460" s="1237"/>
    </row>
    <row r="461" spans="2:18" ht="17.100000000000001" customHeight="1" x14ac:dyDescent="0.25">
      <c r="B461" s="1237"/>
      <c r="C461" s="1237"/>
      <c r="D461" s="1351"/>
      <c r="E461" s="1275"/>
      <c r="F461" s="1246"/>
      <c r="G461" s="1213"/>
      <c r="H461" s="1213"/>
      <c r="I461" s="1214"/>
      <c r="J461" s="1215"/>
      <c r="K461" s="1239"/>
      <c r="L461" s="1240"/>
      <c r="M461" s="1241"/>
      <c r="N461" s="1240"/>
      <c r="O461" s="1029"/>
      <c r="P461" s="1241"/>
      <c r="Q461" s="1241"/>
      <c r="R461" s="1237"/>
    </row>
    <row r="462" spans="2:18" ht="17.100000000000001" customHeight="1" x14ac:dyDescent="0.25">
      <c r="B462" s="1237"/>
      <c r="C462" s="1237"/>
      <c r="D462" s="1351"/>
      <c r="E462" s="1275"/>
      <c r="F462" s="1246"/>
      <c r="G462" s="1213"/>
      <c r="H462" s="1213"/>
      <c r="I462" s="1214"/>
      <c r="J462" s="1215"/>
      <c r="K462" s="1282"/>
      <c r="L462" s="1240"/>
      <c r="M462" s="1241"/>
      <c r="N462" s="1240"/>
      <c r="O462" s="1029"/>
      <c r="P462" s="1241"/>
      <c r="Q462" s="1241"/>
      <c r="R462" s="1237"/>
    </row>
    <row r="463" spans="2:18" ht="17.100000000000001" customHeight="1" x14ac:dyDescent="0.25">
      <c r="B463" s="1237"/>
      <c r="C463" s="1237"/>
      <c r="D463" s="1351"/>
      <c r="E463" s="1275"/>
      <c r="F463" s="1246"/>
      <c r="G463" s="1213"/>
      <c r="H463" s="1213"/>
      <c r="I463" s="1214"/>
      <c r="J463" s="1215"/>
      <c r="K463" s="1239"/>
      <c r="L463" s="1240"/>
      <c r="M463" s="1241"/>
      <c r="N463" s="1240"/>
      <c r="O463" s="1029"/>
      <c r="P463" s="1241"/>
      <c r="Q463" s="1241"/>
      <c r="R463" s="1237"/>
    </row>
    <row r="464" spans="2:18" ht="17.100000000000001" customHeight="1" x14ac:dyDescent="0.25">
      <c r="B464" s="1237"/>
      <c r="C464" s="1237"/>
      <c r="D464" s="1351"/>
      <c r="E464" s="1363"/>
      <c r="F464" s="1246"/>
      <c r="G464" s="1213"/>
      <c r="H464" s="1213"/>
      <c r="I464" s="1214"/>
      <c r="J464" s="1215"/>
      <c r="K464" s="1239"/>
      <c r="L464" s="1240"/>
      <c r="M464" s="1241"/>
      <c r="N464" s="1240"/>
      <c r="O464" s="1029"/>
      <c r="P464" s="1241"/>
      <c r="Q464" s="1241"/>
      <c r="R464" s="1237"/>
    </row>
    <row r="465" spans="2:20" ht="17.100000000000001" customHeight="1" x14ac:dyDescent="0.25">
      <c r="B465" s="1237"/>
      <c r="C465" s="1237"/>
      <c r="D465" s="1351"/>
      <c r="E465" s="1275"/>
      <c r="F465" s="1246"/>
      <c r="G465" s="1213"/>
      <c r="H465" s="1213"/>
      <c r="I465" s="1214"/>
      <c r="J465" s="1215"/>
      <c r="K465" s="1282"/>
      <c r="L465" s="1240"/>
      <c r="M465" s="1241"/>
      <c r="N465" s="1240"/>
      <c r="O465" s="1029"/>
      <c r="P465" s="1241"/>
      <c r="Q465" s="1241"/>
      <c r="R465" s="1237"/>
    </row>
    <row r="466" spans="2:20" ht="17.100000000000001" customHeight="1" x14ac:dyDescent="0.25">
      <c r="B466" s="1237"/>
      <c r="C466" s="1237"/>
      <c r="D466" s="1351"/>
      <c r="E466" s="1275"/>
      <c r="F466" s="1246"/>
      <c r="G466" s="1213"/>
      <c r="H466" s="1213"/>
      <c r="I466" s="1214"/>
      <c r="J466" s="1215"/>
      <c r="K466" s="1282"/>
      <c r="L466" s="1240"/>
      <c r="M466" s="1241"/>
      <c r="N466" s="1240"/>
      <c r="O466" s="1029"/>
      <c r="P466" s="1241"/>
      <c r="Q466" s="1241"/>
      <c r="R466" s="1237"/>
    </row>
    <row r="467" spans="2:20" ht="17.100000000000001" customHeight="1" x14ac:dyDescent="0.25">
      <c r="B467" s="1237"/>
      <c r="C467" s="1237"/>
      <c r="D467" s="1351"/>
      <c r="E467" s="1275"/>
      <c r="F467" s="1246"/>
      <c r="G467" s="1213"/>
      <c r="H467" s="1213"/>
      <c r="I467" s="1214"/>
      <c r="J467" s="1215"/>
      <c r="K467" s="1239"/>
      <c r="L467" s="1240"/>
      <c r="M467" s="1241"/>
      <c r="N467" s="1240"/>
      <c r="O467" s="1029"/>
      <c r="P467" s="1241"/>
      <c r="Q467" s="1241"/>
      <c r="R467" s="1237"/>
    </row>
    <row r="468" spans="2:20" ht="17.100000000000001" customHeight="1" x14ac:dyDescent="0.25">
      <c r="B468" s="1237"/>
      <c r="C468" s="1237"/>
      <c r="D468" s="1351"/>
      <c r="E468" s="1275"/>
      <c r="F468" s="1246"/>
      <c r="G468" s="1213"/>
      <c r="H468" s="1213"/>
      <c r="I468" s="1214"/>
      <c r="J468" s="1215"/>
      <c r="K468" s="1282"/>
      <c r="L468" s="1240"/>
      <c r="M468" s="1241"/>
      <c r="N468" s="1240"/>
      <c r="O468" s="1029"/>
      <c r="P468" s="1241"/>
      <c r="Q468" s="1241"/>
      <c r="R468" s="1237"/>
    </row>
    <row r="469" spans="2:20" ht="17.100000000000001" customHeight="1" x14ac:dyDescent="0.25">
      <c r="B469" s="1237"/>
      <c r="C469" s="1237"/>
      <c r="D469" s="1351"/>
      <c r="E469" s="1275"/>
      <c r="F469" s="1246"/>
      <c r="G469" s="1213"/>
      <c r="H469" s="1213"/>
      <c r="I469" s="1214"/>
      <c r="J469" s="1215"/>
      <c r="K469" s="1282"/>
      <c r="L469" s="1240"/>
      <c r="M469" s="1241"/>
      <c r="N469" s="1240"/>
      <c r="O469" s="1029"/>
      <c r="P469" s="1241"/>
      <c r="Q469" s="1241"/>
      <c r="R469" s="1237"/>
    </row>
    <row r="470" spans="2:20" ht="17.100000000000001" customHeight="1" x14ac:dyDescent="0.25">
      <c r="B470" s="1237"/>
      <c r="C470" s="1237"/>
      <c r="D470" s="1351"/>
      <c r="E470" s="1275"/>
      <c r="F470" s="1246"/>
      <c r="G470" s="1213"/>
      <c r="H470" s="1213"/>
      <c r="I470" s="1214"/>
      <c r="J470" s="1215"/>
      <c r="K470" s="1282"/>
      <c r="L470" s="1240"/>
      <c r="M470" s="1241"/>
      <c r="N470" s="1240"/>
      <c r="O470" s="1029"/>
      <c r="P470" s="1241"/>
      <c r="Q470" s="1241"/>
      <c r="R470" s="1237"/>
    </row>
    <row r="471" spans="2:20" ht="17.100000000000001" customHeight="1" x14ac:dyDescent="0.25">
      <c r="B471" s="1237"/>
      <c r="C471" s="1237"/>
      <c r="D471" s="1351"/>
      <c r="E471" s="1275"/>
      <c r="F471" s="1246"/>
      <c r="G471" s="1213"/>
      <c r="H471" s="1213"/>
      <c r="I471" s="1214"/>
      <c r="J471" s="1215"/>
      <c r="K471" s="1282"/>
      <c r="L471" s="1240"/>
      <c r="M471" s="1241"/>
      <c r="N471" s="1240"/>
      <c r="O471" s="1029"/>
      <c r="P471" s="1241"/>
      <c r="Q471" s="1241"/>
      <c r="R471" s="1237"/>
    </row>
    <row r="472" spans="2:20" ht="17.100000000000001" customHeight="1" x14ac:dyDescent="0.25">
      <c r="B472" s="1237"/>
      <c r="C472" s="1237"/>
      <c r="D472" s="1351"/>
      <c r="E472" s="1275"/>
      <c r="F472" s="1246"/>
      <c r="G472" s="1213"/>
      <c r="H472" s="1213"/>
      <c r="I472" s="1214"/>
      <c r="J472" s="1215"/>
      <c r="K472" s="1282"/>
      <c r="L472" s="1240"/>
      <c r="M472" s="1241"/>
      <c r="N472" s="1240"/>
      <c r="O472" s="1029"/>
      <c r="P472" s="1241"/>
      <c r="Q472" s="1241"/>
      <c r="R472" s="1237"/>
      <c r="T472" s="22">
        <v>11</v>
      </c>
    </row>
    <row r="473" spans="2:20" ht="17.100000000000001" customHeight="1" x14ac:dyDescent="0.25">
      <c r="B473" s="1237"/>
      <c r="C473" s="1237"/>
      <c r="D473" s="1351"/>
      <c r="E473" s="1275"/>
      <c r="F473" s="1246"/>
      <c r="G473" s="1213"/>
      <c r="H473" s="1213"/>
      <c r="I473" s="1214"/>
      <c r="J473" s="1215"/>
      <c r="K473" s="1282"/>
      <c r="L473" s="1240"/>
      <c r="M473" s="1241"/>
      <c r="N473" s="1240"/>
      <c r="O473" s="1029"/>
      <c r="P473" s="1241"/>
      <c r="Q473" s="1241"/>
      <c r="R473" s="1237"/>
      <c r="T473" s="22">
        <v>12</v>
      </c>
    </row>
    <row r="474" spans="2:20" ht="17.100000000000001" customHeight="1" x14ac:dyDescent="0.25">
      <c r="B474" s="1237"/>
      <c r="C474" s="1237"/>
      <c r="D474" s="1351"/>
      <c r="E474" s="1363"/>
      <c r="F474" s="1246"/>
      <c r="G474" s="1213"/>
      <c r="H474" s="1213"/>
      <c r="I474" s="1214"/>
      <c r="J474" s="1215"/>
      <c r="K474" s="1282"/>
      <c r="L474" s="1240"/>
      <c r="M474" s="1241"/>
      <c r="N474" s="1240"/>
      <c r="O474" s="1029"/>
      <c r="P474" s="1241"/>
      <c r="Q474" s="1241"/>
      <c r="R474" s="1237"/>
      <c r="T474" s="22">
        <v>12</v>
      </c>
    </row>
    <row r="475" spans="2:20" ht="17.100000000000001" customHeight="1" x14ac:dyDescent="0.25">
      <c r="B475" s="1237"/>
      <c r="C475" s="1237"/>
      <c r="D475" s="1351"/>
      <c r="E475" s="1363"/>
      <c r="F475" s="1246"/>
      <c r="G475" s="1213"/>
      <c r="H475" s="1213"/>
      <c r="I475" s="1214"/>
      <c r="J475" s="1215"/>
      <c r="K475" s="1282"/>
      <c r="L475" s="1240"/>
      <c r="M475" s="1241"/>
      <c r="N475" s="1240"/>
      <c r="O475" s="1029"/>
      <c r="P475" s="1241"/>
      <c r="Q475" s="1241"/>
      <c r="R475" s="1237"/>
      <c r="T475" s="22">
        <v>14</v>
      </c>
    </row>
    <row r="476" spans="2:20" ht="17.100000000000001" customHeight="1" x14ac:dyDescent="0.25">
      <c r="B476" s="1237"/>
      <c r="C476" s="1237"/>
      <c r="D476" s="1351"/>
      <c r="E476" s="1275"/>
      <c r="F476" s="1246"/>
      <c r="G476" s="1213"/>
      <c r="H476" s="1213"/>
      <c r="I476" s="1214"/>
      <c r="J476" s="1215"/>
      <c r="K476" s="1239"/>
      <c r="L476" s="1240"/>
      <c r="M476" s="1241"/>
      <c r="N476" s="1240"/>
      <c r="O476" s="1029"/>
      <c r="P476" s="1241"/>
      <c r="Q476" s="1241"/>
      <c r="R476" s="1248"/>
    </row>
    <row r="477" spans="2:20" ht="17.100000000000001" customHeight="1" x14ac:dyDescent="0.25">
      <c r="B477" s="1237"/>
      <c r="C477" s="1237"/>
      <c r="D477" s="1351"/>
      <c r="E477" s="1275"/>
      <c r="F477" s="1246"/>
      <c r="G477" s="1213"/>
      <c r="H477" s="1213"/>
      <c r="I477" s="1214"/>
      <c r="J477" s="1215"/>
      <c r="K477" s="1239"/>
      <c r="L477" s="1240"/>
      <c r="M477" s="1241"/>
      <c r="N477" s="1240"/>
      <c r="O477" s="1029"/>
      <c r="P477" s="1241"/>
      <c r="Q477" s="1241"/>
      <c r="R477" s="1248"/>
    </row>
    <row r="478" spans="2:20" ht="17.100000000000001" customHeight="1" x14ac:dyDescent="0.25">
      <c r="B478" s="1237"/>
      <c r="C478" s="1237"/>
      <c r="D478" s="1351"/>
      <c r="E478" s="1275"/>
      <c r="F478" s="1246"/>
      <c r="G478" s="1213"/>
      <c r="H478" s="1213"/>
      <c r="I478" s="1214"/>
      <c r="J478" s="1215"/>
      <c r="K478" s="1239"/>
      <c r="L478" s="1240"/>
      <c r="M478" s="1241"/>
      <c r="N478" s="1240"/>
      <c r="O478" s="1029"/>
      <c r="P478" s="1241"/>
      <c r="Q478" s="1241"/>
      <c r="R478" s="1248"/>
    </row>
    <row r="479" spans="2:20" ht="17.100000000000001" customHeight="1" x14ac:dyDescent="0.25">
      <c r="B479" s="1237"/>
      <c r="C479" s="1237"/>
      <c r="D479" s="1351"/>
      <c r="E479" s="1275"/>
      <c r="F479" s="1246"/>
      <c r="G479" s="1213"/>
      <c r="H479" s="1213"/>
      <c r="I479" s="1214"/>
      <c r="J479" s="1215"/>
      <c r="K479" s="1239"/>
      <c r="L479" s="1240"/>
      <c r="M479" s="1241"/>
      <c r="N479" s="1240"/>
      <c r="O479" s="1029"/>
      <c r="P479" s="1241"/>
      <c r="Q479" s="1241"/>
      <c r="R479" s="1248"/>
    </row>
    <row r="480" spans="2:20" ht="17.100000000000001" customHeight="1" x14ac:dyDescent="0.25">
      <c r="B480" s="1237"/>
      <c r="C480" s="1237"/>
      <c r="D480" s="1351"/>
      <c r="E480" s="1275"/>
      <c r="F480" s="1246"/>
      <c r="G480" s="1213"/>
      <c r="H480" s="1213"/>
      <c r="I480" s="1214"/>
      <c r="J480" s="1215"/>
      <c r="K480" s="1239"/>
      <c r="L480" s="1240"/>
      <c r="M480" s="1241"/>
      <c r="N480" s="1240"/>
      <c r="O480" s="1029"/>
      <c r="P480" s="1241"/>
      <c r="Q480" s="1241"/>
      <c r="R480" s="1248"/>
    </row>
    <row r="481" spans="2:21" ht="17.100000000000001" customHeight="1" x14ac:dyDescent="0.25">
      <c r="B481" s="1237"/>
      <c r="C481" s="1237"/>
      <c r="D481" s="1351"/>
      <c r="E481" s="1275"/>
      <c r="F481" s="1246"/>
      <c r="G481" s="1213"/>
      <c r="H481" s="1213"/>
      <c r="I481" s="1214"/>
      <c r="J481" s="1215"/>
      <c r="K481" s="1282"/>
      <c r="L481" s="1240"/>
      <c r="M481" s="1241"/>
      <c r="N481" s="1240"/>
      <c r="O481" s="1029"/>
      <c r="P481" s="1241"/>
      <c r="Q481" s="1241"/>
      <c r="R481" s="1248"/>
    </row>
    <row r="482" spans="2:21" ht="17.100000000000001" customHeight="1" x14ac:dyDescent="0.25">
      <c r="B482" s="1237"/>
      <c r="C482" s="1237"/>
      <c r="D482" s="1351"/>
      <c r="E482" s="1275"/>
      <c r="F482" s="1246"/>
      <c r="G482" s="1213"/>
      <c r="H482" s="1213"/>
      <c r="I482" s="1214"/>
      <c r="J482" s="1215"/>
      <c r="K482" s="1286"/>
      <c r="L482" s="1240"/>
      <c r="M482" s="1241"/>
      <c r="N482" s="1240"/>
      <c r="O482" s="1029"/>
      <c r="P482" s="1241"/>
      <c r="Q482" s="1241"/>
      <c r="R482" s="1248"/>
      <c r="S482" s="1364"/>
    </row>
    <row r="483" spans="2:21" ht="17.100000000000001" customHeight="1" x14ac:dyDescent="0.25">
      <c r="B483" s="1237"/>
      <c r="C483" s="1237"/>
      <c r="D483" s="1351"/>
      <c r="E483" s="1275"/>
      <c r="F483" s="1246"/>
      <c r="G483" s="1213"/>
      <c r="H483" s="1213"/>
      <c r="I483" s="1214"/>
      <c r="J483" s="1215"/>
      <c r="K483" s="1282"/>
      <c r="L483" s="1240"/>
      <c r="M483" s="1241"/>
      <c r="N483" s="1240"/>
      <c r="O483" s="1029"/>
      <c r="P483" s="1241"/>
      <c r="Q483" s="1241"/>
      <c r="R483" s="1237"/>
      <c r="S483" s="1364"/>
      <c r="T483" s="22">
        <v>15</v>
      </c>
    </row>
    <row r="484" spans="2:21" ht="17.100000000000001" customHeight="1" x14ac:dyDescent="0.25">
      <c r="B484" s="1237"/>
      <c r="C484" s="1237"/>
      <c r="D484" s="1351"/>
      <c r="E484" s="1242"/>
      <c r="F484" s="1246"/>
      <c r="G484" s="1213"/>
      <c r="H484" s="1213"/>
      <c r="I484" s="1214"/>
      <c r="J484" s="1223"/>
      <c r="K484" s="1239"/>
      <c r="L484" s="1240"/>
      <c r="M484" s="1241"/>
      <c r="N484" s="1240"/>
      <c r="O484" s="1029"/>
      <c r="P484" s="1241"/>
      <c r="Q484" s="1241"/>
      <c r="R484" s="1237"/>
    </row>
    <row r="485" spans="2:21" ht="17.100000000000001" customHeight="1" outlineLevel="1" x14ac:dyDescent="0.25">
      <c r="B485" s="94"/>
      <c r="C485" s="44" t="s">
        <v>0</v>
      </c>
      <c r="D485" s="1377">
        <f>D175</f>
        <v>0</v>
      </c>
      <c r="E485" s="95"/>
      <c r="F485" s="46"/>
      <c r="G485" s="47"/>
      <c r="H485" s="48"/>
      <c r="I485" s="49"/>
      <c r="J485" s="275">
        <f>SUM(J174:J484)</f>
        <v>0</v>
      </c>
      <c r="K485" s="658">
        <f>SUM(K174:K484)</f>
        <v>0</v>
      </c>
      <c r="L485" s="275">
        <f>SUM(L174:L484)</f>
        <v>0</v>
      </c>
      <c r="M485" s="224"/>
      <c r="N485" s="224"/>
      <c r="O485" s="443"/>
      <c r="P485" s="97"/>
      <c r="Q485" s="97"/>
      <c r="R485" s="98"/>
      <c r="S485" s="23"/>
      <c r="T485" s="23"/>
      <c r="U485" s="23"/>
    </row>
    <row r="486" spans="2:21" ht="17.100000000000001" customHeight="1" x14ac:dyDescent="0.25">
      <c r="B486" s="1237"/>
      <c r="C486" s="1237"/>
      <c r="D486" s="1351"/>
      <c r="E486" s="1242"/>
      <c r="F486" s="1246"/>
      <c r="G486" s="1213"/>
      <c r="H486" s="1213"/>
      <c r="I486" s="1214"/>
      <c r="J486" s="1223"/>
      <c r="K486" s="1239"/>
      <c r="L486" s="1240"/>
      <c r="M486" s="1241"/>
      <c r="N486" s="1240"/>
      <c r="O486" s="1029"/>
      <c r="P486" s="1241"/>
      <c r="Q486" s="1241"/>
      <c r="R486" s="1237"/>
    </row>
    <row r="487" spans="2:21" s="166" customFormat="1" ht="17.100000000000001" customHeight="1" x14ac:dyDescent="0.25">
      <c r="B487" s="1350"/>
      <c r="C487" s="1350"/>
      <c r="D487" s="1359"/>
      <c r="E487" s="1352"/>
      <c r="F487" s="1353"/>
      <c r="G487" s="1353"/>
      <c r="H487" s="1354"/>
      <c r="I487" s="1353"/>
      <c r="J487" s="1354"/>
      <c r="K487" s="1355"/>
      <c r="L487" s="1356"/>
      <c r="M487" s="1357"/>
      <c r="N487" s="1356"/>
      <c r="O487" s="1360"/>
      <c r="P487" s="1361"/>
      <c r="Q487" s="1357"/>
      <c r="R487" s="1350"/>
      <c r="T487" s="166">
        <v>16</v>
      </c>
    </row>
    <row r="488" spans="2:21" s="166" customFormat="1" ht="17.100000000000001" customHeight="1" x14ac:dyDescent="0.25">
      <c r="B488" s="1350"/>
      <c r="C488" s="1350"/>
      <c r="D488" s="1351"/>
      <c r="E488" s="1352"/>
      <c r="F488" s="1353"/>
      <c r="G488" s="1353"/>
      <c r="H488" s="1354"/>
      <c r="I488" s="1353"/>
      <c r="J488" s="1354"/>
      <c r="K488" s="1355"/>
      <c r="L488" s="1356"/>
      <c r="M488" s="1357"/>
      <c r="N488" s="1356"/>
      <c r="O488" s="1358"/>
      <c r="P488" s="1357"/>
      <c r="Q488" s="1357"/>
      <c r="R488" s="1350"/>
      <c r="T488" s="166">
        <v>17</v>
      </c>
    </row>
    <row r="489" spans="2:21" s="166" customFormat="1" ht="17.100000000000001" customHeight="1" x14ac:dyDescent="0.25">
      <c r="B489" s="1350"/>
      <c r="C489" s="1350"/>
      <c r="D489" s="1351"/>
      <c r="E489" s="1352"/>
      <c r="F489" s="1353"/>
      <c r="G489" s="1353"/>
      <c r="H489" s="1354"/>
      <c r="I489" s="1353"/>
      <c r="J489" s="1354"/>
      <c r="K489" s="1355"/>
      <c r="L489" s="1356"/>
      <c r="M489" s="1357"/>
      <c r="N489" s="1356"/>
      <c r="O489" s="1358"/>
      <c r="P489" s="1357"/>
      <c r="Q489" s="1357"/>
      <c r="R489" s="1350"/>
    </row>
    <row r="490" spans="2:21" s="166" customFormat="1" ht="17.100000000000001" customHeight="1" x14ac:dyDescent="0.25">
      <c r="B490" s="1350"/>
      <c r="C490" s="1350"/>
      <c r="D490" s="1351"/>
      <c r="E490" s="1362"/>
      <c r="F490" s="1353"/>
      <c r="G490" s="1353"/>
      <c r="H490" s="1354"/>
      <c r="I490" s="1353"/>
      <c r="J490" s="1354"/>
      <c r="K490" s="1355"/>
      <c r="L490" s="1356"/>
      <c r="M490" s="1357"/>
      <c r="N490" s="1356"/>
      <c r="O490" s="1358"/>
      <c r="P490" s="1357"/>
      <c r="Q490" s="1357"/>
      <c r="R490" s="1350"/>
      <c r="T490" s="166">
        <v>18</v>
      </c>
    </row>
    <row r="491" spans="2:21" s="166" customFormat="1" ht="17.100000000000001" customHeight="1" x14ac:dyDescent="0.25">
      <c r="B491" s="1350"/>
      <c r="C491" s="1350"/>
      <c r="D491" s="1351"/>
      <c r="E491" s="1352"/>
      <c r="F491" s="1353"/>
      <c r="G491" s="1353"/>
      <c r="H491" s="1354"/>
      <c r="I491" s="1353"/>
      <c r="J491" s="1354"/>
      <c r="K491" s="1355"/>
      <c r="L491" s="1356"/>
      <c r="M491" s="1357"/>
      <c r="N491" s="1356"/>
      <c r="O491" s="1358"/>
      <c r="P491" s="1357"/>
      <c r="Q491" s="1357"/>
      <c r="R491" s="1350"/>
    </row>
    <row r="492" spans="2:21" s="166" customFormat="1" ht="17.100000000000001" customHeight="1" x14ac:dyDescent="0.25">
      <c r="B492" s="1350"/>
      <c r="C492" s="1350"/>
      <c r="D492" s="1351"/>
      <c r="E492" s="1352"/>
      <c r="F492" s="1353"/>
      <c r="G492" s="1353"/>
      <c r="H492" s="1354"/>
      <c r="I492" s="1353"/>
      <c r="J492" s="1354"/>
      <c r="K492" s="1355"/>
      <c r="L492" s="1356"/>
      <c r="M492" s="1357"/>
      <c r="N492" s="1356"/>
      <c r="O492" s="1358"/>
      <c r="P492" s="1357"/>
      <c r="Q492" s="1357"/>
      <c r="R492" s="1350"/>
    </row>
    <row r="493" spans="2:21" s="166" customFormat="1" ht="17.100000000000001" customHeight="1" x14ac:dyDescent="0.25">
      <c r="B493" s="1350"/>
      <c r="C493" s="1350"/>
      <c r="D493" s="1351"/>
      <c r="E493" s="1352"/>
      <c r="F493" s="1353"/>
      <c r="G493" s="1353"/>
      <c r="H493" s="1354"/>
      <c r="I493" s="1353"/>
      <c r="J493" s="1354"/>
      <c r="K493" s="1355"/>
      <c r="L493" s="1356"/>
      <c r="M493" s="1357"/>
      <c r="N493" s="1356"/>
      <c r="O493" s="1358"/>
      <c r="P493" s="1357"/>
      <c r="Q493" s="1357"/>
      <c r="R493" s="1350"/>
    </row>
    <row r="494" spans="2:21" s="166" customFormat="1" ht="17.100000000000001" customHeight="1" x14ac:dyDescent="0.25">
      <c r="B494" s="1350"/>
      <c r="C494" s="1350"/>
      <c r="D494" s="1351"/>
      <c r="E494" s="1352"/>
      <c r="F494" s="1353"/>
      <c r="G494" s="1353"/>
      <c r="H494" s="1354"/>
      <c r="I494" s="1353"/>
      <c r="J494" s="1354"/>
      <c r="K494" s="1355"/>
      <c r="L494" s="1356"/>
      <c r="M494" s="1357"/>
      <c r="N494" s="1356"/>
      <c r="O494" s="1358"/>
      <c r="P494" s="1357"/>
      <c r="Q494" s="1357"/>
      <c r="R494" s="1350"/>
    </row>
    <row r="495" spans="2:21" s="166" customFormat="1" ht="17.100000000000001" customHeight="1" x14ac:dyDescent="0.25">
      <c r="B495" s="1350"/>
      <c r="C495" s="1350"/>
      <c r="D495" s="1351"/>
      <c r="E495" s="1352"/>
      <c r="F495" s="1353"/>
      <c r="G495" s="1353"/>
      <c r="H495" s="1354"/>
      <c r="I495" s="1353"/>
      <c r="J495" s="1354"/>
      <c r="K495" s="1355"/>
      <c r="L495" s="1356"/>
      <c r="M495" s="1357"/>
      <c r="N495" s="1356"/>
      <c r="O495" s="1358"/>
      <c r="P495" s="1357"/>
      <c r="Q495" s="1357"/>
      <c r="R495" s="1350"/>
    </row>
    <row r="496" spans="2:21" s="166" customFormat="1" ht="17.100000000000001" customHeight="1" x14ac:dyDescent="0.25">
      <c r="B496" s="1350"/>
      <c r="C496" s="1350"/>
      <c r="D496" s="1351"/>
      <c r="E496" s="1352"/>
      <c r="F496" s="1353"/>
      <c r="G496" s="1353"/>
      <c r="H496" s="1354"/>
      <c r="I496" s="1353"/>
      <c r="J496" s="1354"/>
      <c r="K496" s="1355"/>
      <c r="L496" s="1356"/>
      <c r="M496" s="1357"/>
      <c r="N496" s="1356"/>
      <c r="O496" s="1358"/>
      <c r="P496" s="1357"/>
      <c r="Q496" s="1357"/>
      <c r="R496" s="1350"/>
    </row>
    <row r="497" spans="2:20" s="166" customFormat="1" ht="17.100000000000001" customHeight="1" x14ac:dyDescent="0.25">
      <c r="B497" s="1350"/>
      <c r="C497" s="1350"/>
      <c r="D497" s="1351"/>
      <c r="E497" s="1352"/>
      <c r="F497" s="1353"/>
      <c r="G497" s="1353"/>
      <c r="H497" s="1354"/>
      <c r="I497" s="1353"/>
      <c r="J497" s="1354"/>
      <c r="K497" s="1355"/>
      <c r="L497" s="1356"/>
      <c r="M497" s="1357"/>
      <c r="N497" s="1356"/>
      <c r="O497" s="1358"/>
      <c r="P497" s="1357"/>
      <c r="Q497" s="1357"/>
      <c r="R497" s="1350"/>
    </row>
    <row r="498" spans="2:20" s="166" customFormat="1" ht="17.100000000000001" customHeight="1" x14ac:dyDescent="0.25">
      <c r="B498" s="1350"/>
      <c r="C498" s="1350"/>
      <c r="D498" s="1351"/>
      <c r="E498" s="1352"/>
      <c r="F498" s="1353"/>
      <c r="G498" s="1353"/>
      <c r="H498" s="1354"/>
      <c r="I498" s="1353"/>
      <c r="J498" s="1354"/>
      <c r="K498" s="1355"/>
      <c r="L498" s="1356"/>
      <c r="M498" s="1357"/>
      <c r="N498" s="1356"/>
      <c r="O498" s="1358"/>
      <c r="P498" s="1357"/>
      <c r="Q498" s="1357"/>
      <c r="R498" s="1350"/>
    </row>
    <row r="499" spans="2:20" s="166" customFormat="1" ht="17.100000000000001" customHeight="1" x14ac:dyDescent="0.25">
      <c r="B499" s="1350"/>
      <c r="C499" s="1350"/>
      <c r="D499" s="1351"/>
      <c r="E499" s="1352"/>
      <c r="F499" s="1353"/>
      <c r="G499" s="1353"/>
      <c r="H499" s="1354"/>
      <c r="I499" s="1353"/>
      <c r="J499" s="1354"/>
      <c r="K499" s="1355"/>
      <c r="L499" s="1356"/>
      <c r="M499" s="1357"/>
      <c r="N499" s="1356"/>
      <c r="O499" s="1358"/>
      <c r="P499" s="1357"/>
      <c r="Q499" s="1357"/>
      <c r="R499" s="1350"/>
    </row>
    <row r="500" spans="2:20" s="166" customFormat="1" ht="17.100000000000001" customHeight="1" x14ac:dyDescent="0.25">
      <c r="B500" s="1350"/>
      <c r="C500" s="1350"/>
      <c r="D500" s="1351"/>
      <c r="E500" s="1352"/>
      <c r="F500" s="1353"/>
      <c r="G500" s="1353"/>
      <c r="H500" s="1354"/>
      <c r="I500" s="1353"/>
      <c r="J500" s="1354"/>
      <c r="K500" s="1355"/>
      <c r="L500" s="1356"/>
      <c r="M500" s="1357"/>
      <c r="N500" s="1356"/>
      <c r="O500" s="1358"/>
      <c r="P500" s="1357"/>
      <c r="Q500" s="1357"/>
      <c r="R500" s="1350"/>
    </row>
    <row r="501" spans="2:20" s="166" customFormat="1" ht="17.100000000000001" customHeight="1" x14ac:dyDescent="0.25">
      <c r="B501" s="1350"/>
      <c r="C501" s="1350"/>
      <c r="D501" s="1351"/>
      <c r="E501" s="1352"/>
      <c r="F501" s="1353"/>
      <c r="G501" s="1353"/>
      <c r="H501" s="1354"/>
      <c r="I501" s="1353"/>
      <c r="J501" s="1354"/>
      <c r="K501" s="1355"/>
      <c r="L501" s="1356"/>
      <c r="M501" s="1357"/>
      <c r="N501" s="1356"/>
      <c r="O501" s="1358"/>
      <c r="P501" s="1357"/>
      <c r="Q501" s="1357"/>
      <c r="R501" s="1350"/>
    </row>
    <row r="502" spans="2:20" s="166" customFormat="1" ht="17.100000000000001" customHeight="1" x14ac:dyDescent="0.25">
      <c r="B502" s="1350"/>
      <c r="C502" s="1350"/>
      <c r="D502" s="1351"/>
      <c r="E502" s="1352"/>
      <c r="F502" s="1353"/>
      <c r="G502" s="1353"/>
      <c r="H502" s="1354"/>
      <c r="I502" s="1353"/>
      <c r="J502" s="1354"/>
      <c r="K502" s="1355"/>
      <c r="L502" s="1356"/>
      <c r="M502" s="1357"/>
      <c r="N502" s="1356"/>
      <c r="O502" s="1358"/>
      <c r="P502" s="1357"/>
      <c r="Q502" s="1357"/>
      <c r="R502" s="1350"/>
    </row>
    <row r="503" spans="2:20" s="166" customFormat="1" ht="17.100000000000001" customHeight="1" x14ac:dyDescent="0.25">
      <c r="B503" s="1350"/>
      <c r="C503" s="1350"/>
      <c r="D503" s="1351"/>
      <c r="E503" s="1352"/>
      <c r="F503" s="1353"/>
      <c r="G503" s="1353"/>
      <c r="H503" s="1354"/>
      <c r="I503" s="1353"/>
      <c r="J503" s="1354"/>
      <c r="K503" s="1355"/>
      <c r="L503" s="1356"/>
      <c r="M503" s="1357"/>
      <c r="N503" s="1356"/>
      <c r="O503" s="1358"/>
      <c r="P503" s="1357"/>
      <c r="Q503" s="1357"/>
      <c r="R503" s="1350"/>
    </row>
    <row r="504" spans="2:20" s="166" customFormat="1" ht="17.100000000000001" customHeight="1" x14ac:dyDescent="0.25">
      <c r="B504" s="1350"/>
      <c r="C504" s="1350"/>
      <c r="D504" s="1351"/>
      <c r="E504" s="1352"/>
      <c r="F504" s="1353"/>
      <c r="G504" s="1353"/>
      <c r="H504" s="1354"/>
      <c r="I504" s="1353"/>
      <c r="J504" s="1354"/>
      <c r="K504" s="1355"/>
      <c r="L504" s="1356"/>
      <c r="M504" s="1357"/>
      <c r="N504" s="1356"/>
      <c r="O504" s="1358"/>
      <c r="P504" s="1357"/>
      <c r="Q504" s="1357"/>
      <c r="R504" s="1350"/>
    </row>
    <row r="505" spans="2:20" s="166" customFormat="1" ht="17.100000000000001" customHeight="1" x14ac:dyDescent="0.25">
      <c r="B505" s="1350"/>
      <c r="C505" s="1350"/>
      <c r="D505" s="1351"/>
      <c r="E505" s="1352"/>
      <c r="F505" s="1353"/>
      <c r="G505" s="1353"/>
      <c r="H505" s="1354"/>
      <c r="I505" s="1353"/>
      <c r="J505" s="1354"/>
      <c r="K505" s="1355"/>
      <c r="L505" s="1356"/>
      <c r="M505" s="1357"/>
      <c r="N505" s="1356"/>
      <c r="O505" s="1358"/>
      <c r="P505" s="1357"/>
      <c r="Q505" s="1357"/>
      <c r="R505" s="1350"/>
    </row>
    <row r="506" spans="2:20" s="166" customFormat="1" ht="17.100000000000001" customHeight="1" x14ac:dyDescent="0.25">
      <c r="B506" s="1350"/>
      <c r="C506" s="1350"/>
      <c r="D506" s="1351"/>
      <c r="E506" s="1352"/>
      <c r="F506" s="1353"/>
      <c r="G506" s="1353"/>
      <c r="H506" s="1354"/>
      <c r="I506" s="1353"/>
      <c r="J506" s="1354"/>
      <c r="K506" s="1355"/>
      <c r="L506" s="1356"/>
      <c r="M506" s="1357"/>
      <c r="N506" s="1356"/>
      <c r="O506" s="1358"/>
      <c r="P506" s="1357"/>
      <c r="Q506" s="1357"/>
      <c r="R506" s="1350"/>
    </row>
    <row r="507" spans="2:20" s="166" customFormat="1" ht="17.100000000000001" customHeight="1" x14ac:dyDescent="0.25">
      <c r="B507" s="1350"/>
      <c r="C507" s="1350"/>
      <c r="D507" s="1351"/>
      <c r="E507" s="1352"/>
      <c r="F507" s="1353"/>
      <c r="G507" s="1353"/>
      <c r="H507" s="1354"/>
      <c r="I507" s="1353"/>
      <c r="J507" s="1354"/>
      <c r="K507" s="1355"/>
      <c r="L507" s="1356"/>
      <c r="M507" s="1357"/>
      <c r="N507" s="1356"/>
      <c r="O507" s="1358"/>
      <c r="P507" s="1357"/>
      <c r="Q507" s="1357"/>
      <c r="R507" s="1350"/>
    </row>
    <row r="508" spans="2:20" s="166" customFormat="1" ht="17.100000000000001" customHeight="1" x14ac:dyDescent="0.25">
      <c r="B508" s="1350"/>
      <c r="C508" s="1350"/>
      <c r="D508" s="1351"/>
      <c r="E508" s="1352"/>
      <c r="F508" s="1353"/>
      <c r="G508" s="1353"/>
      <c r="H508" s="1354"/>
      <c r="I508" s="1353"/>
      <c r="J508" s="1354"/>
      <c r="K508" s="1355"/>
      <c r="L508" s="1356"/>
      <c r="M508" s="1357"/>
      <c r="N508" s="1356"/>
      <c r="O508" s="1358"/>
      <c r="P508" s="1357"/>
      <c r="Q508" s="1357"/>
      <c r="R508" s="1350"/>
    </row>
    <row r="509" spans="2:20" s="166" customFormat="1" ht="17.100000000000001" customHeight="1" x14ac:dyDescent="0.25">
      <c r="B509" s="1350"/>
      <c r="C509" s="1350"/>
      <c r="D509" s="1351"/>
      <c r="E509" s="1352"/>
      <c r="F509" s="1353"/>
      <c r="G509" s="1353"/>
      <c r="H509" s="1354"/>
      <c r="I509" s="1353"/>
      <c r="J509" s="1354"/>
      <c r="K509" s="1355"/>
      <c r="L509" s="1356"/>
      <c r="M509" s="1357"/>
      <c r="N509" s="1356"/>
      <c r="O509" s="1358"/>
      <c r="P509" s="1357"/>
      <c r="Q509" s="1357"/>
      <c r="R509" s="1350"/>
    </row>
    <row r="510" spans="2:20" s="166" customFormat="1" ht="17.100000000000001" customHeight="1" x14ac:dyDescent="0.25">
      <c r="B510" s="1350"/>
      <c r="C510" s="1350"/>
      <c r="D510" s="1351"/>
      <c r="E510" s="1352"/>
      <c r="F510" s="1353"/>
      <c r="G510" s="1353"/>
      <c r="H510" s="1354"/>
      <c r="I510" s="1353"/>
      <c r="J510" s="1354"/>
      <c r="K510" s="1355"/>
      <c r="L510" s="1356"/>
      <c r="M510" s="1357"/>
      <c r="N510" s="1356"/>
      <c r="O510" s="1358"/>
      <c r="P510" s="1357"/>
      <c r="Q510" s="1357"/>
      <c r="R510" s="1350"/>
    </row>
    <row r="511" spans="2:20" s="166" customFormat="1" ht="17.100000000000001" customHeight="1" x14ac:dyDescent="0.25">
      <c r="B511" s="1350"/>
      <c r="C511" s="1350"/>
      <c r="D511" s="1351"/>
      <c r="E511" s="1352"/>
      <c r="F511" s="1353"/>
      <c r="G511" s="1353"/>
      <c r="H511" s="1354"/>
      <c r="I511" s="1353"/>
      <c r="J511" s="1354"/>
      <c r="K511" s="1355"/>
      <c r="L511" s="1356"/>
      <c r="M511" s="1357"/>
      <c r="N511" s="1356"/>
      <c r="O511" s="1358"/>
      <c r="P511" s="1357"/>
      <c r="Q511" s="1357"/>
      <c r="R511" s="1350"/>
      <c r="T511" s="166">
        <v>19</v>
      </c>
    </row>
    <row r="512" spans="2:20" s="166" customFormat="1" ht="17.100000000000001" customHeight="1" x14ac:dyDescent="0.25">
      <c r="B512" s="1350"/>
      <c r="C512" s="1350"/>
      <c r="D512" s="1351"/>
      <c r="E512" s="1352"/>
      <c r="F512" s="1353"/>
      <c r="G512" s="1353"/>
      <c r="H512" s="1354"/>
      <c r="I512" s="1353"/>
      <c r="J512" s="1354"/>
      <c r="K512" s="1355"/>
      <c r="L512" s="1356"/>
      <c r="M512" s="1357"/>
      <c r="N512" s="1356"/>
      <c r="O512" s="1358"/>
      <c r="P512" s="1357"/>
      <c r="Q512" s="1357"/>
      <c r="R512" s="1350"/>
      <c r="T512" s="166">
        <v>20</v>
      </c>
    </row>
    <row r="513" spans="2:18" s="166" customFormat="1" ht="17.100000000000001" customHeight="1" x14ac:dyDescent="0.25">
      <c r="B513" s="1350"/>
      <c r="C513" s="1350"/>
      <c r="D513" s="1351"/>
      <c r="E513" s="1352"/>
      <c r="F513" s="1353"/>
      <c r="G513" s="1353"/>
      <c r="H513" s="1354"/>
      <c r="I513" s="1353"/>
      <c r="J513" s="1354"/>
      <c r="K513" s="1355"/>
      <c r="L513" s="1356"/>
      <c r="M513" s="1357"/>
      <c r="N513" s="1356"/>
      <c r="O513" s="1358"/>
      <c r="P513" s="1357"/>
      <c r="Q513" s="1357"/>
      <c r="R513" s="1350"/>
    </row>
    <row r="514" spans="2:18" s="166" customFormat="1" ht="17.100000000000001" customHeight="1" x14ac:dyDescent="0.25">
      <c r="B514" s="1350"/>
      <c r="C514" s="1350"/>
      <c r="D514" s="1351"/>
      <c r="E514" s="1352"/>
      <c r="F514" s="1353"/>
      <c r="G514" s="1353"/>
      <c r="H514" s="1354"/>
      <c r="I514" s="1353"/>
      <c r="J514" s="1354"/>
      <c r="K514" s="1355"/>
      <c r="L514" s="1356"/>
      <c r="M514" s="1357"/>
      <c r="N514" s="1356"/>
      <c r="O514" s="1358"/>
      <c r="P514" s="1357"/>
      <c r="Q514" s="1357"/>
      <c r="R514" s="1350"/>
    </row>
    <row r="515" spans="2:18" s="166" customFormat="1" ht="17.100000000000001" customHeight="1" x14ac:dyDescent="0.25">
      <c r="B515" s="1350"/>
      <c r="C515" s="1350"/>
      <c r="D515" s="1351"/>
      <c r="E515" s="1352"/>
      <c r="F515" s="1353"/>
      <c r="G515" s="1353"/>
      <c r="H515" s="1354"/>
      <c r="I515" s="1353"/>
      <c r="J515" s="1354"/>
      <c r="K515" s="1355"/>
      <c r="L515" s="1356"/>
      <c r="M515" s="1357"/>
      <c r="N515" s="1356"/>
      <c r="O515" s="1358"/>
      <c r="P515" s="1357"/>
      <c r="Q515" s="1357"/>
      <c r="R515" s="1350"/>
    </row>
    <row r="516" spans="2:18" s="166" customFormat="1" ht="17.100000000000001" customHeight="1" x14ac:dyDescent="0.25">
      <c r="B516" s="1350"/>
      <c r="C516" s="1350"/>
      <c r="D516" s="1351"/>
      <c r="E516" s="1352"/>
      <c r="F516" s="1353"/>
      <c r="G516" s="1353"/>
      <c r="H516" s="1354"/>
      <c r="I516" s="1353"/>
      <c r="J516" s="1354"/>
      <c r="K516" s="1355"/>
      <c r="L516" s="1356"/>
      <c r="M516" s="1357"/>
      <c r="N516" s="1356"/>
      <c r="O516" s="1358"/>
      <c r="P516" s="1357"/>
      <c r="Q516" s="1357"/>
      <c r="R516" s="1350"/>
    </row>
    <row r="517" spans="2:18" s="166" customFormat="1" ht="17.100000000000001" customHeight="1" x14ac:dyDescent="0.25">
      <c r="B517" s="1350"/>
      <c r="C517" s="1350"/>
      <c r="D517" s="1351"/>
      <c r="E517" s="1352"/>
      <c r="F517" s="1353"/>
      <c r="G517" s="1353"/>
      <c r="H517" s="1354"/>
      <c r="I517" s="1353"/>
      <c r="J517" s="1354"/>
      <c r="K517" s="1355"/>
      <c r="L517" s="1356"/>
      <c r="M517" s="1357"/>
      <c r="N517" s="1356"/>
      <c r="O517" s="1358"/>
      <c r="P517" s="1357"/>
      <c r="Q517" s="1357"/>
      <c r="R517" s="1350"/>
    </row>
    <row r="518" spans="2:18" s="166" customFormat="1" ht="17.100000000000001" customHeight="1" x14ac:dyDescent="0.25">
      <c r="B518" s="1350"/>
      <c r="C518" s="1350"/>
      <c r="D518" s="1351"/>
      <c r="E518" s="1352"/>
      <c r="F518" s="1353"/>
      <c r="G518" s="1353"/>
      <c r="H518" s="1354"/>
      <c r="I518" s="1353"/>
      <c r="J518" s="1354"/>
      <c r="K518" s="1355"/>
      <c r="L518" s="1356"/>
      <c r="M518" s="1357"/>
      <c r="N518" s="1356"/>
      <c r="O518" s="1358"/>
      <c r="P518" s="1357"/>
      <c r="Q518" s="1357"/>
      <c r="R518" s="1350"/>
    </row>
    <row r="519" spans="2:18" s="166" customFormat="1" ht="17.100000000000001" customHeight="1" x14ac:dyDescent="0.25">
      <c r="B519" s="1350"/>
      <c r="C519" s="1350"/>
      <c r="D519" s="1351"/>
      <c r="E519" s="1352"/>
      <c r="F519" s="1353"/>
      <c r="G519" s="1353"/>
      <c r="H519" s="1354"/>
      <c r="I519" s="1353"/>
      <c r="J519" s="1354"/>
      <c r="K519" s="1355"/>
      <c r="L519" s="1356"/>
      <c r="M519" s="1357"/>
      <c r="N519" s="1356"/>
      <c r="O519" s="1358"/>
      <c r="P519" s="1357"/>
      <c r="Q519" s="1357"/>
      <c r="R519" s="1350"/>
    </row>
    <row r="520" spans="2:18" s="166" customFormat="1" ht="17.100000000000001" customHeight="1" x14ac:dyDescent="0.25">
      <c r="B520" s="1350"/>
      <c r="C520" s="1350"/>
      <c r="D520" s="1351"/>
      <c r="E520" s="1352"/>
      <c r="F520" s="1353"/>
      <c r="G520" s="1353"/>
      <c r="H520" s="1354"/>
      <c r="I520" s="1353"/>
      <c r="J520" s="1354"/>
      <c r="K520" s="1355"/>
      <c r="L520" s="1356"/>
      <c r="M520" s="1357"/>
      <c r="N520" s="1356"/>
      <c r="O520" s="1358"/>
      <c r="P520" s="1357"/>
      <c r="Q520" s="1357"/>
      <c r="R520" s="1350"/>
    </row>
    <row r="521" spans="2:18" s="166" customFormat="1" ht="17.100000000000001" customHeight="1" x14ac:dyDescent="0.25">
      <c r="B521" s="1350"/>
      <c r="C521" s="1350"/>
      <c r="D521" s="1351"/>
      <c r="E521" s="1352"/>
      <c r="F521" s="1353"/>
      <c r="G521" s="1353"/>
      <c r="H521" s="1354"/>
      <c r="I521" s="1353"/>
      <c r="J521" s="1354"/>
      <c r="K521" s="1355"/>
      <c r="L521" s="1356"/>
      <c r="M521" s="1357"/>
      <c r="N521" s="1356"/>
      <c r="O521" s="1358"/>
      <c r="P521" s="1357"/>
      <c r="Q521" s="1357"/>
      <c r="R521" s="1350"/>
    </row>
    <row r="522" spans="2:18" s="166" customFormat="1" ht="17.100000000000001" customHeight="1" x14ac:dyDescent="0.25">
      <c r="B522" s="1350"/>
      <c r="C522" s="1350"/>
      <c r="D522" s="1351"/>
      <c r="E522" s="1352"/>
      <c r="F522" s="1353"/>
      <c r="G522" s="1353"/>
      <c r="H522" s="1354"/>
      <c r="I522" s="1353"/>
      <c r="J522" s="1354"/>
      <c r="K522" s="1355"/>
      <c r="L522" s="1356"/>
      <c r="M522" s="1357"/>
      <c r="N522" s="1356"/>
      <c r="O522" s="1358"/>
      <c r="P522" s="1357"/>
      <c r="Q522" s="1357"/>
      <c r="R522" s="1350"/>
    </row>
    <row r="523" spans="2:18" s="166" customFormat="1" ht="17.100000000000001" customHeight="1" x14ac:dyDescent="0.25">
      <c r="B523" s="1350"/>
      <c r="C523" s="1350"/>
      <c r="D523" s="1351"/>
      <c r="E523" s="1352"/>
      <c r="F523" s="1353"/>
      <c r="G523" s="1353"/>
      <c r="H523" s="1354"/>
      <c r="I523" s="1353"/>
      <c r="J523" s="1354"/>
      <c r="K523" s="1355"/>
      <c r="L523" s="1356"/>
      <c r="M523" s="1357"/>
      <c r="N523" s="1356"/>
      <c r="O523" s="1358"/>
      <c r="P523" s="1357"/>
      <c r="Q523" s="1357"/>
      <c r="R523" s="1350"/>
    </row>
    <row r="524" spans="2:18" s="166" customFormat="1" ht="17.100000000000001" customHeight="1" x14ac:dyDescent="0.25">
      <c r="B524" s="1350"/>
      <c r="C524" s="1350"/>
      <c r="D524" s="1351"/>
      <c r="E524" s="1352"/>
      <c r="F524" s="1353"/>
      <c r="G524" s="1353"/>
      <c r="H524" s="1354"/>
      <c r="I524" s="1353"/>
      <c r="J524" s="1354"/>
      <c r="K524" s="1355"/>
      <c r="L524" s="1356"/>
      <c r="M524" s="1357"/>
      <c r="N524" s="1356"/>
      <c r="O524" s="1358"/>
      <c r="P524" s="1357"/>
      <c r="Q524" s="1357"/>
      <c r="R524" s="1350"/>
    </row>
    <row r="525" spans="2:18" s="166" customFormat="1" ht="17.100000000000001" customHeight="1" x14ac:dyDescent="0.25">
      <c r="B525" s="1350"/>
      <c r="C525" s="1350"/>
      <c r="D525" s="1351"/>
      <c r="E525" s="1352"/>
      <c r="F525" s="1353"/>
      <c r="G525" s="1353"/>
      <c r="H525" s="1354"/>
      <c r="I525" s="1353"/>
      <c r="J525" s="1354"/>
      <c r="K525" s="1355"/>
      <c r="L525" s="1356"/>
      <c r="M525" s="1357"/>
      <c r="N525" s="1356"/>
      <c r="O525" s="1358"/>
      <c r="P525" s="1357"/>
      <c r="Q525" s="1357"/>
      <c r="R525" s="1350"/>
    </row>
    <row r="526" spans="2:18" s="166" customFormat="1" ht="17.100000000000001" customHeight="1" x14ac:dyDescent="0.25">
      <c r="B526" s="1350"/>
      <c r="C526" s="1350"/>
      <c r="D526" s="1351"/>
      <c r="E526" s="1352"/>
      <c r="F526" s="1353"/>
      <c r="G526" s="1353"/>
      <c r="H526" s="1354"/>
      <c r="I526" s="1353"/>
      <c r="J526" s="1354"/>
      <c r="K526" s="1355"/>
      <c r="L526" s="1356"/>
      <c r="M526" s="1357"/>
      <c r="N526" s="1356"/>
      <c r="O526" s="1358"/>
      <c r="P526" s="1357"/>
      <c r="Q526" s="1357"/>
      <c r="R526" s="1350"/>
    </row>
    <row r="527" spans="2:18" s="166" customFormat="1" ht="17.100000000000001" customHeight="1" x14ac:dyDescent="0.25">
      <c r="B527" s="1350"/>
      <c r="C527" s="1350"/>
      <c r="D527" s="1351"/>
      <c r="E527" s="1352"/>
      <c r="F527" s="1353"/>
      <c r="G527" s="1353"/>
      <c r="H527" s="1354"/>
      <c r="I527" s="1353"/>
      <c r="J527" s="1354"/>
      <c r="K527" s="1355"/>
      <c r="L527" s="1356"/>
      <c r="M527" s="1357"/>
      <c r="N527" s="1356"/>
      <c r="O527" s="1358"/>
      <c r="P527" s="1357"/>
      <c r="Q527" s="1357"/>
      <c r="R527" s="1350"/>
    </row>
    <row r="528" spans="2:18" s="166" customFormat="1" ht="17.100000000000001" customHeight="1" x14ac:dyDescent="0.25">
      <c r="B528" s="1350"/>
      <c r="C528" s="1350"/>
      <c r="D528" s="1351"/>
      <c r="E528" s="1352"/>
      <c r="F528" s="1353"/>
      <c r="G528" s="1353"/>
      <c r="H528" s="1354"/>
      <c r="I528" s="1353"/>
      <c r="J528" s="1354"/>
      <c r="K528" s="1355"/>
      <c r="L528" s="1356"/>
      <c r="M528" s="1357"/>
      <c r="N528" s="1356"/>
      <c r="O528" s="1358"/>
      <c r="P528" s="1357"/>
      <c r="Q528" s="1357"/>
      <c r="R528" s="1350"/>
    </row>
    <row r="529" spans="2:18" s="166" customFormat="1" ht="17.100000000000001" customHeight="1" x14ac:dyDescent="0.25">
      <c r="B529" s="1350"/>
      <c r="C529" s="1350"/>
      <c r="D529" s="1351"/>
      <c r="E529" s="1352"/>
      <c r="F529" s="1353"/>
      <c r="G529" s="1353"/>
      <c r="H529" s="1354"/>
      <c r="I529" s="1353"/>
      <c r="J529" s="1354"/>
      <c r="K529" s="1355"/>
      <c r="L529" s="1356"/>
      <c r="M529" s="1357"/>
      <c r="N529" s="1356"/>
      <c r="O529" s="1358"/>
      <c r="P529" s="1357"/>
      <c r="Q529" s="1357"/>
      <c r="R529" s="1350"/>
    </row>
    <row r="530" spans="2:18" s="166" customFormat="1" ht="17.100000000000001" customHeight="1" x14ac:dyDescent="0.25">
      <c r="B530" s="1350"/>
      <c r="C530" s="1350"/>
      <c r="D530" s="1351"/>
      <c r="E530" s="1352"/>
      <c r="F530" s="1353"/>
      <c r="G530" s="1353"/>
      <c r="H530" s="1354"/>
      <c r="I530" s="1353"/>
      <c r="J530" s="1354"/>
      <c r="K530" s="1355"/>
      <c r="L530" s="1356"/>
      <c r="M530" s="1357"/>
      <c r="N530" s="1356"/>
      <c r="O530" s="1358"/>
      <c r="P530" s="1357"/>
      <c r="Q530" s="1357"/>
      <c r="R530" s="1350"/>
    </row>
    <row r="531" spans="2:18" s="166" customFormat="1" ht="17.100000000000001" customHeight="1" x14ac:dyDescent="0.25">
      <c r="B531" s="1350"/>
      <c r="C531" s="1350"/>
      <c r="D531" s="1351"/>
      <c r="E531" s="1352"/>
      <c r="F531" s="1353"/>
      <c r="G531" s="1353"/>
      <c r="H531" s="1354"/>
      <c r="I531" s="1353"/>
      <c r="J531" s="1354"/>
      <c r="K531" s="1355"/>
      <c r="L531" s="1356"/>
      <c r="M531" s="1357"/>
      <c r="N531" s="1356"/>
      <c r="O531" s="1358"/>
      <c r="P531" s="1357"/>
      <c r="Q531" s="1357"/>
      <c r="R531" s="1350"/>
    </row>
    <row r="532" spans="2:18" s="166" customFormat="1" ht="17.100000000000001" customHeight="1" x14ac:dyDescent="0.25">
      <c r="B532" s="1350"/>
      <c r="C532" s="1350"/>
      <c r="D532" s="1351"/>
      <c r="E532" s="1352"/>
      <c r="F532" s="1353"/>
      <c r="G532" s="1353"/>
      <c r="H532" s="1354"/>
      <c r="I532" s="1353"/>
      <c r="J532" s="1354"/>
      <c r="K532" s="1355"/>
      <c r="L532" s="1356"/>
      <c r="M532" s="1357"/>
      <c r="N532" s="1356"/>
      <c r="O532" s="1358"/>
      <c r="P532" s="1357"/>
      <c r="Q532" s="1357"/>
      <c r="R532" s="1350"/>
    </row>
    <row r="533" spans="2:18" s="166" customFormat="1" ht="17.100000000000001" customHeight="1" x14ac:dyDescent="0.25">
      <c r="B533" s="1350"/>
      <c r="C533" s="1350"/>
      <c r="D533" s="1351"/>
      <c r="E533" s="1352"/>
      <c r="F533" s="1353"/>
      <c r="G533" s="1353"/>
      <c r="H533" s="1354"/>
      <c r="I533" s="1353"/>
      <c r="J533" s="1354"/>
      <c r="K533" s="1355"/>
      <c r="L533" s="1356"/>
      <c r="M533" s="1357"/>
      <c r="N533" s="1356"/>
      <c r="O533" s="1358"/>
      <c r="P533" s="1357"/>
      <c r="Q533" s="1357"/>
      <c r="R533" s="1350"/>
    </row>
    <row r="534" spans="2:18" s="166" customFormat="1" ht="17.100000000000001" customHeight="1" x14ac:dyDescent="0.25">
      <c r="B534" s="1350"/>
      <c r="C534" s="1350"/>
      <c r="D534" s="1351"/>
      <c r="E534" s="1352"/>
      <c r="F534" s="1353"/>
      <c r="G534" s="1353"/>
      <c r="H534" s="1354"/>
      <c r="I534" s="1353"/>
      <c r="J534" s="1354"/>
      <c r="K534" s="1355"/>
      <c r="L534" s="1356"/>
      <c r="M534" s="1357"/>
      <c r="N534" s="1356"/>
      <c r="O534" s="1358"/>
      <c r="P534" s="1357"/>
      <c r="Q534" s="1357"/>
      <c r="R534" s="1350"/>
    </row>
    <row r="535" spans="2:18" s="166" customFormat="1" ht="17.100000000000001" customHeight="1" x14ac:dyDescent="0.25">
      <c r="B535" s="1350"/>
      <c r="C535" s="1350"/>
      <c r="D535" s="1351"/>
      <c r="E535" s="1352"/>
      <c r="F535" s="1353"/>
      <c r="G535" s="1353"/>
      <c r="H535" s="1354"/>
      <c r="I535" s="1353"/>
      <c r="J535" s="1354"/>
      <c r="K535" s="1355"/>
      <c r="L535" s="1356"/>
      <c r="M535" s="1357"/>
      <c r="N535" s="1356"/>
      <c r="O535" s="1358"/>
      <c r="P535" s="1357"/>
      <c r="Q535" s="1357"/>
      <c r="R535" s="1350"/>
    </row>
    <row r="536" spans="2:18" s="166" customFormat="1" ht="17.100000000000001" customHeight="1" x14ac:dyDescent="0.25">
      <c r="B536" s="1350"/>
      <c r="C536" s="1350"/>
      <c r="D536" s="1351"/>
      <c r="E536" s="1352"/>
      <c r="F536" s="1353"/>
      <c r="G536" s="1353"/>
      <c r="H536" s="1354"/>
      <c r="I536" s="1353"/>
      <c r="J536" s="1354"/>
      <c r="K536" s="1355"/>
      <c r="L536" s="1356"/>
      <c r="M536" s="1357"/>
      <c r="N536" s="1356"/>
      <c r="O536" s="1358"/>
      <c r="P536" s="1357"/>
      <c r="Q536" s="1357"/>
      <c r="R536" s="1350"/>
    </row>
    <row r="537" spans="2:18" s="166" customFormat="1" ht="17.100000000000001" customHeight="1" x14ac:dyDescent="0.25">
      <c r="B537" s="1350"/>
      <c r="C537" s="1350"/>
      <c r="D537" s="1351"/>
      <c r="E537" s="1352"/>
      <c r="F537" s="1353"/>
      <c r="G537" s="1353"/>
      <c r="H537" s="1354"/>
      <c r="I537" s="1353"/>
      <c r="J537" s="1354"/>
      <c r="K537" s="1355"/>
      <c r="L537" s="1356"/>
      <c r="M537" s="1357"/>
      <c r="N537" s="1356"/>
      <c r="O537" s="1358"/>
      <c r="P537" s="1357"/>
      <c r="Q537" s="1357"/>
      <c r="R537" s="1350"/>
    </row>
    <row r="538" spans="2:18" s="166" customFormat="1" ht="17.100000000000001" customHeight="1" x14ac:dyDescent="0.25">
      <c r="B538" s="1350"/>
      <c r="C538" s="1350"/>
      <c r="D538" s="1351"/>
      <c r="E538" s="1352"/>
      <c r="F538" s="1353"/>
      <c r="G538" s="1353"/>
      <c r="H538" s="1354"/>
      <c r="I538" s="1353"/>
      <c r="J538" s="1354"/>
      <c r="K538" s="1355"/>
      <c r="L538" s="1356"/>
      <c r="M538" s="1357"/>
      <c r="N538" s="1356"/>
      <c r="O538" s="1358"/>
      <c r="P538" s="1357"/>
      <c r="Q538" s="1357"/>
      <c r="R538" s="1350"/>
    </row>
    <row r="539" spans="2:18" s="166" customFormat="1" ht="17.100000000000001" customHeight="1" x14ac:dyDescent="0.25">
      <c r="B539" s="1350"/>
      <c r="C539" s="1350"/>
      <c r="D539" s="1351"/>
      <c r="E539" s="1352"/>
      <c r="F539" s="1353"/>
      <c r="G539" s="1353"/>
      <c r="H539" s="1354"/>
      <c r="I539" s="1353"/>
      <c r="J539" s="1354"/>
      <c r="K539" s="1355"/>
      <c r="L539" s="1356"/>
      <c r="M539" s="1357"/>
      <c r="N539" s="1356"/>
      <c r="O539" s="1358"/>
      <c r="P539" s="1357"/>
      <c r="Q539" s="1357"/>
      <c r="R539" s="1350"/>
    </row>
    <row r="540" spans="2:18" s="166" customFormat="1" ht="17.100000000000001" customHeight="1" x14ac:dyDescent="0.25">
      <c r="B540" s="1350"/>
      <c r="C540" s="1350"/>
      <c r="D540" s="1351"/>
      <c r="E540" s="1352"/>
      <c r="F540" s="1353"/>
      <c r="G540" s="1353"/>
      <c r="H540" s="1354"/>
      <c r="I540" s="1353"/>
      <c r="J540" s="1354"/>
      <c r="K540" s="1355"/>
      <c r="L540" s="1356"/>
      <c r="M540" s="1357"/>
      <c r="N540" s="1356"/>
      <c r="O540" s="1358"/>
      <c r="P540" s="1357"/>
      <c r="Q540" s="1357"/>
      <c r="R540" s="1350"/>
    </row>
    <row r="541" spans="2:18" s="166" customFormat="1" ht="17.100000000000001" customHeight="1" x14ac:dyDescent="0.25">
      <c r="B541" s="1350"/>
      <c r="C541" s="1350"/>
      <c r="D541" s="1351"/>
      <c r="E541" s="1352"/>
      <c r="F541" s="1353"/>
      <c r="G541" s="1353"/>
      <c r="H541" s="1354"/>
      <c r="I541" s="1353"/>
      <c r="J541" s="1354"/>
      <c r="K541" s="1355"/>
      <c r="L541" s="1356"/>
      <c r="M541" s="1357"/>
      <c r="N541" s="1356"/>
      <c r="O541" s="1358"/>
      <c r="P541" s="1357"/>
      <c r="Q541" s="1357"/>
      <c r="R541" s="1350"/>
    </row>
    <row r="542" spans="2:18" s="166" customFormat="1" ht="17.100000000000001" customHeight="1" x14ac:dyDescent="0.25">
      <c r="B542" s="1350"/>
      <c r="C542" s="1350"/>
      <c r="D542" s="1351"/>
      <c r="E542" s="1352"/>
      <c r="F542" s="1353"/>
      <c r="G542" s="1353"/>
      <c r="H542" s="1354"/>
      <c r="I542" s="1353"/>
      <c r="J542" s="1354"/>
      <c r="K542" s="1355"/>
      <c r="L542" s="1356"/>
      <c r="M542" s="1357"/>
      <c r="N542" s="1356"/>
      <c r="O542" s="1358"/>
      <c r="P542" s="1357"/>
      <c r="Q542" s="1357"/>
      <c r="R542" s="1350"/>
    </row>
    <row r="543" spans="2:18" s="166" customFormat="1" ht="17.100000000000001" customHeight="1" x14ac:dyDescent="0.25">
      <c r="B543" s="1350"/>
      <c r="C543" s="1350"/>
      <c r="D543" s="1351"/>
      <c r="E543" s="1352"/>
      <c r="F543" s="1353"/>
      <c r="G543" s="1353"/>
      <c r="H543" s="1354"/>
      <c r="I543" s="1353"/>
      <c r="J543" s="1354"/>
      <c r="K543" s="1355"/>
      <c r="L543" s="1356"/>
      <c r="M543" s="1357"/>
      <c r="N543" s="1356"/>
      <c r="O543" s="1358"/>
      <c r="P543" s="1357"/>
      <c r="Q543" s="1357"/>
      <c r="R543" s="1350"/>
    </row>
    <row r="544" spans="2:18" s="166" customFormat="1" ht="17.100000000000001" customHeight="1" x14ac:dyDescent="0.25">
      <c r="B544" s="1350"/>
      <c r="C544" s="1350"/>
      <c r="D544" s="1351"/>
      <c r="E544" s="1352"/>
      <c r="F544" s="1353"/>
      <c r="G544" s="1353"/>
      <c r="H544" s="1354"/>
      <c r="I544" s="1353"/>
      <c r="J544" s="1354"/>
      <c r="K544" s="1355"/>
      <c r="L544" s="1356"/>
      <c r="M544" s="1357"/>
      <c r="N544" s="1356"/>
      <c r="O544" s="1358"/>
      <c r="P544" s="1357"/>
      <c r="Q544" s="1357"/>
      <c r="R544" s="1350"/>
    </row>
    <row r="545" spans="2:20" s="166" customFormat="1" ht="17.100000000000001" customHeight="1" x14ac:dyDescent="0.25">
      <c r="B545" s="1350"/>
      <c r="C545" s="1350"/>
      <c r="D545" s="1351"/>
      <c r="E545" s="1352"/>
      <c r="F545" s="1353"/>
      <c r="G545" s="1353"/>
      <c r="H545" s="1354"/>
      <c r="I545" s="1353"/>
      <c r="J545" s="1354"/>
      <c r="K545" s="1355"/>
      <c r="L545" s="1356"/>
      <c r="M545" s="1357"/>
      <c r="N545" s="1356"/>
      <c r="O545" s="1358"/>
      <c r="P545" s="1357"/>
      <c r="Q545" s="1357"/>
      <c r="R545" s="1350"/>
    </row>
    <row r="546" spans="2:20" s="166" customFormat="1" ht="17.100000000000001" customHeight="1" x14ac:dyDescent="0.25">
      <c r="B546" s="1350"/>
      <c r="C546" s="1350"/>
      <c r="D546" s="1351"/>
      <c r="E546" s="1352"/>
      <c r="F546" s="1353"/>
      <c r="G546" s="1353"/>
      <c r="H546" s="1354"/>
      <c r="I546" s="1353"/>
      <c r="J546" s="1354"/>
      <c r="K546" s="1355"/>
      <c r="L546" s="1356"/>
      <c r="M546" s="1357"/>
      <c r="N546" s="1356"/>
      <c r="O546" s="1358"/>
      <c r="P546" s="1357"/>
      <c r="Q546" s="1357"/>
      <c r="R546" s="1350"/>
    </row>
    <row r="547" spans="2:20" s="166" customFormat="1" ht="17.100000000000001" customHeight="1" x14ac:dyDescent="0.25">
      <c r="B547" s="1350"/>
      <c r="C547" s="1350"/>
      <c r="D547" s="1351"/>
      <c r="E547" s="1352"/>
      <c r="F547" s="1353"/>
      <c r="G547" s="1353"/>
      <c r="H547" s="1354"/>
      <c r="I547" s="1353"/>
      <c r="J547" s="1354"/>
      <c r="K547" s="1355"/>
      <c r="L547" s="1356"/>
      <c r="M547" s="1357"/>
      <c r="N547" s="1356"/>
      <c r="O547" s="1358"/>
      <c r="P547" s="1357"/>
      <c r="Q547" s="1357"/>
      <c r="R547" s="1350"/>
    </row>
    <row r="548" spans="2:20" s="166" customFormat="1" ht="17.100000000000001" customHeight="1" x14ac:dyDescent="0.25">
      <c r="B548" s="1350"/>
      <c r="C548" s="1350"/>
      <c r="D548" s="1351"/>
      <c r="E548" s="1352"/>
      <c r="F548" s="1353"/>
      <c r="G548" s="1353"/>
      <c r="H548" s="1354"/>
      <c r="I548" s="1353"/>
      <c r="J548" s="1354"/>
      <c r="K548" s="1355"/>
      <c r="L548" s="1356"/>
      <c r="M548" s="1357"/>
      <c r="N548" s="1356"/>
      <c r="O548" s="1358"/>
      <c r="P548" s="1357"/>
      <c r="Q548" s="1357"/>
      <c r="R548" s="1350"/>
    </row>
    <row r="549" spans="2:20" s="166" customFormat="1" ht="17.100000000000001" customHeight="1" x14ac:dyDescent="0.25">
      <c r="B549" s="1350"/>
      <c r="C549" s="1350"/>
      <c r="D549" s="1351"/>
      <c r="E549" s="1362"/>
      <c r="F549" s="1353"/>
      <c r="G549" s="1353"/>
      <c r="H549" s="1354"/>
      <c r="I549" s="1353"/>
      <c r="J549" s="1354"/>
      <c r="K549" s="1355"/>
      <c r="L549" s="1356"/>
      <c r="M549" s="1357"/>
      <c r="N549" s="1356"/>
      <c r="O549" s="1358"/>
      <c r="P549" s="1357"/>
      <c r="Q549" s="1357"/>
      <c r="R549" s="1350"/>
      <c r="T549" s="166">
        <v>21</v>
      </c>
    </row>
    <row r="550" spans="2:20" s="166" customFormat="1" ht="17.100000000000001" customHeight="1" x14ac:dyDescent="0.25">
      <c r="B550" s="1350"/>
      <c r="C550" s="1350"/>
      <c r="D550" s="1351"/>
      <c r="E550" s="1352"/>
      <c r="F550" s="1353"/>
      <c r="G550" s="1353"/>
      <c r="H550" s="1354"/>
      <c r="I550" s="1353"/>
      <c r="J550" s="1354"/>
      <c r="K550" s="1355"/>
      <c r="L550" s="1356"/>
      <c r="M550" s="1357"/>
      <c r="N550" s="1356"/>
      <c r="O550" s="1358"/>
      <c r="P550" s="1357"/>
      <c r="Q550" s="1357"/>
      <c r="R550" s="1350"/>
    </row>
    <row r="551" spans="2:20" s="166" customFormat="1" ht="17.100000000000001" customHeight="1" x14ac:dyDescent="0.25">
      <c r="B551" s="1350"/>
      <c r="C551" s="1350"/>
      <c r="D551" s="1351"/>
      <c r="E551" s="1352"/>
      <c r="F551" s="1353"/>
      <c r="G551" s="1353"/>
      <c r="H551" s="1354"/>
      <c r="I551" s="1353"/>
      <c r="J551" s="1354"/>
      <c r="K551" s="1355"/>
      <c r="L551" s="1356"/>
      <c r="M551" s="1357"/>
      <c r="N551" s="1356"/>
      <c r="O551" s="1358"/>
      <c r="P551" s="1357"/>
      <c r="Q551" s="1357"/>
      <c r="R551" s="1350"/>
    </row>
    <row r="552" spans="2:20" s="166" customFormat="1" ht="17.100000000000001" customHeight="1" x14ac:dyDescent="0.25">
      <c r="B552" s="1350"/>
      <c r="C552" s="1350"/>
      <c r="D552" s="1351"/>
      <c r="E552" s="1352"/>
      <c r="F552" s="1353"/>
      <c r="G552" s="1353"/>
      <c r="H552" s="1354"/>
      <c r="I552" s="1353"/>
      <c r="J552" s="1354"/>
      <c r="K552" s="1355"/>
      <c r="L552" s="1356"/>
      <c r="M552" s="1357"/>
      <c r="N552" s="1356"/>
      <c r="O552" s="1358"/>
      <c r="P552" s="1357"/>
      <c r="Q552" s="1357"/>
      <c r="R552" s="1350"/>
    </row>
    <row r="553" spans="2:20" s="166" customFormat="1" ht="17.100000000000001" customHeight="1" x14ac:dyDescent="0.25">
      <c r="B553" s="1350"/>
      <c r="C553" s="1350"/>
      <c r="D553" s="1351"/>
      <c r="E553" s="1352"/>
      <c r="F553" s="1353"/>
      <c r="G553" s="1353"/>
      <c r="H553" s="1354"/>
      <c r="I553" s="1353"/>
      <c r="J553" s="1354"/>
      <c r="K553" s="1355"/>
      <c r="L553" s="1356"/>
      <c r="M553" s="1357"/>
      <c r="N553" s="1356"/>
      <c r="O553" s="1358"/>
      <c r="P553" s="1357"/>
      <c r="Q553" s="1357"/>
      <c r="R553" s="1350"/>
    </row>
    <row r="554" spans="2:20" s="166" customFormat="1" ht="17.100000000000001" customHeight="1" x14ac:dyDescent="0.25">
      <c r="B554" s="1350"/>
      <c r="C554" s="1350"/>
      <c r="D554" s="1351"/>
      <c r="E554" s="1352"/>
      <c r="F554" s="1353"/>
      <c r="G554" s="1353"/>
      <c r="H554" s="1354"/>
      <c r="I554" s="1353"/>
      <c r="J554" s="1354"/>
      <c r="K554" s="1355"/>
      <c r="L554" s="1356"/>
      <c r="M554" s="1357"/>
      <c r="N554" s="1356"/>
      <c r="O554" s="1358"/>
      <c r="P554" s="1357"/>
      <c r="Q554" s="1357"/>
      <c r="R554" s="1350"/>
    </row>
    <row r="555" spans="2:20" s="166" customFormat="1" ht="17.100000000000001" customHeight="1" x14ac:dyDescent="0.25">
      <c r="B555" s="1350"/>
      <c r="C555" s="1350"/>
      <c r="D555" s="1351"/>
      <c r="E555" s="1352"/>
      <c r="F555" s="1353"/>
      <c r="G555" s="1353"/>
      <c r="H555" s="1354"/>
      <c r="I555" s="1353"/>
      <c r="J555" s="1354"/>
      <c r="K555" s="1355"/>
      <c r="L555" s="1356"/>
      <c r="M555" s="1357"/>
      <c r="N555" s="1356"/>
      <c r="O555" s="1358"/>
      <c r="P555" s="1357"/>
      <c r="Q555" s="1357"/>
      <c r="R555" s="1350"/>
    </row>
    <row r="556" spans="2:20" s="166" customFormat="1" ht="17.100000000000001" customHeight="1" x14ac:dyDescent="0.25">
      <c r="B556" s="1350"/>
      <c r="C556" s="1350"/>
      <c r="D556" s="1351"/>
      <c r="E556" s="1352"/>
      <c r="F556" s="1353"/>
      <c r="G556" s="1353"/>
      <c r="H556" s="1354"/>
      <c r="I556" s="1353"/>
      <c r="J556" s="1354"/>
      <c r="K556" s="1355"/>
      <c r="L556" s="1356"/>
      <c r="M556" s="1357"/>
      <c r="N556" s="1356"/>
      <c r="O556" s="1358"/>
      <c r="P556" s="1357"/>
      <c r="Q556" s="1357"/>
      <c r="R556" s="1350"/>
    </row>
    <row r="557" spans="2:20" s="166" customFormat="1" ht="17.100000000000001" customHeight="1" x14ac:dyDescent="0.25">
      <c r="B557" s="1350"/>
      <c r="C557" s="1350"/>
      <c r="D557" s="1351"/>
      <c r="E557" s="1352"/>
      <c r="F557" s="1353"/>
      <c r="G557" s="1353"/>
      <c r="H557" s="1354"/>
      <c r="I557" s="1353"/>
      <c r="J557" s="1354"/>
      <c r="K557" s="1355"/>
      <c r="L557" s="1356"/>
      <c r="M557" s="1357"/>
      <c r="N557" s="1356"/>
      <c r="O557" s="1358"/>
      <c r="P557" s="1357"/>
      <c r="Q557" s="1357"/>
      <c r="R557" s="1350"/>
    </row>
    <row r="558" spans="2:20" s="166" customFormat="1" ht="17.100000000000001" customHeight="1" x14ac:dyDescent="0.25">
      <c r="B558" s="1350"/>
      <c r="C558" s="1350"/>
      <c r="D558" s="1351"/>
      <c r="E558" s="1352"/>
      <c r="F558" s="1353"/>
      <c r="G558" s="1353"/>
      <c r="H558" s="1354"/>
      <c r="I558" s="1353"/>
      <c r="J558" s="1354"/>
      <c r="K558" s="1355"/>
      <c r="L558" s="1356"/>
      <c r="M558" s="1357"/>
      <c r="N558" s="1356"/>
      <c r="O558" s="1358"/>
      <c r="P558" s="1357"/>
      <c r="Q558" s="1357"/>
      <c r="R558" s="1350"/>
    </row>
    <row r="559" spans="2:20" s="166" customFormat="1" ht="17.100000000000001" customHeight="1" x14ac:dyDescent="0.25">
      <c r="B559" s="1350"/>
      <c r="C559" s="1350"/>
      <c r="D559" s="1351"/>
      <c r="E559" s="1352"/>
      <c r="F559" s="1353"/>
      <c r="G559" s="1353"/>
      <c r="H559" s="1354"/>
      <c r="I559" s="1353"/>
      <c r="J559" s="1354"/>
      <c r="K559" s="1355"/>
      <c r="L559" s="1356"/>
      <c r="M559" s="1357"/>
      <c r="N559" s="1356"/>
      <c r="O559" s="1358"/>
      <c r="P559" s="1357"/>
      <c r="Q559" s="1357"/>
      <c r="R559" s="1350"/>
    </row>
    <row r="560" spans="2:20" s="166" customFormat="1" ht="17.100000000000001" customHeight="1" x14ac:dyDescent="0.25">
      <c r="B560" s="1350"/>
      <c r="C560" s="1350"/>
      <c r="D560" s="1351"/>
      <c r="E560" s="1352"/>
      <c r="F560" s="1353"/>
      <c r="G560" s="1353"/>
      <c r="H560" s="1354"/>
      <c r="I560" s="1353"/>
      <c r="J560" s="1354"/>
      <c r="K560" s="1355"/>
      <c r="L560" s="1356"/>
      <c r="M560" s="1357"/>
      <c r="N560" s="1356"/>
      <c r="O560" s="1358"/>
      <c r="P560" s="1357"/>
      <c r="Q560" s="1357"/>
      <c r="R560" s="1350"/>
    </row>
    <row r="561" spans="2:18" s="166" customFormat="1" ht="17.100000000000001" customHeight="1" x14ac:dyDescent="0.25">
      <c r="B561" s="1350"/>
      <c r="C561" s="1350"/>
      <c r="D561" s="1351"/>
      <c r="E561" s="1352"/>
      <c r="F561" s="1353"/>
      <c r="G561" s="1353"/>
      <c r="H561" s="1354"/>
      <c r="I561" s="1353"/>
      <c r="J561" s="1354"/>
      <c r="K561" s="1355"/>
      <c r="L561" s="1356"/>
      <c r="M561" s="1357"/>
      <c r="N561" s="1356"/>
      <c r="O561" s="1358"/>
      <c r="P561" s="1357"/>
      <c r="Q561" s="1357"/>
      <c r="R561" s="1350"/>
    </row>
    <row r="562" spans="2:18" s="166" customFormat="1" ht="17.100000000000001" customHeight="1" x14ac:dyDescent="0.25">
      <c r="B562" s="1350"/>
      <c r="C562" s="1350"/>
      <c r="D562" s="1351"/>
      <c r="E562" s="1352"/>
      <c r="F562" s="1353"/>
      <c r="G562" s="1353"/>
      <c r="H562" s="1354"/>
      <c r="I562" s="1353"/>
      <c r="J562" s="1354"/>
      <c r="K562" s="1355"/>
      <c r="L562" s="1356"/>
      <c r="M562" s="1357"/>
      <c r="N562" s="1356"/>
      <c r="O562" s="1358"/>
      <c r="P562" s="1357"/>
      <c r="Q562" s="1357"/>
      <c r="R562" s="1350"/>
    </row>
    <row r="563" spans="2:18" s="166" customFormat="1" ht="17.100000000000001" customHeight="1" x14ac:dyDescent="0.25">
      <c r="B563" s="1350"/>
      <c r="C563" s="1350"/>
      <c r="D563" s="1351"/>
      <c r="E563" s="1352"/>
      <c r="F563" s="1353"/>
      <c r="G563" s="1353"/>
      <c r="H563" s="1354"/>
      <c r="I563" s="1353"/>
      <c r="J563" s="1354"/>
      <c r="K563" s="1355"/>
      <c r="L563" s="1356"/>
      <c r="M563" s="1357"/>
      <c r="N563" s="1356"/>
      <c r="O563" s="1358"/>
      <c r="P563" s="1357"/>
      <c r="Q563" s="1357"/>
      <c r="R563" s="1350"/>
    </row>
    <row r="564" spans="2:18" s="166" customFormat="1" ht="17.100000000000001" customHeight="1" x14ac:dyDescent="0.25">
      <c r="B564" s="1350"/>
      <c r="C564" s="1350"/>
      <c r="D564" s="1351"/>
      <c r="E564" s="1352"/>
      <c r="F564" s="1353"/>
      <c r="G564" s="1353"/>
      <c r="H564" s="1354"/>
      <c r="I564" s="1353"/>
      <c r="J564" s="1354"/>
      <c r="K564" s="1355"/>
      <c r="L564" s="1356"/>
      <c r="M564" s="1357"/>
      <c r="N564" s="1356"/>
      <c r="O564" s="1358"/>
      <c r="P564" s="1357"/>
      <c r="Q564" s="1357"/>
      <c r="R564" s="1350"/>
    </row>
    <row r="565" spans="2:18" s="166" customFormat="1" ht="17.100000000000001" customHeight="1" x14ac:dyDescent="0.25">
      <c r="B565" s="1350"/>
      <c r="C565" s="1350"/>
      <c r="D565" s="1351"/>
      <c r="E565" s="1352"/>
      <c r="F565" s="1353"/>
      <c r="G565" s="1353"/>
      <c r="H565" s="1354"/>
      <c r="I565" s="1353"/>
      <c r="J565" s="1354"/>
      <c r="K565" s="1355"/>
      <c r="L565" s="1356"/>
      <c r="M565" s="1357"/>
      <c r="N565" s="1356"/>
      <c r="O565" s="1358"/>
      <c r="P565" s="1357"/>
      <c r="Q565" s="1357"/>
      <c r="R565" s="1350"/>
    </row>
    <row r="566" spans="2:18" s="166" customFormat="1" ht="17.100000000000001" customHeight="1" x14ac:dyDescent="0.25">
      <c r="B566" s="1350"/>
      <c r="C566" s="1350"/>
      <c r="D566" s="1351"/>
      <c r="E566" s="1352"/>
      <c r="F566" s="1353"/>
      <c r="G566" s="1353"/>
      <c r="H566" s="1354"/>
      <c r="I566" s="1353"/>
      <c r="J566" s="1354"/>
      <c r="K566" s="1355"/>
      <c r="L566" s="1356"/>
      <c r="M566" s="1357"/>
      <c r="N566" s="1356"/>
      <c r="O566" s="1358"/>
      <c r="P566" s="1357"/>
      <c r="Q566" s="1357"/>
      <c r="R566" s="1350"/>
    </row>
    <row r="567" spans="2:18" s="166" customFormat="1" ht="17.100000000000001" customHeight="1" x14ac:dyDescent="0.25">
      <c r="B567" s="1350"/>
      <c r="C567" s="1350"/>
      <c r="D567" s="1351"/>
      <c r="E567" s="1352"/>
      <c r="F567" s="1353"/>
      <c r="G567" s="1353"/>
      <c r="H567" s="1354"/>
      <c r="I567" s="1353"/>
      <c r="J567" s="1354"/>
      <c r="K567" s="1355"/>
      <c r="L567" s="1356"/>
      <c r="M567" s="1357"/>
      <c r="N567" s="1356"/>
      <c r="O567" s="1358"/>
      <c r="P567" s="1357"/>
      <c r="Q567" s="1357"/>
      <c r="R567" s="1350"/>
    </row>
    <row r="568" spans="2:18" s="166" customFormat="1" ht="17.100000000000001" customHeight="1" x14ac:dyDescent="0.25">
      <c r="B568" s="1350"/>
      <c r="C568" s="1350"/>
      <c r="D568" s="1351"/>
      <c r="E568" s="1352"/>
      <c r="F568" s="1353"/>
      <c r="G568" s="1353"/>
      <c r="H568" s="1354"/>
      <c r="I568" s="1353"/>
      <c r="J568" s="1354"/>
      <c r="K568" s="1355"/>
      <c r="L568" s="1356"/>
      <c r="M568" s="1357"/>
      <c r="N568" s="1356"/>
      <c r="O568" s="1358"/>
      <c r="P568" s="1357"/>
      <c r="Q568" s="1357"/>
      <c r="R568" s="1350"/>
    </row>
    <row r="569" spans="2:18" s="166" customFormat="1" ht="17.100000000000001" customHeight="1" x14ac:dyDescent="0.25">
      <c r="B569" s="1350"/>
      <c r="C569" s="1350"/>
      <c r="D569" s="1351"/>
      <c r="E569" s="1352"/>
      <c r="F569" s="1353"/>
      <c r="G569" s="1353"/>
      <c r="H569" s="1354"/>
      <c r="I569" s="1353"/>
      <c r="J569" s="1354"/>
      <c r="K569" s="1355"/>
      <c r="L569" s="1356"/>
      <c r="M569" s="1357"/>
      <c r="N569" s="1356"/>
      <c r="O569" s="1358"/>
      <c r="P569" s="1357"/>
      <c r="Q569" s="1357"/>
      <c r="R569" s="1350"/>
    </row>
    <row r="570" spans="2:18" s="166" customFormat="1" ht="17.100000000000001" customHeight="1" x14ac:dyDescent="0.25">
      <c r="B570" s="1350"/>
      <c r="C570" s="1350"/>
      <c r="D570" s="1351"/>
      <c r="E570" s="1352"/>
      <c r="F570" s="1353"/>
      <c r="G570" s="1353"/>
      <c r="H570" s="1354"/>
      <c r="I570" s="1353"/>
      <c r="J570" s="1354"/>
      <c r="K570" s="1355"/>
      <c r="L570" s="1356"/>
      <c r="M570" s="1357"/>
      <c r="N570" s="1356"/>
      <c r="O570" s="1358"/>
      <c r="P570" s="1357"/>
      <c r="Q570" s="1357"/>
      <c r="R570" s="1350"/>
    </row>
    <row r="571" spans="2:18" s="166" customFormat="1" ht="17.100000000000001" customHeight="1" x14ac:dyDescent="0.25">
      <c r="B571" s="1350"/>
      <c r="C571" s="1350"/>
      <c r="D571" s="1351"/>
      <c r="E571" s="1352"/>
      <c r="F571" s="1353"/>
      <c r="G571" s="1353"/>
      <c r="H571" s="1354"/>
      <c r="I571" s="1353"/>
      <c r="J571" s="1354"/>
      <c r="K571" s="1355"/>
      <c r="L571" s="1356"/>
      <c r="M571" s="1357"/>
      <c r="N571" s="1356"/>
      <c r="O571" s="1358"/>
      <c r="P571" s="1357"/>
      <c r="Q571" s="1357"/>
      <c r="R571" s="1350"/>
    </row>
    <row r="572" spans="2:18" s="166" customFormat="1" ht="17.100000000000001" customHeight="1" x14ac:dyDescent="0.25">
      <c r="B572" s="1350"/>
      <c r="C572" s="1350"/>
      <c r="D572" s="1351"/>
      <c r="E572" s="1352"/>
      <c r="F572" s="1353"/>
      <c r="G572" s="1353"/>
      <c r="H572" s="1354"/>
      <c r="I572" s="1353"/>
      <c r="J572" s="1354"/>
      <c r="K572" s="1355"/>
      <c r="L572" s="1356"/>
      <c r="M572" s="1357"/>
      <c r="N572" s="1356"/>
      <c r="O572" s="1358"/>
      <c r="P572" s="1357"/>
      <c r="Q572" s="1357"/>
      <c r="R572" s="1350"/>
    </row>
    <row r="573" spans="2:18" s="166" customFormat="1" ht="17.100000000000001" customHeight="1" x14ac:dyDescent="0.25">
      <c r="B573" s="1350"/>
      <c r="C573" s="1350"/>
      <c r="D573" s="1351"/>
      <c r="E573" s="1352"/>
      <c r="F573" s="1353"/>
      <c r="G573" s="1353"/>
      <c r="H573" s="1354"/>
      <c r="I573" s="1353"/>
      <c r="J573" s="1354"/>
      <c r="K573" s="1355"/>
      <c r="L573" s="1356"/>
      <c r="M573" s="1357"/>
      <c r="N573" s="1356"/>
      <c r="O573" s="1358"/>
      <c r="P573" s="1357"/>
      <c r="Q573" s="1357"/>
      <c r="R573" s="1350"/>
    </row>
    <row r="574" spans="2:18" s="166" customFormat="1" ht="17.100000000000001" customHeight="1" x14ac:dyDescent="0.25">
      <c r="B574" s="1350"/>
      <c r="C574" s="1350"/>
      <c r="D574" s="1351"/>
      <c r="E574" s="1352"/>
      <c r="F574" s="1353"/>
      <c r="G574" s="1353"/>
      <c r="H574" s="1354"/>
      <c r="I574" s="1353"/>
      <c r="J574" s="1354"/>
      <c r="K574" s="1355"/>
      <c r="L574" s="1356"/>
      <c r="M574" s="1357"/>
      <c r="N574" s="1356"/>
      <c r="O574" s="1358"/>
      <c r="P574" s="1357"/>
      <c r="Q574" s="1357"/>
      <c r="R574" s="1350"/>
    </row>
    <row r="575" spans="2:18" s="166" customFormat="1" ht="17.100000000000001" customHeight="1" x14ac:dyDescent="0.25">
      <c r="B575" s="1350"/>
      <c r="C575" s="1350"/>
      <c r="D575" s="1351"/>
      <c r="E575" s="1352"/>
      <c r="F575" s="1353"/>
      <c r="G575" s="1353"/>
      <c r="H575" s="1354"/>
      <c r="I575" s="1353"/>
      <c r="J575" s="1354"/>
      <c r="K575" s="1355"/>
      <c r="L575" s="1356"/>
      <c r="M575" s="1357"/>
      <c r="N575" s="1356"/>
      <c r="O575" s="1358"/>
      <c r="P575" s="1357"/>
      <c r="Q575" s="1357"/>
      <c r="R575" s="1350"/>
    </row>
    <row r="576" spans="2:18" s="166" customFormat="1" ht="17.100000000000001" customHeight="1" x14ac:dyDescent="0.25">
      <c r="B576" s="1350"/>
      <c r="C576" s="1350"/>
      <c r="D576" s="1351"/>
      <c r="E576" s="1352"/>
      <c r="F576" s="1353"/>
      <c r="G576" s="1353"/>
      <c r="H576" s="1354"/>
      <c r="I576" s="1353"/>
      <c r="J576" s="1354"/>
      <c r="K576" s="1355"/>
      <c r="L576" s="1356"/>
      <c r="M576" s="1357"/>
      <c r="N576" s="1356"/>
      <c r="O576" s="1358"/>
      <c r="P576" s="1357"/>
      <c r="Q576" s="1357"/>
      <c r="R576" s="1350"/>
    </row>
    <row r="577" spans="2:20" s="166" customFormat="1" ht="17.100000000000001" customHeight="1" x14ac:dyDescent="0.25">
      <c r="B577" s="1350"/>
      <c r="C577" s="1350"/>
      <c r="D577" s="1351"/>
      <c r="E577" s="1352"/>
      <c r="F577" s="1353"/>
      <c r="G577" s="1353"/>
      <c r="H577" s="1354"/>
      <c r="I577" s="1353"/>
      <c r="J577" s="1354"/>
      <c r="K577" s="1355"/>
      <c r="L577" s="1356"/>
      <c r="M577" s="1357"/>
      <c r="N577" s="1356"/>
      <c r="O577" s="1358"/>
      <c r="P577" s="1357"/>
      <c r="Q577" s="1357"/>
      <c r="R577" s="1350"/>
    </row>
    <row r="578" spans="2:20" s="166" customFormat="1" ht="17.100000000000001" customHeight="1" x14ac:dyDescent="0.25">
      <c r="B578" s="1350"/>
      <c r="C578" s="1350"/>
      <c r="D578" s="1351"/>
      <c r="E578" s="1352"/>
      <c r="F578" s="1353"/>
      <c r="G578" s="1353"/>
      <c r="H578" s="1354"/>
      <c r="I578" s="1353"/>
      <c r="J578" s="1354"/>
      <c r="K578" s="1355"/>
      <c r="L578" s="1356"/>
      <c r="M578" s="1357"/>
      <c r="N578" s="1356"/>
      <c r="O578" s="1358"/>
      <c r="P578" s="1357"/>
      <c r="Q578" s="1357"/>
      <c r="R578" s="1350"/>
    </row>
    <row r="579" spans="2:20" s="166" customFormat="1" ht="17.100000000000001" customHeight="1" x14ac:dyDescent="0.25">
      <c r="B579" s="1350"/>
      <c r="C579" s="1350"/>
      <c r="D579" s="1351"/>
      <c r="E579" s="1352"/>
      <c r="F579" s="1353"/>
      <c r="G579" s="1353"/>
      <c r="H579" s="1354"/>
      <c r="I579" s="1353"/>
      <c r="J579" s="1354"/>
      <c r="K579" s="1355"/>
      <c r="L579" s="1356"/>
      <c r="M579" s="1357"/>
      <c r="N579" s="1356"/>
      <c r="O579" s="1358"/>
      <c r="P579" s="1357"/>
      <c r="Q579" s="1357"/>
      <c r="R579" s="1350"/>
    </row>
    <row r="580" spans="2:20" s="166" customFormat="1" ht="17.100000000000001" customHeight="1" x14ac:dyDescent="0.25">
      <c r="B580" s="1350"/>
      <c r="C580" s="1350"/>
      <c r="D580" s="1351"/>
      <c r="E580" s="1352"/>
      <c r="F580" s="1353"/>
      <c r="G580" s="1353"/>
      <c r="H580" s="1354"/>
      <c r="I580" s="1353"/>
      <c r="J580" s="1354"/>
      <c r="K580" s="1355"/>
      <c r="L580" s="1356"/>
      <c r="M580" s="1357"/>
      <c r="N580" s="1356"/>
      <c r="O580" s="1358"/>
      <c r="P580" s="1357"/>
      <c r="Q580" s="1357"/>
      <c r="R580" s="1350"/>
    </row>
    <row r="581" spans="2:20" s="166" customFormat="1" ht="17.100000000000001" customHeight="1" x14ac:dyDescent="0.25">
      <c r="B581" s="1350"/>
      <c r="C581" s="1350"/>
      <c r="D581" s="1351"/>
      <c r="E581" s="1352"/>
      <c r="F581" s="1353"/>
      <c r="G581" s="1353"/>
      <c r="H581" s="1354"/>
      <c r="I581" s="1353"/>
      <c r="J581" s="1354"/>
      <c r="K581" s="1355"/>
      <c r="L581" s="1356"/>
      <c r="M581" s="1357"/>
      <c r="N581" s="1356"/>
      <c r="O581" s="1358"/>
      <c r="P581" s="1357"/>
      <c r="Q581" s="1357"/>
      <c r="R581" s="1350"/>
    </row>
    <row r="582" spans="2:20" s="166" customFormat="1" ht="17.100000000000001" customHeight="1" x14ac:dyDescent="0.25">
      <c r="B582" s="1350"/>
      <c r="C582" s="1350"/>
      <c r="D582" s="1351"/>
      <c r="E582" s="1352"/>
      <c r="F582" s="1353"/>
      <c r="G582" s="1353"/>
      <c r="H582" s="1354"/>
      <c r="I582" s="1353"/>
      <c r="J582" s="1354"/>
      <c r="K582" s="1355"/>
      <c r="L582" s="1356"/>
      <c r="M582" s="1357"/>
      <c r="N582" s="1356"/>
      <c r="O582" s="1358"/>
      <c r="P582" s="1357"/>
      <c r="Q582" s="1357"/>
      <c r="R582" s="1350"/>
    </row>
    <row r="583" spans="2:20" s="166" customFormat="1" ht="17.100000000000001" customHeight="1" x14ac:dyDescent="0.25">
      <c r="B583" s="1350"/>
      <c r="C583" s="1350"/>
      <c r="D583" s="1351"/>
      <c r="E583" s="1352"/>
      <c r="F583" s="1353"/>
      <c r="G583" s="1353"/>
      <c r="H583" s="1354"/>
      <c r="I583" s="1353"/>
      <c r="J583" s="1354"/>
      <c r="K583" s="1355"/>
      <c r="L583" s="1356"/>
      <c r="M583" s="1357"/>
      <c r="N583" s="1356"/>
      <c r="O583" s="1358"/>
      <c r="P583" s="1357"/>
      <c r="Q583" s="1357"/>
      <c r="R583" s="1350"/>
      <c r="T583" s="166">
        <v>22</v>
      </c>
    </row>
    <row r="584" spans="2:20" s="166" customFormat="1" ht="17.100000000000001" customHeight="1" x14ac:dyDescent="0.25">
      <c r="B584" s="1350"/>
      <c r="C584" s="1350"/>
      <c r="D584" s="1351"/>
      <c r="E584" s="1352"/>
      <c r="F584" s="1353"/>
      <c r="G584" s="1353"/>
      <c r="H584" s="1354"/>
      <c r="I584" s="1353"/>
      <c r="J584" s="1354"/>
      <c r="K584" s="1355"/>
      <c r="L584" s="1356"/>
      <c r="M584" s="1357"/>
      <c r="N584" s="1356"/>
      <c r="O584" s="1358"/>
      <c r="P584" s="1357"/>
      <c r="Q584" s="1357"/>
      <c r="R584" s="1350"/>
    </row>
    <row r="585" spans="2:20" s="166" customFormat="1" ht="17.100000000000001" customHeight="1" x14ac:dyDescent="0.25">
      <c r="B585" s="1350"/>
      <c r="C585" s="1350"/>
      <c r="D585" s="1351"/>
      <c r="E585" s="1352"/>
      <c r="F585" s="1353"/>
      <c r="G585" s="1353"/>
      <c r="H585" s="1354"/>
      <c r="I585" s="1353"/>
      <c r="J585" s="1354"/>
      <c r="K585" s="1355"/>
      <c r="L585" s="1356"/>
      <c r="M585" s="1357"/>
      <c r="N585" s="1356"/>
      <c r="O585" s="1358"/>
      <c r="P585" s="1357"/>
      <c r="Q585" s="1357"/>
      <c r="R585" s="1350"/>
    </row>
    <row r="586" spans="2:20" s="166" customFormat="1" ht="17.100000000000001" customHeight="1" x14ac:dyDescent="0.25">
      <c r="B586" s="1350"/>
      <c r="C586" s="1350"/>
      <c r="D586" s="1351"/>
      <c r="E586" s="1352"/>
      <c r="F586" s="1353"/>
      <c r="G586" s="1353"/>
      <c r="H586" s="1354"/>
      <c r="I586" s="1353"/>
      <c r="J586" s="1354"/>
      <c r="K586" s="1355"/>
      <c r="L586" s="1356"/>
      <c r="M586" s="1357"/>
      <c r="N586" s="1356"/>
      <c r="O586" s="1358"/>
      <c r="P586" s="1357"/>
      <c r="Q586" s="1357"/>
      <c r="R586" s="1350"/>
    </row>
    <row r="587" spans="2:20" s="166" customFormat="1" ht="17.100000000000001" customHeight="1" x14ac:dyDescent="0.25">
      <c r="B587" s="1350"/>
      <c r="C587" s="1350"/>
      <c r="D587" s="1351"/>
      <c r="E587" s="1352"/>
      <c r="F587" s="1353"/>
      <c r="G587" s="1353"/>
      <c r="H587" s="1354"/>
      <c r="I587" s="1353"/>
      <c r="J587" s="1354"/>
      <c r="K587" s="1355"/>
      <c r="L587" s="1356"/>
      <c r="M587" s="1357"/>
      <c r="N587" s="1356"/>
      <c r="O587" s="1358"/>
      <c r="P587" s="1357"/>
      <c r="Q587" s="1357"/>
      <c r="R587" s="1350"/>
    </row>
    <row r="588" spans="2:20" s="166" customFormat="1" ht="17.100000000000001" customHeight="1" x14ac:dyDescent="0.25">
      <c r="B588" s="1350"/>
      <c r="C588" s="1350"/>
      <c r="D588" s="1351"/>
      <c r="E588" s="1352"/>
      <c r="F588" s="1353"/>
      <c r="G588" s="1353"/>
      <c r="H588" s="1354"/>
      <c r="I588" s="1353"/>
      <c r="J588" s="1354"/>
      <c r="K588" s="1355"/>
      <c r="L588" s="1356"/>
      <c r="M588" s="1357"/>
      <c r="N588" s="1356"/>
      <c r="O588" s="1358"/>
      <c r="P588" s="1357"/>
      <c r="Q588" s="1357"/>
      <c r="R588" s="1350"/>
    </row>
    <row r="589" spans="2:20" s="166" customFormat="1" ht="17.100000000000001" customHeight="1" x14ac:dyDescent="0.25">
      <c r="B589" s="1350"/>
      <c r="C589" s="1350"/>
      <c r="D589" s="1351"/>
      <c r="E589" s="1352"/>
      <c r="F589" s="1353"/>
      <c r="G589" s="1353"/>
      <c r="H589" s="1354"/>
      <c r="I589" s="1353"/>
      <c r="J589" s="1354"/>
      <c r="K589" s="1355"/>
      <c r="L589" s="1356"/>
      <c r="M589" s="1357"/>
      <c r="N589" s="1356"/>
      <c r="O589" s="1358"/>
      <c r="P589" s="1357"/>
      <c r="Q589" s="1357"/>
      <c r="R589" s="1350"/>
    </row>
    <row r="590" spans="2:20" s="166" customFormat="1" ht="17.100000000000001" customHeight="1" x14ac:dyDescent="0.25">
      <c r="B590" s="1350"/>
      <c r="C590" s="1350"/>
      <c r="D590" s="1351"/>
      <c r="E590" s="1352"/>
      <c r="F590" s="1353"/>
      <c r="G590" s="1353"/>
      <c r="H590" s="1354"/>
      <c r="I590" s="1353"/>
      <c r="J590" s="1354"/>
      <c r="K590" s="1355"/>
      <c r="L590" s="1356"/>
      <c r="M590" s="1357"/>
      <c r="N590" s="1356"/>
      <c r="O590" s="1358"/>
      <c r="P590" s="1357"/>
      <c r="Q590" s="1357"/>
      <c r="R590" s="1350"/>
    </row>
    <row r="591" spans="2:20" s="166" customFormat="1" ht="17.100000000000001" customHeight="1" x14ac:dyDescent="0.25">
      <c r="B591" s="1350"/>
      <c r="C591" s="1350"/>
      <c r="D591" s="1351"/>
      <c r="E591" s="1352"/>
      <c r="F591" s="1353"/>
      <c r="G591" s="1353"/>
      <c r="H591" s="1354"/>
      <c r="I591" s="1353"/>
      <c r="J591" s="1354"/>
      <c r="K591" s="1355"/>
      <c r="L591" s="1356"/>
      <c r="M591" s="1357"/>
      <c r="N591" s="1356"/>
      <c r="O591" s="1358"/>
      <c r="P591" s="1357"/>
      <c r="Q591" s="1357"/>
      <c r="R591" s="1350"/>
    </row>
    <row r="592" spans="2:20" s="166" customFormat="1" ht="17.100000000000001" customHeight="1" x14ac:dyDescent="0.25">
      <c r="B592" s="1350"/>
      <c r="C592" s="1350"/>
      <c r="D592" s="1351"/>
      <c r="E592" s="1352"/>
      <c r="F592" s="1353"/>
      <c r="G592" s="1353"/>
      <c r="H592" s="1354"/>
      <c r="I592" s="1353"/>
      <c r="J592" s="1354"/>
      <c r="K592" s="1355"/>
      <c r="L592" s="1356"/>
      <c r="M592" s="1357"/>
      <c r="N592" s="1356"/>
      <c r="O592" s="1358"/>
      <c r="P592" s="1357"/>
      <c r="Q592" s="1357"/>
      <c r="R592" s="1350"/>
    </row>
    <row r="593" spans="2:18" s="166" customFormat="1" ht="17.100000000000001" customHeight="1" x14ac:dyDescent="0.25">
      <c r="B593" s="1350"/>
      <c r="C593" s="1350"/>
      <c r="D593" s="1351"/>
      <c r="E593" s="1352"/>
      <c r="F593" s="1353"/>
      <c r="G593" s="1353"/>
      <c r="H593" s="1354"/>
      <c r="I593" s="1353"/>
      <c r="J593" s="1354"/>
      <c r="K593" s="1355"/>
      <c r="L593" s="1356"/>
      <c r="M593" s="1357"/>
      <c r="N593" s="1356"/>
      <c r="O593" s="1358"/>
      <c r="P593" s="1357"/>
      <c r="Q593" s="1357"/>
      <c r="R593" s="1350"/>
    </row>
    <row r="594" spans="2:18" s="166" customFormat="1" ht="17.100000000000001" customHeight="1" x14ac:dyDescent="0.25">
      <c r="B594" s="1350"/>
      <c r="C594" s="1350"/>
      <c r="D594" s="1351"/>
      <c r="E594" s="1352"/>
      <c r="F594" s="1353"/>
      <c r="G594" s="1353"/>
      <c r="H594" s="1354"/>
      <c r="I594" s="1353"/>
      <c r="J594" s="1354"/>
      <c r="K594" s="1355"/>
      <c r="L594" s="1356"/>
      <c r="M594" s="1357"/>
      <c r="N594" s="1356"/>
      <c r="O594" s="1358"/>
      <c r="P594" s="1357"/>
      <c r="Q594" s="1357"/>
      <c r="R594" s="1350"/>
    </row>
    <row r="595" spans="2:18" s="166" customFormat="1" ht="17.100000000000001" customHeight="1" x14ac:dyDescent="0.25">
      <c r="B595" s="1350"/>
      <c r="C595" s="1350"/>
      <c r="D595" s="1351"/>
      <c r="E595" s="1352"/>
      <c r="F595" s="1353"/>
      <c r="G595" s="1353"/>
      <c r="H595" s="1354"/>
      <c r="I595" s="1353"/>
      <c r="J595" s="1354"/>
      <c r="K595" s="1355"/>
      <c r="L595" s="1356"/>
      <c r="M595" s="1357"/>
      <c r="N595" s="1356"/>
      <c r="O595" s="1358"/>
      <c r="P595" s="1357"/>
      <c r="Q595" s="1357"/>
      <c r="R595" s="1350"/>
    </row>
    <row r="596" spans="2:18" s="166" customFormat="1" ht="17.100000000000001" customHeight="1" x14ac:dyDescent="0.25">
      <c r="B596" s="1350"/>
      <c r="C596" s="1350"/>
      <c r="D596" s="1351"/>
      <c r="E596" s="1352"/>
      <c r="F596" s="1353"/>
      <c r="G596" s="1353"/>
      <c r="H596" s="1354"/>
      <c r="I596" s="1353"/>
      <c r="J596" s="1354"/>
      <c r="K596" s="1355"/>
      <c r="L596" s="1356"/>
      <c r="M596" s="1357"/>
      <c r="N596" s="1356"/>
      <c r="O596" s="1358"/>
      <c r="P596" s="1357"/>
      <c r="Q596" s="1357"/>
      <c r="R596" s="1350"/>
    </row>
    <row r="597" spans="2:18" s="166" customFormat="1" ht="17.100000000000001" customHeight="1" x14ac:dyDescent="0.25">
      <c r="B597" s="1350"/>
      <c r="C597" s="1350"/>
      <c r="D597" s="1351"/>
      <c r="E597" s="1352"/>
      <c r="F597" s="1353"/>
      <c r="G597" s="1353"/>
      <c r="H597" s="1354"/>
      <c r="I597" s="1353"/>
      <c r="J597" s="1354"/>
      <c r="K597" s="1355"/>
      <c r="L597" s="1356"/>
      <c r="M597" s="1357"/>
      <c r="N597" s="1356"/>
      <c r="O597" s="1358"/>
      <c r="P597" s="1357"/>
      <c r="Q597" s="1357"/>
      <c r="R597" s="1350"/>
    </row>
    <row r="598" spans="2:18" s="166" customFormat="1" ht="17.100000000000001" customHeight="1" x14ac:dyDescent="0.25">
      <c r="B598" s="1350"/>
      <c r="C598" s="1350"/>
      <c r="D598" s="1351"/>
      <c r="E598" s="1352"/>
      <c r="F598" s="1353"/>
      <c r="G598" s="1353"/>
      <c r="H598" s="1354"/>
      <c r="I598" s="1353"/>
      <c r="J598" s="1354"/>
      <c r="K598" s="1355"/>
      <c r="L598" s="1356"/>
      <c r="M598" s="1357"/>
      <c r="N598" s="1356"/>
      <c r="O598" s="1358"/>
      <c r="P598" s="1357"/>
      <c r="Q598" s="1357"/>
      <c r="R598" s="1350"/>
    </row>
    <row r="599" spans="2:18" s="166" customFormat="1" ht="17.100000000000001" customHeight="1" x14ac:dyDescent="0.25">
      <c r="B599" s="1350"/>
      <c r="C599" s="1350"/>
      <c r="D599" s="1351"/>
      <c r="E599" s="1352"/>
      <c r="F599" s="1353"/>
      <c r="G599" s="1353"/>
      <c r="H599" s="1354"/>
      <c r="I599" s="1353"/>
      <c r="J599" s="1354"/>
      <c r="K599" s="1355"/>
      <c r="L599" s="1356"/>
      <c r="M599" s="1357"/>
      <c r="N599" s="1356"/>
      <c r="O599" s="1358"/>
      <c r="P599" s="1357"/>
      <c r="Q599" s="1357"/>
      <c r="R599" s="1350"/>
    </row>
    <row r="600" spans="2:18" s="166" customFormat="1" ht="17.100000000000001" customHeight="1" x14ac:dyDescent="0.25">
      <c r="B600" s="1350"/>
      <c r="C600" s="1350"/>
      <c r="D600" s="1351"/>
      <c r="E600" s="1352"/>
      <c r="F600" s="1353"/>
      <c r="G600" s="1353"/>
      <c r="H600" s="1354"/>
      <c r="I600" s="1353"/>
      <c r="J600" s="1354"/>
      <c r="K600" s="1355"/>
      <c r="L600" s="1356"/>
      <c r="M600" s="1357"/>
      <c r="N600" s="1356"/>
      <c r="O600" s="1358"/>
      <c r="P600" s="1357"/>
      <c r="Q600" s="1357"/>
      <c r="R600" s="1350"/>
    </row>
    <row r="601" spans="2:18" s="166" customFormat="1" ht="17.100000000000001" customHeight="1" x14ac:dyDescent="0.25">
      <c r="B601" s="1350"/>
      <c r="C601" s="1350"/>
      <c r="D601" s="1351"/>
      <c r="E601" s="1352"/>
      <c r="F601" s="1353"/>
      <c r="G601" s="1353"/>
      <c r="H601" s="1354"/>
      <c r="I601" s="1353"/>
      <c r="J601" s="1354"/>
      <c r="K601" s="1355"/>
      <c r="L601" s="1356"/>
      <c r="M601" s="1357"/>
      <c r="N601" s="1356"/>
      <c r="O601" s="1358"/>
      <c r="P601" s="1357"/>
      <c r="Q601" s="1357"/>
      <c r="R601" s="1350"/>
    </row>
    <row r="602" spans="2:18" s="166" customFormat="1" ht="17.100000000000001" customHeight="1" x14ac:dyDescent="0.25">
      <c r="B602" s="1350"/>
      <c r="C602" s="1350"/>
      <c r="D602" s="1351"/>
      <c r="E602" s="1352"/>
      <c r="F602" s="1353"/>
      <c r="G602" s="1353"/>
      <c r="H602" s="1354"/>
      <c r="I602" s="1353"/>
      <c r="J602" s="1354"/>
      <c r="K602" s="1355"/>
      <c r="L602" s="1356"/>
      <c r="M602" s="1357"/>
      <c r="N602" s="1356"/>
      <c r="O602" s="1358"/>
      <c r="P602" s="1357"/>
      <c r="Q602" s="1357"/>
      <c r="R602" s="1350"/>
    </row>
    <row r="603" spans="2:18" s="166" customFormat="1" ht="17.100000000000001" customHeight="1" x14ac:dyDescent="0.25">
      <c r="B603" s="1350"/>
      <c r="C603" s="1350"/>
      <c r="D603" s="1351"/>
      <c r="E603" s="1352"/>
      <c r="F603" s="1353"/>
      <c r="G603" s="1353"/>
      <c r="H603" s="1354"/>
      <c r="I603" s="1353"/>
      <c r="J603" s="1354"/>
      <c r="K603" s="1355"/>
      <c r="L603" s="1356"/>
      <c r="M603" s="1357"/>
      <c r="N603" s="1356"/>
      <c r="O603" s="1358"/>
      <c r="P603" s="1357"/>
      <c r="Q603" s="1357"/>
      <c r="R603" s="1350"/>
    </row>
    <row r="604" spans="2:18" s="166" customFormat="1" ht="17.100000000000001" customHeight="1" x14ac:dyDescent="0.25">
      <c r="B604" s="1350"/>
      <c r="C604" s="1350"/>
      <c r="D604" s="1351"/>
      <c r="E604" s="1352"/>
      <c r="F604" s="1353"/>
      <c r="G604" s="1353"/>
      <c r="H604" s="1354"/>
      <c r="I604" s="1353"/>
      <c r="J604" s="1354"/>
      <c r="K604" s="1355"/>
      <c r="L604" s="1356"/>
      <c r="M604" s="1357"/>
      <c r="N604" s="1356"/>
      <c r="O604" s="1358"/>
      <c r="P604" s="1357"/>
      <c r="Q604" s="1357"/>
      <c r="R604" s="1350"/>
    </row>
    <row r="605" spans="2:18" s="166" customFormat="1" ht="17.100000000000001" customHeight="1" x14ac:dyDescent="0.25">
      <c r="B605" s="1350"/>
      <c r="C605" s="1350"/>
      <c r="D605" s="1351"/>
      <c r="E605" s="1352"/>
      <c r="F605" s="1353"/>
      <c r="G605" s="1353"/>
      <c r="H605" s="1354"/>
      <c r="I605" s="1353"/>
      <c r="J605" s="1354"/>
      <c r="K605" s="1355"/>
      <c r="L605" s="1356"/>
      <c r="M605" s="1357"/>
      <c r="N605" s="1356"/>
      <c r="O605" s="1358"/>
      <c r="P605" s="1357"/>
      <c r="Q605" s="1357"/>
      <c r="R605" s="1350"/>
    </row>
    <row r="606" spans="2:18" s="166" customFormat="1" ht="17.100000000000001" customHeight="1" x14ac:dyDescent="0.25">
      <c r="B606" s="1350"/>
      <c r="C606" s="1350"/>
      <c r="D606" s="1351"/>
      <c r="E606" s="1352"/>
      <c r="F606" s="1353"/>
      <c r="G606" s="1353"/>
      <c r="H606" s="1354"/>
      <c r="I606" s="1353"/>
      <c r="J606" s="1354"/>
      <c r="K606" s="1355"/>
      <c r="L606" s="1356"/>
      <c r="M606" s="1357"/>
      <c r="N606" s="1356"/>
      <c r="O606" s="1358"/>
      <c r="P606" s="1357"/>
      <c r="Q606" s="1357"/>
      <c r="R606" s="1350"/>
    </row>
    <row r="607" spans="2:18" s="166" customFormat="1" ht="17.100000000000001" customHeight="1" x14ac:dyDescent="0.25">
      <c r="B607" s="1350"/>
      <c r="C607" s="1350"/>
      <c r="D607" s="1351"/>
      <c r="E607" s="1352"/>
      <c r="F607" s="1353"/>
      <c r="G607" s="1353"/>
      <c r="H607" s="1354"/>
      <c r="I607" s="1353"/>
      <c r="J607" s="1354"/>
      <c r="K607" s="1355"/>
      <c r="L607" s="1356"/>
      <c r="M607" s="1357"/>
      <c r="N607" s="1356"/>
      <c r="O607" s="1358"/>
      <c r="P607" s="1357"/>
      <c r="Q607" s="1357"/>
      <c r="R607" s="1350"/>
    </row>
    <row r="608" spans="2:18" s="166" customFormat="1" ht="17.100000000000001" customHeight="1" x14ac:dyDescent="0.25">
      <c r="B608" s="1350"/>
      <c r="C608" s="1350"/>
      <c r="D608" s="1351"/>
      <c r="E608" s="1352"/>
      <c r="F608" s="1353"/>
      <c r="G608" s="1353"/>
      <c r="H608" s="1354"/>
      <c r="I608" s="1353"/>
      <c r="J608" s="1354"/>
      <c r="K608" s="1355"/>
      <c r="L608" s="1356"/>
      <c r="M608" s="1357"/>
      <c r="N608" s="1356"/>
      <c r="O608" s="1358"/>
      <c r="P608" s="1357"/>
      <c r="Q608" s="1357"/>
      <c r="R608" s="1350"/>
    </row>
    <row r="609" spans="2:20" s="166" customFormat="1" ht="17.100000000000001" customHeight="1" x14ac:dyDescent="0.25">
      <c r="B609" s="1350"/>
      <c r="C609" s="1350"/>
      <c r="D609" s="1351"/>
      <c r="E609" s="1352"/>
      <c r="F609" s="1353"/>
      <c r="G609" s="1353"/>
      <c r="H609" s="1354"/>
      <c r="I609" s="1353"/>
      <c r="J609" s="1354"/>
      <c r="K609" s="1355"/>
      <c r="L609" s="1356"/>
      <c r="M609" s="1357"/>
      <c r="N609" s="1356"/>
      <c r="O609" s="1358"/>
      <c r="P609" s="1357"/>
      <c r="Q609" s="1357"/>
      <c r="R609" s="1350"/>
    </row>
    <row r="610" spans="2:20" s="166" customFormat="1" ht="17.100000000000001" customHeight="1" x14ac:dyDescent="0.25">
      <c r="B610" s="1350"/>
      <c r="C610" s="1350"/>
      <c r="D610" s="1351"/>
      <c r="E610" s="1352"/>
      <c r="F610" s="1353"/>
      <c r="G610" s="1353"/>
      <c r="H610" s="1354"/>
      <c r="I610" s="1353"/>
      <c r="J610" s="1354"/>
      <c r="K610" s="1355"/>
      <c r="L610" s="1356"/>
      <c r="M610" s="1357"/>
      <c r="N610" s="1356"/>
      <c r="O610" s="1358"/>
      <c r="P610" s="1357"/>
      <c r="Q610" s="1357"/>
      <c r="R610" s="1350"/>
    </row>
    <row r="611" spans="2:20" s="166" customFormat="1" ht="17.100000000000001" customHeight="1" x14ac:dyDescent="0.25">
      <c r="B611" s="1350"/>
      <c r="C611" s="1350"/>
      <c r="D611" s="1351"/>
      <c r="E611" s="1352"/>
      <c r="F611" s="1353"/>
      <c r="G611" s="1353"/>
      <c r="H611" s="1354"/>
      <c r="I611" s="1353"/>
      <c r="J611" s="1354"/>
      <c r="K611" s="1355"/>
      <c r="L611" s="1356"/>
      <c r="M611" s="1357"/>
      <c r="N611" s="1356"/>
      <c r="O611" s="1358"/>
      <c r="P611" s="1357"/>
      <c r="Q611" s="1357"/>
      <c r="R611" s="1350"/>
    </row>
    <row r="612" spans="2:20" s="166" customFormat="1" ht="17.100000000000001" customHeight="1" x14ac:dyDescent="0.25">
      <c r="B612" s="1350"/>
      <c r="C612" s="1350"/>
      <c r="D612" s="1351"/>
      <c r="E612" s="1352"/>
      <c r="F612" s="1353"/>
      <c r="G612" s="1353"/>
      <c r="H612" s="1354"/>
      <c r="I612" s="1353"/>
      <c r="J612" s="1354"/>
      <c r="K612" s="1355"/>
      <c r="L612" s="1356"/>
      <c r="M612" s="1357"/>
      <c r="N612" s="1356"/>
      <c r="O612" s="1358"/>
      <c r="P612" s="1357"/>
      <c r="Q612" s="1357"/>
      <c r="R612" s="1350"/>
    </row>
    <row r="613" spans="2:20" s="166" customFormat="1" ht="17.100000000000001" customHeight="1" x14ac:dyDescent="0.25">
      <c r="B613" s="1350"/>
      <c r="C613" s="1350"/>
      <c r="D613" s="1351"/>
      <c r="E613" s="1352"/>
      <c r="F613" s="1353"/>
      <c r="G613" s="1353"/>
      <c r="H613" s="1354"/>
      <c r="I613" s="1353"/>
      <c r="J613" s="1354"/>
      <c r="K613" s="1355"/>
      <c r="L613" s="1356"/>
      <c r="M613" s="1357"/>
      <c r="N613" s="1356"/>
      <c r="O613" s="1358"/>
      <c r="P613" s="1357"/>
      <c r="Q613" s="1357"/>
      <c r="R613" s="1350"/>
    </row>
    <row r="614" spans="2:20" s="166" customFormat="1" ht="17.100000000000001" customHeight="1" x14ac:dyDescent="0.25">
      <c r="B614" s="1350"/>
      <c r="C614" s="1350"/>
      <c r="D614" s="1351"/>
      <c r="E614" s="1352"/>
      <c r="F614" s="1353"/>
      <c r="G614" s="1353"/>
      <c r="H614" s="1354"/>
      <c r="I614" s="1353"/>
      <c r="J614" s="1354"/>
      <c r="K614" s="1355"/>
      <c r="L614" s="1356"/>
      <c r="M614" s="1357"/>
      <c r="N614" s="1356"/>
      <c r="O614" s="1358"/>
      <c r="P614" s="1357"/>
      <c r="Q614" s="1357"/>
      <c r="R614" s="1350"/>
    </row>
    <row r="615" spans="2:20" s="166" customFormat="1" ht="17.100000000000001" customHeight="1" x14ac:dyDescent="0.25">
      <c r="B615" s="1350"/>
      <c r="C615" s="1350"/>
      <c r="D615" s="1351"/>
      <c r="E615" s="1352"/>
      <c r="F615" s="1353"/>
      <c r="G615" s="1353"/>
      <c r="H615" s="1354"/>
      <c r="I615" s="1353"/>
      <c r="J615" s="1354"/>
      <c r="K615" s="1355"/>
      <c r="L615" s="1356"/>
      <c r="M615" s="1357"/>
      <c r="N615" s="1356"/>
      <c r="O615" s="1358"/>
      <c r="P615" s="1357"/>
      <c r="Q615" s="1357"/>
      <c r="R615" s="1350"/>
    </row>
    <row r="616" spans="2:20" s="166" customFormat="1" ht="17.100000000000001" customHeight="1" x14ac:dyDescent="0.25">
      <c r="B616" s="1350"/>
      <c r="C616" s="1350"/>
      <c r="D616" s="1351"/>
      <c r="E616" s="1352"/>
      <c r="F616" s="1353"/>
      <c r="G616" s="1353"/>
      <c r="H616" s="1354"/>
      <c r="I616" s="1353"/>
      <c r="J616" s="1354"/>
      <c r="K616" s="1355"/>
      <c r="L616" s="1356"/>
      <c r="M616" s="1357"/>
      <c r="N616" s="1356"/>
      <c r="O616" s="1358"/>
      <c r="P616" s="1357"/>
      <c r="Q616" s="1357"/>
      <c r="R616" s="1350"/>
    </row>
    <row r="617" spans="2:20" s="166" customFormat="1" ht="17.100000000000001" customHeight="1" x14ac:dyDescent="0.25">
      <c r="B617" s="1350"/>
      <c r="C617" s="1350"/>
      <c r="D617" s="1351"/>
      <c r="E617" s="1352"/>
      <c r="F617" s="1353"/>
      <c r="G617" s="1353"/>
      <c r="H617" s="1354"/>
      <c r="I617" s="1353"/>
      <c r="J617" s="1354"/>
      <c r="K617" s="1355"/>
      <c r="L617" s="1356"/>
      <c r="M617" s="1357"/>
      <c r="N617" s="1356"/>
      <c r="O617" s="1358"/>
      <c r="P617" s="1357"/>
      <c r="Q617" s="1357"/>
      <c r="R617" s="1350"/>
    </row>
    <row r="618" spans="2:20" s="166" customFormat="1" ht="17.100000000000001" customHeight="1" x14ac:dyDescent="0.25">
      <c r="B618" s="1350"/>
      <c r="C618" s="1350"/>
      <c r="D618" s="1351"/>
      <c r="E618" s="1352"/>
      <c r="F618" s="1353"/>
      <c r="G618" s="1353"/>
      <c r="H618" s="1354"/>
      <c r="I618" s="1353"/>
      <c r="J618" s="1354"/>
      <c r="K618" s="1355"/>
      <c r="L618" s="1356"/>
      <c r="M618" s="1357"/>
      <c r="N618" s="1356"/>
      <c r="O618" s="1358"/>
      <c r="P618" s="1357"/>
      <c r="Q618" s="1357"/>
      <c r="R618" s="1350"/>
    </row>
    <row r="619" spans="2:20" s="166" customFormat="1" ht="17.100000000000001" customHeight="1" x14ac:dyDescent="0.25">
      <c r="B619" s="1350"/>
      <c r="C619" s="1350"/>
      <c r="D619" s="1351"/>
      <c r="E619" s="1352"/>
      <c r="F619" s="1353"/>
      <c r="G619" s="1353"/>
      <c r="H619" s="1354"/>
      <c r="I619" s="1353"/>
      <c r="J619" s="1354"/>
      <c r="K619" s="1355"/>
      <c r="L619" s="1356"/>
      <c r="M619" s="1357"/>
      <c r="N619" s="1356"/>
      <c r="O619" s="1358"/>
      <c r="P619" s="1357"/>
      <c r="Q619" s="1357"/>
      <c r="R619" s="1350"/>
    </row>
    <row r="620" spans="2:20" s="166" customFormat="1" ht="17.100000000000001" customHeight="1" x14ac:dyDescent="0.25">
      <c r="B620" s="1350"/>
      <c r="C620" s="1350"/>
      <c r="D620" s="1351"/>
      <c r="E620" s="1352"/>
      <c r="F620" s="1353"/>
      <c r="G620" s="1353"/>
      <c r="H620" s="1354"/>
      <c r="I620" s="1353"/>
      <c r="J620" s="1354"/>
      <c r="K620" s="1355"/>
      <c r="L620" s="1356"/>
      <c r="M620" s="1357"/>
      <c r="N620" s="1356"/>
      <c r="O620" s="1358"/>
      <c r="P620" s="1357"/>
      <c r="Q620" s="1357"/>
      <c r="R620" s="1350"/>
      <c r="T620" s="166">
        <v>23</v>
      </c>
    </row>
    <row r="621" spans="2:20" s="166" customFormat="1" ht="17.100000000000001" customHeight="1" x14ac:dyDescent="0.25">
      <c r="B621" s="1350"/>
      <c r="C621" s="1350"/>
      <c r="D621" s="1351"/>
      <c r="E621" s="1352"/>
      <c r="F621" s="1353"/>
      <c r="G621" s="1353"/>
      <c r="H621" s="1354"/>
      <c r="I621" s="1353"/>
      <c r="J621" s="1354"/>
      <c r="K621" s="1355"/>
      <c r="L621" s="1356"/>
      <c r="M621" s="1357"/>
      <c r="N621" s="1356"/>
      <c r="O621" s="1358"/>
      <c r="P621" s="1357"/>
      <c r="Q621" s="1357"/>
      <c r="R621" s="1350"/>
    </row>
    <row r="622" spans="2:20" s="166" customFormat="1" ht="17.100000000000001" customHeight="1" x14ac:dyDescent="0.25">
      <c r="B622" s="1350"/>
      <c r="C622" s="1350"/>
      <c r="D622" s="1351"/>
      <c r="E622" s="1352"/>
      <c r="F622" s="1353"/>
      <c r="G622" s="1353"/>
      <c r="H622" s="1354"/>
      <c r="I622" s="1353"/>
      <c r="J622" s="1354"/>
      <c r="K622" s="1355"/>
      <c r="L622" s="1356"/>
      <c r="M622" s="1357"/>
      <c r="N622" s="1356"/>
      <c r="O622" s="1358"/>
      <c r="P622" s="1357"/>
      <c r="Q622" s="1357"/>
      <c r="R622" s="1350"/>
    </row>
    <row r="623" spans="2:20" s="166" customFormat="1" ht="17.100000000000001" customHeight="1" x14ac:dyDescent="0.25">
      <c r="B623" s="1350"/>
      <c r="C623" s="1350"/>
      <c r="D623" s="1351"/>
      <c r="E623" s="1352"/>
      <c r="F623" s="1353"/>
      <c r="G623" s="1353"/>
      <c r="H623" s="1354"/>
      <c r="I623" s="1353"/>
      <c r="J623" s="1354"/>
      <c r="K623" s="1355"/>
      <c r="L623" s="1356"/>
      <c r="M623" s="1357"/>
      <c r="N623" s="1356"/>
      <c r="O623" s="1358"/>
      <c r="P623" s="1357"/>
      <c r="Q623" s="1357"/>
      <c r="R623" s="1350"/>
    </row>
    <row r="624" spans="2:20" s="166" customFormat="1" ht="17.100000000000001" customHeight="1" x14ac:dyDescent="0.25">
      <c r="B624" s="1350"/>
      <c r="C624" s="1350"/>
      <c r="D624" s="1351"/>
      <c r="E624" s="1352"/>
      <c r="F624" s="1353"/>
      <c r="G624" s="1353"/>
      <c r="H624" s="1354"/>
      <c r="I624" s="1353"/>
      <c r="J624" s="1354"/>
      <c r="K624" s="1355"/>
      <c r="L624" s="1356"/>
      <c r="M624" s="1357"/>
      <c r="N624" s="1356"/>
      <c r="O624" s="1358"/>
      <c r="P624" s="1357"/>
      <c r="Q624" s="1357"/>
      <c r="R624" s="1350"/>
    </row>
    <row r="625" spans="2:18" s="166" customFormat="1" ht="17.100000000000001" customHeight="1" x14ac:dyDescent="0.25">
      <c r="B625" s="1350"/>
      <c r="C625" s="1350"/>
      <c r="D625" s="1351"/>
      <c r="E625" s="1352"/>
      <c r="F625" s="1353"/>
      <c r="G625" s="1353"/>
      <c r="H625" s="1354"/>
      <c r="I625" s="1353"/>
      <c r="J625" s="1354"/>
      <c r="K625" s="1355"/>
      <c r="L625" s="1356"/>
      <c r="M625" s="1357"/>
      <c r="N625" s="1356"/>
      <c r="O625" s="1358"/>
      <c r="P625" s="1357"/>
      <c r="Q625" s="1357"/>
      <c r="R625" s="1350"/>
    </row>
    <row r="626" spans="2:18" s="166" customFormat="1" ht="17.100000000000001" customHeight="1" x14ac:dyDescent="0.25">
      <c r="B626" s="1350"/>
      <c r="C626" s="1350"/>
      <c r="D626" s="1351"/>
      <c r="E626" s="1352"/>
      <c r="F626" s="1353"/>
      <c r="G626" s="1353"/>
      <c r="H626" s="1354"/>
      <c r="I626" s="1353"/>
      <c r="J626" s="1354"/>
      <c r="K626" s="1355"/>
      <c r="L626" s="1356"/>
      <c r="M626" s="1357"/>
      <c r="N626" s="1356"/>
      <c r="O626" s="1358"/>
      <c r="P626" s="1357"/>
      <c r="Q626" s="1357"/>
      <c r="R626" s="1350"/>
    </row>
    <row r="627" spans="2:18" s="166" customFormat="1" ht="17.100000000000001" customHeight="1" x14ac:dyDescent="0.25">
      <c r="B627" s="1350"/>
      <c r="C627" s="1350"/>
      <c r="D627" s="1351"/>
      <c r="E627" s="1352"/>
      <c r="F627" s="1353"/>
      <c r="G627" s="1353"/>
      <c r="H627" s="1354"/>
      <c r="I627" s="1353"/>
      <c r="J627" s="1354"/>
      <c r="K627" s="1355"/>
      <c r="L627" s="1356"/>
      <c r="M627" s="1357"/>
      <c r="N627" s="1356"/>
      <c r="O627" s="1358"/>
      <c r="P627" s="1357"/>
      <c r="Q627" s="1357"/>
      <c r="R627" s="1350"/>
    </row>
    <row r="628" spans="2:18" s="166" customFormat="1" ht="17.100000000000001" customHeight="1" x14ac:dyDescent="0.25">
      <c r="B628" s="1350"/>
      <c r="C628" s="1350"/>
      <c r="D628" s="1351"/>
      <c r="E628" s="1352"/>
      <c r="F628" s="1353"/>
      <c r="G628" s="1353"/>
      <c r="H628" s="1354"/>
      <c r="I628" s="1353"/>
      <c r="J628" s="1354"/>
      <c r="K628" s="1355"/>
      <c r="L628" s="1356"/>
      <c r="M628" s="1357"/>
      <c r="N628" s="1356"/>
      <c r="O628" s="1358"/>
      <c r="P628" s="1357"/>
      <c r="Q628" s="1357"/>
      <c r="R628" s="1350"/>
    </row>
    <row r="629" spans="2:18" s="166" customFormat="1" ht="17.100000000000001" customHeight="1" x14ac:dyDescent="0.25">
      <c r="B629" s="1350"/>
      <c r="C629" s="1350"/>
      <c r="D629" s="1351"/>
      <c r="E629" s="1352"/>
      <c r="F629" s="1353"/>
      <c r="G629" s="1353"/>
      <c r="H629" s="1354"/>
      <c r="I629" s="1353"/>
      <c r="J629" s="1354"/>
      <c r="K629" s="1355"/>
      <c r="L629" s="1356"/>
      <c r="M629" s="1357"/>
      <c r="N629" s="1356"/>
      <c r="O629" s="1358"/>
      <c r="P629" s="1357"/>
      <c r="Q629" s="1357"/>
      <c r="R629" s="1350"/>
    </row>
    <row r="630" spans="2:18" s="166" customFormat="1" ht="17.100000000000001" customHeight="1" x14ac:dyDescent="0.25">
      <c r="B630" s="1350"/>
      <c r="C630" s="1350"/>
      <c r="D630" s="1351"/>
      <c r="E630" s="1352"/>
      <c r="F630" s="1353"/>
      <c r="G630" s="1353"/>
      <c r="H630" s="1354"/>
      <c r="I630" s="1353"/>
      <c r="J630" s="1354"/>
      <c r="K630" s="1355"/>
      <c r="L630" s="1356"/>
      <c r="M630" s="1357"/>
      <c r="N630" s="1356"/>
      <c r="O630" s="1358"/>
      <c r="P630" s="1357"/>
      <c r="Q630" s="1357"/>
      <c r="R630" s="1350"/>
    </row>
    <row r="631" spans="2:18" s="166" customFormat="1" ht="17.100000000000001" customHeight="1" x14ac:dyDescent="0.25">
      <c r="B631" s="1350"/>
      <c r="C631" s="1350"/>
      <c r="D631" s="1351"/>
      <c r="E631" s="1352"/>
      <c r="F631" s="1353"/>
      <c r="G631" s="1353"/>
      <c r="H631" s="1354"/>
      <c r="I631" s="1353"/>
      <c r="J631" s="1354"/>
      <c r="K631" s="1355"/>
      <c r="L631" s="1356"/>
      <c r="M631" s="1357"/>
      <c r="N631" s="1356"/>
      <c r="O631" s="1358"/>
      <c r="P631" s="1357"/>
      <c r="Q631" s="1357"/>
      <c r="R631" s="1350"/>
    </row>
    <row r="632" spans="2:18" s="166" customFormat="1" ht="17.100000000000001" customHeight="1" x14ac:dyDescent="0.25">
      <c r="B632" s="1350"/>
      <c r="C632" s="1350"/>
      <c r="D632" s="1351"/>
      <c r="E632" s="1352"/>
      <c r="F632" s="1353"/>
      <c r="G632" s="1353"/>
      <c r="H632" s="1354"/>
      <c r="I632" s="1353"/>
      <c r="J632" s="1354"/>
      <c r="K632" s="1355"/>
      <c r="L632" s="1356"/>
      <c r="M632" s="1357"/>
      <c r="N632" s="1356"/>
      <c r="O632" s="1358"/>
      <c r="P632" s="1357"/>
      <c r="Q632" s="1357"/>
      <c r="R632" s="1350"/>
    </row>
    <row r="633" spans="2:18" s="166" customFormat="1" ht="17.100000000000001" customHeight="1" x14ac:dyDescent="0.25">
      <c r="B633" s="1350"/>
      <c r="C633" s="1350"/>
      <c r="D633" s="1351"/>
      <c r="E633" s="1352"/>
      <c r="F633" s="1353"/>
      <c r="G633" s="1353"/>
      <c r="H633" s="1354"/>
      <c r="I633" s="1353"/>
      <c r="J633" s="1354"/>
      <c r="K633" s="1355"/>
      <c r="L633" s="1356"/>
      <c r="M633" s="1357"/>
      <c r="N633" s="1356"/>
      <c r="O633" s="1358"/>
      <c r="P633" s="1357"/>
      <c r="Q633" s="1357"/>
      <c r="R633" s="1350"/>
    </row>
    <row r="634" spans="2:18" s="166" customFormat="1" ht="17.100000000000001" customHeight="1" x14ac:dyDescent="0.25">
      <c r="B634" s="1350"/>
      <c r="C634" s="1350"/>
      <c r="D634" s="1351"/>
      <c r="E634" s="1352"/>
      <c r="F634" s="1353"/>
      <c r="G634" s="1353"/>
      <c r="H634" s="1354"/>
      <c r="I634" s="1353"/>
      <c r="J634" s="1354"/>
      <c r="K634" s="1355"/>
      <c r="L634" s="1356"/>
      <c r="M634" s="1357"/>
      <c r="N634" s="1356"/>
      <c r="O634" s="1358"/>
      <c r="P634" s="1357"/>
      <c r="Q634" s="1357"/>
      <c r="R634" s="1350"/>
    </row>
    <row r="635" spans="2:18" s="166" customFormat="1" ht="17.100000000000001" customHeight="1" x14ac:dyDescent="0.25">
      <c r="B635" s="1350"/>
      <c r="C635" s="1350"/>
      <c r="D635" s="1351"/>
      <c r="E635" s="1352"/>
      <c r="F635" s="1353"/>
      <c r="G635" s="1353"/>
      <c r="H635" s="1354"/>
      <c r="I635" s="1353"/>
      <c r="J635" s="1354"/>
      <c r="K635" s="1355"/>
      <c r="L635" s="1356"/>
      <c r="M635" s="1357"/>
      <c r="N635" s="1356"/>
      <c r="O635" s="1358"/>
      <c r="P635" s="1357"/>
      <c r="Q635" s="1357"/>
      <c r="R635" s="1350"/>
    </row>
    <row r="636" spans="2:18" s="166" customFormat="1" ht="17.100000000000001" customHeight="1" x14ac:dyDescent="0.25">
      <c r="B636" s="1350"/>
      <c r="C636" s="1350"/>
      <c r="D636" s="1351"/>
      <c r="E636" s="1352"/>
      <c r="F636" s="1353"/>
      <c r="G636" s="1353"/>
      <c r="H636" s="1354"/>
      <c r="I636" s="1353"/>
      <c r="J636" s="1354"/>
      <c r="K636" s="1355"/>
      <c r="L636" s="1356"/>
      <c r="M636" s="1357"/>
      <c r="N636" s="1356"/>
      <c r="O636" s="1358"/>
      <c r="P636" s="1357"/>
      <c r="Q636" s="1357"/>
      <c r="R636" s="1350"/>
    </row>
    <row r="637" spans="2:18" s="166" customFormat="1" ht="17.100000000000001" customHeight="1" x14ac:dyDescent="0.25">
      <c r="B637" s="1350"/>
      <c r="C637" s="1350"/>
      <c r="D637" s="1351"/>
      <c r="E637" s="1352"/>
      <c r="F637" s="1353"/>
      <c r="G637" s="1353"/>
      <c r="H637" s="1354"/>
      <c r="I637" s="1353"/>
      <c r="J637" s="1354"/>
      <c r="K637" s="1355"/>
      <c r="L637" s="1356"/>
      <c r="M637" s="1357"/>
      <c r="N637" s="1356"/>
      <c r="O637" s="1358"/>
      <c r="P637" s="1357"/>
      <c r="Q637" s="1357"/>
      <c r="R637" s="1350"/>
    </row>
    <row r="638" spans="2:18" s="166" customFormat="1" ht="17.100000000000001" customHeight="1" x14ac:dyDescent="0.25">
      <c r="B638" s="1350"/>
      <c r="C638" s="1350"/>
      <c r="D638" s="1351"/>
      <c r="E638" s="1352"/>
      <c r="F638" s="1353"/>
      <c r="G638" s="1353"/>
      <c r="H638" s="1354"/>
      <c r="I638" s="1353"/>
      <c r="J638" s="1354"/>
      <c r="K638" s="1355"/>
      <c r="L638" s="1356"/>
      <c r="M638" s="1357"/>
      <c r="N638" s="1356"/>
      <c r="O638" s="1358"/>
      <c r="P638" s="1357"/>
      <c r="Q638" s="1357"/>
      <c r="R638" s="1350"/>
    </row>
    <row r="639" spans="2:18" s="166" customFormat="1" ht="17.100000000000001" customHeight="1" x14ac:dyDescent="0.25">
      <c r="B639" s="1350"/>
      <c r="C639" s="1350"/>
      <c r="D639" s="1351"/>
      <c r="E639" s="1352"/>
      <c r="F639" s="1353"/>
      <c r="G639" s="1353"/>
      <c r="H639" s="1354"/>
      <c r="I639" s="1353"/>
      <c r="J639" s="1354"/>
      <c r="K639" s="1355"/>
      <c r="L639" s="1356"/>
      <c r="M639" s="1357"/>
      <c r="N639" s="1356"/>
      <c r="O639" s="1358"/>
      <c r="P639" s="1357"/>
      <c r="Q639" s="1357"/>
      <c r="R639" s="1350"/>
    </row>
    <row r="640" spans="2:18" s="166" customFormat="1" ht="17.100000000000001" customHeight="1" x14ac:dyDescent="0.25">
      <c r="B640" s="1350"/>
      <c r="C640" s="1350"/>
      <c r="D640" s="1351"/>
      <c r="E640" s="1352"/>
      <c r="F640" s="1353"/>
      <c r="G640" s="1353"/>
      <c r="H640" s="1354"/>
      <c r="I640" s="1353"/>
      <c r="J640" s="1354"/>
      <c r="K640" s="1355"/>
      <c r="L640" s="1356"/>
      <c r="M640" s="1357"/>
      <c r="N640" s="1356"/>
      <c r="O640" s="1358"/>
      <c r="P640" s="1357"/>
      <c r="Q640" s="1357"/>
      <c r="R640" s="1350"/>
    </row>
    <row r="641" spans="2:18" s="166" customFormat="1" ht="17.100000000000001" customHeight="1" x14ac:dyDescent="0.25">
      <c r="B641" s="1350"/>
      <c r="C641" s="1350"/>
      <c r="D641" s="1351"/>
      <c r="E641" s="1352"/>
      <c r="F641" s="1353"/>
      <c r="G641" s="1353"/>
      <c r="H641" s="1354"/>
      <c r="I641" s="1353"/>
      <c r="J641" s="1354"/>
      <c r="K641" s="1355"/>
      <c r="L641" s="1356"/>
      <c r="M641" s="1357"/>
      <c r="N641" s="1356"/>
      <c r="O641" s="1358"/>
      <c r="P641" s="1357"/>
      <c r="Q641" s="1357"/>
      <c r="R641" s="1350"/>
    </row>
    <row r="642" spans="2:18" s="166" customFormat="1" ht="17.100000000000001" customHeight="1" x14ac:dyDescent="0.25">
      <c r="B642" s="1350"/>
      <c r="C642" s="1350"/>
      <c r="D642" s="1351"/>
      <c r="E642" s="1352"/>
      <c r="F642" s="1353"/>
      <c r="G642" s="1353"/>
      <c r="H642" s="1354"/>
      <c r="I642" s="1353"/>
      <c r="J642" s="1354"/>
      <c r="K642" s="1355"/>
      <c r="L642" s="1356"/>
      <c r="M642" s="1357"/>
      <c r="N642" s="1356"/>
      <c r="O642" s="1358"/>
      <c r="P642" s="1357"/>
      <c r="Q642" s="1357"/>
      <c r="R642" s="1350"/>
    </row>
    <row r="643" spans="2:18" s="166" customFormat="1" ht="17.100000000000001" customHeight="1" x14ac:dyDescent="0.25">
      <c r="B643" s="1350"/>
      <c r="C643" s="1350"/>
      <c r="D643" s="1351"/>
      <c r="E643" s="1352"/>
      <c r="F643" s="1353"/>
      <c r="G643" s="1353"/>
      <c r="H643" s="1354"/>
      <c r="I643" s="1353"/>
      <c r="J643" s="1354"/>
      <c r="K643" s="1355"/>
      <c r="L643" s="1356"/>
      <c r="M643" s="1357"/>
      <c r="N643" s="1356"/>
      <c r="O643" s="1358"/>
      <c r="P643" s="1357"/>
      <c r="Q643" s="1357"/>
      <c r="R643" s="1350"/>
    </row>
    <row r="644" spans="2:18" s="166" customFormat="1" ht="17.100000000000001" customHeight="1" x14ac:dyDescent="0.25">
      <c r="B644" s="1350"/>
      <c r="C644" s="1350"/>
      <c r="D644" s="1351"/>
      <c r="E644" s="1352"/>
      <c r="F644" s="1353"/>
      <c r="G644" s="1353"/>
      <c r="H644" s="1354"/>
      <c r="I644" s="1353"/>
      <c r="J644" s="1354"/>
      <c r="K644" s="1355"/>
      <c r="L644" s="1356"/>
      <c r="M644" s="1357"/>
      <c r="N644" s="1356"/>
      <c r="O644" s="1358"/>
      <c r="P644" s="1357"/>
      <c r="Q644" s="1357"/>
      <c r="R644" s="1350"/>
    </row>
    <row r="645" spans="2:18" s="166" customFormat="1" ht="17.100000000000001" customHeight="1" x14ac:dyDescent="0.25">
      <c r="B645" s="1350"/>
      <c r="C645" s="1350"/>
      <c r="D645" s="1351"/>
      <c r="E645" s="1352"/>
      <c r="F645" s="1353"/>
      <c r="G645" s="1353"/>
      <c r="H645" s="1354"/>
      <c r="I645" s="1353"/>
      <c r="J645" s="1354"/>
      <c r="K645" s="1355"/>
      <c r="L645" s="1356"/>
      <c r="M645" s="1357"/>
      <c r="N645" s="1356"/>
      <c r="O645" s="1358"/>
      <c r="P645" s="1357"/>
      <c r="Q645" s="1357"/>
      <c r="R645" s="1350"/>
    </row>
    <row r="646" spans="2:18" s="166" customFormat="1" ht="17.100000000000001" customHeight="1" x14ac:dyDescent="0.25">
      <c r="B646" s="1350"/>
      <c r="C646" s="1350"/>
      <c r="D646" s="1351"/>
      <c r="E646" s="1352"/>
      <c r="F646" s="1353"/>
      <c r="G646" s="1353"/>
      <c r="H646" s="1354"/>
      <c r="I646" s="1353"/>
      <c r="J646" s="1354"/>
      <c r="K646" s="1355"/>
      <c r="L646" s="1356"/>
      <c r="M646" s="1357"/>
      <c r="N646" s="1356"/>
      <c r="O646" s="1358"/>
      <c r="P646" s="1357"/>
      <c r="Q646" s="1357"/>
      <c r="R646" s="1350"/>
    </row>
    <row r="647" spans="2:18" s="166" customFormat="1" ht="17.100000000000001" customHeight="1" x14ac:dyDescent="0.25">
      <c r="B647" s="1350"/>
      <c r="C647" s="1350"/>
      <c r="D647" s="1351"/>
      <c r="E647" s="1352"/>
      <c r="F647" s="1353"/>
      <c r="G647" s="1353"/>
      <c r="H647" s="1354"/>
      <c r="I647" s="1353"/>
      <c r="J647" s="1354"/>
      <c r="K647" s="1355"/>
      <c r="L647" s="1356"/>
      <c r="M647" s="1357"/>
      <c r="N647" s="1356"/>
      <c r="O647" s="1358"/>
      <c r="P647" s="1357"/>
      <c r="Q647" s="1357"/>
      <c r="R647" s="1350"/>
    </row>
    <row r="648" spans="2:18" s="166" customFormat="1" ht="17.100000000000001" customHeight="1" x14ac:dyDescent="0.25">
      <c r="B648" s="1350"/>
      <c r="C648" s="1350"/>
      <c r="D648" s="1351"/>
      <c r="E648" s="1352"/>
      <c r="F648" s="1353"/>
      <c r="G648" s="1353"/>
      <c r="H648" s="1354"/>
      <c r="I648" s="1353"/>
      <c r="J648" s="1354"/>
      <c r="K648" s="1355"/>
      <c r="L648" s="1356"/>
      <c r="M648" s="1357"/>
      <c r="N648" s="1356"/>
      <c r="O648" s="1358"/>
      <c r="P648" s="1357"/>
      <c r="Q648" s="1357"/>
      <c r="R648" s="1350"/>
    </row>
    <row r="649" spans="2:18" s="166" customFormat="1" ht="17.100000000000001" customHeight="1" x14ac:dyDescent="0.25">
      <c r="B649" s="1350"/>
      <c r="C649" s="1350"/>
      <c r="D649" s="1351"/>
      <c r="E649" s="1352"/>
      <c r="F649" s="1353"/>
      <c r="G649" s="1353"/>
      <c r="H649" s="1354"/>
      <c r="I649" s="1353"/>
      <c r="J649" s="1354"/>
      <c r="K649" s="1355"/>
      <c r="L649" s="1356"/>
      <c r="M649" s="1357"/>
      <c r="N649" s="1356"/>
      <c r="O649" s="1358"/>
      <c r="P649" s="1357"/>
      <c r="Q649" s="1357"/>
      <c r="R649" s="1350"/>
    </row>
    <row r="650" spans="2:18" s="166" customFormat="1" ht="17.100000000000001" customHeight="1" x14ac:dyDescent="0.25">
      <c r="B650" s="1350"/>
      <c r="C650" s="1350"/>
      <c r="D650" s="1351"/>
      <c r="E650" s="1352"/>
      <c r="F650" s="1353"/>
      <c r="G650" s="1353"/>
      <c r="H650" s="1354"/>
      <c r="I650" s="1353"/>
      <c r="J650" s="1354"/>
      <c r="K650" s="1355"/>
      <c r="L650" s="1356"/>
      <c r="M650" s="1357"/>
      <c r="N650" s="1356"/>
      <c r="O650" s="1358"/>
      <c r="P650" s="1357"/>
      <c r="Q650" s="1357"/>
      <c r="R650" s="1350"/>
    </row>
    <row r="651" spans="2:18" s="166" customFormat="1" ht="17.100000000000001" customHeight="1" x14ac:dyDescent="0.25">
      <c r="B651" s="1350"/>
      <c r="C651" s="1350"/>
      <c r="D651" s="1351"/>
      <c r="E651" s="1352"/>
      <c r="F651" s="1353"/>
      <c r="G651" s="1353"/>
      <c r="H651" s="1354"/>
      <c r="I651" s="1353"/>
      <c r="J651" s="1354"/>
      <c r="K651" s="1355"/>
      <c r="L651" s="1356"/>
      <c r="M651" s="1357"/>
      <c r="N651" s="1356"/>
      <c r="O651" s="1358"/>
      <c r="P651" s="1357"/>
      <c r="Q651" s="1357"/>
      <c r="R651" s="1350"/>
    </row>
    <row r="652" spans="2:18" s="166" customFormat="1" ht="17.100000000000001" customHeight="1" x14ac:dyDescent="0.25">
      <c r="B652" s="1350"/>
      <c r="C652" s="1350"/>
      <c r="D652" s="1351"/>
      <c r="E652" s="1352"/>
      <c r="F652" s="1353"/>
      <c r="G652" s="1353"/>
      <c r="H652" s="1354"/>
      <c r="I652" s="1353"/>
      <c r="J652" s="1354"/>
      <c r="K652" s="1355"/>
      <c r="L652" s="1356"/>
      <c r="M652" s="1357"/>
      <c r="N652" s="1356"/>
      <c r="O652" s="1358"/>
      <c r="P652" s="1357"/>
      <c r="Q652" s="1357"/>
      <c r="R652" s="1350"/>
    </row>
    <row r="653" spans="2:18" s="166" customFormat="1" ht="17.100000000000001" customHeight="1" x14ac:dyDescent="0.25">
      <c r="B653" s="1350"/>
      <c r="C653" s="1350"/>
      <c r="D653" s="1351"/>
      <c r="E653" s="1352"/>
      <c r="F653" s="1353"/>
      <c r="G653" s="1353"/>
      <c r="H653" s="1354"/>
      <c r="I653" s="1353"/>
      <c r="J653" s="1354"/>
      <c r="K653" s="1355"/>
      <c r="L653" s="1356"/>
      <c r="M653" s="1357"/>
      <c r="N653" s="1356"/>
      <c r="O653" s="1358"/>
      <c r="P653" s="1357"/>
      <c r="Q653" s="1357"/>
      <c r="R653" s="1350"/>
    </row>
    <row r="654" spans="2:18" s="166" customFormat="1" ht="17.100000000000001" customHeight="1" x14ac:dyDescent="0.25">
      <c r="B654" s="1350"/>
      <c r="C654" s="1350"/>
      <c r="D654" s="1351"/>
      <c r="E654" s="1352"/>
      <c r="F654" s="1353"/>
      <c r="G654" s="1353"/>
      <c r="H654" s="1354"/>
      <c r="I654" s="1353"/>
      <c r="J654" s="1354"/>
      <c r="K654" s="1355"/>
      <c r="L654" s="1356"/>
      <c r="M654" s="1357"/>
      <c r="N654" s="1356"/>
      <c r="O654" s="1358"/>
      <c r="P654" s="1357"/>
      <c r="Q654" s="1357"/>
      <c r="R654" s="1350"/>
    </row>
    <row r="655" spans="2:18" s="166" customFormat="1" ht="17.100000000000001" customHeight="1" x14ac:dyDescent="0.25">
      <c r="B655" s="1350"/>
      <c r="C655" s="1350"/>
      <c r="D655" s="1351"/>
      <c r="E655" s="1352"/>
      <c r="F655" s="1353"/>
      <c r="G655" s="1353"/>
      <c r="H655" s="1354"/>
      <c r="I655" s="1353"/>
      <c r="J655" s="1354"/>
      <c r="K655" s="1355"/>
      <c r="L655" s="1356"/>
      <c r="M655" s="1357"/>
      <c r="N655" s="1356"/>
      <c r="O655" s="1358"/>
      <c r="P655" s="1357"/>
      <c r="Q655" s="1357"/>
      <c r="R655" s="1350"/>
    </row>
    <row r="656" spans="2:18" s="166" customFormat="1" ht="17.100000000000001" customHeight="1" x14ac:dyDescent="0.25">
      <c r="B656" s="1350"/>
      <c r="C656" s="1350"/>
      <c r="D656" s="1351"/>
      <c r="E656" s="1352"/>
      <c r="F656" s="1353"/>
      <c r="G656" s="1353"/>
      <c r="H656" s="1354"/>
      <c r="I656" s="1353"/>
      <c r="J656" s="1354"/>
      <c r="K656" s="1355"/>
      <c r="L656" s="1356"/>
      <c r="M656" s="1357"/>
      <c r="N656" s="1356"/>
      <c r="O656" s="1358"/>
      <c r="P656" s="1357"/>
      <c r="Q656" s="1357"/>
      <c r="R656" s="1350"/>
    </row>
    <row r="657" spans="2:21" s="166" customFormat="1" ht="17.100000000000001" customHeight="1" x14ac:dyDescent="0.25">
      <c r="B657" s="1350"/>
      <c r="C657" s="1350"/>
      <c r="D657" s="1351"/>
      <c r="E657" s="1352"/>
      <c r="F657" s="1353"/>
      <c r="G657" s="1353"/>
      <c r="H657" s="1354"/>
      <c r="I657" s="1353"/>
      <c r="J657" s="1354"/>
      <c r="K657" s="1355"/>
      <c r="L657" s="1356"/>
      <c r="M657" s="1357"/>
      <c r="N657" s="1356"/>
      <c r="O657" s="1358"/>
      <c r="P657" s="1357"/>
      <c r="Q657" s="1357"/>
      <c r="R657" s="1350"/>
    </row>
    <row r="658" spans="2:21" s="166" customFormat="1" ht="17.100000000000001" customHeight="1" x14ac:dyDescent="0.25">
      <c r="B658" s="1350"/>
      <c r="C658" s="1350"/>
      <c r="D658" s="1351"/>
      <c r="E658" s="1352"/>
      <c r="F658" s="1353"/>
      <c r="G658" s="1353"/>
      <c r="H658" s="1354"/>
      <c r="I658" s="1353"/>
      <c r="J658" s="1354"/>
      <c r="K658" s="1355"/>
      <c r="L658" s="1356"/>
      <c r="M658" s="1357"/>
      <c r="N658" s="1356"/>
      <c r="O658" s="1358"/>
      <c r="P658" s="1357"/>
      <c r="Q658" s="1357"/>
      <c r="R658" s="1350"/>
      <c r="T658" s="166">
        <v>24</v>
      </c>
    </row>
    <row r="659" spans="2:21" s="166" customFormat="1" ht="17.100000000000001" customHeight="1" x14ac:dyDescent="0.25">
      <c r="B659" s="1350"/>
      <c r="C659" s="1350"/>
      <c r="D659" s="1351"/>
      <c r="E659" s="1362"/>
      <c r="F659" s="1353"/>
      <c r="G659" s="1353"/>
      <c r="H659" s="1354"/>
      <c r="I659" s="1353"/>
      <c r="J659" s="1354"/>
      <c r="K659" s="1355"/>
      <c r="L659" s="1356"/>
      <c r="M659" s="1357"/>
      <c r="N659" s="1356"/>
      <c r="O659" s="1358"/>
      <c r="P659" s="1357"/>
      <c r="Q659" s="1357"/>
      <c r="R659" s="1350"/>
      <c r="T659" s="166">
        <v>25</v>
      </c>
    </row>
    <row r="660" spans="2:21" s="166" customFormat="1" ht="17.100000000000001" customHeight="1" x14ac:dyDescent="0.25">
      <c r="B660" s="1350"/>
      <c r="C660" s="1350"/>
      <c r="D660" s="1351"/>
      <c r="E660" s="1352"/>
      <c r="F660" s="1353"/>
      <c r="G660" s="1353"/>
      <c r="H660" s="1354"/>
      <c r="I660" s="1353"/>
      <c r="J660" s="1354"/>
      <c r="K660" s="1355"/>
      <c r="L660" s="1356"/>
      <c r="M660" s="1357"/>
      <c r="N660" s="1356"/>
      <c r="O660" s="1358"/>
      <c r="P660" s="1357"/>
      <c r="Q660" s="1357"/>
      <c r="R660" s="1350"/>
      <c r="T660" s="166">
        <v>26</v>
      </c>
    </row>
    <row r="661" spans="2:21" ht="17.100000000000001" customHeight="1" x14ac:dyDescent="0.25">
      <c r="B661" s="1237"/>
      <c r="C661" s="1237"/>
      <c r="D661" s="1351"/>
      <c r="E661" s="1242"/>
      <c r="F661" s="1246"/>
      <c r="G661" s="1213"/>
      <c r="H661" s="1213"/>
      <c r="I661" s="1214"/>
      <c r="J661" s="1223"/>
      <c r="K661" s="1239"/>
      <c r="L661" s="1240"/>
      <c r="M661" s="1241"/>
      <c r="N661" s="1240"/>
      <c r="O661" s="1029"/>
      <c r="P661" s="1241"/>
      <c r="Q661" s="1241"/>
      <c r="R661" s="1237"/>
    </row>
    <row r="662" spans="2:21" ht="17.100000000000001" customHeight="1" outlineLevel="1" x14ac:dyDescent="0.25">
      <c r="B662" s="94"/>
      <c r="C662" s="44" t="s">
        <v>0</v>
      </c>
      <c r="D662" s="1377">
        <f>D487</f>
        <v>0</v>
      </c>
      <c r="E662" s="95"/>
      <c r="F662" s="46"/>
      <c r="G662" s="47"/>
      <c r="H662" s="48"/>
      <c r="I662" s="49"/>
      <c r="J662" s="275">
        <f>SUM(J486:J661)</f>
        <v>0</v>
      </c>
      <c r="K662" s="658">
        <f>SUM(K486:K661)</f>
        <v>0</v>
      </c>
      <c r="L662" s="275">
        <f>SUM(L486:L661)</f>
        <v>0</v>
      </c>
      <c r="M662" s="224"/>
      <c r="N662" s="224"/>
      <c r="O662" s="443"/>
      <c r="P662" s="97"/>
      <c r="Q662" s="97"/>
      <c r="R662" s="98"/>
      <c r="S662" s="23"/>
      <c r="T662" s="23"/>
      <c r="U662" s="23"/>
    </row>
    <row r="663" spans="2:21" ht="17.100000000000001" customHeight="1" x14ac:dyDescent="0.25">
      <c r="B663" s="1237"/>
      <c r="C663" s="1237"/>
      <c r="D663" s="1351"/>
      <c r="E663" s="1242"/>
      <c r="F663" s="1246"/>
      <c r="G663" s="1213"/>
      <c r="H663" s="1213"/>
      <c r="I663" s="1214"/>
      <c r="J663" s="1223"/>
      <c r="K663" s="1239"/>
      <c r="L663" s="1240"/>
      <c r="M663" s="1241"/>
      <c r="N663" s="1240"/>
      <c r="O663" s="1029"/>
      <c r="P663" s="1241"/>
      <c r="Q663" s="1241"/>
      <c r="R663" s="1237"/>
    </row>
    <row r="664" spans="2:21" s="166" customFormat="1" ht="17.100000000000001" customHeight="1" x14ac:dyDescent="0.25">
      <c r="B664" s="1350"/>
      <c r="C664" s="1350"/>
      <c r="D664" s="1359"/>
      <c r="E664" s="1352"/>
      <c r="F664" s="1353"/>
      <c r="G664" s="1353"/>
      <c r="H664" s="1354"/>
      <c r="I664" s="1353"/>
      <c r="J664" s="1354"/>
      <c r="K664" s="1355"/>
      <c r="L664" s="1356"/>
      <c r="M664" s="1357"/>
      <c r="N664" s="1356"/>
      <c r="O664" s="1360"/>
      <c r="P664" s="1361"/>
      <c r="Q664" s="1357"/>
      <c r="R664" s="1415"/>
    </row>
    <row r="665" spans="2:21" s="166" customFormat="1" ht="17.100000000000001" customHeight="1" x14ac:dyDescent="0.25">
      <c r="B665" s="1350"/>
      <c r="C665" s="1350"/>
      <c r="D665" s="1351"/>
      <c r="E665" s="1352"/>
      <c r="F665" s="1353"/>
      <c r="G665" s="1353"/>
      <c r="H665" s="1354"/>
      <c r="I665" s="1353"/>
      <c r="J665" s="1354"/>
      <c r="K665" s="1355"/>
      <c r="L665" s="1356"/>
      <c r="M665" s="1357"/>
      <c r="N665" s="1356"/>
      <c r="O665" s="1358"/>
      <c r="P665" s="1357"/>
      <c r="Q665" s="1357"/>
      <c r="R665" s="1350"/>
    </row>
    <row r="666" spans="2:21" s="166" customFormat="1" ht="17.100000000000001" customHeight="1" x14ac:dyDescent="0.25">
      <c r="B666" s="1350"/>
      <c r="C666" s="1350"/>
      <c r="D666" s="1351"/>
      <c r="E666" s="1352"/>
      <c r="F666" s="1353"/>
      <c r="G666" s="1353"/>
      <c r="H666" s="1354"/>
      <c r="I666" s="1353"/>
      <c r="J666" s="1354"/>
      <c r="K666" s="1355"/>
      <c r="L666" s="1356"/>
      <c r="M666" s="1357"/>
      <c r="N666" s="1356"/>
      <c r="O666" s="1358"/>
      <c r="P666" s="1357"/>
      <c r="Q666" s="1357"/>
      <c r="R666" s="1350"/>
    </row>
    <row r="667" spans="2:21" s="166" customFormat="1" ht="17.100000000000001" customHeight="1" x14ac:dyDescent="0.25">
      <c r="B667" s="1350"/>
      <c r="C667" s="1350"/>
      <c r="D667" s="1351"/>
      <c r="E667" s="1352"/>
      <c r="F667" s="1353"/>
      <c r="G667" s="1353"/>
      <c r="H667" s="1354"/>
      <c r="I667" s="1353"/>
      <c r="J667" s="1354"/>
      <c r="K667" s="1355"/>
      <c r="L667" s="1356"/>
      <c r="M667" s="1357"/>
      <c r="N667" s="1356"/>
      <c r="O667" s="1358"/>
      <c r="P667" s="1357"/>
      <c r="Q667" s="1357"/>
      <c r="R667" s="1350"/>
    </row>
    <row r="668" spans="2:21" s="166" customFormat="1" ht="17.100000000000001" customHeight="1" x14ac:dyDescent="0.25">
      <c r="B668" s="1350"/>
      <c r="C668" s="1350"/>
      <c r="D668" s="1351"/>
      <c r="E668" s="1352"/>
      <c r="F668" s="1353"/>
      <c r="G668" s="1353"/>
      <c r="H668" s="1354"/>
      <c r="I668" s="1353"/>
      <c r="J668" s="1354"/>
      <c r="K668" s="1355"/>
      <c r="L668" s="1356"/>
      <c r="M668" s="1357"/>
      <c r="N668" s="1356"/>
      <c r="O668" s="1358"/>
      <c r="P668" s="1357"/>
      <c r="Q668" s="1357"/>
      <c r="R668" s="1350"/>
    </row>
    <row r="669" spans="2:21" s="166" customFormat="1" ht="17.100000000000001" customHeight="1" x14ac:dyDescent="0.25">
      <c r="B669" s="1350"/>
      <c r="C669" s="1350"/>
      <c r="D669" s="1351"/>
      <c r="E669" s="1352"/>
      <c r="F669" s="1353"/>
      <c r="G669" s="1353"/>
      <c r="H669" s="1354"/>
      <c r="I669" s="1353"/>
      <c r="J669" s="1354"/>
      <c r="K669" s="1355"/>
      <c r="L669" s="1356"/>
      <c r="M669" s="1357"/>
      <c r="N669" s="1356"/>
      <c r="O669" s="1358"/>
      <c r="P669" s="1357"/>
      <c r="Q669" s="1357"/>
      <c r="R669" s="1350"/>
    </row>
    <row r="670" spans="2:21" s="166" customFormat="1" ht="17.100000000000001" customHeight="1" x14ac:dyDescent="0.25">
      <c r="B670" s="1350"/>
      <c r="C670" s="1350"/>
      <c r="D670" s="1351"/>
      <c r="E670" s="1352"/>
      <c r="F670" s="1353"/>
      <c r="G670" s="1353"/>
      <c r="H670" s="1354"/>
      <c r="I670" s="1353"/>
      <c r="J670" s="1354"/>
      <c r="K670" s="1355"/>
      <c r="L670" s="1356"/>
      <c r="M670" s="1357"/>
      <c r="N670" s="1356"/>
      <c r="O670" s="1358"/>
      <c r="P670" s="1357"/>
      <c r="Q670" s="1357"/>
      <c r="R670" s="1350"/>
    </row>
    <row r="671" spans="2:21" s="166" customFormat="1" ht="17.100000000000001" customHeight="1" x14ac:dyDescent="0.25">
      <c r="B671" s="1350"/>
      <c r="C671" s="1350"/>
      <c r="D671" s="1351"/>
      <c r="E671" s="1352"/>
      <c r="F671" s="1353"/>
      <c r="G671" s="1353"/>
      <c r="H671" s="1354"/>
      <c r="I671" s="1353"/>
      <c r="J671" s="1354"/>
      <c r="K671" s="1355"/>
      <c r="L671" s="1356"/>
      <c r="M671" s="1357"/>
      <c r="N671" s="1356"/>
      <c r="O671" s="1358"/>
      <c r="P671" s="1357"/>
      <c r="Q671" s="1357"/>
      <c r="R671" s="1350"/>
    </row>
    <row r="672" spans="2:21" s="166" customFormat="1" ht="17.100000000000001" customHeight="1" x14ac:dyDescent="0.25">
      <c r="B672" s="1350"/>
      <c r="C672" s="1350"/>
      <c r="D672" s="1351"/>
      <c r="E672" s="1352"/>
      <c r="F672" s="1353"/>
      <c r="G672" s="1353"/>
      <c r="H672" s="1354"/>
      <c r="I672" s="1353"/>
      <c r="J672" s="1354"/>
      <c r="K672" s="1355"/>
      <c r="L672" s="1356"/>
      <c r="M672" s="1357"/>
      <c r="N672" s="1356"/>
      <c r="O672" s="1358"/>
      <c r="P672" s="1357"/>
      <c r="Q672" s="1357"/>
      <c r="R672" s="1350"/>
    </row>
    <row r="673" spans="2:18" s="166" customFormat="1" ht="17.100000000000001" customHeight="1" x14ac:dyDescent="0.25">
      <c r="B673" s="1350"/>
      <c r="C673" s="1350"/>
      <c r="D673" s="1351"/>
      <c r="E673" s="1352"/>
      <c r="F673" s="1353"/>
      <c r="G673" s="1353"/>
      <c r="H673" s="1354"/>
      <c r="I673" s="1353"/>
      <c r="J673" s="1354"/>
      <c r="K673" s="1355"/>
      <c r="L673" s="1356"/>
      <c r="M673" s="1357"/>
      <c r="N673" s="1356"/>
      <c r="O673" s="1358"/>
      <c r="P673" s="1357"/>
      <c r="Q673" s="1357"/>
      <c r="R673" s="1350"/>
    </row>
    <row r="674" spans="2:18" s="166" customFormat="1" ht="17.100000000000001" customHeight="1" x14ac:dyDescent="0.25">
      <c r="B674" s="1350"/>
      <c r="C674" s="1350"/>
      <c r="D674" s="1351"/>
      <c r="E674" s="1352"/>
      <c r="F674" s="1353"/>
      <c r="G674" s="1353"/>
      <c r="H674" s="1354"/>
      <c r="I674" s="1353"/>
      <c r="J674" s="1354"/>
      <c r="K674" s="1355"/>
      <c r="L674" s="1356"/>
      <c r="M674" s="1357"/>
      <c r="N674" s="1356"/>
      <c r="O674" s="1358"/>
      <c r="P674" s="1357"/>
      <c r="Q674" s="1357"/>
      <c r="R674" s="1350"/>
    </row>
    <row r="675" spans="2:18" s="166" customFormat="1" ht="17.100000000000001" customHeight="1" x14ac:dyDescent="0.25">
      <c r="B675" s="1350"/>
      <c r="C675" s="1350"/>
      <c r="D675" s="1351"/>
      <c r="E675" s="1352"/>
      <c r="F675" s="1353"/>
      <c r="G675" s="1353"/>
      <c r="H675" s="1354"/>
      <c r="I675" s="1353"/>
      <c r="J675" s="1354"/>
      <c r="K675" s="1355"/>
      <c r="L675" s="1356"/>
      <c r="M675" s="1357"/>
      <c r="N675" s="1356"/>
      <c r="O675" s="1358"/>
      <c r="P675" s="1357"/>
      <c r="Q675" s="1357"/>
      <c r="R675" s="1350"/>
    </row>
    <row r="676" spans="2:18" s="166" customFormat="1" ht="17.100000000000001" customHeight="1" x14ac:dyDescent="0.25">
      <c r="B676" s="1350"/>
      <c r="C676" s="1350"/>
      <c r="D676" s="1351"/>
      <c r="E676" s="1352"/>
      <c r="F676" s="1353"/>
      <c r="G676" s="1353"/>
      <c r="H676" s="1354"/>
      <c r="I676" s="1353"/>
      <c r="J676" s="1354"/>
      <c r="K676" s="1355"/>
      <c r="L676" s="1356"/>
      <c r="M676" s="1357"/>
      <c r="N676" s="1356"/>
      <c r="O676" s="1358"/>
      <c r="P676" s="1357"/>
      <c r="Q676" s="1357"/>
      <c r="R676" s="1350"/>
    </row>
    <row r="677" spans="2:18" s="166" customFormat="1" ht="17.100000000000001" customHeight="1" x14ac:dyDescent="0.25">
      <c r="B677" s="1350"/>
      <c r="C677" s="1350"/>
      <c r="D677" s="1351"/>
      <c r="E677" s="1352"/>
      <c r="F677" s="1353"/>
      <c r="G677" s="1353"/>
      <c r="H677" s="1354"/>
      <c r="I677" s="1353"/>
      <c r="J677" s="1354"/>
      <c r="K677" s="1355"/>
      <c r="L677" s="1356"/>
      <c r="M677" s="1357"/>
      <c r="N677" s="1356"/>
      <c r="O677" s="1358"/>
      <c r="P677" s="1357"/>
      <c r="Q677" s="1357"/>
      <c r="R677" s="1350"/>
    </row>
    <row r="678" spans="2:18" s="166" customFormat="1" ht="17.100000000000001" customHeight="1" x14ac:dyDescent="0.25">
      <c r="B678" s="1350"/>
      <c r="C678" s="1350"/>
      <c r="D678" s="1351"/>
      <c r="E678" s="1352"/>
      <c r="F678" s="1353"/>
      <c r="G678" s="1353"/>
      <c r="H678" s="1354"/>
      <c r="I678" s="1353"/>
      <c r="J678" s="1354"/>
      <c r="K678" s="1355"/>
      <c r="L678" s="1356"/>
      <c r="M678" s="1357"/>
      <c r="N678" s="1356"/>
      <c r="O678" s="1358"/>
      <c r="P678" s="1357"/>
      <c r="Q678" s="1357"/>
      <c r="R678" s="1350"/>
    </row>
    <row r="679" spans="2:18" s="166" customFormat="1" ht="17.100000000000001" customHeight="1" x14ac:dyDescent="0.25">
      <c r="B679" s="1350"/>
      <c r="C679" s="1350"/>
      <c r="D679" s="1351"/>
      <c r="E679" s="1352"/>
      <c r="F679" s="1353"/>
      <c r="G679" s="1353"/>
      <c r="H679" s="1354"/>
      <c r="I679" s="1353"/>
      <c r="J679" s="1354"/>
      <c r="K679" s="1355"/>
      <c r="L679" s="1356"/>
      <c r="M679" s="1357"/>
      <c r="N679" s="1356"/>
      <c r="O679" s="1358"/>
      <c r="P679" s="1357"/>
      <c r="Q679" s="1357"/>
      <c r="R679" s="1350"/>
    </row>
    <row r="680" spans="2:18" s="166" customFormat="1" ht="17.100000000000001" customHeight="1" x14ac:dyDescent="0.25">
      <c r="B680" s="1350"/>
      <c r="C680" s="1350"/>
      <c r="D680" s="1351"/>
      <c r="E680" s="1352"/>
      <c r="F680" s="1353"/>
      <c r="G680" s="1353"/>
      <c r="H680" s="1354"/>
      <c r="I680" s="1353"/>
      <c r="J680" s="1354"/>
      <c r="K680" s="1355"/>
      <c r="L680" s="1356"/>
      <c r="M680" s="1357"/>
      <c r="N680" s="1356"/>
      <c r="O680" s="1358"/>
      <c r="P680" s="1357"/>
      <c r="Q680" s="1357"/>
      <c r="R680" s="1350"/>
    </row>
    <row r="681" spans="2:18" s="166" customFormat="1" ht="17.100000000000001" customHeight="1" x14ac:dyDescent="0.25">
      <c r="B681" s="1350"/>
      <c r="C681" s="1350"/>
      <c r="D681" s="1351"/>
      <c r="E681" s="1352"/>
      <c r="F681" s="1353"/>
      <c r="G681" s="1353"/>
      <c r="H681" s="1354"/>
      <c r="I681" s="1353"/>
      <c r="J681" s="1354"/>
      <c r="K681" s="1355"/>
      <c r="L681" s="1356"/>
      <c r="M681" s="1357"/>
      <c r="N681" s="1356"/>
      <c r="O681" s="1358"/>
      <c r="P681" s="1357"/>
      <c r="Q681" s="1357"/>
      <c r="R681" s="1350"/>
    </row>
    <row r="682" spans="2:18" s="166" customFormat="1" ht="17.100000000000001" customHeight="1" x14ac:dyDescent="0.25">
      <c r="B682" s="1350"/>
      <c r="C682" s="1350"/>
      <c r="D682" s="1351"/>
      <c r="E682" s="1352"/>
      <c r="F682" s="1353"/>
      <c r="G682" s="1353"/>
      <c r="H682" s="1354"/>
      <c r="I682" s="1353"/>
      <c r="J682" s="1354"/>
      <c r="K682" s="1355"/>
      <c r="L682" s="1356"/>
      <c r="M682" s="1357"/>
      <c r="N682" s="1356"/>
      <c r="O682" s="1358"/>
      <c r="P682" s="1357"/>
      <c r="Q682" s="1357"/>
      <c r="R682" s="1350"/>
    </row>
    <row r="683" spans="2:18" s="166" customFormat="1" ht="17.100000000000001" customHeight="1" x14ac:dyDescent="0.25">
      <c r="B683" s="1350"/>
      <c r="C683" s="1350"/>
      <c r="D683" s="1351"/>
      <c r="E683" s="1352"/>
      <c r="F683" s="1353"/>
      <c r="G683" s="1353"/>
      <c r="H683" s="1354"/>
      <c r="I683" s="1353"/>
      <c r="J683" s="1354"/>
      <c r="K683" s="1355"/>
      <c r="L683" s="1356"/>
      <c r="M683" s="1357"/>
      <c r="N683" s="1356"/>
      <c r="O683" s="1358"/>
      <c r="P683" s="1357"/>
      <c r="Q683" s="1357"/>
      <c r="R683" s="1350"/>
    </row>
    <row r="684" spans="2:18" s="166" customFormat="1" ht="17.100000000000001" customHeight="1" x14ac:dyDescent="0.25">
      <c r="B684" s="1350"/>
      <c r="C684" s="1350"/>
      <c r="D684" s="1351"/>
      <c r="E684" s="1352"/>
      <c r="F684" s="1353"/>
      <c r="G684" s="1353"/>
      <c r="H684" s="1354"/>
      <c r="I684" s="1353"/>
      <c r="J684" s="1354"/>
      <c r="K684" s="1355"/>
      <c r="L684" s="1356"/>
      <c r="M684" s="1357"/>
      <c r="N684" s="1356"/>
      <c r="O684" s="1358"/>
      <c r="P684" s="1357"/>
      <c r="Q684" s="1357"/>
      <c r="R684" s="1350"/>
    </row>
    <row r="685" spans="2:18" s="166" customFormat="1" ht="17.100000000000001" customHeight="1" x14ac:dyDescent="0.25">
      <c r="B685" s="1350"/>
      <c r="C685" s="1350"/>
      <c r="D685" s="1351"/>
      <c r="E685" s="1352"/>
      <c r="F685" s="1353"/>
      <c r="G685" s="1353"/>
      <c r="H685" s="1354"/>
      <c r="I685" s="1353"/>
      <c r="J685" s="1354"/>
      <c r="K685" s="1355"/>
      <c r="L685" s="1356"/>
      <c r="M685" s="1357"/>
      <c r="N685" s="1356"/>
      <c r="O685" s="1358"/>
      <c r="P685" s="1357"/>
      <c r="Q685" s="1357"/>
      <c r="R685" s="1350"/>
    </row>
    <row r="686" spans="2:18" s="166" customFormat="1" ht="17.100000000000001" customHeight="1" x14ac:dyDescent="0.25">
      <c r="B686" s="1350"/>
      <c r="C686" s="1350"/>
      <c r="D686" s="1351"/>
      <c r="E686" s="1352"/>
      <c r="F686" s="1353"/>
      <c r="G686" s="1353"/>
      <c r="H686" s="1354"/>
      <c r="I686" s="1353"/>
      <c r="J686" s="1354"/>
      <c r="K686" s="1355"/>
      <c r="L686" s="1356"/>
      <c r="M686" s="1357"/>
      <c r="N686" s="1356"/>
      <c r="O686" s="1358"/>
      <c r="P686" s="1357"/>
      <c r="Q686" s="1357"/>
      <c r="R686" s="1350"/>
    </row>
    <row r="687" spans="2:18" s="166" customFormat="1" ht="17.100000000000001" customHeight="1" x14ac:dyDescent="0.25">
      <c r="B687" s="1350"/>
      <c r="C687" s="1350"/>
      <c r="D687" s="1351"/>
      <c r="E687" s="1352"/>
      <c r="F687" s="1353"/>
      <c r="G687" s="1353"/>
      <c r="H687" s="1354"/>
      <c r="I687" s="1353"/>
      <c r="J687" s="1354"/>
      <c r="K687" s="1355"/>
      <c r="L687" s="1356"/>
      <c r="M687" s="1357"/>
      <c r="N687" s="1356"/>
      <c r="O687" s="1358"/>
      <c r="P687" s="1357"/>
      <c r="Q687" s="1357"/>
      <c r="R687" s="1350"/>
    </row>
    <row r="688" spans="2:18" s="166" customFormat="1" ht="17.100000000000001" customHeight="1" x14ac:dyDescent="0.25">
      <c r="B688" s="1350"/>
      <c r="C688" s="1350"/>
      <c r="D688" s="1351"/>
      <c r="E688" s="1352"/>
      <c r="F688" s="1353"/>
      <c r="G688" s="1353"/>
      <c r="H688" s="1354"/>
      <c r="I688" s="1353"/>
      <c r="J688" s="1354"/>
      <c r="K688" s="1355"/>
      <c r="L688" s="1356"/>
      <c r="M688" s="1357"/>
      <c r="N688" s="1356"/>
      <c r="O688" s="1358"/>
      <c r="P688" s="1357"/>
      <c r="Q688" s="1357"/>
      <c r="R688" s="1350"/>
    </row>
    <row r="689" spans="2:18" s="166" customFormat="1" ht="17.100000000000001" customHeight="1" x14ac:dyDescent="0.25">
      <c r="B689" s="1350"/>
      <c r="C689" s="1350"/>
      <c r="D689" s="1351"/>
      <c r="E689" s="1352"/>
      <c r="F689" s="1353"/>
      <c r="G689" s="1353"/>
      <c r="H689" s="1354"/>
      <c r="I689" s="1353"/>
      <c r="J689" s="1354"/>
      <c r="K689" s="1355"/>
      <c r="L689" s="1356"/>
      <c r="M689" s="1357"/>
      <c r="N689" s="1356"/>
      <c r="O689" s="1358"/>
      <c r="P689" s="1357"/>
      <c r="Q689" s="1357"/>
      <c r="R689" s="1350"/>
    </row>
    <row r="690" spans="2:18" s="166" customFormat="1" ht="17.100000000000001" customHeight="1" x14ac:dyDescent="0.25">
      <c r="B690" s="1350"/>
      <c r="C690" s="1350"/>
      <c r="D690" s="1351"/>
      <c r="E690" s="1352"/>
      <c r="F690" s="1353"/>
      <c r="G690" s="1353"/>
      <c r="H690" s="1354"/>
      <c r="I690" s="1353"/>
      <c r="J690" s="1354"/>
      <c r="K690" s="1355"/>
      <c r="L690" s="1356"/>
      <c r="M690" s="1357"/>
      <c r="N690" s="1356"/>
      <c r="O690" s="1358"/>
      <c r="P690" s="1357"/>
      <c r="Q690" s="1357"/>
      <c r="R690" s="1350"/>
    </row>
    <row r="691" spans="2:18" s="166" customFormat="1" ht="17.100000000000001" customHeight="1" x14ac:dyDescent="0.25">
      <c r="B691" s="1350"/>
      <c r="C691" s="1350"/>
      <c r="D691" s="1351"/>
      <c r="E691" s="1352"/>
      <c r="F691" s="1353"/>
      <c r="G691" s="1353"/>
      <c r="H691" s="1354"/>
      <c r="I691" s="1353"/>
      <c r="J691" s="1354"/>
      <c r="K691" s="1355"/>
      <c r="L691" s="1356"/>
      <c r="M691" s="1357"/>
      <c r="N691" s="1356"/>
      <c r="O691" s="1358"/>
      <c r="P691" s="1357"/>
      <c r="Q691" s="1357"/>
      <c r="R691" s="1350"/>
    </row>
    <row r="692" spans="2:18" s="166" customFormat="1" ht="17.100000000000001" customHeight="1" x14ac:dyDescent="0.25">
      <c r="B692" s="1350"/>
      <c r="C692" s="1350"/>
      <c r="D692" s="1351"/>
      <c r="E692" s="1352"/>
      <c r="F692" s="1353"/>
      <c r="G692" s="1353"/>
      <c r="H692" s="1354"/>
      <c r="I692" s="1353"/>
      <c r="J692" s="1354"/>
      <c r="K692" s="1355"/>
      <c r="L692" s="1356"/>
      <c r="M692" s="1357"/>
      <c r="N692" s="1356"/>
      <c r="O692" s="1358"/>
      <c r="P692" s="1357"/>
      <c r="Q692" s="1357"/>
      <c r="R692" s="1350"/>
    </row>
    <row r="693" spans="2:18" s="166" customFormat="1" ht="17.100000000000001" customHeight="1" x14ac:dyDescent="0.25">
      <c r="B693" s="1350"/>
      <c r="C693" s="1350"/>
      <c r="D693" s="1351"/>
      <c r="E693" s="1352"/>
      <c r="F693" s="1353"/>
      <c r="G693" s="1353"/>
      <c r="H693" s="1354"/>
      <c r="I693" s="1353"/>
      <c r="J693" s="1354"/>
      <c r="K693" s="1355"/>
      <c r="L693" s="1356"/>
      <c r="M693" s="1357"/>
      <c r="N693" s="1356"/>
      <c r="O693" s="1358"/>
      <c r="P693" s="1357"/>
      <c r="Q693" s="1357"/>
      <c r="R693" s="1350"/>
    </row>
    <row r="694" spans="2:18" s="166" customFormat="1" ht="17.100000000000001" customHeight="1" x14ac:dyDescent="0.25">
      <c r="B694" s="1350"/>
      <c r="C694" s="1350"/>
      <c r="D694" s="1351"/>
      <c r="E694" s="1352"/>
      <c r="F694" s="1353"/>
      <c r="G694" s="1353"/>
      <c r="H694" s="1354"/>
      <c r="I694" s="1353"/>
      <c r="J694" s="1354"/>
      <c r="K694" s="1355"/>
      <c r="L694" s="1356"/>
      <c r="M694" s="1357"/>
      <c r="N694" s="1356"/>
      <c r="O694" s="1358"/>
      <c r="P694" s="1357"/>
      <c r="Q694" s="1357"/>
      <c r="R694" s="1350"/>
    </row>
    <row r="695" spans="2:18" s="166" customFormat="1" ht="17.100000000000001" customHeight="1" x14ac:dyDescent="0.25">
      <c r="B695" s="1350"/>
      <c r="C695" s="1350"/>
      <c r="D695" s="1351"/>
      <c r="E695" s="1352"/>
      <c r="F695" s="1353"/>
      <c r="G695" s="1353"/>
      <c r="H695" s="1354"/>
      <c r="I695" s="1353"/>
      <c r="J695" s="1354"/>
      <c r="K695" s="1355"/>
      <c r="L695" s="1356"/>
      <c r="M695" s="1357"/>
      <c r="N695" s="1356"/>
      <c r="O695" s="1358"/>
      <c r="P695" s="1357"/>
      <c r="Q695" s="1357"/>
      <c r="R695" s="1350"/>
    </row>
    <row r="696" spans="2:18" s="166" customFormat="1" ht="17.100000000000001" customHeight="1" x14ac:dyDescent="0.25">
      <c r="B696" s="1350"/>
      <c r="C696" s="1350"/>
      <c r="D696" s="1351"/>
      <c r="E696" s="1352"/>
      <c r="F696" s="1353"/>
      <c r="G696" s="1353"/>
      <c r="H696" s="1354"/>
      <c r="I696" s="1353"/>
      <c r="J696" s="1354"/>
      <c r="K696" s="1355"/>
      <c r="L696" s="1356"/>
      <c r="M696" s="1357"/>
      <c r="N696" s="1356"/>
      <c r="O696" s="1358"/>
      <c r="P696" s="1357"/>
      <c r="Q696" s="1357"/>
      <c r="R696" s="1350"/>
    </row>
    <row r="697" spans="2:18" s="166" customFormat="1" ht="17.100000000000001" customHeight="1" x14ac:dyDescent="0.25">
      <c r="B697" s="1350"/>
      <c r="C697" s="1350"/>
      <c r="D697" s="1351"/>
      <c r="E697" s="1352"/>
      <c r="F697" s="1353"/>
      <c r="G697" s="1353"/>
      <c r="H697" s="1354"/>
      <c r="I697" s="1353"/>
      <c r="J697" s="1354"/>
      <c r="K697" s="1355"/>
      <c r="L697" s="1356"/>
      <c r="M697" s="1357"/>
      <c r="N697" s="1356"/>
      <c r="O697" s="1358"/>
      <c r="P697" s="1357"/>
      <c r="Q697" s="1357"/>
      <c r="R697" s="1350"/>
    </row>
    <row r="698" spans="2:18" s="166" customFormat="1" ht="17.100000000000001" customHeight="1" x14ac:dyDescent="0.25">
      <c r="B698" s="1350"/>
      <c r="C698" s="1350"/>
      <c r="D698" s="1351"/>
      <c r="E698" s="1352"/>
      <c r="F698" s="1353"/>
      <c r="G698" s="1353"/>
      <c r="H698" s="1354"/>
      <c r="I698" s="1353"/>
      <c r="J698" s="1354"/>
      <c r="K698" s="1355"/>
      <c r="L698" s="1356"/>
      <c r="M698" s="1357"/>
      <c r="N698" s="1356"/>
      <c r="O698" s="1358"/>
      <c r="P698" s="1357"/>
      <c r="Q698" s="1357"/>
      <c r="R698" s="1350"/>
    </row>
    <row r="699" spans="2:18" s="1392" customFormat="1" ht="17.100000000000001" customHeight="1" x14ac:dyDescent="0.25">
      <c r="B699" s="1415"/>
      <c r="C699" s="1415"/>
      <c r="D699" s="1388"/>
      <c r="E699" s="1416"/>
      <c r="F699" s="1417"/>
      <c r="G699" s="1417"/>
      <c r="H699" s="1418"/>
      <c r="I699" s="1417"/>
      <c r="J699" s="1418"/>
      <c r="K699" s="1419"/>
      <c r="L699" s="1420"/>
      <c r="M699" s="1421"/>
      <c r="N699" s="1420"/>
      <c r="O699" s="1422"/>
      <c r="P699" s="1421"/>
      <c r="Q699" s="1421"/>
      <c r="R699" s="1415"/>
    </row>
    <row r="700" spans="2:18" s="166" customFormat="1" ht="17.100000000000001" customHeight="1" x14ac:dyDescent="0.25">
      <c r="B700" s="1350"/>
      <c r="C700" s="1350"/>
      <c r="D700" s="1351"/>
      <c r="E700" s="1352"/>
      <c r="F700" s="1353"/>
      <c r="G700" s="1353"/>
      <c r="H700" s="1354"/>
      <c r="I700" s="1353"/>
      <c r="J700" s="1354"/>
      <c r="K700" s="1419"/>
      <c r="L700" s="1425"/>
      <c r="M700" s="1357"/>
      <c r="N700" s="1356"/>
      <c r="O700" s="1358"/>
      <c r="P700" s="1357"/>
      <c r="Q700" s="1357"/>
      <c r="R700" s="1350"/>
    </row>
    <row r="701" spans="2:18" s="166" customFormat="1" ht="17.100000000000001" customHeight="1" x14ac:dyDescent="0.25">
      <c r="B701" s="1350"/>
      <c r="C701" s="1350"/>
      <c r="D701" s="1351"/>
      <c r="E701" s="1352"/>
      <c r="F701" s="1353"/>
      <c r="G701" s="1353"/>
      <c r="H701" s="1354"/>
      <c r="I701" s="1353"/>
      <c r="J701" s="1354"/>
      <c r="K701" s="1419"/>
      <c r="L701" s="1425"/>
      <c r="M701" s="1357"/>
      <c r="N701" s="1356"/>
      <c r="O701" s="1358"/>
      <c r="P701" s="1357"/>
      <c r="Q701" s="1357"/>
      <c r="R701" s="1350"/>
    </row>
    <row r="702" spans="2:18" s="166" customFormat="1" ht="17.100000000000001" customHeight="1" x14ac:dyDescent="0.25">
      <c r="B702" s="1350"/>
      <c r="C702" s="1350"/>
      <c r="D702" s="1351"/>
      <c r="E702" s="1352"/>
      <c r="F702" s="1353"/>
      <c r="G702" s="1353"/>
      <c r="H702" s="1354"/>
      <c r="I702" s="1353"/>
      <c r="J702" s="1354"/>
      <c r="K702" s="1419"/>
      <c r="L702" s="1425"/>
      <c r="M702" s="1357"/>
      <c r="N702" s="1356"/>
      <c r="O702" s="1358"/>
      <c r="P702" s="1357"/>
      <c r="Q702" s="1357"/>
      <c r="R702" s="1350"/>
    </row>
    <row r="703" spans="2:18" s="166" customFormat="1" ht="17.100000000000001" customHeight="1" x14ac:dyDescent="0.25">
      <c r="B703" s="1350"/>
      <c r="C703" s="1350"/>
      <c r="D703" s="1351"/>
      <c r="E703" s="1352"/>
      <c r="F703" s="1353"/>
      <c r="G703" s="1353"/>
      <c r="H703" s="1354"/>
      <c r="I703" s="1353"/>
      <c r="J703" s="1354"/>
      <c r="K703" s="1419"/>
      <c r="L703" s="1425"/>
      <c r="M703" s="1357"/>
      <c r="N703" s="1356"/>
      <c r="O703" s="1358"/>
      <c r="P703" s="1357"/>
      <c r="Q703" s="1357"/>
      <c r="R703" s="1350"/>
    </row>
    <row r="704" spans="2:18" s="166" customFormat="1" ht="17.100000000000001" customHeight="1" x14ac:dyDescent="0.25">
      <c r="B704" s="1350"/>
      <c r="C704" s="1350"/>
      <c r="D704" s="1351"/>
      <c r="E704" s="1352"/>
      <c r="F704" s="1353"/>
      <c r="G704" s="1353"/>
      <c r="H704" s="1354"/>
      <c r="I704" s="1353"/>
      <c r="J704" s="1354"/>
      <c r="K704" s="1419"/>
      <c r="L704" s="1425"/>
      <c r="M704" s="1357"/>
      <c r="N704" s="1356"/>
      <c r="O704" s="1358"/>
      <c r="P704" s="1357"/>
      <c r="Q704" s="1357"/>
      <c r="R704" s="1350"/>
    </row>
    <row r="705" spans="2:24" s="166" customFormat="1" ht="17.100000000000001" customHeight="1" x14ac:dyDescent="0.25">
      <c r="B705" s="1350"/>
      <c r="C705" s="1350"/>
      <c r="D705" s="1351"/>
      <c r="E705" s="1352"/>
      <c r="F705" s="1353"/>
      <c r="G705" s="1353"/>
      <c r="H705" s="1354"/>
      <c r="I705" s="1353"/>
      <c r="J705" s="1354"/>
      <c r="K705" s="1419"/>
      <c r="L705" s="1425"/>
      <c r="M705" s="1357"/>
      <c r="N705" s="1356"/>
      <c r="O705" s="1358"/>
      <c r="P705" s="1357"/>
      <c r="Q705" s="1357"/>
      <c r="R705" s="1350"/>
    </row>
    <row r="706" spans="2:24" s="166" customFormat="1" ht="17.100000000000001" customHeight="1" x14ac:dyDescent="0.25">
      <c r="B706" s="1350"/>
      <c r="C706" s="1350"/>
      <c r="D706" s="1351"/>
      <c r="E706" s="1352"/>
      <c r="F706" s="1353"/>
      <c r="G706" s="1353"/>
      <c r="H706" s="1354"/>
      <c r="I706" s="1353"/>
      <c r="J706" s="1354"/>
      <c r="K706" s="1419"/>
      <c r="L706" s="1425"/>
      <c r="M706" s="1357"/>
      <c r="N706" s="1356"/>
      <c r="O706" s="1358"/>
      <c r="P706" s="1357"/>
      <c r="Q706" s="1357"/>
      <c r="R706" s="1350"/>
    </row>
    <row r="707" spans="2:24" s="166" customFormat="1" ht="17.100000000000001" customHeight="1" x14ac:dyDescent="0.25">
      <c r="B707" s="1350"/>
      <c r="C707" s="1350"/>
      <c r="D707" s="1351"/>
      <c r="E707" s="1352"/>
      <c r="F707" s="1353"/>
      <c r="G707" s="1353"/>
      <c r="H707" s="1354"/>
      <c r="I707" s="1353"/>
      <c r="J707" s="1354"/>
      <c r="K707" s="1419"/>
      <c r="L707" s="1425"/>
      <c r="M707" s="1357"/>
      <c r="N707" s="1356"/>
      <c r="O707" s="1358"/>
      <c r="P707" s="1357"/>
      <c r="Q707" s="1357"/>
      <c r="R707" s="1350"/>
    </row>
    <row r="708" spans="2:24" s="166" customFormat="1" ht="17.100000000000001" customHeight="1" x14ac:dyDescent="0.25">
      <c r="B708" s="1350"/>
      <c r="C708" s="1350"/>
      <c r="D708" s="1351"/>
      <c r="E708" s="1352"/>
      <c r="F708" s="1353"/>
      <c r="G708" s="1353"/>
      <c r="H708" s="1354"/>
      <c r="I708" s="1353"/>
      <c r="J708" s="1354"/>
      <c r="K708" s="1419"/>
      <c r="L708" s="1425"/>
      <c r="M708" s="1357"/>
      <c r="N708" s="1356"/>
      <c r="O708" s="1358"/>
      <c r="P708" s="1357"/>
      <c r="Q708" s="1357"/>
      <c r="R708" s="1350"/>
    </row>
    <row r="709" spans="2:24" s="1392" customFormat="1" ht="17.100000000000001" customHeight="1" x14ac:dyDescent="0.25">
      <c r="B709" s="1415"/>
      <c r="C709" s="1415"/>
      <c r="D709" s="1388"/>
      <c r="E709" s="1416"/>
      <c r="F709" s="1417"/>
      <c r="G709" s="1417"/>
      <c r="H709" s="1418"/>
      <c r="I709" s="1417"/>
      <c r="J709" s="1418"/>
      <c r="K709" s="1419"/>
      <c r="L709" s="1425"/>
      <c r="M709" s="1421"/>
      <c r="N709" s="1420"/>
      <c r="O709" s="1422"/>
      <c r="P709" s="1421"/>
      <c r="Q709" s="1421"/>
      <c r="R709" s="1415"/>
    </row>
    <row r="710" spans="2:24" s="166" customFormat="1" ht="17.100000000000001" customHeight="1" x14ac:dyDescent="0.25">
      <c r="B710" s="1350"/>
      <c r="C710" s="1350"/>
      <c r="D710" s="1351"/>
      <c r="E710" s="1352"/>
      <c r="F710" s="1353"/>
      <c r="G710" s="1353"/>
      <c r="H710" s="1354"/>
      <c r="I710" s="1353"/>
      <c r="J710" s="1354"/>
      <c r="K710" s="1419"/>
      <c r="L710" s="1425"/>
      <c r="M710" s="1357"/>
      <c r="N710" s="1356"/>
      <c r="O710" s="1358"/>
      <c r="P710" s="1357"/>
      <c r="Q710" s="1357"/>
      <c r="R710" s="1350"/>
    </row>
    <row r="711" spans="2:24" s="166" customFormat="1" ht="17.100000000000001" customHeight="1" x14ac:dyDescent="0.25">
      <c r="B711" s="1350"/>
      <c r="C711" s="1350"/>
      <c r="D711" s="1351"/>
      <c r="E711" s="1352"/>
      <c r="F711" s="1353"/>
      <c r="G711" s="1353"/>
      <c r="H711" s="1354"/>
      <c r="I711" s="1353"/>
      <c r="J711" s="1354"/>
      <c r="K711" s="1419"/>
      <c r="L711" s="1425"/>
      <c r="M711" s="1357"/>
      <c r="N711" s="1356"/>
      <c r="O711" s="1358"/>
      <c r="P711" s="1357"/>
      <c r="Q711" s="1357"/>
      <c r="R711" s="1350"/>
    </row>
    <row r="712" spans="2:24" s="166" customFormat="1" ht="17.100000000000001" customHeight="1" x14ac:dyDescent="0.25">
      <c r="B712" s="1350"/>
      <c r="C712" s="1350"/>
      <c r="D712" s="1351"/>
      <c r="E712" s="1352"/>
      <c r="F712" s="1353"/>
      <c r="G712" s="1353"/>
      <c r="H712" s="1354"/>
      <c r="I712" s="1353"/>
      <c r="J712" s="1354"/>
      <c r="K712" s="1419"/>
      <c r="L712" s="1425"/>
      <c r="M712" s="1357"/>
      <c r="N712" s="1356"/>
      <c r="O712" s="1358"/>
      <c r="P712" s="1357"/>
      <c r="Q712" s="1357"/>
      <c r="R712" s="1350"/>
    </row>
    <row r="713" spans="2:24" s="166" customFormat="1" ht="17.100000000000001" customHeight="1" x14ac:dyDescent="0.25">
      <c r="B713" s="1350"/>
      <c r="C713" s="1350"/>
      <c r="D713" s="1351"/>
      <c r="E713" s="1352"/>
      <c r="F713" s="1353"/>
      <c r="G713" s="1353"/>
      <c r="H713" s="1354"/>
      <c r="I713" s="1353"/>
      <c r="J713" s="1354"/>
      <c r="K713" s="1355"/>
      <c r="L713" s="1356"/>
      <c r="M713" s="1357"/>
      <c r="N713" s="1356"/>
      <c r="O713" s="1358"/>
      <c r="P713" s="1357"/>
      <c r="Q713" s="1357"/>
      <c r="R713" s="1350"/>
    </row>
    <row r="714" spans="2:24" ht="17.100000000000001" customHeight="1" outlineLevel="1" x14ac:dyDescent="0.25">
      <c r="B714" s="94"/>
      <c r="C714" s="44" t="s">
        <v>0</v>
      </c>
      <c r="D714" s="1377">
        <f>D664</f>
        <v>0</v>
      </c>
      <c r="E714" s="95"/>
      <c r="F714" s="46"/>
      <c r="G714" s="47"/>
      <c r="H714" s="48"/>
      <c r="I714" s="49"/>
      <c r="J714" s="275">
        <f>SUM(J663:J713)</f>
        <v>0</v>
      </c>
      <c r="K714" s="658">
        <f>SUM(K663:K713)</f>
        <v>0</v>
      </c>
      <c r="L714" s="275">
        <f>SUM(L663:L713)</f>
        <v>0</v>
      </c>
      <c r="M714" s="224"/>
      <c r="N714" s="224"/>
      <c r="O714" s="443"/>
      <c r="P714" s="97"/>
      <c r="Q714" s="97"/>
      <c r="R714" s="98"/>
      <c r="S714" s="23"/>
      <c r="T714" s="1424">
        <f>K714-J714</f>
        <v>0</v>
      </c>
      <c r="U714" s="23"/>
    </row>
    <row r="715" spans="2:24" ht="7.5" customHeight="1" x14ac:dyDescent="0.25">
      <c r="B715" s="63"/>
      <c r="C715" s="64"/>
      <c r="D715" s="64"/>
      <c r="E715" s="63"/>
      <c r="F715" s="68"/>
      <c r="G715" s="66"/>
      <c r="H715" s="68"/>
      <c r="I715" s="67"/>
      <c r="J715" s="68"/>
      <c r="K715" s="661"/>
      <c r="O715" s="437"/>
      <c r="P715" s="71"/>
      <c r="Q715" s="71"/>
      <c r="R715" s="72"/>
      <c r="S715" s="73"/>
      <c r="T715" s="73"/>
      <c r="U715" s="73"/>
      <c r="V715" s="109"/>
      <c r="W715" s="109"/>
      <c r="X715" s="109"/>
    </row>
    <row r="716" spans="2:24" ht="17.100000000000001" customHeight="1" x14ac:dyDescent="0.25">
      <c r="B716" s="1428">
        <f>COUNT(B10:B715)</f>
        <v>0</v>
      </c>
      <c r="C716" s="44" t="s">
        <v>59</v>
      </c>
      <c r="D716" s="1377">
        <f>D43+D173+D485+D662+D714</f>
        <v>0</v>
      </c>
      <c r="E716" s="75"/>
      <c r="F716" s="122"/>
      <c r="G716" s="76"/>
      <c r="H716" s="123"/>
      <c r="I716" s="77"/>
      <c r="J716" s="1567">
        <f>J43+J173+J485+J662+J714</f>
        <v>0</v>
      </c>
      <c r="K716" s="1566">
        <f>K43+K173+K485+K662+K714</f>
        <v>0</v>
      </c>
      <c r="L716" s="1566">
        <f>L43+L173+L485+L662+L714</f>
        <v>0</v>
      </c>
      <c r="M716" s="281"/>
      <c r="N716" s="280"/>
      <c r="O716" s="438"/>
      <c r="P716" s="52"/>
      <c r="Q716" s="52"/>
      <c r="R716" s="53"/>
      <c r="S716" s="109"/>
      <c r="T716" s="109"/>
      <c r="U716" s="109"/>
      <c r="V716" s="109"/>
      <c r="W716" s="109"/>
      <c r="X716" s="109"/>
    </row>
    <row r="717" spans="2:24" ht="17.100000000000001" customHeight="1" x14ac:dyDescent="0.25">
      <c r="B717" s="124"/>
      <c r="C717" s="124"/>
      <c r="D717" s="233"/>
      <c r="E717" s="233"/>
      <c r="F717" s="130"/>
      <c r="G717" s="126"/>
      <c r="H717" s="130"/>
      <c r="I717" s="126"/>
      <c r="J717" s="125"/>
      <c r="K717" s="157"/>
      <c r="O717" s="439"/>
      <c r="P717" s="126"/>
      <c r="Q717" s="126"/>
      <c r="R717" s="129"/>
    </row>
    <row r="718" spans="2:24" ht="17.100000000000001" customHeight="1" x14ac:dyDescent="0.25">
      <c r="B718" s="78" t="s">
        <v>23</v>
      </c>
      <c r="C718" s="79" t="str">
        <f>'BMP 4'!C25</f>
        <v>Proses th. 2020</v>
      </c>
      <c r="D718" s="234"/>
      <c r="E718" s="234"/>
      <c r="F718" s="81"/>
      <c r="G718" s="80"/>
      <c r="H718" s="81"/>
      <c r="I718" s="80"/>
      <c r="J718" s="80"/>
      <c r="K718" s="1150"/>
      <c r="O718" s="440"/>
      <c r="P718" s="80"/>
      <c r="Q718" s="80"/>
      <c r="R718" s="83"/>
    </row>
    <row r="719" spans="2:24" ht="17.100000000000001" customHeight="1" x14ac:dyDescent="0.25">
      <c r="B719" s="1643" t="s">
        <v>2</v>
      </c>
      <c r="C719" s="1643" t="s">
        <v>4</v>
      </c>
      <c r="D719" s="1643" t="s">
        <v>9</v>
      </c>
      <c r="E719" s="1655" t="s">
        <v>3</v>
      </c>
      <c r="F719" s="1656" t="s">
        <v>98</v>
      </c>
      <c r="G719" s="1657"/>
      <c r="H719" s="1657"/>
      <c r="I719" s="1657"/>
      <c r="J719" s="1658"/>
      <c r="K719" s="1664" t="s">
        <v>11</v>
      </c>
      <c r="L719" s="1659" t="s">
        <v>13</v>
      </c>
      <c r="M719" s="1660" t="s">
        <v>49</v>
      </c>
      <c r="N719" s="1660" t="s">
        <v>50</v>
      </c>
      <c r="O719" s="1661" t="s">
        <v>5</v>
      </c>
      <c r="P719" s="1643" t="s">
        <v>6</v>
      </c>
      <c r="Q719" s="1643" t="s">
        <v>61</v>
      </c>
      <c r="R719" s="1643" t="s">
        <v>7</v>
      </c>
      <c r="T719" s="84"/>
    </row>
    <row r="720" spans="2:24" ht="17.100000000000001" customHeight="1" x14ac:dyDescent="0.25">
      <c r="B720" s="1637"/>
      <c r="C720" s="1637"/>
      <c r="D720" s="1637"/>
      <c r="E720" s="1645"/>
      <c r="F720" s="1649"/>
      <c r="G720" s="1650"/>
      <c r="H720" s="1650"/>
      <c r="I720" s="1650"/>
      <c r="J720" s="1651"/>
      <c r="K720" s="1665"/>
      <c r="L720" s="1640"/>
      <c r="M720" s="1640"/>
      <c r="N720" s="1640"/>
      <c r="O720" s="1642"/>
      <c r="P720" s="1637"/>
      <c r="Q720" s="1637"/>
      <c r="R720" s="1637"/>
    </row>
    <row r="721" spans="2:21" ht="17.100000000000001" customHeight="1" x14ac:dyDescent="0.25">
      <c r="B721" s="318"/>
      <c r="C721" s="318"/>
      <c r="D721" s="1375"/>
      <c r="E721" s="319"/>
      <c r="F721" s="397"/>
      <c r="G721" s="321"/>
      <c r="H721" s="543"/>
      <c r="I721" s="323"/>
      <c r="J721" s="1207"/>
      <c r="K721" s="733"/>
      <c r="L721" s="212"/>
      <c r="M721" s="201"/>
      <c r="N721" s="212"/>
      <c r="O721" s="441"/>
      <c r="P721" s="201"/>
      <c r="Q721" s="201"/>
      <c r="R721" s="318"/>
    </row>
    <row r="722" spans="2:21" ht="17.100000000000001" customHeight="1" x14ac:dyDescent="0.25">
      <c r="B722" s="1237"/>
      <c r="C722" s="391"/>
      <c r="D722" s="1379"/>
      <c r="E722" s="1275"/>
      <c r="F722" s="1246"/>
      <c r="G722" s="1213"/>
      <c r="H722" s="1213"/>
      <c r="I722" s="1214"/>
      <c r="J722" s="1215"/>
      <c r="K722" s="486"/>
      <c r="L722" s="485"/>
      <c r="M722" s="385"/>
      <c r="N722" s="425"/>
      <c r="O722" s="458"/>
      <c r="P722" s="656"/>
      <c r="Q722" s="1241"/>
      <c r="R722" s="1237"/>
    </row>
    <row r="723" spans="2:21" ht="17.100000000000001" customHeight="1" x14ac:dyDescent="0.25">
      <c r="B723" s="1237"/>
      <c r="C723" s="391"/>
      <c r="D723" s="1379"/>
      <c r="E723" s="1275"/>
      <c r="F723" s="1246"/>
      <c r="G723" s="1213"/>
      <c r="H723" s="1213"/>
      <c r="I723" s="1214"/>
      <c r="J723" s="1215"/>
      <c r="K723" s="486"/>
      <c r="L723" s="485"/>
      <c r="M723" s="385"/>
      <c r="N723" s="425"/>
      <c r="O723" s="458"/>
      <c r="P723" s="656"/>
      <c r="Q723" s="1241"/>
      <c r="R723" s="1237"/>
    </row>
    <row r="724" spans="2:21" ht="17.100000000000001" customHeight="1" x14ac:dyDescent="0.25">
      <c r="B724" s="1237"/>
      <c r="C724" s="391"/>
      <c r="D724" s="1379"/>
      <c r="E724" s="1275"/>
      <c r="F724" s="1246"/>
      <c r="G724" s="1213"/>
      <c r="H724" s="1213"/>
      <c r="I724" s="1214"/>
      <c r="J724" s="1215"/>
      <c r="K724" s="486"/>
      <c r="L724" s="485"/>
      <c r="M724" s="385"/>
      <c r="N724" s="425"/>
      <c r="O724" s="458"/>
      <c r="P724" s="656"/>
      <c r="Q724" s="1241"/>
      <c r="R724" s="1237"/>
    </row>
    <row r="725" spans="2:21" ht="17.100000000000001" customHeight="1" x14ac:dyDescent="0.25">
      <c r="B725" s="1237"/>
      <c r="C725" s="391"/>
      <c r="D725" s="1379"/>
      <c r="E725" s="1212"/>
      <c r="F725" s="392"/>
      <c r="G725" s="1213"/>
      <c r="H725" s="1213"/>
      <c r="I725" s="1214"/>
      <c r="J725" s="1215"/>
      <c r="K725" s="486"/>
      <c r="L725" s="485"/>
      <c r="M725" s="385"/>
      <c r="N725" s="425"/>
      <c r="O725" s="458"/>
      <c r="P725" s="656"/>
      <c r="Q725" s="1241"/>
      <c r="R725" s="1237"/>
    </row>
    <row r="726" spans="2:21" ht="17.100000000000001" customHeight="1" outlineLevel="1" x14ac:dyDescent="0.25">
      <c r="B726" s="74"/>
      <c r="C726" s="44" t="s">
        <v>0</v>
      </c>
      <c r="D726" s="1377">
        <f>D722</f>
        <v>0</v>
      </c>
      <c r="E726" s="75"/>
      <c r="F726" s="46"/>
      <c r="G726" s="47"/>
      <c r="H726" s="48"/>
      <c r="I726" s="49"/>
      <c r="J726" s="50">
        <f>SUM(J721:J725)</f>
        <v>0</v>
      </c>
      <c r="K726" s="655">
        <f>SUM(K721:K725)</f>
        <v>0</v>
      </c>
      <c r="L726" s="50">
        <f>SUM(L721:L725)</f>
        <v>0</v>
      </c>
      <c r="M726" s="224"/>
      <c r="N726" s="224"/>
      <c r="O726" s="436"/>
      <c r="P726" s="52"/>
      <c r="Q726" s="52"/>
      <c r="R726" s="53"/>
    </row>
    <row r="727" spans="2:21" ht="17.100000000000001" customHeight="1" x14ac:dyDescent="0.25">
      <c r="B727" s="1237"/>
      <c r="C727" s="1237"/>
      <c r="D727" s="1351"/>
      <c r="E727" s="1242"/>
      <c r="F727" s="1246"/>
      <c r="G727" s="1213"/>
      <c r="H727" s="1213"/>
      <c r="I727" s="1214"/>
      <c r="J727" s="1223"/>
      <c r="K727" s="1239"/>
      <c r="L727" s="1240"/>
      <c r="M727" s="1241"/>
      <c r="N727" s="1240"/>
      <c r="O727" s="1029"/>
      <c r="P727" s="1241"/>
      <c r="Q727" s="1241"/>
      <c r="R727" s="1237"/>
    </row>
    <row r="728" spans="2:21" s="166" customFormat="1" ht="17.100000000000001" customHeight="1" x14ac:dyDescent="0.25">
      <c r="B728" s="1350"/>
      <c r="C728" s="1350"/>
      <c r="D728" s="1359"/>
      <c r="E728" s="1352"/>
      <c r="F728" s="1353"/>
      <c r="G728" s="1353"/>
      <c r="H728" s="1354"/>
      <c r="I728" s="1353"/>
      <c r="J728" s="1354"/>
      <c r="K728" s="1355"/>
      <c r="L728" s="1356"/>
      <c r="M728" s="1357"/>
      <c r="N728" s="1356"/>
      <c r="O728" s="1360"/>
      <c r="P728" s="1361"/>
      <c r="Q728" s="1357"/>
      <c r="R728" s="1415"/>
    </row>
    <row r="729" spans="2:21" s="166" customFormat="1" ht="17.100000000000001" customHeight="1" x14ac:dyDescent="0.25">
      <c r="B729" s="1350"/>
      <c r="C729" s="1350"/>
      <c r="D729" s="1351"/>
      <c r="E729" s="1352"/>
      <c r="F729" s="1353"/>
      <c r="G729" s="1353"/>
      <c r="H729" s="1354"/>
      <c r="I729" s="1353"/>
      <c r="J729" s="1354"/>
      <c r="K729" s="1419"/>
      <c r="L729" s="1425"/>
      <c r="M729" s="1357"/>
      <c r="N729" s="1356"/>
      <c r="O729" s="1358"/>
      <c r="P729" s="1357"/>
      <c r="Q729" s="1357"/>
      <c r="R729" s="1350"/>
    </row>
    <row r="730" spans="2:21" s="166" customFormat="1" ht="17.100000000000001" customHeight="1" x14ac:dyDescent="0.25">
      <c r="B730" s="1350"/>
      <c r="C730" s="1350"/>
      <c r="D730" s="1351"/>
      <c r="E730" s="1352"/>
      <c r="F730" s="1353"/>
      <c r="G730" s="1353"/>
      <c r="H730" s="1354"/>
      <c r="I730" s="1353"/>
      <c r="J730" s="1354"/>
      <c r="K730" s="1419"/>
      <c r="L730" s="1425"/>
      <c r="M730" s="1357"/>
      <c r="N730" s="1356"/>
      <c r="O730" s="1358"/>
      <c r="P730" s="1357"/>
      <c r="Q730" s="1357"/>
      <c r="R730" s="1350"/>
    </row>
    <row r="731" spans="2:21" s="166" customFormat="1" ht="17.100000000000001" customHeight="1" x14ac:dyDescent="0.25">
      <c r="B731" s="1350"/>
      <c r="C731" s="1350"/>
      <c r="D731" s="1351"/>
      <c r="E731" s="1352"/>
      <c r="F731" s="1353"/>
      <c r="G731" s="1353"/>
      <c r="H731" s="1354"/>
      <c r="I731" s="1353"/>
      <c r="J731" s="1354"/>
      <c r="K731" s="1355"/>
      <c r="L731" s="1356"/>
      <c r="M731" s="1357"/>
      <c r="N731" s="1356"/>
      <c r="O731" s="1358"/>
      <c r="P731" s="1357"/>
      <c r="Q731" s="1357"/>
      <c r="R731" s="1350"/>
    </row>
    <row r="732" spans="2:21" ht="17.100000000000001" customHeight="1" outlineLevel="1" x14ac:dyDescent="0.25">
      <c r="B732" s="94"/>
      <c r="C732" s="44" t="s">
        <v>0</v>
      </c>
      <c r="D732" s="1377">
        <f>D728</f>
        <v>0</v>
      </c>
      <c r="E732" s="95"/>
      <c r="F732" s="46"/>
      <c r="G732" s="47"/>
      <c r="H732" s="48"/>
      <c r="I732" s="49"/>
      <c r="J732" s="275">
        <f>SUM(J727:J731)</f>
        <v>0</v>
      </c>
      <c r="K732" s="658">
        <f>SUM(K727:K731)</f>
        <v>0</v>
      </c>
      <c r="L732" s="275">
        <f>SUM(L727:L731)</f>
        <v>0</v>
      </c>
      <c r="M732" s="224"/>
      <c r="N732" s="224"/>
      <c r="O732" s="443"/>
      <c r="P732" s="97"/>
      <c r="Q732" s="97"/>
      <c r="R732" s="98"/>
      <c r="S732" s="23"/>
      <c r="T732" s="1424">
        <f>K732-J732</f>
        <v>0</v>
      </c>
      <c r="U732" s="23"/>
    </row>
    <row r="733" spans="2:21" ht="7.5" customHeight="1" x14ac:dyDescent="0.25">
      <c r="B733" s="63"/>
      <c r="C733" s="64"/>
      <c r="D733" s="64"/>
      <c r="E733" s="63"/>
      <c r="F733" s="68"/>
      <c r="G733" s="66"/>
      <c r="H733" s="68"/>
      <c r="I733" s="67"/>
      <c r="J733" s="68"/>
      <c r="K733" s="661"/>
      <c r="L733" s="23"/>
      <c r="M733" s="23"/>
      <c r="N733" s="23"/>
      <c r="O733" s="437"/>
      <c r="P733" s="71"/>
      <c r="Q733" s="71"/>
      <c r="R733" s="72"/>
    </row>
    <row r="734" spans="2:21" ht="17.100000000000001" customHeight="1" x14ac:dyDescent="0.25">
      <c r="B734" s="1428">
        <f>COUNT(B721:B733)</f>
        <v>0</v>
      </c>
      <c r="C734" s="44" t="s">
        <v>60</v>
      </c>
      <c r="D734" s="1377">
        <f>D726+D732</f>
        <v>0</v>
      </c>
      <c r="E734" s="75"/>
      <c r="F734" s="122"/>
      <c r="G734" s="76"/>
      <c r="H734" s="123"/>
      <c r="I734" s="77"/>
      <c r="J734" s="278">
        <f>J726+J732</f>
        <v>0</v>
      </c>
      <c r="K734" s="278">
        <f>K726+K732</f>
        <v>0</v>
      </c>
      <c r="L734" s="278">
        <f>L726+L732</f>
        <v>0</v>
      </c>
      <c r="M734" s="224"/>
      <c r="N734" s="224"/>
      <c r="O734" s="438"/>
      <c r="P734" s="52"/>
      <c r="Q734" s="52"/>
      <c r="R734" s="53"/>
    </row>
    <row r="735" spans="2:21" ht="7.5" customHeight="1" x14ac:dyDescent="0.25">
      <c r="B735" s="99"/>
      <c r="C735" s="99"/>
      <c r="D735" s="1381"/>
      <c r="E735" s="99"/>
      <c r="F735" s="272"/>
      <c r="G735" s="99"/>
      <c r="H735" s="272"/>
      <c r="I735" s="99"/>
      <c r="J735" s="279"/>
      <c r="K735" s="1151"/>
      <c r="O735" s="444"/>
      <c r="P735" s="99"/>
      <c r="Q735" s="99"/>
      <c r="R735" s="99"/>
    </row>
    <row r="736" spans="2:21" ht="17.100000000000001" customHeight="1" thickBot="1" x14ac:dyDescent="0.3">
      <c r="B736" s="100">
        <f>B734+B716</f>
        <v>0</v>
      </c>
      <c r="C736" s="100" t="s">
        <v>8</v>
      </c>
      <c r="D736" s="1382">
        <f>D734+D716</f>
        <v>0</v>
      </c>
      <c r="E736" s="120"/>
      <c r="F736" s="103"/>
      <c r="G736" s="104"/>
      <c r="H736" s="103"/>
      <c r="I736" s="104"/>
      <c r="J736" s="105">
        <f>J716+J734</f>
        <v>0</v>
      </c>
      <c r="K736" s="1152">
        <f>K716+K734</f>
        <v>0</v>
      </c>
      <c r="L736" s="105">
        <f>L716+L734</f>
        <v>0</v>
      </c>
      <c r="M736" s="345"/>
      <c r="N736" s="346"/>
      <c r="O736" s="445"/>
      <c r="P736" s="348"/>
      <c r="Q736" s="348"/>
      <c r="R736" s="349"/>
    </row>
    <row r="737" spans="1:31" ht="18" customHeight="1" thickTop="1" x14ac:dyDescent="0.25">
      <c r="B737" s="1662"/>
      <c r="C737" s="1662"/>
      <c r="D737" s="1662"/>
      <c r="E737" s="1662"/>
      <c r="F737" s="1662"/>
      <c r="G737" s="1662"/>
      <c r="H737" s="1662"/>
      <c r="I737" s="1662"/>
      <c r="J737" s="1662"/>
      <c r="K737" s="1662"/>
      <c r="L737" s="1663"/>
      <c r="M737" s="1663"/>
      <c r="N737" s="165"/>
    </row>
    <row r="738" spans="1:31" ht="18" customHeight="1" x14ac:dyDescent="0.25">
      <c r="B738" s="1262"/>
      <c r="C738" s="1262"/>
      <c r="D738" s="1374"/>
      <c r="E738" s="1262"/>
      <c r="F738" s="1262"/>
      <c r="G738" s="1262"/>
      <c r="H738" s="1262"/>
      <c r="I738" s="1262"/>
      <c r="J738" s="1262"/>
      <c r="K738" s="155"/>
      <c r="L738" s="1262"/>
      <c r="M738" s="1262"/>
      <c r="N738" s="165"/>
    </row>
    <row r="739" spans="1:31" ht="18" customHeight="1" x14ac:dyDescent="0.25">
      <c r="B739" s="1652" t="s">
        <v>37</v>
      </c>
      <c r="C739" s="1652"/>
      <c r="D739" s="1652"/>
      <c r="E739" s="1652"/>
      <c r="F739" s="1652"/>
      <c r="G739" s="1652"/>
      <c r="H739" s="1652"/>
      <c r="I739" s="1652"/>
      <c r="J739" s="1652"/>
      <c r="K739" s="1652"/>
      <c r="L739" s="1652"/>
      <c r="M739" s="1652"/>
      <c r="N739" s="1652"/>
      <c r="O739" s="1652"/>
      <c r="P739" s="1652"/>
      <c r="Q739" s="1652"/>
      <c r="R739" s="1652"/>
    </row>
    <row r="740" spans="1:31" ht="18" customHeight="1" x14ac:dyDescent="0.25">
      <c r="B740" s="1652" t="s">
        <v>1</v>
      </c>
      <c r="C740" s="1652"/>
      <c r="D740" s="1652"/>
      <c r="E740" s="1652"/>
      <c r="F740" s="1652"/>
      <c r="G740" s="1652"/>
      <c r="H740" s="1652"/>
      <c r="I740" s="1652"/>
      <c r="J740" s="1652"/>
      <c r="K740" s="1652"/>
      <c r="L740" s="1652"/>
      <c r="M740" s="1652"/>
      <c r="N740" s="1652"/>
      <c r="O740" s="1652"/>
      <c r="P740" s="1652"/>
      <c r="Q740" s="1652"/>
      <c r="R740" s="1652"/>
    </row>
    <row r="741" spans="1:31" ht="18" customHeight="1" x14ac:dyDescent="0.25">
      <c r="B741" s="1652" t="str">
        <f>Rekap!B3</f>
        <v>BULAN JANUARI 2020</v>
      </c>
      <c r="C741" s="1652"/>
      <c r="D741" s="1652"/>
      <c r="E741" s="1652"/>
      <c r="F741" s="1652"/>
      <c r="G741" s="1652"/>
      <c r="H741" s="1652"/>
      <c r="I741" s="1652"/>
      <c r="J741" s="1652"/>
      <c r="K741" s="1652"/>
      <c r="L741" s="1652"/>
      <c r="M741" s="1652"/>
      <c r="N741" s="1652"/>
      <c r="O741" s="1652"/>
      <c r="P741" s="1652"/>
      <c r="Q741" s="1652"/>
      <c r="R741" s="1652"/>
    </row>
    <row r="742" spans="1:31" ht="18" customHeight="1" thickBot="1" x14ac:dyDescent="0.3">
      <c r="B742" s="1653"/>
      <c r="C742" s="1653"/>
      <c r="D742" s="1653"/>
      <c r="E742" s="1653"/>
      <c r="F742" s="1653"/>
      <c r="G742" s="1653"/>
      <c r="H742" s="1653"/>
      <c r="I742" s="1653"/>
      <c r="J742" s="1653"/>
      <c r="K742" s="1653"/>
      <c r="L742" s="1653"/>
      <c r="M742" s="1653"/>
      <c r="N742" s="1653"/>
      <c r="O742" s="1653"/>
      <c r="P742" s="1653"/>
      <c r="Q742" s="1261"/>
      <c r="R742" s="29"/>
    </row>
    <row r="743" spans="1:31" ht="5.25" customHeight="1" thickTop="1" x14ac:dyDescent="0.25">
      <c r="B743" s="30"/>
      <c r="C743" s="31"/>
      <c r="D743" s="1374"/>
      <c r="E743" s="155"/>
      <c r="F743" s="1262"/>
      <c r="G743" s="1262"/>
      <c r="H743" s="1262"/>
      <c r="I743" s="1262"/>
      <c r="J743" s="155"/>
      <c r="L743" s="27"/>
      <c r="M743" s="27"/>
      <c r="N743" s="202"/>
      <c r="O743" s="446"/>
      <c r="P743" s="1262"/>
      <c r="Q743" s="1262"/>
    </row>
    <row r="744" spans="1:31" ht="17.100000000000001" customHeight="1" x14ac:dyDescent="0.25">
      <c r="B744" s="30" t="s">
        <v>15</v>
      </c>
      <c r="C744" s="31" t="s">
        <v>105</v>
      </c>
      <c r="D744" s="1374"/>
      <c r="E744" s="155"/>
      <c r="F744" s="1262"/>
      <c r="G744" s="1262"/>
      <c r="H744" s="1262"/>
      <c r="I744" s="1262"/>
      <c r="J744" s="155"/>
      <c r="L744" s="27"/>
      <c r="M744" s="27"/>
      <c r="N744" s="202"/>
      <c r="O744" s="446"/>
      <c r="P744" s="1262"/>
      <c r="Q744" s="1262"/>
    </row>
    <row r="745" spans="1:31" ht="18" customHeight="1" x14ac:dyDescent="0.25">
      <c r="B745" s="78" t="s">
        <v>22</v>
      </c>
      <c r="C745" s="79" t="str">
        <f>'BMP 4'!C52</f>
        <v>Proses sd. 2019</v>
      </c>
      <c r="D745" s="1374"/>
      <c r="E745" s="32"/>
      <c r="F745" s="33"/>
      <c r="G745" s="1262"/>
      <c r="H745" s="33"/>
      <c r="I745" s="1262"/>
      <c r="J745" s="1262"/>
      <c r="L745" s="1262"/>
      <c r="M745" s="1262"/>
    </row>
    <row r="746" spans="1:31" ht="17.100000000000001" customHeight="1" x14ac:dyDescent="0.25">
      <c r="B746" s="1654" t="s">
        <v>2</v>
      </c>
      <c r="C746" s="1654" t="s">
        <v>4</v>
      </c>
      <c r="D746" s="1643" t="s">
        <v>9</v>
      </c>
      <c r="E746" s="1655" t="s">
        <v>3</v>
      </c>
      <c r="F746" s="1656" t="s">
        <v>98</v>
      </c>
      <c r="G746" s="1657"/>
      <c r="H746" s="1657"/>
      <c r="I746" s="1657"/>
      <c r="J746" s="1658"/>
      <c r="K746" s="1664" t="s">
        <v>11</v>
      </c>
      <c r="L746" s="1659" t="s">
        <v>13</v>
      </c>
      <c r="M746" s="1660" t="s">
        <v>49</v>
      </c>
      <c r="N746" s="1660" t="s">
        <v>50</v>
      </c>
      <c r="O746" s="1661" t="s">
        <v>5</v>
      </c>
      <c r="P746" s="1643" t="s">
        <v>6</v>
      </c>
      <c r="Q746" s="1643" t="s">
        <v>61</v>
      </c>
      <c r="R746" s="1643" t="s">
        <v>7</v>
      </c>
      <c r="T746" s="1638" t="s">
        <v>128</v>
      </c>
      <c r="U746" s="1638"/>
      <c r="V746" s="1638"/>
      <c r="W746" s="1638"/>
      <c r="X746" s="1638"/>
      <c r="Y746" s="1638"/>
      <c r="Z746" s="1638"/>
      <c r="AA746" s="1638"/>
      <c r="AB746" s="1638"/>
      <c r="AC746" s="1638"/>
      <c r="AD746" s="1638"/>
      <c r="AE746" s="1638"/>
    </row>
    <row r="747" spans="1:31" ht="17.100000000000001" customHeight="1" x14ac:dyDescent="0.25">
      <c r="B747" s="1637"/>
      <c r="C747" s="1637"/>
      <c r="D747" s="1637"/>
      <c r="E747" s="1645"/>
      <c r="F747" s="1649"/>
      <c r="G747" s="1650"/>
      <c r="H747" s="1650"/>
      <c r="I747" s="1650"/>
      <c r="J747" s="1651"/>
      <c r="K747" s="1665"/>
      <c r="L747" s="1640"/>
      <c r="M747" s="1640"/>
      <c r="N747" s="1640"/>
      <c r="O747" s="1642"/>
      <c r="P747" s="1637"/>
      <c r="Q747" s="1637"/>
      <c r="R747" s="1637"/>
      <c r="T747" s="1260" t="s">
        <v>38</v>
      </c>
      <c r="U747" s="1260" t="s">
        <v>39</v>
      </c>
      <c r="V747" s="1260" t="s">
        <v>40</v>
      </c>
      <c r="W747" s="1260" t="s">
        <v>41</v>
      </c>
      <c r="X747" s="1260" t="s">
        <v>36</v>
      </c>
      <c r="Y747" s="1260" t="s">
        <v>42</v>
      </c>
      <c r="Z747" s="1260" t="s">
        <v>43</v>
      </c>
      <c r="AA747" s="1260" t="s">
        <v>44</v>
      </c>
      <c r="AB747" s="1260" t="s">
        <v>45</v>
      </c>
      <c r="AC747" s="1260" t="s">
        <v>46</v>
      </c>
      <c r="AD747" s="1260" t="s">
        <v>47</v>
      </c>
      <c r="AE747" s="1260" t="s">
        <v>48</v>
      </c>
    </row>
    <row r="748" spans="1:31" ht="17.100000000000001" customHeight="1" x14ac:dyDescent="0.25">
      <c r="B748" s="897"/>
      <c r="C748" s="898"/>
      <c r="D748" s="1375"/>
      <c r="E748" s="899"/>
      <c r="F748" s="199"/>
      <c r="G748" s="255"/>
      <c r="H748" s="268"/>
      <c r="I748" s="256"/>
      <c r="J748" s="257"/>
      <c r="K748" s="733"/>
      <c r="L748" s="200"/>
      <c r="M748" s="900"/>
      <c r="N748" s="247"/>
      <c r="O748" s="431"/>
      <c r="P748" s="247"/>
      <c r="Q748" s="247"/>
      <c r="R748" s="247"/>
      <c r="T748" s="201"/>
      <c r="U748" s="201"/>
      <c r="V748" s="201"/>
      <c r="W748" s="201"/>
      <c r="X748" s="201"/>
      <c r="Y748" s="201"/>
      <c r="Z748" s="201"/>
      <c r="AA748" s="201"/>
      <c r="AB748" s="201"/>
      <c r="AC748" s="201"/>
      <c r="AD748" s="201"/>
      <c r="AE748" s="201"/>
    </row>
    <row r="749" spans="1:31" ht="17.100000000000001" customHeight="1" x14ac:dyDescent="0.25">
      <c r="B749" s="1180"/>
      <c r="C749" s="1181"/>
      <c r="D749" s="1383"/>
      <c r="E749" s="813"/>
      <c r="F749" s="819"/>
      <c r="G749" s="781"/>
      <c r="H749" s="815"/>
      <c r="I749" s="783"/>
      <c r="J749" s="784"/>
      <c r="K749" s="785"/>
      <c r="L749" s="786"/>
      <c r="M749" s="1183"/>
      <c r="N749" s="1178"/>
      <c r="O749" s="787"/>
      <c r="P749" s="1188"/>
      <c r="Q749" s="788"/>
      <c r="R749" s="743"/>
      <c r="T749" s="744"/>
      <c r="U749" s="744"/>
      <c r="V749" s="744"/>
      <c r="W749" s="744"/>
      <c r="X749" s="744"/>
      <c r="Y749" s="1189"/>
      <c r="Z749" s="744"/>
      <c r="AA749" s="744"/>
      <c r="AB749" s="744"/>
      <c r="AC749" s="744"/>
      <c r="AD749" s="744"/>
      <c r="AE749" s="744"/>
    </row>
    <row r="750" spans="1:31" s="528" customFormat="1" ht="17.100000000000001" customHeight="1" x14ac:dyDescent="0.25">
      <c r="A750" s="1372"/>
      <c r="B750" s="1182"/>
      <c r="C750" s="743"/>
      <c r="D750" s="810"/>
      <c r="E750" s="839"/>
      <c r="F750" s="819"/>
      <c r="G750" s="781"/>
      <c r="H750" s="815"/>
      <c r="I750" s="783"/>
      <c r="J750" s="784"/>
      <c r="K750" s="785"/>
      <c r="L750" s="786"/>
      <c r="M750" s="1183"/>
      <c r="N750" s="1178"/>
      <c r="O750" s="787"/>
      <c r="P750" s="820"/>
      <c r="Q750" s="788"/>
      <c r="R750" s="743"/>
      <c r="T750" s="717"/>
      <c r="U750" s="717"/>
      <c r="V750" s="717"/>
      <c r="W750" s="717"/>
      <c r="X750" s="1184"/>
      <c r="Y750" s="1184"/>
      <c r="Z750" s="717"/>
      <c r="AA750" s="717"/>
      <c r="AB750" s="717"/>
      <c r="AC750" s="717"/>
      <c r="AD750" s="717"/>
      <c r="AE750" s="717"/>
    </row>
    <row r="751" spans="1:31" s="528" customFormat="1" ht="17.100000000000001" customHeight="1" x14ac:dyDescent="0.25">
      <c r="A751" s="1372"/>
      <c r="B751" s="1226"/>
      <c r="C751" s="1181"/>
      <c r="D751" s="1384"/>
      <c r="E751" s="839"/>
      <c r="F751" s="814"/>
      <c r="G751" s="781"/>
      <c r="H751" s="815"/>
      <c r="I751" s="783"/>
      <c r="J751" s="784"/>
      <c r="K751" s="785"/>
      <c r="L751" s="786"/>
      <c r="M751" s="1183"/>
      <c r="N751" s="1178"/>
      <c r="O751" s="787"/>
      <c r="P751" s="820"/>
      <c r="Q751" s="788"/>
      <c r="R751" s="743"/>
      <c r="T751" s="1227"/>
      <c r="U751" s="1227"/>
      <c r="V751" s="1227"/>
      <c r="W751" s="1227"/>
      <c r="X751" s="1228"/>
      <c r="Y751" s="1228"/>
      <c r="Z751" s="1228"/>
      <c r="AA751" s="1227"/>
      <c r="AB751" s="1227"/>
      <c r="AC751" s="1227"/>
      <c r="AD751" s="1227"/>
      <c r="AE751" s="1227"/>
    </row>
    <row r="752" spans="1:31" ht="17.100000000000001" customHeight="1" x14ac:dyDescent="0.25">
      <c r="B752" s="915"/>
      <c r="C752" s="527"/>
      <c r="D752" s="1385"/>
      <c r="E752" s="917"/>
      <c r="F752" s="816"/>
      <c r="G752" s="501"/>
      <c r="H752" s="817"/>
      <c r="I752" s="503"/>
      <c r="J752" s="792"/>
      <c r="K752" s="504"/>
      <c r="L752" s="795"/>
      <c r="M752" s="794"/>
      <c r="N752" s="795"/>
      <c r="O752" s="796"/>
      <c r="P752" s="797"/>
      <c r="Q752" s="797"/>
      <c r="R752" s="818"/>
      <c r="T752" s="747"/>
      <c r="U752" s="747"/>
      <c r="V752" s="747"/>
      <c r="W752" s="747"/>
      <c r="X752" s="748"/>
      <c r="Y752" s="747"/>
      <c r="Z752" s="747"/>
      <c r="AA752" s="747"/>
      <c r="AB752" s="747"/>
      <c r="AC752" s="747"/>
      <c r="AD752" s="747"/>
      <c r="AE752" s="747"/>
    </row>
    <row r="753" spans="1:31" ht="17.100000000000001" customHeight="1" x14ac:dyDescent="0.25">
      <c r="B753" s="74"/>
      <c r="C753" s="44" t="s">
        <v>0</v>
      </c>
      <c r="D753" s="1377">
        <f>D749</f>
        <v>0</v>
      </c>
      <c r="E753" s="75"/>
      <c r="F753" s="122"/>
      <c r="G753" s="76"/>
      <c r="H753" s="123"/>
      <c r="I753" s="77"/>
      <c r="J753" s="50">
        <f>SUM(J748:J752)</f>
        <v>0</v>
      </c>
      <c r="K753" s="50">
        <f>SUM(K748:K752)</f>
        <v>0</v>
      </c>
      <c r="L753" s="50">
        <f>SUM(L748:L752)</f>
        <v>0</v>
      </c>
      <c r="M753" s="224"/>
      <c r="N753" s="224"/>
      <c r="O753" s="432"/>
      <c r="P753" s="52"/>
      <c r="Q753" s="52"/>
      <c r="R753" s="53"/>
      <c r="T753" s="750"/>
      <c r="U753" s="750"/>
      <c r="V753" s="750"/>
      <c r="W753" s="750"/>
      <c r="X753" s="750"/>
      <c r="Y753" s="750"/>
      <c r="Z753" s="750"/>
      <c r="AA753" s="750"/>
      <c r="AB753" s="750"/>
      <c r="AC753" s="750"/>
      <c r="AD753" s="750"/>
      <c r="AE753" s="750"/>
    </row>
    <row r="754" spans="1:31" ht="17.100000000000001" customHeight="1" x14ac:dyDescent="0.25">
      <c r="B754" s="318"/>
      <c r="C754" s="318"/>
      <c r="D754" s="1375"/>
      <c r="E754" s="319"/>
      <c r="F754" s="397"/>
      <c r="G754" s="321"/>
      <c r="H754" s="543"/>
      <c r="I754" s="323"/>
      <c r="J754" s="324"/>
      <c r="K754" s="733"/>
      <c r="L754" s="212"/>
      <c r="M754" s="201"/>
      <c r="N754" s="212"/>
      <c r="O754" s="431"/>
      <c r="P754" s="201"/>
      <c r="Q754" s="201"/>
      <c r="R754" s="318"/>
      <c r="T754" s="753"/>
      <c r="U754" s="753"/>
      <c r="V754" s="753"/>
      <c r="W754" s="753"/>
      <c r="X754" s="753"/>
      <c r="Y754" s="753"/>
      <c r="Z754" s="753"/>
      <c r="AA754" s="753"/>
      <c r="AB754" s="753"/>
      <c r="AC754" s="753"/>
      <c r="AD754" s="753"/>
      <c r="AE754" s="753"/>
    </row>
    <row r="755" spans="1:31" ht="17.100000000000001" customHeight="1" x14ac:dyDescent="0.25">
      <c r="B755" s="724"/>
      <c r="C755" s="724"/>
      <c r="D755" s="810"/>
      <c r="E755" s="723"/>
      <c r="F755" s="727"/>
      <c r="G755" s="901"/>
      <c r="H755" s="728"/>
      <c r="I755" s="902"/>
      <c r="J755" s="903"/>
      <c r="K755" s="1146"/>
      <c r="L755" s="701"/>
      <c r="M755" s="753"/>
      <c r="N755" s="701"/>
      <c r="O755" s="767"/>
      <c r="P755" s="753"/>
      <c r="Q755" s="753"/>
      <c r="R755" s="724"/>
      <c r="T755" s="753"/>
      <c r="U755" s="753"/>
      <c r="V755" s="753"/>
      <c r="W755" s="753"/>
      <c r="X755" s="753"/>
      <c r="Y755" s="753"/>
      <c r="Z755" s="753"/>
      <c r="AA755" s="753"/>
      <c r="AB755" s="753"/>
      <c r="AC755" s="753"/>
      <c r="AD755" s="753"/>
      <c r="AE755" s="753"/>
    </row>
    <row r="756" spans="1:31" ht="17.100000000000001" customHeight="1" x14ac:dyDescent="0.25">
      <c r="B756" s="1237"/>
      <c r="C756" s="1237"/>
      <c r="D756" s="1351"/>
      <c r="E756" s="1348"/>
      <c r="F756" s="1429"/>
      <c r="G756" s="1430"/>
      <c r="H756" s="1431"/>
      <c r="I756" s="1432"/>
      <c r="J756" s="1028"/>
      <c r="K756" s="1239"/>
      <c r="L756" s="1240"/>
      <c r="M756" s="1241"/>
      <c r="N756" s="1240"/>
      <c r="O756" s="1018"/>
      <c r="P756" s="1241"/>
      <c r="Q756" s="1241"/>
      <c r="R756" s="1237"/>
      <c r="T756" s="1241"/>
      <c r="U756" s="1241"/>
      <c r="V756" s="1241"/>
      <c r="W756" s="1241"/>
      <c r="X756" s="1241"/>
      <c r="Y756" s="1241"/>
      <c r="Z756" s="1241"/>
      <c r="AA756" s="1241"/>
      <c r="AB756" s="1241"/>
      <c r="AC756" s="1241"/>
      <c r="AD756" s="1241"/>
      <c r="AE756" s="1241"/>
    </row>
    <row r="757" spans="1:31" ht="17.100000000000001" customHeight="1" x14ac:dyDescent="0.25">
      <c r="B757" s="724"/>
      <c r="C757" s="724"/>
      <c r="D757" s="810"/>
      <c r="E757" s="723"/>
      <c r="F757" s="727"/>
      <c r="G757" s="901"/>
      <c r="H757" s="728"/>
      <c r="I757" s="902"/>
      <c r="J757" s="903"/>
      <c r="K757" s="1146"/>
      <c r="L757" s="701"/>
      <c r="M757" s="753"/>
      <c r="N757" s="701"/>
      <c r="O757" s="767"/>
      <c r="P757" s="753"/>
      <c r="Q757" s="753"/>
      <c r="R757" s="724"/>
      <c r="T757" s="753"/>
      <c r="U757" s="753"/>
      <c r="V757" s="753"/>
      <c r="W757" s="753"/>
      <c r="X757" s="753"/>
      <c r="Y757" s="753"/>
      <c r="Z757" s="753"/>
      <c r="AA757" s="753"/>
      <c r="AB757" s="753"/>
      <c r="AC757" s="753"/>
      <c r="AD757" s="753"/>
      <c r="AE757" s="753"/>
    </row>
    <row r="758" spans="1:31" ht="17.100000000000001" customHeight="1" x14ac:dyDescent="0.25">
      <c r="B758" s="344"/>
      <c r="C758" s="344"/>
      <c r="D758" s="1376"/>
      <c r="E758" s="338"/>
      <c r="F758" s="399"/>
      <c r="G758" s="400"/>
      <c r="H758" s="401"/>
      <c r="I758" s="402"/>
      <c r="J758" s="403"/>
      <c r="K758" s="635"/>
      <c r="L758" s="350"/>
      <c r="M758" s="404"/>
      <c r="N758" s="350"/>
      <c r="O758" s="507"/>
      <c r="P758" s="353"/>
      <c r="Q758" s="353"/>
      <c r="R758" s="355"/>
      <c r="T758" s="747"/>
      <c r="U758" s="747"/>
      <c r="V758" s="747"/>
      <c r="W758" s="747"/>
      <c r="X758" s="748"/>
      <c r="Y758" s="747"/>
      <c r="Z758" s="747"/>
      <c r="AA758" s="747"/>
      <c r="AB758" s="747"/>
      <c r="AC758" s="747"/>
      <c r="AD758" s="747"/>
      <c r="AE758" s="747"/>
    </row>
    <row r="759" spans="1:31" ht="17.100000000000001" customHeight="1" outlineLevel="1" x14ac:dyDescent="0.25">
      <c r="B759" s="94"/>
      <c r="C759" s="44" t="s">
        <v>0</v>
      </c>
      <c r="D759" s="1377">
        <f>D755</f>
        <v>0</v>
      </c>
      <c r="E759" s="95"/>
      <c r="F759" s="46"/>
      <c r="G759" s="47"/>
      <c r="H759" s="48"/>
      <c r="I759" s="49"/>
      <c r="J759" s="275">
        <f>SUM(J754:J758)</f>
        <v>0</v>
      </c>
      <c r="K759" s="658">
        <f>SUM(K754:K758)</f>
        <v>0</v>
      </c>
      <c r="L759" s="275">
        <f>SUM(L754:L758)</f>
        <v>0</v>
      </c>
      <c r="M759" s="224"/>
      <c r="N759" s="224"/>
      <c r="O759" s="435"/>
      <c r="P759" s="97"/>
      <c r="Q759" s="97"/>
      <c r="R759" s="98"/>
      <c r="S759" s="23"/>
      <c r="T759" s="750"/>
      <c r="U759" s="750"/>
      <c r="V759" s="750"/>
      <c r="W759" s="750"/>
      <c r="X759" s="750"/>
      <c r="Y759" s="750"/>
      <c r="Z759" s="750"/>
      <c r="AA759" s="750"/>
      <c r="AB759" s="750"/>
      <c r="AC759" s="750"/>
      <c r="AD759" s="750"/>
      <c r="AE759" s="750"/>
    </row>
    <row r="760" spans="1:31" ht="7.5" customHeight="1" x14ac:dyDescent="0.25">
      <c r="B760" s="63"/>
      <c r="C760" s="64"/>
      <c r="D760" s="64"/>
      <c r="E760" s="63"/>
      <c r="F760" s="65"/>
      <c r="G760" s="66"/>
      <c r="H760" s="65"/>
      <c r="I760" s="67"/>
      <c r="J760" s="68"/>
      <c r="K760" s="661"/>
      <c r="L760" s="69"/>
      <c r="M760" s="69"/>
      <c r="N760" s="69"/>
      <c r="O760" s="437"/>
      <c r="P760" s="71"/>
      <c r="Q760" s="71"/>
      <c r="R760" s="72"/>
      <c r="T760" s="498"/>
      <c r="U760" s="498"/>
      <c r="V760" s="498"/>
      <c r="W760" s="498"/>
      <c r="X760" s="498"/>
      <c r="Y760" s="498"/>
      <c r="Z760" s="498"/>
      <c r="AA760" s="498"/>
      <c r="AB760" s="498"/>
      <c r="AC760" s="498"/>
      <c r="AD760" s="498"/>
      <c r="AE760" s="498"/>
    </row>
    <row r="761" spans="1:31" ht="17.100000000000001" customHeight="1" outlineLevel="1" x14ac:dyDescent="0.25">
      <c r="B761" s="1428">
        <f>COUNT(B748:B760)</f>
        <v>0</v>
      </c>
      <c r="C761" s="44" t="s">
        <v>59</v>
      </c>
      <c r="D761" s="1377">
        <f>D753+D759</f>
        <v>0</v>
      </c>
      <c r="E761" s="75"/>
      <c r="F761" s="122"/>
      <c r="G761" s="76"/>
      <c r="H761" s="123"/>
      <c r="I761" s="77"/>
      <c r="J761" s="297">
        <f>J753+J759</f>
        <v>0</v>
      </c>
      <c r="K761" s="1154">
        <f>K753+K759</f>
        <v>0</v>
      </c>
      <c r="L761" s="297">
        <f>L753+L759</f>
        <v>0</v>
      </c>
      <c r="M761" s="224"/>
      <c r="N761" s="224"/>
      <c r="O761" s="438"/>
      <c r="P761" s="52"/>
      <c r="Q761" s="52"/>
      <c r="R761" s="53"/>
      <c r="T761" s="178">
        <f t="shared" ref="T761:AE761" si="0">SUM(T748:T760)</f>
        <v>0</v>
      </c>
      <c r="U761" s="178">
        <f t="shared" si="0"/>
        <v>0</v>
      </c>
      <c r="V761" s="178">
        <f t="shared" si="0"/>
        <v>0</v>
      </c>
      <c r="W761" s="178">
        <f t="shared" si="0"/>
        <v>0</v>
      </c>
      <c r="X761" s="178">
        <f t="shared" si="0"/>
        <v>0</v>
      </c>
      <c r="Y761" s="178">
        <f t="shared" si="0"/>
        <v>0</v>
      </c>
      <c r="Z761" s="178">
        <f t="shared" si="0"/>
        <v>0</v>
      </c>
      <c r="AA761" s="178">
        <f t="shared" si="0"/>
        <v>0</v>
      </c>
      <c r="AB761" s="178">
        <f t="shared" si="0"/>
        <v>0</v>
      </c>
      <c r="AC761" s="178">
        <f t="shared" si="0"/>
        <v>0</v>
      </c>
      <c r="AD761" s="178">
        <f t="shared" si="0"/>
        <v>0</v>
      </c>
      <c r="AE761" s="178">
        <f t="shared" si="0"/>
        <v>0</v>
      </c>
    </row>
    <row r="762" spans="1:31" s="23" customFormat="1" ht="18" customHeight="1" x14ac:dyDescent="0.25">
      <c r="A762" s="164"/>
      <c r="B762" s="284"/>
      <c r="C762" s="284"/>
      <c r="D762" s="1386"/>
      <c r="E762" s="124"/>
      <c r="F762" s="125"/>
      <c r="G762" s="126"/>
      <c r="H762" s="125"/>
      <c r="I762" s="126"/>
      <c r="J762" s="157"/>
      <c r="K762" s="157"/>
      <c r="L762" s="127"/>
      <c r="M762" s="176"/>
      <c r="N762" s="204"/>
      <c r="O762" s="439"/>
      <c r="P762" s="126"/>
      <c r="Q762" s="126"/>
      <c r="R762" s="129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 spans="1:31" ht="17.100000000000001" customHeight="1" x14ac:dyDescent="0.25">
      <c r="B763" s="78" t="s">
        <v>23</v>
      </c>
      <c r="C763" s="79" t="str">
        <f>'BMP 4'!C70</f>
        <v>Proses th. 2020</v>
      </c>
      <c r="D763" s="234"/>
      <c r="E763" s="234"/>
      <c r="F763" s="81"/>
      <c r="G763" s="80"/>
      <c r="H763" s="81"/>
      <c r="I763" s="80"/>
      <c r="J763" s="80"/>
      <c r="K763" s="1150"/>
      <c r="O763" s="440"/>
      <c r="P763" s="80"/>
      <c r="Q763" s="80"/>
      <c r="R763" s="83"/>
    </row>
    <row r="764" spans="1:31" ht="17.100000000000001" customHeight="1" x14ac:dyDescent="0.25">
      <c r="B764" s="1654" t="s">
        <v>2</v>
      </c>
      <c r="C764" s="1654" t="s">
        <v>4</v>
      </c>
      <c r="D764" s="1643" t="s">
        <v>9</v>
      </c>
      <c r="E764" s="1655" t="s">
        <v>3</v>
      </c>
      <c r="F764" s="1656" t="s">
        <v>98</v>
      </c>
      <c r="G764" s="1657"/>
      <c r="H764" s="1657"/>
      <c r="I764" s="1657"/>
      <c r="J764" s="1658"/>
      <c r="K764" s="1664" t="s">
        <v>11</v>
      </c>
      <c r="L764" s="1659" t="s">
        <v>13</v>
      </c>
      <c r="M764" s="1660" t="s">
        <v>49</v>
      </c>
      <c r="N764" s="1660" t="s">
        <v>50</v>
      </c>
      <c r="O764" s="1661" t="s">
        <v>5</v>
      </c>
      <c r="P764" s="1643" t="s">
        <v>6</v>
      </c>
      <c r="Q764" s="1643" t="s">
        <v>61</v>
      </c>
      <c r="R764" s="1643" t="s">
        <v>7</v>
      </c>
      <c r="T764" s="1638" t="s">
        <v>128</v>
      </c>
      <c r="U764" s="1638"/>
      <c r="V764" s="1638"/>
      <c r="W764" s="1638"/>
      <c r="X764" s="1638"/>
      <c r="Y764" s="1638"/>
      <c r="Z764" s="1638"/>
      <c r="AA764" s="1638"/>
      <c r="AB764" s="1638"/>
      <c r="AC764" s="1638"/>
      <c r="AD764" s="1638"/>
      <c r="AE764" s="1638"/>
    </row>
    <row r="765" spans="1:31" ht="17.100000000000001" customHeight="1" x14ac:dyDescent="0.25">
      <c r="B765" s="1637"/>
      <c r="C765" s="1637"/>
      <c r="D765" s="1637"/>
      <c r="E765" s="1645"/>
      <c r="F765" s="1649"/>
      <c r="G765" s="1650"/>
      <c r="H765" s="1650"/>
      <c r="I765" s="1650"/>
      <c r="J765" s="1651"/>
      <c r="K765" s="1665"/>
      <c r="L765" s="1640"/>
      <c r="M765" s="1640"/>
      <c r="N765" s="1640"/>
      <c r="O765" s="1642"/>
      <c r="P765" s="1637"/>
      <c r="Q765" s="1637"/>
      <c r="R765" s="1637"/>
      <c r="T765" s="1260" t="s">
        <v>38</v>
      </c>
      <c r="U765" s="1260" t="s">
        <v>39</v>
      </c>
      <c r="V765" s="1260" t="s">
        <v>40</v>
      </c>
      <c r="W765" s="1260" t="s">
        <v>41</v>
      </c>
      <c r="X765" s="1260" t="s">
        <v>36</v>
      </c>
      <c r="Y765" s="1260" t="s">
        <v>42</v>
      </c>
      <c r="Z765" s="1260" t="s">
        <v>43</v>
      </c>
      <c r="AA765" s="1260" t="s">
        <v>44</v>
      </c>
      <c r="AB765" s="1260" t="s">
        <v>45</v>
      </c>
      <c r="AC765" s="1260" t="s">
        <v>46</v>
      </c>
      <c r="AD765" s="1260" t="s">
        <v>47</v>
      </c>
      <c r="AE765" s="1260" t="s">
        <v>48</v>
      </c>
    </row>
    <row r="766" spans="1:31" ht="17.100000000000001" customHeight="1" outlineLevel="1" x14ac:dyDescent="0.25">
      <c r="B766" s="261"/>
      <c r="C766" s="261"/>
      <c r="D766" s="1379"/>
      <c r="E766" s="219"/>
      <c r="F766" s="299"/>
      <c r="G766" s="196"/>
      <c r="H766" s="302"/>
      <c r="I766" s="197"/>
      <c r="J766" s="285"/>
      <c r="K766" s="1155"/>
      <c r="L766" s="315"/>
      <c r="M766" s="232"/>
      <c r="N766" s="231"/>
      <c r="O766" s="450"/>
      <c r="P766" s="232"/>
      <c r="Q766" s="232"/>
      <c r="R766" s="261"/>
      <c r="S766" s="23"/>
      <c r="T766" s="249"/>
      <c r="U766" s="249"/>
      <c r="V766" s="249"/>
      <c r="W766" s="249"/>
      <c r="X766" s="250"/>
      <c r="Y766" s="249"/>
      <c r="Z766" s="249"/>
      <c r="AA766" s="249"/>
      <c r="AB766" s="249"/>
      <c r="AC766" s="249"/>
      <c r="AD766" s="249"/>
      <c r="AE766" s="249"/>
    </row>
    <row r="767" spans="1:31" ht="17.100000000000001" customHeight="1" outlineLevel="1" x14ac:dyDescent="0.25">
      <c r="B767" s="1237"/>
      <c r="C767" s="1330"/>
      <c r="D767" s="1387"/>
      <c r="E767" s="1275"/>
      <c r="F767" s="1246"/>
      <c r="G767" s="1213"/>
      <c r="H767" s="1213"/>
      <c r="I767" s="1214"/>
      <c r="J767" s="1215"/>
      <c r="K767" s="1282"/>
      <c r="L767" s="1326"/>
      <c r="M767" s="1070"/>
      <c r="N767" s="1216"/>
      <c r="O767" s="1231"/>
      <c r="P767" s="1216"/>
      <c r="Q767" s="1216"/>
      <c r="R767" s="802"/>
      <c r="S767" s="23"/>
      <c r="T767" s="583"/>
      <c r="U767" s="583"/>
      <c r="V767" s="583"/>
      <c r="W767" s="583"/>
      <c r="X767" s="584"/>
      <c r="Y767" s="583"/>
      <c r="Z767" s="583"/>
      <c r="AA767" s="583"/>
      <c r="AB767" s="583"/>
      <c r="AC767" s="583"/>
      <c r="AD767" s="583"/>
      <c r="AE767" s="583"/>
    </row>
    <row r="768" spans="1:31" ht="17.100000000000001" customHeight="1" x14ac:dyDescent="0.25">
      <c r="B768" s="523"/>
      <c r="C768" s="1237"/>
      <c r="D768" s="1351"/>
      <c r="E768" s="1275"/>
      <c r="F768" s="1246"/>
      <c r="G768" s="1213"/>
      <c r="H768" s="1213"/>
      <c r="I768" s="1214"/>
      <c r="J768" s="1215"/>
      <c r="K768" s="1239"/>
      <c r="L768" s="1326"/>
      <c r="M768" s="1070"/>
      <c r="N768" s="1216"/>
      <c r="O768" s="1231"/>
      <c r="P768" s="1216"/>
      <c r="Q768" s="1216"/>
      <c r="R768" s="802"/>
      <c r="T768" s="1292"/>
      <c r="U768" s="1292"/>
      <c r="V768" s="1292"/>
      <c r="W768" s="1292"/>
      <c r="X768" s="1293"/>
      <c r="Y768" s="1292"/>
      <c r="Z768" s="1292"/>
      <c r="AA768" s="1292"/>
      <c r="AB768" s="1292"/>
      <c r="AC768" s="1292"/>
      <c r="AD768" s="583"/>
      <c r="AE768" s="1292"/>
    </row>
    <row r="769" spans="1:31" ht="17.100000000000001" customHeight="1" x14ac:dyDescent="0.25">
      <c r="B769" s="523"/>
      <c r="C769" s="1237"/>
      <c r="D769" s="1351"/>
      <c r="E769" s="1275"/>
      <c r="F769" s="1246"/>
      <c r="G769" s="1213"/>
      <c r="H769" s="1213"/>
      <c r="I769" s="1214"/>
      <c r="J769" s="1215"/>
      <c r="K769" s="1239"/>
      <c r="L769" s="1326"/>
      <c r="M769" s="1070"/>
      <c r="N769" s="1216"/>
      <c r="O769" s="1231"/>
      <c r="P769" s="1216"/>
      <c r="Q769" s="1216"/>
      <c r="R769" s="802"/>
      <c r="T769" s="1292"/>
      <c r="U769" s="1292"/>
      <c r="V769" s="1292"/>
      <c r="W769" s="1292"/>
      <c r="X769" s="1293"/>
      <c r="Y769" s="1292"/>
      <c r="Z769" s="1292"/>
      <c r="AA769" s="1292"/>
      <c r="AB769" s="1292"/>
      <c r="AC769" s="1292"/>
      <c r="AD769" s="583"/>
      <c r="AE769" s="1292"/>
    </row>
    <row r="770" spans="1:31" ht="17.100000000000001" customHeight="1" x14ac:dyDescent="0.25">
      <c r="B770" s="142"/>
      <c r="C770" s="142"/>
      <c r="D770" s="1389"/>
      <c r="E770" s="263"/>
      <c r="F770" s="300"/>
      <c r="G770" s="290"/>
      <c r="H770" s="303"/>
      <c r="I770" s="291"/>
      <c r="J770" s="306"/>
      <c r="K770" s="660"/>
      <c r="L770" s="314"/>
      <c r="M770" s="144"/>
      <c r="N770" s="292"/>
      <c r="O770" s="451"/>
      <c r="P770" s="294"/>
      <c r="Q770" s="294"/>
      <c r="R770" s="295"/>
      <c r="T770" s="701"/>
      <c r="U770" s="701"/>
      <c r="V770" s="701"/>
      <c r="W770" s="701"/>
      <c r="X770" s="701"/>
      <c r="Y770" s="701"/>
      <c r="Z770" s="701"/>
      <c r="AA770" s="701"/>
      <c r="AB770" s="701"/>
      <c r="AC770" s="701"/>
      <c r="AD770" s="701"/>
      <c r="AE770" s="701"/>
    </row>
    <row r="771" spans="1:31" ht="17.100000000000001" customHeight="1" x14ac:dyDescent="0.25">
      <c r="B771" s="94"/>
      <c r="C771" s="44" t="s">
        <v>0</v>
      </c>
      <c r="D771" s="1377">
        <f>D767</f>
        <v>0</v>
      </c>
      <c r="E771" s="95"/>
      <c r="F771" s="46"/>
      <c r="G771" s="47"/>
      <c r="H771" s="48"/>
      <c r="I771" s="49"/>
      <c r="J771" s="275">
        <f>SUM(J766:J770)</f>
        <v>0</v>
      </c>
      <c r="K771" s="658">
        <f>SUM(K766:K770)</f>
        <v>0</v>
      </c>
      <c r="L771" s="275">
        <f>SUM(L766:L770)</f>
        <v>0</v>
      </c>
      <c r="M771" s="443"/>
      <c r="N771" s="97"/>
      <c r="O771" s="443"/>
      <c r="P771" s="97"/>
      <c r="Q771" s="97"/>
      <c r="R771" s="98"/>
      <c r="T771" s="750"/>
      <c r="U771" s="750"/>
      <c r="V771" s="750"/>
      <c r="W771" s="750"/>
      <c r="X771" s="750"/>
      <c r="Y771" s="750"/>
      <c r="Z771" s="750"/>
      <c r="AA771" s="750"/>
      <c r="AB771" s="750"/>
      <c r="AC771" s="750"/>
      <c r="AD771" s="750"/>
      <c r="AE771" s="750"/>
    </row>
    <row r="772" spans="1:31" ht="17.100000000000001" customHeight="1" outlineLevel="1" x14ac:dyDescent="0.25">
      <c r="B772" s="34"/>
      <c r="C772" s="34"/>
      <c r="D772" s="1390"/>
      <c r="E772" s="85"/>
      <c r="F772" s="269"/>
      <c r="G772" s="86"/>
      <c r="H772" s="273"/>
      <c r="I772" s="87"/>
      <c r="J772" s="88"/>
      <c r="K772" s="580"/>
      <c r="L772" s="313"/>
      <c r="M772" s="152"/>
      <c r="N772" s="213"/>
      <c r="O772" s="431"/>
      <c r="P772" s="37"/>
      <c r="Q772" s="37"/>
      <c r="R772" s="34"/>
      <c r="T772" s="747"/>
      <c r="U772" s="747"/>
      <c r="V772" s="747"/>
      <c r="W772" s="747"/>
      <c r="X772" s="748"/>
      <c r="Y772" s="747"/>
      <c r="Z772" s="747"/>
      <c r="AA772" s="747"/>
      <c r="AB772" s="747"/>
      <c r="AC772" s="747"/>
      <c r="AD772" s="747"/>
      <c r="AE772" s="747"/>
    </row>
    <row r="773" spans="1:31" s="23" customFormat="1" ht="17.100000000000001" customHeight="1" x14ac:dyDescent="0.25">
      <c r="A773" s="164"/>
      <c r="B773" s="91"/>
      <c r="C773" s="54"/>
      <c r="D773" s="1391"/>
      <c r="E773" s="55"/>
      <c r="F773" s="56"/>
      <c r="G773" s="90"/>
      <c r="H773" s="58"/>
      <c r="I773" s="90"/>
      <c r="J773" s="264"/>
      <c r="K773" s="657"/>
      <c r="L773" s="312"/>
      <c r="M773" s="139"/>
      <c r="N773" s="207"/>
      <c r="O773" s="434"/>
      <c r="P773" s="62"/>
      <c r="Q773" s="62"/>
      <c r="R773" s="92"/>
      <c r="S773" s="22"/>
      <c r="T773" s="747"/>
      <c r="U773" s="747"/>
      <c r="V773" s="747"/>
      <c r="W773" s="747"/>
      <c r="X773" s="748"/>
      <c r="Y773" s="747"/>
      <c r="Z773" s="747"/>
      <c r="AA773" s="747"/>
      <c r="AB773" s="747"/>
      <c r="AC773" s="747"/>
      <c r="AD773" s="747"/>
      <c r="AE773" s="747"/>
    </row>
    <row r="774" spans="1:31" s="23" customFormat="1" ht="17.100000000000001" customHeight="1" x14ac:dyDescent="0.25">
      <c r="A774" s="164"/>
      <c r="B774" s="1451"/>
      <c r="C774" s="1237"/>
      <c r="D774" s="1351"/>
      <c r="E774" s="1238"/>
      <c r="F774" s="1436"/>
      <c r="G774" s="1449"/>
      <c r="H774" s="1438"/>
      <c r="I774" s="1449"/>
      <c r="J774" s="1038"/>
      <c r="K774" s="1440"/>
      <c r="L774" s="1434"/>
      <c r="M774" s="1255"/>
      <c r="N774" s="914"/>
      <c r="O774" s="1018"/>
      <c r="P774" s="1251"/>
      <c r="Q774" s="1251"/>
      <c r="R774" s="1020"/>
      <c r="S774" s="22"/>
      <c r="T774" s="1292"/>
      <c r="U774" s="1292"/>
      <c r="V774" s="1292"/>
      <c r="W774" s="1292"/>
      <c r="X774" s="1293"/>
      <c r="Y774" s="1292"/>
      <c r="Z774" s="1292"/>
      <c r="AA774" s="1292"/>
      <c r="AB774" s="1292"/>
      <c r="AC774" s="1292"/>
      <c r="AD774" s="1292"/>
      <c r="AE774" s="1292"/>
    </row>
    <row r="775" spans="1:31" s="23" customFormat="1" ht="17.100000000000001" customHeight="1" x14ac:dyDescent="0.25">
      <c r="A775" s="164"/>
      <c r="B775" s="740"/>
      <c r="C775" s="724"/>
      <c r="D775" s="810"/>
      <c r="E775" s="725"/>
      <c r="F775" s="757"/>
      <c r="G775" s="774"/>
      <c r="H775" s="758"/>
      <c r="I775" s="774"/>
      <c r="J775" s="775"/>
      <c r="K775" s="752"/>
      <c r="L775" s="913"/>
      <c r="M775" s="811"/>
      <c r="N775" s="914"/>
      <c r="O775" s="767"/>
      <c r="P775" s="732"/>
      <c r="Q775" s="732"/>
      <c r="R775" s="772"/>
      <c r="S775" s="22"/>
      <c r="T775" s="747"/>
      <c r="U775" s="747"/>
      <c r="V775" s="747"/>
      <c r="W775" s="747"/>
      <c r="X775" s="748"/>
      <c r="Y775" s="747"/>
      <c r="Z775" s="747"/>
      <c r="AA775" s="747"/>
      <c r="AB775" s="747"/>
      <c r="AC775" s="747"/>
      <c r="AD775" s="747"/>
      <c r="AE775" s="747"/>
    </row>
    <row r="776" spans="1:31" ht="17.100000000000001" customHeight="1" x14ac:dyDescent="0.25">
      <c r="B776" s="91"/>
      <c r="C776" s="54"/>
      <c r="D776" s="1391"/>
      <c r="E776" s="55"/>
      <c r="F776" s="56"/>
      <c r="G776" s="90"/>
      <c r="H776" s="58"/>
      <c r="I776" s="90"/>
      <c r="J776" s="264"/>
      <c r="K776" s="657"/>
      <c r="L776" s="312"/>
      <c r="M776" s="139"/>
      <c r="N776" s="251"/>
      <c r="O776" s="434"/>
      <c r="P776" s="62"/>
      <c r="Q776" s="62"/>
      <c r="R776" s="92"/>
      <c r="S776" s="1"/>
      <c r="T776" s="747"/>
      <c r="U776" s="747"/>
      <c r="V776" s="747"/>
      <c r="W776" s="747"/>
      <c r="X776" s="748"/>
      <c r="Y776" s="747"/>
      <c r="Z776" s="747"/>
      <c r="AA776" s="747"/>
      <c r="AB776" s="747"/>
      <c r="AC776" s="747"/>
      <c r="AD776" s="747"/>
      <c r="AE776" s="747"/>
    </row>
    <row r="777" spans="1:31" ht="17.100000000000001" customHeight="1" x14ac:dyDescent="0.25">
      <c r="B777" s="94"/>
      <c r="C777" s="44" t="s">
        <v>0</v>
      </c>
      <c r="D777" s="1377">
        <f>D773</f>
        <v>0</v>
      </c>
      <c r="E777" s="95"/>
      <c r="F777" s="46"/>
      <c r="G777" s="47"/>
      <c r="H777" s="48"/>
      <c r="I777" s="49"/>
      <c r="J777" s="275">
        <f>SUM(J772:J776)</f>
        <v>0</v>
      </c>
      <c r="K777" s="658">
        <f>SUM(K772:K776)</f>
        <v>0</v>
      </c>
      <c r="L777" s="275">
        <f>SUM(L772:L776)</f>
        <v>0</v>
      </c>
      <c r="M777" s="443"/>
      <c r="N777" s="97"/>
      <c r="O777" s="435"/>
      <c r="P777" s="97"/>
      <c r="Q777" s="97"/>
      <c r="R777" s="98"/>
      <c r="S777" s="23"/>
      <c r="T777" s="750"/>
      <c r="U777" s="750"/>
      <c r="V777" s="750"/>
      <c r="W777" s="750"/>
      <c r="X777" s="750"/>
      <c r="Y777" s="750"/>
      <c r="Z777" s="750"/>
      <c r="AA777" s="750"/>
      <c r="AB777" s="750"/>
      <c r="AC777" s="750"/>
      <c r="AD777" s="750"/>
      <c r="AE777" s="750"/>
    </row>
    <row r="778" spans="1:31" ht="7.5" customHeight="1" x14ac:dyDescent="0.25">
      <c r="F778" s="301"/>
      <c r="H778" s="301"/>
      <c r="J778" s="301"/>
      <c r="L778" s="305"/>
      <c r="T778" s="350"/>
      <c r="U778" s="350"/>
      <c r="V778" s="350"/>
      <c r="W778" s="350"/>
      <c r="X778" s="350"/>
      <c r="Y778" s="350"/>
      <c r="Z778" s="350"/>
      <c r="AA778" s="350"/>
      <c r="AB778" s="350"/>
      <c r="AC778" s="350"/>
      <c r="AD778" s="350"/>
      <c r="AE778" s="350"/>
    </row>
    <row r="779" spans="1:31" ht="17.100000000000001" customHeight="1" x14ac:dyDescent="0.25">
      <c r="B779" s="1428">
        <f>COUNT(B766:B778)</f>
        <v>0</v>
      </c>
      <c r="C779" s="44" t="s">
        <v>60</v>
      </c>
      <c r="D779" s="1377">
        <f>D771+D777</f>
        <v>0</v>
      </c>
      <c r="E779" s="75"/>
      <c r="F779" s="122"/>
      <c r="G779" s="76"/>
      <c r="H779" s="123"/>
      <c r="I779" s="77"/>
      <c r="J779" s="297">
        <f>J777+J771</f>
        <v>0</v>
      </c>
      <c r="K779" s="1154">
        <f>K777+K771</f>
        <v>0</v>
      </c>
      <c r="L779" s="297">
        <f>L777+L771</f>
        <v>0</v>
      </c>
      <c r="M779" s="443"/>
      <c r="N779" s="97"/>
      <c r="O779" s="438"/>
      <c r="P779" s="52"/>
      <c r="Q779" s="52"/>
      <c r="R779" s="53"/>
      <c r="T779" s="178">
        <f t="shared" ref="T779:AE779" si="1">SUM(T766:T778)</f>
        <v>0</v>
      </c>
      <c r="U779" s="178">
        <f t="shared" si="1"/>
        <v>0</v>
      </c>
      <c r="V779" s="178">
        <f t="shared" si="1"/>
        <v>0</v>
      </c>
      <c r="W779" s="178">
        <f t="shared" si="1"/>
        <v>0</v>
      </c>
      <c r="X779" s="178">
        <f t="shared" si="1"/>
        <v>0</v>
      </c>
      <c r="Y779" s="178">
        <f t="shared" si="1"/>
        <v>0</v>
      </c>
      <c r="Z779" s="178">
        <f t="shared" si="1"/>
        <v>0</v>
      </c>
      <c r="AA779" s="178">
        <f t="shared" si="1"/>
        <v>0</v>
      </c>
      <c r="AB779" s="178">
        <f t="shared" si="1"/>
        <v>0</v>
      </c>
      <c r="AC779" s="178">
        <f t="shared" si="1"/>
        <v>0</v>
      </c>
      <c r="AD779" s="178">
        <f t="shared" si="1"/>
        <v>0</v>
      </c>
      <c r="AE779" s="178">
        <f t="shared" si="1"/>
        <v>0</v>
      </c>
    </row>
    <row r="780" spans="1:31" ht="7.5" customHeight="1" x14ac:dyDescent="0.25">
      <c r="B780" s="99"/>
      <c r="C780" s="99"/>
      <c r="D780" s="1381"/>
      <c r="E780" s="99"/>
      <c r="F780" s="279"/>
      <c r="G780" s="99"/>
      <c r="H780" s="279"/>
      <c r="I780" s="99"/>
      <c r="J780" s="279"/>
      <c r="K780" s="1151"/>
      <c r="L780" s="279"/>
      <c r="M780" s="177"/>
      <c r="N780" s="205"/>
      <c r="O780" s="452"/>
      <c r="P780" s="99"/>
      <c r="Q780" s="99"/>
      <c r="R780" s="99"/>
    </row>
    <row r="781" spans="1:31" ht="17.100000000000001" customHeight="1" thickBot="1" x14ac:dyDescent="0.3">
      <c r="B781" s="100">
        <f>B779+B761</f>
        <v>0</v>
      </c>
      <c r="C781" s="100" t="s">
        <v>8</v>
      </c>
      <c r="D781" s="1382">
        <f>D779+D761</f>
        <v>0</v>
      </c>
      <c r="E781" s="102"/>
      <c r="F781" s="103"/>
      <c r="G781" s="104"/>
      <c r="H781" s="103"/>
      <c r="I781" s="104"/>
      <c r="J781" s="304">
        <f>J779+J761</f>
        <v>0</v>
      </c>
      <c r="K781" s="1156">
        <f>K761+K779</f>
        <v>0</v>
      </c>
      <c r="L781" s="304">
        <f>L761+L779</f>
        <v>0</v>
      </c>
      <c r="M781" s="1564"/>
      <c r="N781" s="1565"/>
      <c r="O781" s="453"/>
      <c r="P781" s="107"/>
      <c r="Q781" s="107"/>
      <c r="R781" s="108"/>
      <c r="T781" s="178">
        <f t="shared" ref="T781:AE781" si="2">T779+T761</f>
        <v>0</v>
      </c>
      <c r="U781" s="178">
        <f t="shared" si="2"/>
        <v>0</v>
      </c>
      <c r="V781" s="178">
        <f t="shared" si="2"/>
        <v>0</v>
      </c>
      <c r="W781" s="178">
        <f t="shared" si="2"/>
        <v>0</v>
      </c>
      <c r="X781" s="178">
        <f t="shared" si="2"/>
        <v>0</v>
      </c>
      <c r="Y781" s="178">
        <f t="shared" si="2"/>
        <v>0</v>
      </c>
      <c r="Z781" s="178">
        <f t="shared" si="2"/>
        <v>0</v>
      </c>
      <c r="AA781" s="178">
        <f t="shared" si="2"/>
        <v>0</v>
      </c>
      <c r="AB781" s="178">
        <f t="shared" si="2"/>
        <v>0</v>
      </c>
      <c r="AC781" s="178">
        <f t="shared" si="2"/>
        <v>0</v>
      </c>
      <c r="AD781" s="178">
        <f t="shared" si="2"/>
        <v>0</v>
      </c>
      <c r="AE781" s="178">
        <f t="shared" si="2"/>
        <v>0</v>
      </c>
    </row>
    <row r="782" spans="1:31" ht="17.100000000000001" customHeight="1" thickTop="1" x14ac:dyDescent="0.25"/>
    <row r="783" spans="1:31" ht="17.100000000000001" customHeight="1" x14ac:dyDescent="0.25">
      <c r="B783" s="111" t="str">
        <f>Rekap!B25</f>
        <v>Jember, 31 Januari 2020</v>
      </c>
    </row>
    <row r="784" spans="1:31" ht="17.100000000000001" customHeight="1" x14ac:dyDescent="0.25">
      <c r="B784" s="112" t="s">
        <v>1</v>
      </c>
    </row>
    <row r="785" spans="1:15" ht="17.100000000000001" customHeight="1" x14ac:dyDescent="0.25">
      <c r="B785" s="112"/>
    </row>
    <row r="786" spans="1:15" ht="17.100000000000001" customHeight="1" x14ac:dyDescent="0.25">
      <c r="B786" s="112"/>
    </row>
    <row r="787" spans="1:15" ht="17.100000000000001" customHeight="1" x14ac:dyDescent="0.25"/>
    <row r="789" spans="1:15" s="222" customFormat="1" ht="21" customHeight="1" x14ac:dyDescent="0.2">
      <c r="A789" s="1373"/>
      <c r="D789" s="1373"/>
      <c r="K789" s="1157"/>
      <c r="O789" s="454"/>
    </row>
  </sheetData>
  <mergeCells count="63"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739:R739"/>
    <mergeCell ref="R8:R9"/>
    <mergeCell ref="B719:B720"/>
    <mergeCell ref="C719:C720"/>
    <mergeCell ref="D719:D720"/>
    <mergeCell ref="E719:E720"/>
    <mergeCell ref="F719:J720"/>
    <mergeCell ref="K719:K720"/>
    <mergeCell ref="L719:L720"/>
    <mergeCell ref="M719:M720"/>
    <mergeCell ref="N719:N720"/>
    <mergeCell ref="L8:L9"/>
    <mergeCell ref="M8:M9"/>
    <mergeCell ref="N8:N9"/>
    <mergeCell ref="O8:O9"/>
    <mergeCell ref="P8:P9"/>
    <mergeCell ref="O719:O720"/>
    <mergeCell ref="P719:P720"/>
    <mergeCell ref="Q719:Q720"/>
    <mergeCell ref="R719:R720"/>
    <mergeCell ref="B737:M737"/>
    <mergeCell ref="B740:R740"/>
    <mergeCell ref="B741:R741"/>
    <mergeCell ref="B742:P742"/>
    <mergeCell ref="B746:B747"/>
    <mergeCell ref="C746:C747"/>
    <mergeCell ref="D746:D747"/>
    <mergeCell ref="E746:E747"/>
    <mergeCell ref="F746:J747"/>
    <mergeCell ref="K746:K747"/>
    <mergeCell ref="L746:L747"/>
    <mergeCell ref="T746:AE746"/>
    <mergeCell ref="B764:B765"/>
    <mergeCell ref="C764:C765"/>
    <mergeCell ref="D764:D765"/>
    <mergeCell ref="E764:E765"/>
    <mergeCell ref="F764:J765"/>
    <mergeCell ref="K764:K765"/>
    <mergeCell ref="L764:L765"/>
    <mergeCell ref="M764:M765"/>
    <mergeCell ref="N764:N765"/>
    <mergeCell ref="M746:M747"/>
    <mergeCell ref="N746:N747"/>
    <mergeCell ref="O746:O747"/>
    <mergeCell ref="P746:P747"/>
    <mergeCell ref="Q746:Q747"/>
    <mergeCell ref="R746:R747"/>
    <mergeCell ref="O764:O765"/>
    <mergeCell ref="P764:P765"/>
    <mergeCell ref="Q764:Q765"/>
    <mergeCell ref="R764:R765"/>
    <mergeCell ref="T764:AE764"/>
  </mergeCells>
  <printOptions horizontalCentered="1"/>
  <pageMargins left="0.39370078740157483" right="0" top="0.51181102362204722" bottom="0.11811023622047245" header="0" footer="0"/>
  <pageSetup paperSize="9" scale="85" fitToHeight="0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howOutlineSymbols="0"/>
  </sheetPr>
  <dimension ref="B1:AE94"/>
  <sheetViews>
    <sheetView showOutlineSymbols="0" topLeftCell="A58" zoomScale="85" zoomScaleNormal="85" workbookViewId="0"/>
  </sheetViews>
  <sheetFormatPr defaultColWidth="9.140625" defaultRowHeight="21" customHeight="1" outlineLevelRow="1" outlineLevelCol="1" x14ac:dyDescent="0.25"/>
  <cols>
    <col min="1" max="1" width="5" style="22" customWidth="1"/>
    <col min="2" max="2" width="5.140625" style="22" customWidth="1"/>
    <col min="3" max="3" width="11.42578125" style="22" customWidth="1"/>
    <col min="4" max="4" width="5.7109375" style="22" customWidth="1"/>
    <col min="5" max="5" width="13.5703125" style="24" bestFit="1" customWidth="1"/>
    <col min="6" max="6" width="6" style="113" customWidth="1" outlineLevel="1"/>
    <col min="7" max="7" width="3.42578125" style="26" customWidth="1" outlineLevel="1"/>
    <col min="8" max="8" width="6" style="113" customWidth="1" outlineLevel="1"/>
    <col min="9" max="9" width="2.85546875" style="26" customWidth="1" outlineLevel="1"/>
    <col min="10" max="10" width="10" style="25" customWidth="1"/>
    <col min="11" max="11" width="10" style="27" customWidth="1"/>
    <col min="12" max="12" width="9.28515625" style="22" customWidth="1"/>
    <col min="13" max="13" width="11.42578125" style="28" customWidth="1"/>
    <col min="14" max="14" width="13.5703125" style="22" customWidth="1"/>
    <col min="15" max="15" width="10" style="22" customWidth="1"/>
    <col min="16" max="16" width="10.7109375" style="22" customWidth="1"/>
    <col min="17" max="17" width="10.7109375" style="22" bestFit="1" customWidth="1"/>
    <col min="18" max="18" width="17.7109375" style="22" customWidth="1"/>
    <col min="19" max="16384" width="9.140625" style="22"/>
  </cols>
  <sheetData>
    <row r="1" spans="2:18" ht="21" customHeight="1" x14ac:dyDescent="0.25">
      <c r="C1" s="23"/>
    </row>
    <row r="2" spans="2:18" ht="21" customHeight="1" x14ac:dyDescent="0.25">
      <c r="B2" s="1652" t="s">
        <v>14</v>
      </c>
      <c r="C2" s="1652"/>
      <c r="D2" s="1652"/>
      <c r="E2" s="1652"/>
      <c r="F2" s="1652"/>
      <c r="G2" s="1652"/>
      <c r="H2" s="1652"/>
      <c r="I2" s="1652"/>
      <c r="J2" s="1652"/>
      <c r="K2" s="1652"/>
      <c r="L2" s="1652"/>
      <c r="M2" s="1652"/>
      <c r="N2" s="1652"/>
      <c r="O2" s="1652"/>
      <c r="P2" s="1652"/>
      <c r="Q2" s="1652"/>
      <c r="R2" s="1652"/>
    </row>
    <row r="3" spans="2:18" ht="21" customHeight="1" x14ac:dyDescent="0.25">
      <c r="B3" s="1652" t="s">
        <v>1</v>
      </c>
      <c r="C3" s="1652"/>
      <c r="D3" s="1652"/>
      <c r="E3" s="1652"/>
      <c r="F3" s="1652"/>
      <c r="G3" s="1652"/>
      <c r="H3" s="1652"/>
      <c r="I3" s="1652"/>
      <c r="J3" s="1652"/>
      <c r="K3" s="1652"/>
      <c r="L3" s="1652"/>
      <c r="M3" s="1652"/>
      <c r="N3" s="1652"/>
      <c r="O3" s="1652"/>
      <c r="P3" s="1652"/>
      <c r="Q3" s="1652"/>
      <c r="R3" s="1652"/>
    </row>
    <row r="4" spans="2:18" ht="21" customHeight="1" x14ac:dyDescent="0.25">
      <c r="B4" s="1652" t="str">
        <f>Rekap!B3</f>
        <v>BULAN JANUARI 2020</v>
      </c>
      <c r="C4" s="1652"/>
      <c r="D4" s="1652"/>
      <c r="E4" s="1652"/>
      <c r="F4" s="1652"/>
      <c r="G4" s="1652"/>
      <c r="H4" s="1652"/>
      <c r="I4" s="1652"/>
      <c r="J4" s="1652"/>
      <c r="K4" s="1652"/>
      <c r="L4" s="1652"/>
      <c r="M4" s="1652"/>
      <c r="N4" s="1652"/>
      <c r="O4" s="1652"/>
      <c r="P4" s="1652"/>
      <c r="Q4" s="1652"/>
      <c r="R4" s="1652"/>
    </row>
    <row r="5" spans="2:18" ht="7.5" customHeight="1" thickBot="1" x14ac:dyDescent="0.3">
      <c r="B5" s="1653"/>
      <c r="C5" s="1653"/>
      <c r="D5" s="1653"/>
      <c r="E5" s="1653"/>
      <c r="F5" s="1653"/>
      <c r="G5" s="1653"/>
      <c r="H5" s="1653"/>
      <c r="I5" s="1653"/>
      <c r="J5" s="1653"/>
      <c r="K5" s="1653"/>
      <c r="L5" s="1653"/>
      <c r="M5" s="1653"/>
      <c r="N5" s="29"/>
      <c r="O5" s="211"/>
      <c r="P5" s="211"/>
      <c r="Q5" s="211"/>
      <c r="R5" s="211"/>
    </row>
    <row r="6" spans="2:18" ht="18" customHeight="1" thickTop="1" x14ac:dyDescent="0.25">
      <c r="B6" s="30" t="s">
        <v>15</v>
      </c>
      <c r="C6" s="31" t="s">
        <v>63</v>
      </c>
      <c r="D6" s="374"/>
      <c r="E6" s="374"/>
      <c r="F6" s="33"/>
      <c r="G6" s="374"/>
      <c r="H6" s="33"/>
      <c r="I6" s="374"/>
      <c r="J6" s="374"/>
      <c r="L6" s="374"/>
      <c r="M6" s="374"/>
    </row>
    <row r="7" spans="2:18" ht="18" customHeight="1" x14ac:dyDescent="0.25">
      <c r="B7" s="30" t="s">
        <v>22</v>
      </c>
      <c r="C7" s="31" t="str">
        <f>'BMP 4'!C7</f>
        <v>Proses sd. 2019</v>
      </c>
      <c r="D7" s="374"/>
      <c r="E7" s="32"/>
      <c r="F7" s="33"/>
      <c r="G7" s="374"/>
      <c r="H7" s="33"/>
      <c r="I7" s="374"/>
      <c r="J7" s="374"/>
      <c r="L7" s="374"/>
      <c r="M7" s="374"/>
    </row>
    <row r="8" spans="2:18" ht="17.100000000000001" customHeight="1" x14ac:dyDescent="0.25">
      <c r="B8" s="1643" t="s">
        <v>2</v>
      </c>
      <c r="C8" s="1643" t="s">
        <v>4</v>
      </c>
      <c r="D8" s="1643" t="s">
        <v>9</v>
      </c>
      <c r="E8" s="1655" t="s">
        <v>3</v>
      </c>
      <c r="F8" s="1656" t="s">
        <v>98</v>
      </c>
      <c r="G8" s="1657"/>
      <c r="H8" s="1657"/>
      <c r="I8" s="1657"/>
      <c r="J8" s="1658"/>
      <c r="K8" s="1659" t="s">
        <v>11</v>
      </c>
      <c r="L8" s="1659" t="s">
        <v>13</v>
      </c>
      <c r="M8" s="1660" t="s">
        <v>49</v>
      </c>
      <c r="N8" s="1660" t="s">
        <v>50</v>
      </c>
      <c r="O8" s="1643" t="s">
        <v>5</v>
      </c>
      <c r="P8" s="1643" t="s">
        <v>6</v>
      </c>
      <c r="Q8" s="1643" t="s">
        <v>61</v>
      </c>
      <c r="R8" s="1643" t="s">
        <v>7</v>
      </c>
    </row>
    <row r="9" spans="2:18" ht="17.100000000000001" customHeight="1" x14ac:dyDescent="0.25">
      <c r="B9" s="1637"/>
      <c r="C9" s="1637"/>
      <c r="D9" s="1637"/>
      <c r="E9" s="1645"/>
      <c r="F9" s="1649"/>
      <c r="G9" s="1650"/>
      <c r="H9" s="1650"/>
      <c r="I9" s="1650"/>
      <c r="J9" s="1651"/>
      <c r="K9" s="1640"/>
      <c r="L9" s="1640"/>
      <c r="M9" s="1640"/>
      <c r="N9" s="1640"/>
      <c r="O9" s="1637"/>
      <c r="P9" s="1637"/>
      <c r="Q9" s="1637"/>
      <c r="R9" s="1637"/>
    </row>
    <row r="10" spans="2:18" ht="17.100000000000001" customHeight="1" x14ac:dyDescent="0.25">
      <c r="B10" s="318"/>
      <c r="C10" s="318"/>
      <c r="D10" s="198"/>
      <c r="E10" s="319"/>
      <c r="F10" s="397"/>
      <c r="G10" s="321"/>
      <c r="H10" s="543"/>
      <c r="I10" s="323"/>
      <c r="J10" s="324"/>
      <c r="K10" s="200"/>
      <c r="L10" s="212"/>
      <c r="M10" s="201"/>
      <c r="N10" s="212"/>
      <c r="O10" s="329"/>
      <c r="P10" s="201"/>
      <c r="Q10" s="201"/>
      <c r="R10" s="318"/>
    </row>
    <row r="11" spans="2:18" ht="17.100000000000001" customHeight="1" x14ac:dyDescent="0.25">
      <c r="B11" s="956"/>
      <c r="C11" s="956"/>
      <c r="D11" s="949"/>
      <c r="E11" s="987"/>
      <c r="F11" s="988"/>
      <c r="G11" s="989"/>
      <c r="H11" s="990"/>
      <c r="I11" s="991"/>
      <c r="J11" s="992"/>
      <c r="K11" s="993"/>
      <c r="L11" s="967"/>
      <c r="M11" s="948"/>
      <c r="N11" s="967"/>
      <c r="O11" s="1005"/>
      <c r="P11" s="948"/>
      <c r="Q11" s="948"/>
      <c r="R11" s="956"/>
    </row>
    <row r="12" spans="2:18" ht="17.100000000000001" customHeight="1" x14ac:dyDescent="0.25">
      <c r="B12" s="1237"/>
      <c r="C12" s="1237"/>
      <c r="D12" s="1238"/>
      <c r="E12" s="1348"/>
      <c r="F12" s="1429"/>
      <c r="G12" s="1430"/>
      <c r="H12" s="1431"/>
      <c r="I12" s="1432"/>
      <c r="J12" s="1028"/>
      <c r="K12" s="1255"/>
      <c r="L12" s="1240"/>
      <c r="M12" s="1241"/>
      <c r="N12" s="1240"/>
      <c r="O12" s="1036"/>
      <c r="P12" s="1241"/>
      <c r="Q12" s="1241"/>
      <c r="R12" s="1237"/>
    </row>
    <row r="13" spans="2:18" ht="17.100000000000001" customHeight="1" x14ac:dyDescent="0.25">
      <c r="B13" s="956"/>
      <c r="C13" s="956"/>
      <c r="D13" s="949"/>
      <c r="E13" s="987"/>
      <c r="F13" s="988"/>
      <c r="G13" s="989"/>
      <c r="H13" s="990"/>
      <c r="I13" s="991"/>
      <c r="J13" s="992"/>
      <c r="K13" s="993"/>
      <c r="L13" s="967"/>
      <c r="M13" s="948"/>
      <c r="N13" s="967"/>
      <c r="O13" s="1005"/>
      <c r="P13" s="948"/>
      <c r="Q13" s="948"/>
      <c r="R13" s="956"/>
    </row>
    <row r="14" spans="2:18" ht="17.100000000000001" customHeight="1" x14ac:dyDescent="0.25">
      <c r="B14" s="994"/>
      <c r="C14" s="994"/>
      <c r="D14" s="881"/>
      <c r="E14" s="881"/>
      <c r="F14" s="995"/>
      <c r="G14" s="883"/>
      <c r="H14" s="996"/>
      <c r="I14" s="885"/>
      <c r="J14" s="886"/>
      <c r="K14" s="997"/>
      <c r="L14" s="998"/>
      <c r="M14" s="958"/>
      <c r="N14" s="998"/>
      <c r="O14" s="1006"/>
      <c r="P14" s="999"/>
      <c r="Q14" s="999"/>
      <c r="R14" s="1000"/>
    </row>
    <row r="15" spans="2:18" ht="17.100000000000001" customHeight="1" outlineLevel="1" x14ac:dyDescent="0.25">
      <c r="B15" s="74"/>
      <c r="C15" s="44" t="s">
        <v>0</v>
      </c>
      <c r="D15" s="44">
        <f>D11</f>
        <v>0</v>
      </c>
      <c r="E15" s="75"/>
      <c r="F15" s="46"/>
      <c r="G15" s="47"/>
      <c r="H15" s="48"/>
      <c r="I15" s="49"/>
      <c r="J15" s="50">
        <f>SUM(J10:J14)</f>
        <v>0</v>
      </c>
      <c r="K15" s="50">
        <f>SUM(K10:K14)</f>
        <v>0</v>
      </c>
      <c r="L15" s="50">
        <f>SUM(L10:L14)</f>
        <v>0</v>
      </c>
      <c r="M15" s="224"/>
      <c r="N15" s="224"/>
      <c r="O15" s="326"/>
      <c r="P15" s="52"/>
      <c r="Q15" s="52"/>
      <c r="R15" s="53"/>
    </row>
    <row r="16" spans="2:18" ht="17.100000000000001" customHeight="1" x14ac:dyDescent="0.25">
      <c r="B16" s="318"/>
      <c r="C16" s="318"/>
      <c r="D16" s="198"/>
      <c r="E16" s="319"/>
      <c r="F16" s="397"/>
      <c r="G16" s="321"/>
      <c r="H16" s="543"/>
      <c r="I16" s="323"/>
      <c r="J16" s="324"/>
      <c r="K16" s="200"/>
      <c r="L16" s="212"/>
      <c r="M16" s="201"/>
      <c r="N16" s="212"/>
      <c r="O16" s="329"/>
      <c r="P16" s="201"/>
      <c r="Q16" s="201"/>
      <c r="R16" s="318"/>
    </row>
    <row r="17" spans="2:24" ht="17.100000000000001" customHeight="1" x14ac:dyDescent="0.25">
      <c r="B17" s="956"/>
      <c r="C17" s="956"/>
      <c r="D17" s="949"/>
      <c r="E17" s="987"/>
      <c r="F17" s="988"/>
      <c r="G17" s="989"/>
      <c r="H17" s="990"/>
      <c r="I17" s="991"/>
      <c r="J17" s="992"/>
      <c r="K17" s="993"/>
      <c r="L17" s="967"/>
      <c r="M17" s="948"/>
      <c r="N17" s="967"/>
      <c r="O17" s="1005"/>
      <c r="P17" s="948"/>
      <c r="Q17" s="948"/>
      <c r="R17" s="956"/>
    </row>
    <row r="18" spans="2:24" ht="17.100000000000001" customHeight="1" x14ac:dyDescent="0.25">
      <c r="B18" s="1237"/>
      <c r="C18" s="1237"/>
      <c r="D18" s="1238"/>
      <c r="E18" s="1348"/>
      <c r="F18" s="1429"/>
      <c r="G18" s="1430"/>
      <c r="H18" s="1431"/>
      <c r="I18" s="1432"/>
      <c r="J18" s="1028"/>
      <c r="K18" s="1255"/>
      <c r="L18" s="1240"/>
      <c r="M18" s="1241"/>
      <c r="N18" s="1240"/>
      <c r="O18" s="1036"/>
      <c r="P18" s="1241"/>
      <c r="Q18" s="1241"/>
      <c r="R18" s="1237"/>
    </row>
    <row r="19" spans="2:24" ht="17.100000000000001" customHeight="1" x14ac:dyDescent="0.25">
      <c r="B19" s="956"/>
      <c r="C19" s="956"/>
      <c r="D19" s="949"/>
      <c r="E19" s="987"/>
      <c r="F19" s="988"/>
      <c r="G19" s="989"/>
      <c r="H19" s="990"/>
      <c r="I19" s="991"/>
      <c r="J19" s="992"/>
      <c r="K19" s="993"/>
      <c r="L19" s="967"/>
      <c r="M19" s="948"/>
      <c r="N19" s="967"/>
      <c r="O19" s="1005"/>
      <c r="P19" s="948"/>
      <c r="Q19" s="948"/>
      <c r="R19" s="956"/>
    </row>
    <row r="20" spans="2:24" ht="17.100000000000001" customHeight="1" x14ac:dyDescent="0.25">
      <c r="B20" s="994"/>
      <c r="C20" s="994"/>
      <c r="D20" s="881"/>
      <c r="E20" s="881"/>
      <c r="F20" s="995"/>
      <c r="G20" s="883"/>
      <c r="H20" s="996"/>
      <c r="I20" s="885"/>
      <c r="J20" s="886"/>
      <c r="K20" s="997"/>
      <c r="L20" s="998"/>
      <c r="M20" s="958"/>
      <c r="N20" s="998"/>
      <c r="O20" s="1006"/>
      <c r="P20" s="999"/>
      <c r="Q20" s="999"/>
      <c r="R20" s="1000"/>
    </row>
    <row r="21" spans="2:24" ht="17.100000000000001" customHeight="1" outlineLevel="1" x14ac:dyDescent="0.25">
      <c r="B21" s="94"/>
      <c r="C21" s="44" t="s">
        <v>0</v>
      </c>
      <c r="D21" s="44">
        <f>D17</f>
        <v>0</v>
      </c>
      <c r="E21" s="95"/>
      <c r="F21" s="46"/>
      <c r="G21" s="47"/>
      <c r="H21" s="48"/>
      <c r="I21" s="49"/>
      <c r="J21" s="275">
        <f>SUM(J16:J20)</f>
        <v>0</v>
      </c>
      <c r="K21" s="275">
        <f>SUM(K16:K20)</f>
        <v>0</v>
      </c>
      <c r="L21" s="275">
        <f>SUM(L16:L20)</f>
        <v>0</v>
      </c>
      <c r="M21" s="224"/>
      <c r="N21" s="224"/>
      <c r="O21" s="330"/>
      <c r="P21" s="97"/>
      <c r="Q21" s="97"/>
      <c r="R21" s="98"/>
      <c r="S21" s="23"/>
      <c r="T21" s="23"/>
      <c r="U21" s="23"/>
    </row>
    <row r="22" spans="2:24" ht="7.5" customHeight="1" x14ac:dyDescent="0.25">
      <c r="B22" s="63"/>
      <c r="C22" s="64"/>
      <c r="D22" s="64"/>
      <c r="E22" s="63"/>
      <c r="F22" s="68"/>
      <c r="G22" s="66"/>
      <c r="H22" s="68"/>
      <c r="I22" s="67"/>
      <c r="J22" s="68"/>
      <c r="K22" s="69"/>
      <c r="O22" s="327"/>
      <c r="P22" s="71"/>
      <c r="Q22" s="71"/>
      <c r="R22" s="72"/>
      <c r="S22" s="73"/>
      <c r="T22" s="73"/>
      <c r="U22" s="73"/>
      <c r="V22" s="109"/>
      <c r="W22" s="109"/>
      <c r="X22" s="109"/>
    </row>
    <row r="23" spans="2:24" ht="17.100000000000001" customHeight="1" x14ac:dyDescent="0.25">
      <c r="B23" s="1554">
        <f>COUNT(B10:B22)</f>
        <v>0</v>
      </c>
      <c r="C23" s="44" t="s">
        <v>59</v>
      </c>
      <c r="D23" s="44">
        <f>D15+D21</f>
        <v>0</v>
      </c>
      <c r="E23" s="75"/>
      <c r="F23" s="122"/>
      <c r="G23" s="76"/>
      <c r="H23" s="123"/>
      <c r="I23" s="77"/>
      <c r="J23" s="278">
        <f>J15+J21</f>
        <v>0</v>
      </c>
      <c r="K23" s="277">
        <f>K15+K21</f>
        <v>0</v>
      </c>
      <c r="L23" s="277">
        <f>L15+L21</f>
        <v>0</v>
      </c>
      <c r="M23" s="281"/>
      <c r="N23" s="280"/>
      <c r="O23" s="328"/>
      <c r="P23" s="52"/>
      <c r="Q23" s="52"/>
      <c r="R23" s="53"/>
      <c r="S23" s="109"/>
      <c r="T23" s="109"/>
      <c r="U23" s="109"/>
      <c r="V23" s="109"/>
      <c r="W23" s="109"/>
      <c r="X23" s="109"/>
    </row>
    <row r="24" spans="2:24" ht="17.100000000000001" customHeight="1" x14ac:dyDescent="0.25">
      <c r="B24" s="124"/>
      <c r="C24" s="124"/>
      <c r="D24" s="124"/>
      <c r="E24" s="233"/>
      <c r="F24" s="130"/>
      <c r="G24" s="126"/>
      <c r="H24" s="130"/>
      <c r="I24" s="126"/>
      <c r="J24" s="125"/>
      <c r="K24" s="127"/>
      <c r="O24" s="128"/>
      <c r="P24" s="126"/>
      <c r="Q24" s="126"/>
      <c r="R24" s="129"/>
    </row>
    <row r="25" spans="2:24" ht="17.100000000000001" customHeight="1" x14ac:dyDescent="0.25">
      <c r="B25" s="78" t="s">
        <v>23</v>
      </c>
      <c r="C25" s="79" t="str">
        <f>'BMP 4'!C25</f>
        <v>Proses th. 2020</v>
      </c>
      <c r="D25" s="80"/>
      <c r="E25" s="234"/>
      <c r="F25" s="81"/>
      <c r="G25" s="80"/>
      <c r="H25" s="81"/>
      <c r="I25" s="80"/>
      <c r="J25" s="80"/>
      <c r="K25" s="82"/>
      <c r="O25" s="80"/>
      <c r="P25" s="80"/>
      <c r="Q25" s="80"/>
      <c r="R25" s="83"/>
    </row>
    <row r="26" spans="2:24" ht="17.100000000000001" customHeight="1" x14ac:dyDescent="0.25">
      <c r="B26" s="1643" t="s">
        <v>2</v>
      </c>
      <c r="C26" s="1643" t="s">
        <v>4</v>
      </c>
      <c r="D26" s="1643" t="s">
        <v>9</v>
      </c>
      <c r="E26" s="1655" t="s">
        <v>3</v>
      </c>
      <c r="F26" s="1656" t="s">
        <v>98</v>
      </c>
      <c r="G26" s="1657"/>
      <c r="H26" s="1657"/>
      <c r="I26" s="1657"/>
      <c r="J26" s="1658"/>
      <c r="K26" s="1659" t="s">
        <v>11</v>
      </c>
      <c r="L26" s="1659" t="s">
        <v>13</v>
      </c>
      <c r="M26" s="1660" t="s">
        <v>49</v>
      </c>
      <c r="N26" s="1660" t="s">
        <v>50</v>
      </c>
      <c r="O26" s="1643" t="s">
        <v>5</v>
      </c>
      <c r="P26" s="1643" t="s">
        <v>6</v>
      </c>
      <c r="Q26" s="1643" t="s">
        <v>61</v>
      </c>
      <c r="R26" s="1643" t="s">
        <v>7</v>
      </c>
      <c r="T26" s="84"/>
    </row>
    <row r="27" spans="2:24" ht="17.100000000000001" customHeight="1" x14ac:dyDescent="0.25">
      <c r="B27" s="1637"/>
      <c r="C27" s="1637"/>
      <c r="D27" s="1637"/>
      <c r="E27" s="1645"/>
      <c r="F27" s="1649"/>
      <c r="G27" s="1650"/>
      <c r="H27" s="1650"/>
      <c r="I27" s="1650"/>
      <c r="J27" s="1651"/>
      <c r="K27" s="1640"/>
      <c r="L27" s="1640"/>
      <c r="M27" s="1640"/>
      <c r="N27" s="1640"/>
      <c r="O27" s="1637"/>
      <c r="P27" s="1637"/>
      <c r="Q27" s="1637"/>
      <c r="R27" s="1637"/>
    </row>
    <row r="28" spans="2:24" ht="17.100000000000001" customHeight="1" x14ac:dyDescent="0.25">
      <c r="B28" s="318"/>
      <c r="C28" s="318"/>
      <c r="D28" s="198"/>
      <c r="E28" s="319"/>
      <c r="F28" s="397"/>
      <c r="G28" s="321"/>
      <c r="H28" s="543"/>
      <c r="I28" s="323"/>
      <c r="J28" s="324"/>
      <c r="K28" s="200"/>
      <c r="L28" s="212"/>
      <c r="M28" s="201"/>
      <c r="N28" s="212"/>
      <c r="O28" s="329"/>
      <c r="P28" s="201"/>
      <c r="Q28" s="201"/>
      <c r="R28" s="318"/>
    </row>
    <row r="29" spans="2:24" ht="17.100000000000001" customHeight="1" x14ac:dyDescent="0.25">
      <c r="B29" s="956"/>
      <c r="C29" s="956"/>
      <c r="D29" s="949"/>
      <c r="E29" s="987"/>
      <c r="F29" s="988"/>
      <c r="G29" s="989"/>
      <c r="H29" s="990"/>
      <c r="I29" s="991"/>
      <c r="J29" s="992"/>
      <c r="K29" s="993"/>
      <c r="L29" s="967"/>
      <c r="M29" s="948"/>
      <c r="N29" s="967"/>
      <c r="O29" s="1005"/>
      <c r="P29" s="948"/>
      <c r="Q29" s="948"/>
      <c r="R29" s="956"/>
    </row>
    <row r="30" spans="2:24" ht="17.100000000000001" customHeight="1" x14ac:dyDescent="0.25">
      <c r="B30" s="1237"/>
      <c r="C30" s="1237"/>
      <c r="D30" s="1238"/>
      <c r="E30" s="1348"/>
      <c r="F30" s="1429"/>
      <c r="G30" s="1430"/>
      <c r="H30" s="1431"/>
      <c r="I30" s="1432"/>
      <c r="J30" s="1028"/>
      <c r="K30" s="1255"/>
      <c r="L30" s="1240"/>
      <c r="M30" s="1241"/>
      <c r="N30" s="1240"/>
      <c r="O30" s="1036"/>
      <c r="P30" s="1241"/>
      <c r="Q30" s="1241"/>
      <c r="R30" s="1237"/>
    </row>
    <row r="31" spans="2:24" ht="17.100000000000001" customHeight="1" x14ac:dyDescent="0.25">
      <c r="B31" s="956"/>
      <c r="C31" s="956"/>
      <c r="D31" s="949"/>
      <c r="E31" s="987"/>
      <c r="F31" s="988"/>
      <c r="G31" s="989"/>
      <c r="H31" s="990"/>
      <c r="I31" s="991"/>
      <c r="J31" s="992"/>
      <c r="K31" s="993"/>
      <c r="L31" s="967"/>
      <c r="M31" s="948"/>
      <c r="N31" s="967"/>
      <c r="O31" s="1005"/>
      <c r="P31" s="948"/>
      <c r="Q31" s="948"/>
      <c r="R31" s="956"/>
    </row>
    <row r="32" spans="2:24" ht="17.100000000000001" customHeight="1" x14ac:dyDescent="0.25">
      <c r="B32" s="994"/>
      <c r="C32" s="994"/>
      <c r="D32" s="881"/>
      <c r="E32" s="881"/>
      <c r="F32" s="995"/>
      <c r="G32" s="883"/>
      <c r="H32" s="996"/>
      <c r="I32" s="885"/>
      <c r="J32" s="886"/>
      <c r="K32" s="997"/>
      <c r="L32" s="998"/>
      <c r="M32" s="958"/>
      <c r="N32" s="998"/>
      <c r="O32" s="1006"/>
      <c r="P32" s="999"/>
      <c r="Q32" s="999"/>
      <c r="R32" s="1000"/>
    </row>
    <row r="33" spans="2:21" ht="17.100000000000001" customHeight="1" outlineLevel="1" x14ac:dyDescent="0.25">
      <c r="B33" s="74"/>
      <c r="C33" s="44" t="s">
        <v>0</v>
      </c>
      <c r="D33" s="44">
        <f>D29</f>
        <v>0</v>
      </c>
      <c r="E33" s="75"/>
      <c r="F33" s="46"/>
      <c r="G33" s="47"/>
      <c r="H33" s="48"/>
      <c r="I33" s="49"/>
      <c r="J33" s="50">
        <f>SUM(J28:J32)</f>
        <v>0</v>
      </c>
      <c r="K33" s="50">
        <f>SUM(K28:K32)</f>
        <v>0</v>
      </c>
      <c r="L33" s="50">
        <f>SUM(L28:L32)</f>
        <v>0</v>
      </c>
      <c r="M33" s="224"/>
      <c r="N33" s="224"/>
      <c r="O33" s="326"/>
      <c r="P33" s="52"/>
      <c r="Q33" s="52"/>
      <c r="R33" s="53"/>
    </row>
    <row r="34" spans="2:21" ht="17.100000000000001" customHeight="1" x14ac:dyDescent="0.25">
      <c r="B34" s="318"/>
      <c r="C34" s="318"/>
      <c r="D34" s="198"/>
      <c r="E34" s="319"/>
      <c r="F34" s="397"/>
      <c r="G34" s="321"/>
      <c r="H34" s="543"/>
      <c r="I34" s="323"/>
      <c r="J34" s="324"/>
      <c r="K34" s="200"/>
      <c r="L34" s="212"/>
      <c r="M34" s="201"/>
      <c r="N34" s="212"/>
      <c r="O34" s="329"/>
      <c r="P34" s="201"/>
      <c r="Q34" s="201"/>
      <c r="R34" s="318"/>
    </row>
    <row r="35" spans="2:21" ht="17.100000000000001" customHeight="1" x14ac:dyDescent="0.25">
      <c r="B35" s="956"/>
      <c r="C35" s="956"/>
      <c r="D35" s="949"/>
      <c r="E35" s="987"/>
      <c r="F35" s="988"/>
      <c r="G35" s="989"/>
      <c r="H35" s="990"/>
      <c r="I35" s="991"/>
      <c r="J35" s="992"/>
      <c r="K35" s="993"/>
      <c r="L35" s="967"/>
      <c r="M35" s="948"/>
      <c r="N35" s="967"/>
      <c r="O35" s="1005"/>
      <c r="P35" s="948"/>
      <c r="Q35" s="948"/>
      <c r="R35" s="956"/>
    </row>
    <row r="36" spans="2:21" ht="17.100000000000001" customHeight="1" x14ac:dyDescent="0.25">
      <c r="B36" s="1237"/>
      <c r="C36" s="1237"/>
      <c r="D36" s="1238"/>
      <c r="E36" s="1348"/>
      <c r="F36" s="1429"/>
      <c r="G36" s="1430"/>
      <c r="H36" s="1431"/>
      <c r="I36" s="1432"/>
      <c r="J36" s="1028"/>
      <c r="K36" s="1255"/>
      <c r="L36" s="1240"/>
      <c r="M36" s="1241"/>
      <c r="N36" s="1240"/>
      <c r="O36" s="1036"/>
      <c r="P36" s="1241"/>
      <c r="Q36" s="1241"/>
      <c r="R36" s="1237"/>
    </row>
    <row r="37" spans="2:21" ht="17.100000000000001" customHeight="1" x14ac:dyDescent="0.25">
      <c r="B37" s="956"/>
      <c r="C37" s="956"/>
      <c r="D37" s="949"/>
      <c r="E37" s="987"/>
      <c r="F37" s="988"/>
      <c r="G37" s="989"/>
      <c r="H37" s="990"/>
      <c r="I37" s="991"/>
      <c r="J37" s="992"/>
      <c r="K37" s="993"/>
      <c r="L37" s="967"/>
      <c r="M37" s="948"/>
      <c r="N37" s="967"/>
      <c r="O37" s="1005"/>
      <c r="P37" s="948"/>
      <c r="Q37" s="948"/>
      <c r="R37" s="956"/>
    </row>
    <row r="38" spans="2:21" ht="17.100000000000001" customHeight="1" x14ac:dyDescent="0.25">
      <c r="B38" s="994"/>
      <c r="C38" s="994"/>
      <c r="D38" s="881"/>
      <c r="E38" s="881"/>
      <c r="F38" s="995"/>
      <c r="G38" s="883"/>
      <c r="H38" s="996"/>
      <c r="I38" s="885"/>
      <c r="J38" s="886"/>
      <c r="K38" s="997"/>
      <c r="L38" s="998"/>
      <c r="M38" s="958"/>
      <c r="N38" s="998"/>
      <c r="O38" s="1006"/>
      <c r="P38" s="999"/>
      <c r="Q38" s="999"/>
      <c r="R38" s="1000"/>
    </row>
    <row r="39" spans="2:21" ht="17.100000000000001" customHeight="1" outlineLevel="1" x14ac:dyDescent="0.25">
      <c r="B39" s="94"/>
      <c r="C39" s="44" t="s">
        <v>0</v>
      </c>
      <c r="D39" s="44">
        <f>D35</f>
        <v>0</v>
      </c>
      <c r="E39" s="95"/>
      <c r="F39" s="46"/>
      <c r="G39" s="47"/>
      <c r="H39" s="48"/>
      <c r="I39" s="49"/>
      <c r="J39" s="275">
        <f>SUM(J34:J38)</f>
        <v>0</v>
      </c>
      <c r="K39" s="275">
        <f>SUM(K34:K38)</f>
        <v>0</v>
      </c>
      <c r="L39" s="275">
        <f>SUM(L34:L38)</f>
        <v>0</v>
      </c>
      <c r="M39" s="224"/>
      <c r="N39" s="224"/>
      <c r="O39" s="330"/>
      <c r="P39" s="97"/>
      <c r="Q39" s="97"/>
      <c r="R39" s="98"/>
      <c r="S39" s="23"/>
      <c r="T39" s="23"/>
      <c r="U39" s="23"/>
    </row>
    <row r="40" spans="2:21" ht="7.5" customHeight="1" x14ac:dyDescent="0.25">
      <c r="B40" s="63"/>
      <c r="C40" s="64"/>
      <c r="D40" s="64"/>
      <c r="E40" s="63"/>
      <c r="F40" s="68"/>
      <c r="G40" s="66"/>
      <c r="H40" s="68"/>
      <c r="I40" s="67"/>
      <c r="J40" s="68"/>
      <c r="K40" s="69"/>
      <c r="L40" s="23"/>
      <c r="M40" s="23"/>
      <c r="N40" s="23"/>
      <c r="O40" s="327"/>
      <c r="P40" s="71"/>
      <c r="Q40" s="71"/>
      <c r="R40" s="72"/>
    </row>
    <row r="41" spans="2:21" ht="17.100000000000001" customHeight="1" x14ac:dyDescent="0.25">
      <c r="B41" s="1554">
        <f>COUNT(B28:B40)</f>
        <v>0</v>
      </c>
      <c r="C41" s="44" t="s">
        <v>60</v>
      </c>
      <c r="D41" s="44">
        <f>D33+D39</f>
        <v>0</v>
      </c>
      <c r="E41" s="75"/>
      <c r="F41" s="122"/>
      <c r="G41" s="76"/>
      <c r="H41" s="123"/>
      <c r="I41" s="77"/>
      <c r="J41" s="278">
        <f>J33+J39</f>
        <v>0</v>
      </c>
      <c r="K41" s="278">
        <f>K33+K39</f>
        <v>0</v>
      </c>
      <c r="L41" s="278">
        <f>L33+L39</f>
        <v>0</v>
      </c>
      <c r="M41" s="224"/>
      <c r="N41" s="224"/>
      <c r="O41" s="328"/>
      <c r="P41" s="52"/>
      <c r="Q41" s="52"/>
      <c r="R41" s="53"/>
    </row>
    <row r="42" spans="2:21" ht="7.5" customHeight="1" x14ac:dyDescent="0.25">
      <c r="B42" s="1553"/>
      <c r="C42" s="99"/>
      <c r="D42" s="99"/>
      <c r="E42" s="99"/>
      <c r="F42" s="272"/>
      <c r="G42" s="99"/>
      <c r="H42" s="272"/>
      <c r="I42" s="99"/>
      <c r="J42" s="279"/>
      <c r="K42" s="99"/>
      <c r="O42" s="331"/>
      <c r="P42" s="99"/>
      <c r="Q42" s="99"/>
      <c r="R42" s="99"/>
    </row>
    <row r="43" spans="2:21" ht="17.100000000000001" customHeight="1" thickBot="1" x14ac:dyDescent="0.3">
      <c r="B43" s="100">
        <f>B41+B23</f>
        <v>0</v>
      </c>
      <c r="C43" s="100" t="s">
        <v>8</v>
      </c>
      <c r="D43" s="101">
        <f>D41+D23</f>
        <v>0</v>
      </c>
      <c r="E43" s="120"/>
      <c r="F43" s="103"/>
      <c r="G43" s="104"/>
      <c r="H43" s="103"/>
      <c r="I43" s="104"/>
      <c r="J43" s="105">
        <f>J23+J41</f>
        <v>0</v>
      </c>
      <c r="K43" s="105">
        <f>K23+K41</f>
        <v>0</v>
      </c>
      <c r="L43" s="105">
        <f>L23+L41</f>
        <v>0</v>
      </c>
      <c r="M43" s="345"/>
      <c r="N43" s="346"/>
      <c r="O43" s="347"/>
      <c r="P43" s="348"/>
      <c r="Q43" s="348"/>
      <c r="R43" s="349"/>
    </row>
    <row r="44" spans="2:21" ht="18" customHeight="1" thickTop="1" x14ac:dyDescent="0.25">
      <c r="B44" s="1662"/>
      <c r="C44" s="1662"/>
      <c r="D44" s="1662"/>
      <c r="E44" s="1662"/>
      <c r="F44" s="1662"/>
      <c r="G44" s="1662"/>
      <c r="H44" s="1662"/>
      <c r="I44" s="1662"/>
      <c r="J44" s="1662"/>
      <c r="K44" s="1662"/>
      <c r="L44" s="1663"/>
      <c r="M44" s="1663"/>
      <c r="N44" s="165"/>
    </row>
    <row r="45" spans="2:21" ht="18" customHeight="1" x14ac:dyDescent="0.25"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165"/>
    </row>
    <row r="46" spans="2:21" ht="18" customHeight="1" x14ac:dyDescent="0.25">
      <c r="B46" s="1652" t="s">
        <v>37</v>
      </c>
      <c r="C46" s="1652"/>
      <c r="D46" s="1652"/>
      <c r="E46" s="1652"/>
      <c r="F46" s="1652"/>
      <c r="G46" s="1652"/>
      <c r="H46" s="1652"/>
      <c r="I46" s="1652"/>
      <c r="J46" s="1652"/>
      <c r="K46" s="1652"/>
      <c r="L46" s="1652"/>
      <c r="M46" s="1652"/>
      <c r="N46" s="1652"/>
      <c r="O46" s="1652"/>
      <c r="P46" s="1652"/>
      <c r="Q46" s="1652"/>
      <c r="R46" s="1652"/>
    </row>
    <row r="47" spans="2:21" ht="18" customHeight="1" x14ac:dyDescent="0.25">
      <c r="B47" s="1652" t="s">
        <v>1</v>
      </c>
      <c r="C47" s="1652"/>
      <c r="D47" s="1652"/>
      <c r="E47" s="1652"/>
      <c r="F47" s="1652"/>
      <c r="G47" s="1652"/>
      <c r="H47" s="1652"/>
      <c r="I47" s="1652"/>
      <c r="J47" s="1652"/>
      <c r="K47" s="1652"/>
      <c r="L47" s="1652"/>
      <c r="M47" s="1652"/>
      <c r="N47" s="1652"/>
      <c r="O47" s="1652"/>
      <c r="P47" s="1652"/>
      <c r="Q47" s="1652"/>
      <c r="R47" s="1652"/>
    </row>
    <row r="48" spans="2:21" ht="18" customHeight="1" x14ac:dyDescent="0.25">
      <c r="B48" s="1652" t="str">
        <f>Rekap!B3</f>
        <v>BULAN JANUARI 2020</v>
      </c>
      <c r="C48" s="1652"/>
      <c r="D48" s="1652"/>
      <c r="E48" s="1652"/>
      <c r="F48" s="1652"/>
      <c r="G48" s="1652"/>
      <c r="H48" s="1652"/>
      <c r="I48" s="1652"/>
      <c r="J48" s="1652"/>
      <c r="K48" s="1652"/>
      <c r="L48" s="1652"/>
      <c r="M48" s="1652"/>
      <c r="N48" s="1652"/>
      <c r="O48" s="1652"/>
      <c r="P48" s="1652"/>
      <c r="Q48" s="1652"/>
      <c r="R48" s="1652"/>
    </row>
    <row r="49" spans="2:31" ht="18" customHeight="1" thickBot="1" x14ac:dyDescent="0.3">
      <c r="B49" s="1653"/>
      <c r="C49" s="1653"/>
      <c r="D49" s="1653"/>
      <c r="E49" s="1653"/>
      <c r="F49" s="1653"/>
      <c r="G49" s="1653"/>
      <c r="H49" s="1653"/>
      <c r="I49" s="1653"/>
      <c r="J49" s="1653"/>
      <c r="K49" s="1653"/>
      <c r="L49" s="1653"/>
      <c r="M49" s="1653"/>
      <c r="N49" s="1653"/>
      <c r="O49" s="1653"/>
      <c r="P49" s="1653"/>
      <c r="Q49" s="373"/>
      <c r="R49" s="29"/>
    </row>
    <row r="50" spans="2:31" ht="5.25" customHeight="1" thickTop="1" x14ac:dyDescent="0.25">
      <c r="B50" s="30"/>
      <c r="C50" s="31"/>
      <c r="D50" s="374"/>
      <c r="E50" s="155"/>
      <c r="F50" s="374"/>
      <c r="G50" s="374"/>
      <c r="H50" s="374"/>
      <c r="I50" s="374"/>
      <c r="J50" s="155"/>
      <c r="L50" s="27"/>
      <c r="M50" s="27"/>
      <c r="N50" s="202"/>
      <c r="O50" s="374"/>
      <c r="P50" s="374"/>
      <c r="Q50" s="374"/>
    </row>
    <row r="51" spans="2:31" ht="17.100000000000001" customHeight="1" x14ac:dyDescent="0.25">
      <c r="B51" s="30" t="s">
        <v>15</v>
      </c>
      <c r="C51" s="31" t="s">
        <v>63</v>
      </c>
      <c r="D51" s="374"/>
      <c r="E51" s="155"/>
      <c r="F51" s="374"/>
      <c r="G51" s="374"/>
      <c r="H51" s="374"/>
      <c r="I51" s="374"/>
      <c r="J51" s="155"/>
      <c r="L51" s="27"/>
      <c r="M51" s="27"/>
      <c r="N51" s="202"/>
      <c r="O51" s="374"/>
      <c r="P51" s="374"/>
      <c r="Q51" s="374"/>
    </row>
    <row r="52" spans="2:31" ht="18" customHeight="1" x14ac:dyDescent="0.25">
      <c r="B52" s="78" t="s">
        <v>22</v>
      </c>
      <c r="C52" s="79" t="str">
        <f>'BMP 4'!C52</f>
        <v>Proses sd. 2019</v>
      </c>
      <c r="D52" s="374"/>
      <c r="E52" s="32"/>
      <c r="F52" s="33"/>
      <c r="G52" s="374"/>
      <c r="H52" s="33"/>
      <c r="I52" s="374"/>
      <c r="J52" s="374"/>
      <c r="L52" s="374"/>
      <c r="M52" s="374"/>
    </row>
    <row r="53" spans="2:31" ht="17.100000000000001" customHeight="1" x14ac:dyDescent="0.25">
      <c r="B53" s="1654" t="s">
        <v>2</v>
      </c>
      <c r="C53" s="1654" t="s">
        <v>4</v>
      </c>
      <c r="D53" s="1643" t="s">
        <v>9</v>
      </c>
      <c r="E53" s="1655" t="s">
        <v>3</v>
      </c>
      <c r="F53" s="1656" t="s">
        <v>98</v>
      </c>
      <c r="G53" s="1657"/>
      <c r="H53" s="1657"/>
      <c r="I53" s="1657"/>
      <c r="J53" s="1658"/>
      <c r="K53" s="1659" t="s">
        <v>11</v>
      </c>
      <c r="L53" s="1659" t="s">
        <v>13</v>
      </c>
      <c r="M53" s="1660" t="s">
        <v>49</v>
      </c>
      <c r="N53" s="1660" t="s">
        <v>50</v>
      </c>
      <c r="O53" s="1643" t="s">
        <v>5</v>
      </c>
      <c r="P53" s="1643" t="s">
        <v>6</v>
      </c>
      <c r="Q53" s="1643" t="s">
        <v>61</v>
      </c>
      <c r="R53" s="1643" t="s">
        <v>7</v>
      </c>
      <c r="T53" s="1638" t="s">
        <v>128</v>
      </c>
      <c r="U53" s="1638"/>
      <c r="V53" s="1638"/>
      <c r="W53" s="1638"/>
      <c r="X53" s="1638"/>
      <c r="Y53" s="1638"/>
      <c r="Z53" s="1638"/>
      <c r="AA53" s="1638"/>
      <c r="AB53" s="1638"/>
      <c r="AC53" s="1638"/>
      <c r="AD53" s="1638"/>
      <c r="AE53" s="1638"/>
    </row>
    <row r="54" spans="2:31" ht="17.100000000000001" customHeight="1" x14ac:dyDescent="0.25">
      <c r="B54" s="1637"/>
      <c r="C54" s="1637"/>
      <c r="D54" s="1637"/>
      <c r="E54" s="1645"/>
      <c r="F54" s="1649"/>
      <c r="G54" s="1650"/>
      <c r="H54" s="1650"/>
      <c r="I54" s="1650"/>
      <c r="J54" s="1651"/>
      <c r="K54" s="1640"/>
      <c r="L54" s="1640"/>
      <c r="M54" s="1640"/>
      <c r="N54" s="1640"/>
      <c r="O54" s="1637"/>
      <c r="P54" s="1637"/>
      <c r="Q54" s="1637"/>
      <c r="R54" s="1637"/>
      <c r="T54" s="372" t="s">
        <v>38</v>
      </c>
      <c r="U54" s="372" t="s">
        <v>39</v>
      </c>
      <c r="V54" s="372" t="s">
        <v>40</v>
      </c>
      <c r="W54" s="372" t="s">
        <v>41</v>
      </c>
      <c r="X54" s="372" t="s">
        <v>36</v>
      </c>
      <c r="Y54" s="372" t="s">
        <v>42</v>
      </c>
      <c r="Z54" s="372" t="s">
        <v>43</v>
      </c>
      <c r="AA54" s="372" t="s">
        <v>44</v>
      </c>
      <c r="AB54" s="372" t="s">
        <v>45</v>
      </c>
      <c r="AC54" s="372" t="s">
        <v>46</v>
      </c>
      <c r="AD54" s="372" t="s">
        <v>47</v>
      </c>
      <c r="AE54" s="372" t="s">
        <v>48</v>
      </c>
    </row>
    <row r="55" spans="2:31" ht="17.100000000000001" customHeight="1" x14ac:dyDescent="0.25">
      <c r="B55" s="180"/>
      <c r="C55" s="181"/>
      <c r="D55" s="117"/>
      <c r="E55" s="118"/>
      <c r="F55" s="182"/>
      <c r="G55" s="110"/>
      <c r="H55" s="183"/>
      <c r="I55" s="184"/>
      <c r="J55" s="185"/>
      <c r="K55" s="186"/>
      <c r="L55" s="186"/>
      <c r="M55" s="119"/>
      <c r="N55" s="187"/>
      <c r="O55" s="187"/>
      <c r="P55" s="187"/>
      <c r="Q55" s="187"/>
      <c r="R55" s="187"/>
      <c r="T55" s="201"/>
      <c r="U55" s="201"/>
      <c r="V55" s="201"/>
      <c r="W55" s="201"/>
      <c r="X55" s="201"/>
      <c r="Y55" s="201"/>
      <c r="Z55" s="201"/>
      <c r="AA55" s="201"/>
      <c r="AB55" s="201"/>
      <c r="AC55" s="201"/>
      <c r="AD55" s="201"/>
      <c r="AE55" s="201"/>
    </row>
    <row r="56" spans="2:31" ht="17.100000000000001" customHeight="1" x14ac:dyDescent="0.25">
      <c r="B56" s="192"/>
      <c r="C56" s="193"/>
      <c r="D56" s="134"/>
      <c r="E56" s="194"/>
      <c r="F56" s="135"/>
      <c r="G56" s="136"/>
      <c r="H56" s="137"/>
      <c r="I56" s="138"/>
      <c r="J56" s="195"/>
      <c r="K56" s="139"/>
      <c r="L56" s="139"/>
      <c r="M56" s="140"/>
      <c r="N56" s="141"/>
      <c r="O56" s="141"/>
      <c r="P56" s="141"/>
      <c r="Q56" s="141"/>
      <c r="R56" s="141"/>
      <c r="T56" s="1241"/>
      <c r="U56" s="1241"/>
      <c r="V56" s="1241"/>
      <c r="W56" s="1241"/>
      <c r="X56" s="1241"/>
      <c r="Y56" s="1241"/>
      <c r="Z56" s="1241"/>
      <c r="AA56" s="1241"/>
      <c r="AB56" s="1241"/>
      <c r="AC56" s="1241"/>
      <c r="AD56" s="1241"/>
      <c r="AE56" s="1241"/>
    </row>
    <row r="57" spans="2:31" ht="17.100000000000001" customHeight="1" x14ac:dyDescent="0.25">
      <c r="B57" s="983"/>
      <c r="C57" s="984"/>
      <c r="D57" s="524"/>
      <c r="E57" s="985"/>
      <c r="F57" s="525"/>
      <c r="G57" s="132"/>
      <c r="H57" s="145"/>
      <c r="I57" s="133"/>
      <c r="J57" s="742"/>
      <c r="K57" s="910"/>
      <c r="L57" s="910"/>
      <c r="M57" s="986"/>
      <c r="N57" s="146"/>
      <c r="O57" s="146"/>
      <c r="P57" s="146"/>
      <c r="Q57" s="146"/>
      <c r="R57" s="146"/>
      <c r="T57" s="1241"/>
      <c r="U57" s="1241"/>
      <c r="V57" s="1241"/>
      <c r="W57" s="1241"/>
      <c r="X57" s="1241"/>
      <c r="Y57" s="1241"/>
      <c r="Z57" s="1241"/>
      <c r="AA57" s="1241"/>
      <c r="AB57" s="1241"/>
      <c r="AC57" s="1241"/>
      <c r="AD57" s="1241"/>
      <c r="AE57" s="1241"/>
    </row>
    <row r="58" spans="2:31" ht="17.100000000000001" customHeight="1" x14ac:dyDescent="0.25">
      <c r="B58" s="983"/>
      <c r="C58" s="984"/>
      <c r="D58" s="524"/>
      <c r="E58" s="985"/>
      <c r="F58" s="525"/>
      <c r="G58" s="132"/>
      <c r="H58" s="145"/>
      <c r="I58" s="133"/>
      <c r="J58" s="742"/>
      <c r="K58" s="910"/>
      <c r="L58" s="910"/>
      <c r="M58" s="986"/>
      <c r="N58" s="146"/>
      <c r="O58" s="146"/>
      <c r="P58" s="146"/>
      <c r="Q58" s="146"/>
      <c r="R58" s="146"/>
      <c r="T58" s="1241"/>
      <c r="U58" s="1241"/>
      <c r="V58" s="1241"/>
      <c r="W58" s="1241"/>
      <c r="X58" s="1241"/>
      <c r="Y58" s="1241"/>
      <c r="Z58" s="1241"/>
      <c r="AA58" s="1241"/>
      <c r="AB58" s="1241"/>
      <c r="AC58" s="1241"/>
      <c r="AD58" s="1241"/>
      <c r="AE58" s="1241"/>
    </row>
    <row r="59" spans="2:31" ht="17.100000000000001" customHeight="1" x14ac:dyDescent="0.25">
      <c r="B59" s="142"/>
      <c r="C59" s="142"/>
      <c r="D59" s="143"/>
      <c r="E59" s="188"/>
      <c r="F59" s="189"/>
      <c r="G59" s="190"/>
      <c r="H59" s="298"/>
      <c r="I59" s="191"/>
      <c r="J59" s="296"/>
      <c r="K59" s="144"/>
      <c r="L59" s="144"/>
      <c r="M59" s="144"/>
      <c r="N59" s="203"/>
      <c r="O59" s="153"/>
      <c r="P59" s="154"/>
      <c r="Q59" s="154"/>
      <c r="R59" s="142"/>
      <c r="T59" s="1292"/>
      <c r="U59" s="1292"/>
      <c r="V59" s="1292"/>
      <c r="W59" s="1292"/>
      <c r="X59" s="1293"/>
      <c r="Y59" s="1292"/>
      <c r="Z59" s="1292"/>
      <c r="AA59" s="1292"/>
      <c r="AB59" s="1292"/>
      <c r="AC59" s="1292"/>
      <c r="AD59" s="1292"/>
      <c r="AE59" s="1292"/>
    </row>
    <row r="60" spans="2:31" ht="17.100000000000001" customHeight="1" x14ac:dyDescent="0.25">
      <c r="B60" s="94"/>
      <c r="C60" s="44" t="s">
        <v>0</v>
      </c>
      <c r="D60" s="44">
        <f>D56</f>
        <v>0</v>
      </c>
      <c r="E60" s="95"/>
      <c r="F60" s="46"/>
      <c r="G60" s="47"/>
      <c r="H60" s="48"/>
      <c r="I60" s="49"/>
      <c r="J60" s="275">
        <f>SUM(J55:J59)</f>
        <v>0</v>
      </c>
      <c r="K60" s="275">
        <f>SUM(K55:K59)</f>
        <v>0</v>
      </c>
      <c r="L60" s="275">
        <f>SUM(L55:L59)</f>
        <v>0</v>
      </c>
      <c r="M60" s="224"/>
      <c r="N60" s="224"/>
      <c r="O60" s="96"/>
      <c r="P60" s="97"/>
      <c r="Q60" s="97"/>
      <c r="R60" s="98"/>
      <c r="T60" s="1500"/>
      <c r="U60" s="1500"/>
      <c r="V60" s="1500"/>
      <c r="W60" s="1500"/>
      <c r="X60" s="1500"/>
      <c r="Y60" s="1500"/>
      <c r="Z60" s="1500"/>
      <c r="AA60" s="1500"/>
      <c r="AB60" s="1500"/>
      <c r="AC60" s="1500"/>
      <c r="AD60" s="1500"/>
      <c r="AE60" s="1500"/>
    </row>
    <row r="61" spans="2:31" ht="17.100000000000001" customHeight="1" x14ac:dyDescent="0.25">
      <c r="B61" s="318"/>
      <c r="C61" s="318"/>
      <c r="D61" s="198"/>
      <c r="E61" s="319"/>
      <c r="F61" s="397"/>
      <c r="G61" s="321"/>
      <c r="H61" s="543"/>
      <c r="I61" s="323"/>
      <c r="J61" s="324"/>
      <c r="K61" s="200"/>
      <c r="L61" s="212"/>
      <c r="M61" s="201"/>
      <c r="N61" s="212"/>
      <c r="O61" s="247"/>
      <c r="P61" s="201"/>
      <c r="Q61" s="201"/>
      <c r="R61" s="318"/>
      <c r="T61" s="1241"/>
      <c r="U61" s="1241"/>
      <c r="V61" s="1241"/>
      <c r="W61" s="1241"/>
      <c r="X61" s="1241"/>
      <c r="Y61" s="1241"/>
      <c r="Z61" s="1241"/>
      <c r="AA61" s="1241"/>
      <c r="AB61" s="1241"/>
      <c r="AC61" s="1241"/>
      <c r="AD61" s="1241"/>
      <c r="AE61" s="1241"/>
    </row>
    <row r="62" spans="2:31" ht="17.100000000000001" customHeight="1" x14ac:dyDescent="0.25">
      <c r="B62" s="956"/>
      <c r="C62" s="956"/>
      <c r="D62" s="949"/>
      <c r="E62" s="987"/>
      <c r="F62" s="988"/>
      <c r="G62" s="989"/>
      <c r="H62" s="990"/>
      <c r="I62" s="991"/>
      <c r="J62" s="992"/>
      <c r="K62" s="993"/>
      <c r="L62" s="967"/>
      <c r="M62" s="948"/>
      <c r="N62" s="967"/>
      <c r="O62" s="970"/>
      <c r="P62" s="948"/>
      <c r="Q62" s="948"/>
      <c r="R62" s="956"/>
      <c r="T62" s="1241"/>
      <c r="U62" s="1241"/>
      <c r="V62" s="1241"/>
      <c r="W62" s="1241"/>
      <c r="X62" s="1241"/>
      <c r="Y62" s="1241"/>
      <c r="Z62" s="1241"/>
      <c r="AA62" s="1241"/>
      <c r="AB62" s="1241"/>
      <c r="AC62" s="1241"/>
      <c r="AD62" s="1241"/>
      <c r="AE62" s="1241"/>
    </row>
    <row r="63" spans="2:31" ht="17.100000000000001" customHeight="1" x14ac:dyDescent="0.25">
      <c r="B63" s="1237"/>
      <c r="C63" s="1237"/>
      <c r="D63" s="1238"/>
      <c r="E63" s="1348"/>
      <c r="F63" s="1429"/>
      <c r="G63" s="1430"/>
      <c r="H63" s="1431"/>
      <c r="I63" s="1432"/>
      <c r="J63" s="1028"/>
      <c r="K63" s="1255"/>
      <c r="L63" s="1240"/>
      <c r="M63" s="1241"/>
      <c r="N63" s="1240"/>
      <c r="O63" s="1037"/>
      <c r="P63" s="1241"/>
      <c r="Q63" s="1241"/>
      <c r="R63" s="1237"/>
      <c r="T63" s="1241"/>
      <c r="U63" s="1241"/>
      <c r="V63" s="1241"/>
      <c r="W63" s="1241"/>
      <c r="X63" s="1241"/>
      <c r="Y63" s="1241"/>
      <c r="Z63" s="1241"/>
      <c r="AA63" s="1241"/>
      <c r="AB63" s="1241"/>
      <c r="AC63" s="1241"/>
      <c r="AD63" s="1241"/>
      <c r="AE63" s="1241"/>
    </row>
    <row r="64" spans="2:31" ht="17.100000000000001" customHeight="1" x14ac:dyDescent="0.25">
      <c r="B64" s="956"/>
      <c r="C64" s="956"/>
      <c r="D64" s="949"/>
      <c r="E64" s="987"/>
      <c r="F64" s="988"/>
      <c r="G64" s="989"/>
      <c r="H64" s="990"/>
      <c r="I64" s="991"/>
      <c r="J64" s="992"/>
      <c r="K64" s="993"/>
      <c r="L64" s="967"/>
      <c r="M64" s="948"/>
      <c r="N64" s="967"/>
      <c r="O64" s="970"/>
      <c r="P64" s="948"/>
      <c r="Q64" s="948"/>
      <c r="R64" s="956"/>
      <c r="T64" s="1241"/>
      <c r="U64" s="1241"/>
      <c r="V64" s="1241"/>
      <c r="W64" s="1241"/>
      <c r="X64" s="1241"/>
      <c r="Y64" s="1241"/>
      <c r="Z64" s="1241"/>
      <c r="AA64" s="1241"/>
      <c r="AB64" s="1241"/>
      <c r="AC64" s="1241"/>
      <c r="AD64" s="1241"/>
      <c r="AE64" s="1241"/>
    </row>
    <row r="65" spans="2:31" ht="17.100000000000001" customHeight="1" x14ac:dyDescent="0.25">
      <c r="B65" s="994"/>
      <c r="C65" s="994"/>
      <c r="D65" s="881"/>
      <c r="E65" s="881"/>
      <c r="F65" s="995"/>
      <c r="G65" s="883"/>
      <c r="H65" s="996"/>
      <c r="I65" s="885"/>
      <c r="J65" s="886"/>
      <c r="K65" s="997"/>
      <c r="L65" s="998"/>
      <c r="M65" s="958"/>
      <c r="N65" s="998"/>
      <c r="O65" s="977"/>
      <c r="P65" s="999"/>
      <c r="Q65" s="999"/>
      <c r="R65" s="1000"/>
      <c r="T65" s="1292"/>
      <c r="U65" s="1292"/>
      <c r="V65" s="1292"/>
      <c r="W65" s="1292"/>
      <c r="X65" s="1293"/>
      <c r="Y65" s="1292"/>
      <c r="Z65" s="1292"/>
      <c r="AA65" s="1292"/>
      <c r="AB65" s="1292"/>
      <c r="AC65" s="1292"/>
      <c r="AD65" s="1292"/>
      <c r="AE65" s="1292"/>
    </row>
    <row r="66" spans="2:31" ht="17.100000000000001" customHeight="1" outlineLevel="1" x14ac:dyDescent="0.25">
      <c r="B66" s="94"/>
      <c r="C66" s="44" t="s">
        <v>0</v>
      </c>
      <c r="D66" s="44">
        <f>D62</f>
        <v>0</v>
      </c>
      <c r="E66" s="95"/>
      <c r="F66" s="46"/>
      <c r="G66" s="47"/>
      <c r="H66" s="48"/>
      <c r="I66" s="49"/>
      <c r="J66" s="275">
        <f>SUM(J61:J65)</f>
        <v>0</v>
      </c>
      <c r="K66" s="275">
        <f>SUM(K61:K65)</f>
        <v>0</v>
      </c>
      <c r="L66" s="275">
        <f>SUM(L61:L65)</f>
        <v>0</v>
      </c>
      <c r="M66" s="224"/>
      <c r="N66" s="224"/>
      <c r="O66" s="248"/>
      <c r="P66" s="97"/>
      <c r="Q66" s="97"/>
      <c r="R66" s="98"/>
      <c r="S66" s="23"/>
      <c r="T66" s="1500"/>
      <c r="U66" s="1500"/>
      <c r="V66" s="1500"/>
      <c r="W66" s="1500"/>
      <c r="X66" s="1500"/>
      <c r="Y66" s="1500"/>
      <c r="Z66" s="1500"/>
      <c r="AA66" s="1500"/>
      <c r="AB66" s="1500"/>
      <c r="AC66" s="1500"/>
      <c r="AD66" s="1500"/>
      <c r="AE66" s="1500"/>
    </row>
    <row r="67" spans="2:31" ht="7.5" customHeight="1" x14ac:dyDescent="0.25">
      <c r="B67" s="63"/>
      <c r="C67" s="64"/>
      <c r="D67" s="64"/>
      <c r="E67" s="63"/>
      <c r="F67" s="65"/>
      <c r="G67" s="66"/>
      <c r="H67" s="65"/>
      <c r="I67" s="67"/>
      <c r="J67" s="68"/>
      <c r="K67" s="69"/>
      <c r="L67" s="69"/>
      <c r="M67" s="69"/>
      <c r="N67" s="69"/>
      <c r="O67" s="70"/>
      <c r="P67" s="71"/>
      <c r="Q67" s="71"/>
      <c r="R67" s="72"/>
      <c r="T67" s="1004"/>
      <c r="U67" s="1004"/>
      <c r="V67" s="1004"/>
      <c r="W67" s="1004"/>
      <c r="X67" s="1004"/>
      <c r="Y67" s="1004"/>
      <c r="Z67" s="1004"/>
      <c r="AA67" s="1004"/>
      <c r="AB67" s="1004"/>
      <c r="AC67" s="1004"/>
      <c r="AD67" s="1004"/>
      <c r="AE67" s="1004"/>
    </row>
    <row r="68" spans="2:31" ht="17.100000000000001" customHeight="1" outlineLevel="1" x14ac:dyDescent="0.25">
      <c r="B68" s="1554">
        <f>COUNT(B55:B67)</f>
        <v>0</v>
      </c>
      <c r="C68" s="44" t="s">
        <v>59</v>
      </c>
      <c r="D68" s="44">
        <f>D60+D66</f>
        <v>0</v>
      </c>
      <c r="E68" s="75"/>
      <c r="F68" s="122"/>
      <c r="G68" s="76"/>
      <c r="H68" s="123"/>
      <c r="I68" s="77"/>
      <c r="J68" s="297">
        <f>J60+J66</f>
        <v>0</v>
      </c>
      <c r="K68" s="297">
        <f>K60+K66</f>
        <v>0</v>
      </c>
      <c r="L68" s="297">
        <f>L60+L66</f>
        <v>0</v>
      </c>
      <c r="M68" s="224"/>
      <c r="N68" s="224"/>
      <c r="O68" s="51"/>
      <c r="P68" s="52"/>
      <c r="Q68" s="52"/>
      <c r="R68" s="53"/>
      <c r="T68" s="178">
        <f>SUM(T55:T67)</f>
        <v>0</v>
      </c>
      <c r="U68" s="178">
        <f t="shared" ref="U68:AE68" si="0">SUM(U55:U67)</f>
        <v>0</v>
      </c>
      <c r="V68" s="178">
        <f t="shared" si="0"/>
        <v>0</v>
      </c>
      <c r="W68" s="178">
        <f t="shared" si="0"/>
        <v>0</v>
      </c>
      <c r="X68" s="178">
        <f t="shared" si="0"/>
        <v>0</v>
      </c>
      <c r="Y68" s="178">
        <f t="shared" si="0"/>
        <v>0</v>
      </c>
      <c r="Z68" s="178">
        <f t="shared" si="0"/>
        <v>0</v>
      </c>
      <c r="AA68" s="178">
        <f t="shared" si="0"/>
        <v>0</v>
      </c>
      <c r="AB68" s="178">
        <f t="shared" si="0"/>
        <v>0</v>
      </c>
      <c r="AC68" s="178">
        <f t="shared" si="0"/>
        <v>0</v>
      </c>
      <c r="AD68" s="178">
        <f t="shared" si="0"/>
        <v>0</v>
      </c>
      <c r="AE68" s="178">
        <f t="shared" si="0"/>
        <v>0</v>
      </c>
    </row>
    <row r="69" spans="2:31" s="23" customFormat="1" ht="18" customHeight="1" x14ac:dyDescent="0.25">
      <c r="B69" s="284"/>
      <c r="C69" s="284"/>
      <c r="D69" s="284"/>
      <c r="E69" s="124"/>
      <c r="F69" s="125"/>
      <c r="G69" s="126"/>
      <c r="H69" s="125"/>
      <c r="I69" s="126"/>
      <c r="J69" s="157"/>
      <c r="K69" s="127"/>
      <c r="L69" s="127"/>
      <c r="M69" s="176"/>
      <c r="N69" s="204"/>
      <c r="O69" s="128"/>
      <c r="P69" s="126"/>
      <c r="Q69" s="126"/>
      <c r="R69" s="129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2:31" ht="17.100000000000001" customHeight="1" x14ac:dyDescent="0.25">
      <c r="B70" s="78" t="s">
        <v>23</v>
      </c>
      <c r="C70" s="79" t="str">
        <f>'BMP 4'!C70</f>
        <v>Proses th. 2020</v>
      </c>
      <c r="D70" s="80"/>
      <c r="E70" s="234"/>
      <c r="F70" s="81"/>
      <c r="G70" s="80"/>
      <c r="H70" s="81"/>
      <c r="I70" s="80"/>
      <c r="J70" s="80"/>
      <c r="K70" s="82"/>
      <c r="O70" s="80"/>
      <c r="P70" s="80"/>
      <c r="Q70" s="80"/>
      <c r="R70" s="83"/>
    </row>
    <row r="71" spans="2:31" ht="17.100000000000001" customHeight="1" x14ac:dyDescent="0.25">
      <c r="B71" s="1654" t="s">
        <v>2</v>
      </c>
      <c r="C71" s="1654" t="s">
        <v>4</v>
      </c>
      <c r="D71" s="1643" t="s">
        <v>9</v>
      </c>
      <c r="E71" s="1655" t="s">
        <v>3</v>
      </c>
      <c r="F71" s="1656" t="s">
        <v>98</v>
      </c>
      <c r="G71" s="1657"/>
      <c r="H71" s="1657"/>
      <c r="I71" s="1657"/>
      <c r="J71" s="1658"/>
      <c r="K71" s="1659" t="s">
        <v>11</v>
      </c>
      <c r="L71" s="1659" t="s">
        <v>13</v>
      </c>
      <c r="M71" s="1660" t="s">
        <v>49</v>
      </c>
      <c r="N71" s="1660" t="s">
        <v>50</v>
      </c>
      <c r="O71" s="1643" t="s">
        <v>5</v>
      </c>
      <c r="P71" s="1643" t="s">
        <v>6</v>
      </c>
      <c r="Q71" s="1643" t="s">
        <v>61</v>
      </c>
      <c r="R71" s="1643" t="s">
        <v>7</v>
      </c>
      <c r="T71" s="1638" t="s">
        <v>128</v>
      </c>
      <c r="U71" s="1638"/>
      <c r="V71" s="1638"/>
      <c r="W71" s="1638"/>
      <c r="X71" s="1638"/>
      <c r="Y71" s="1638"/>
      <c r="Z71" s="1638"/>
      <c r="AA71" s="1638"/>
      <c r="AB71" s="1638"/>
      <c r="AC71" s="1638"/>
      <c r="AD71" s="1638"/>
      <c r="AE71" s="1638"/>
    </row>
    <row r="72" spans="2:31" ht="17.100000000000001" customHeight="1" x14ac:dyDescent="0.25">
      <c r="B72" s="1637"/>
      <c r="C72" s="1637"/>
      <c r="D72" s="1637"/>
      <c r="E72" s="1645"/>
      <c r="F72" s="1649"/>
      <c r="G72" s="1650"/>
      <c r="H72" s="1650"/>
      <c r="I72" s="1650"/>
      <c r="J72" s="1651"/>
      <c r="K72" s="1640"/>
      <c r="L72" s="1640"/>
      <c r="M72" s="1640"/>
      <c r="N72" s="1640"/>
      <c r="O72" s="1637"/>
      <c r="P72" s="1637"/>
      <c r="Q72" s="1637"/>
      <c r="R72" s="1637"/>
      <c r="T72" s="372" t="s">
        <v>38</v>
      </c>
      <c r="U72" s="372" t="s">
        <v>39</v>
      </c>
      <c r="V72" s="372" t="s">
        <v>40</v>
      </c>
      <c r="W72" s="372" t="s">
        <v>41</v>
      </c>
      <c r="X72" s="372" t="s">
        <v>36</v>
      </c>
      <c r="Y72" s="372" t="s">
        <v>42</v>
      </c>
      <c r="Z72" s="372" t="s">
        <v>43</v>
      </c>
      <c r="AA72" s="372" t="s">
        <v>44</v>
      </c>
      <c r="AB72" s="372" t="s">
        <v>45</v>
      </c>
      <c r="AC72" s="372" t="s">
        <v>46</v>
      </c>
      <c r="AD72" s="372" t="s">
        <v>47</v>
      </c>
      <c r="AE72" s="372" t="s">
        <v>48</v>
      </c>
    </row>
    <row r="73" spans="2:31" ht="17.100000000000001" customHeight="1" outlineLevel="1" x14ac:dyDescent="0.25">
      <c r="B73" s="261"/>
      <c r="C73" s="261"/>
      <c r="D73" s="220"/>
      <c r="E73" s="219"/>
      <c r="F73" s="299"/>
      <c r="G73" s="196"/>
      <c r="H73" s="302"/>
      <c r="I73" s="197"/>
      <c r="J73" s="285"/>
      <c r="K73" s="307"/>
      <c r="L73" s="315"/>
      <c r="M73" s="232"/>
      <c r="N73" s="231"/>
      <c r="O73" s="286"/>
      <c r="P73" s="232"/>
      <c r="Q73" s="232"/>
      <c r="R73" s="261"/>
      <c r="S73" s="23"/>
      <c r="T73" s="249"/>
      <c r="U73" s="249"/>
      <c r="V73" s="249"/>
      <c r="W73" s="249"/>
      <c r="X73" s="250"/>
      <c r="Y73" s="249"/>
      <c r="Z73" s="249"/>
      <c r="AA73" s="249"/>
      <c r="AB73" s="249"/>
      <c r="AC73" s="249"/>
      <c r="AD73" s="249"/>
      <c r="AE73" s="249"/>
    </row>
    <row r="74" spans="2:31" ht="17.100000000000001" customHeight="1" x14ac:dyDescent="0.25">
      <c r="B74" s="261"/>
      <c r="C74" s="261"/>
      <c r="D74" s="220"/>
      <c r="E74" s="220"/>
      <c r="F74" s="265"/>
      <c r="G74" s="287"/>
      <c r="H74" s="267"/>
      <c r="I74" s="289"/>
      <c r="J74" s="260"/>
      <c r="K74" s="308"/>
      <c r="L74" s="315"/>
      <c r="M74" s="230"/>
      <c r="N74" s="288"/>
      <c r="O74" s="286"/>
      <c r="P74" s="242"/>
      <c r="Q74" s="242"/>
      <c r="R74" s="262"/>
      <c r="T74" s="1292"/>
      <c r="U74" s="1292"/>
      <c r="V74" s="1292"/>
      <c r="W74" s="1292"/>
      <c r="X74" s="1293"/>
      <c r="Y74" s="1292"/>
      <c r="Z74" s="1292"/>
      <c r="AA74" s="1292"/>
      <c r="AB74" s="1292"/>
      <c r="AC74" s="1292"/>
      <c r="AD74" s="1292"/>
      <c r="AE74" s="1292"/>
    </row>
    <row r="75" spans="2:31" ht="17.100000000000001" customHeight="1" x14ac:dyDescent="0.25">
      <c r="B75" s="523"/>
      <c r="C75" s="523"/>
      <c r="D75" s="524"/>
      <c r="E75" s="524"/>
      <c r="F75" s="904"/>
      <c r="G75" s="905"/>
      <c r="H75" s="906"/>
      <c r="I75" s="907"/>
      <c r="J75" s="742"/>
      <c r="K75" s="908"/>
      <c r="L75" s="909"/>
      <c r="M75" s="910"/>
      <c r="N75" s="911"/>
      <c r="O75" s="986"/>
      <c r="P75" s="605"/>
      <c r="Q75" s="605"/>
      <c r="R75" s="912"/>
      <c r="T75" s="1292"/>
      <c r="U75" s="1292"/>
      <c r="V75" s="1292"/>
      <c r="W75" s="1292"/>
      <c r="X75" s="1293"/>
      <c r="Y75" s="1292"/>
      <c r="Z75" s="1292"/>
      <c r="AA75" s="1292"/>
      <c r="AB75" s="1292"/>
      <c r="AC75" s="1292"/>
      <c r="AD75" s="1292"/>
      <c r="AE75" s="1292"/>
    </row>
    <row r="76" spans="2:31" ht="17.100000000000001" customHeight="1" x14ac:dyDescent="0.25">
      <c r="B76" s="523"/>
      <c r="C76" s="523"/>
      <c r="D76" s="524"/>
      <c r="E76" s="524"/>
      <c r="F76" s="904"/>
      <c r="G76" s="905"/>
      <c r="H76" s="906"/>
      <c r="I76" s="907"/>
      <c r="J76" s="742"/>
      <c r="K76" s="908"/>
      <c r="L76" s="909"/>
      <c r="M76" s="910"/>
      <c r="N76" s="911"/>
      <c r="O76" s="986"/>
      <c r="P76" s="605"/>
      <c r="Q76" s="605"/>
      <c r="R76" s="912"/>
      <c r="T76" s="1292"/>
      <c r="U76" s="1292"/>
      <c r="V76" s="1292"/>
      <c r="W76" s="1292"/>
      <c r="X76" s="1293"/>
      <c r="Y76" s="1292"/>
      <c r="Z76" s="1292"/>
      <c r="AA76" s="1292"/>
      <c r="AB76" s="1292"/>
      <c r="AC76" s="1292"/>
      <c r="AD76" s="1292"/>
      <c r="AE76" s="1292"/>
    </row>
    <row r="77" spans="2:31" ht="17.100000000000001" customHeight="1" x14ac:dyDescent="0.25">
      <c r="B77" s="142"/>
      <c r="C77" s="142"/>
      <c r="D77" s="143"/>
      <c r="E77" s="263"/>
      <c r="F77" s="300"/>
      <c r="G77" s="290"/>
      <c r="H77" s="303"/>
      <c r="I77" s="291"/>
      <c r="J77" s="306"/>
      <c r="K77" s="309"/>
      <c r="L77" s="314"/>
      <c r="M77" s="144"/>
      <c r="N77" s="292"/>
      <c r="O77" s="293"/>
      <c r="P77" s="294"/>
      <c r="Q77" s="294"/>
      <c r="R77" s="295"/>
      <c r="T77" s="1240"/>
      <c r="U77" s="1240"/>
      <c r="V77" s="1240"/>
      <c r="W77" s="1240"/>
      <c r="X77" s="1240"/>
      <c r="Y77" s="1240"/>
      <c r="Z77" s="1240"/>
      <c r="AA77" s="1240"/>
      <c r="AB77" s="1240"/>
      <c r="AC77" s="1240"/>
      <c r="AD77" s="1240"/>
      <c r="AE77" s="1240"/>
    </row>
    <row r="78" spans="2:31" ht="17.100000000000001" customHeight="1" x14ac:dyDescent="0.25">
      <c r="B78" s="94"/>
      <c r="C78" s="44" t="s">
        <v>0</v>
      </c>
      <c r="D78" s="44">
        <f>D74</f>
        <v>0</v>
      </c>
      <c r="E78" s="95"/>
      <c r="F78" s="46"/>
      <c r="G78" s="47"/>
      <c r="H78" s="48"/>
      <c r="I78" s="49"/>
      <c r="J78" s="275">
        <f>SUM(J73:J77)</f>
        <v>0</v>
      </c>
      <c r="K78" s="275">
        <f>SUM(K73:K77)</f>
        <v>0</v>
      </c>
      <c r="L78" s="275">
        <f>SUM(L73:L77)</f>
        <v>0</v>
      </c>
      <c r="M78" s="215"/>
      <c r="N78" s="97"/>
      <c r="O78" s="215"/>
      <c r="P78" s="97"/>
      <c r="Q78" s="97"/>
      <c r="R78" s="98"/>
      <c r="T78" s="1500"/>
      <c r="U78" s="1500"/>
      <c r="V78" s="1500"/>
      <c r="W78" s="1500"/>
      <c r="X78" s="1500"/>
      <c r="Y78" s="1500"/>
      <c r="Z78" s="1500"/>
      <c r="AA78" s="1500"/>
      <c r="AB78" s="1500"/>
      <c r="AC78" s="1500"/>
      <c r="AD78" s="1500"/>
      <c r="AE78" s="1500"/>
    </row>
    <row r="79" spans="2:31" ht="17.100000000000001" customHeight="1" outlineLevel="1" x14ac:dyDescent="0.25">
      <c r="B79" s="34"/>
      <c r="C79" s="34"/>
      <c r="D79" s="35"/>
      <c r="E79" s="85"/>
      <c r="F79" s="269"/>
      <c r="G79" s="86"/>
      <c r="H79" s="273"/>
      <c r="I79" s="87"/>
      <c r="J79" s="88"/>
      <c r="K79" s="310"/>
      <c r="L79" s="313"/>
      <c r="M79" s="152"/>
      <c r="N79" s="213"/>
      <c r="O79" s="247"/>
      <c r="P79" s="37"/>
      <c r="Q79" s="37"/>
      <c r="R79" s="34"/>
      <c r="T79" s="1292"/>
      <c r="U79" s="1292"/>
      <c r="V79" s="1292"/>
      <c r="W79" s="1292"/>
      <c r="X79" s="1293"/>
      <c r="Y79" s="1292"/>
      <c r="Z79" s="1292"/>
      <c r="AA79" s="1292"/>
      <c r="AB79" s="1292"/>
      <c r="AC79" s="1292"/>
      <c r="AD79" s="1292"/>
      <c r="AE79" s="1292"/>
    </row>
    <row r="80" spans="2:31" s="23" customFormat="1" ht="17.100000000000001" customHeight="1" x14ac:dyDescent="0.25">
      <c r="B80" s="91"/>
      <c r="C80" s="54"/>
      <c r="D80" s="55"/>
      <c r="E80" s="55"/>
      <c r="F80" s="56"/>
      <c r="G80" s="90"/>
      <c r="H80" s="58"/>
      <c r="I80" s="90"/>
      <c r="J80" s="264"/>
      <c r="K80" s="311"/>
      <c r="L80" s="312"/>
      <c r="M80" s="139"/>
      <c r="N80" s="207"/>
      <c r="O80" s="141"/>
      <c r="P80" s="62"/>
      <c r="Q80" s="62"/>
      <c r="R80" s="92"/>
      <c r="S80" s="22"/>
      <c r="T80" s="1292"/>
      <c r="U80" s="1292"/>
      <c r="V80" s="1292"/>
      <c r="W80" s="1292"/>
      <c r="X80" s="1293"/>
      <c r="Y80" s="1292"/>
      <c r="Z80" s="1292"/>
      <c r="AA80" s="1292"/>
      <c r="AB80" s="1292"/>
      <c r="AC80" s="1292"/>
      <c r="AD80" s="1292"/>
      <c r="AE80" s="1292"/>
    </row>
    <row r="81" spans="2:31" s="23" customFormat="1" ht="17.100000000000001" customHeight="1" x14ac:dyDescent="0.25">
      <c r="B81" s="1451"/>
      <c r="C81" s="1237"/>
      <c r="D81" s="1238"/>
      <c r="E81" s="1238"/>
      <c r="F81" s="1436"/>
      <c r="G81" s="1449"/>
      <c r="H81" s="1438"/>
      <c r="I81" s="1449"/>
      <c r="J81" s="1038"/>
      <c r="K81" s="1568"/>
      <c r="L81" s="1434"/>
      <c r="M81" s="1255"/>
      <c r="N81" s="914"/>
      <c r="O81" s="1037"/>
      <c r="P81" s="1251"/>
      <c r="Q81" s="1251"/>
      <c r="R81" s="1020"/>
      <c r="S81" s="22"/>
      <c r="T81" s="1292"/>
      <c r="U81" s="1292"/>
      <c r="V81" s="1292"/>
      <c r="W81" s="1292"/>
      <c r="X81" s="1293"/>
      <c r="Y81" s="1292"/>
      <c r="Z81" s="1292"/>
      <c r="AA81" s="1292"/>
      <c r="AB81" s="1292"/>
      <c r="AC81" s="1292"/>
      <c r="AD81" s="1292"/>
      <c r="AE81" s="1292"/>
    </row>
    <row r="82" spans="2:31" s="23" customFormat="1" ht="17.100000000000001" customHeight="1" x14ac:dyDescent="0.25">
      <c r="B82" s="607"/>
      <c r="C82" s="956"/>
      <c r="D82" s="949"/>
      <c r="E82" s="949"/>
      <c r="F82" s="1007"/>
      <c r="G82" s="1008"/>
      <c r="H82" s="1009"/>
      <c r="I82" s="1008"/>
      <c r="J82" s="1010"/>
      <c r="K82" s="1011"/>
      <c r="L82" s="1012"/>
      <c r="M82" s="993"/>
      <c r="N82" s="914"/>
      <c r="O82" s="970"/>
      <c r="P82" s="972"/>
      <c r="Q82" s="972"/>
      <c r="R82" s="973"/>
      <c r="S82" s="22"/>
      <c r="T82" s="1292"/>
      <c r="U82" s="1292"/>
      <c r="V82" s="1292"/>
      <c r="W82" s="1292"/>
      <c r="X82" s="1293"/>
      <c r="Y82" s="1292"/>
      <c r="Z82" s="1292"/>
      <c r="AA82" s="1292"/>
      <c r="AB82" s="1292"/>
      <c r="AC82" s="1292"/>
      <c r="AD82" s="1292"/>
      <c r="AE82" s="1292"/>
    </row>
    <row r="83" spans="2:31" ht="17.100000000000001" customHeight="1" x14ac:dyDescent="0.25">
      <c r="B83" s="91"/>
      <c r="C83" s="54"/>
      <c r="D83" s="55"/>
      <c r="E83" s="55"/>
      <c r="F83" s="56"/>
      <c r="G83" s="90"/>
      <c r="H83" s="58"/>
      <c r="I83" s="90"/>
      <c r="J83" s="264"/>
      <c r="K83" s="311"/>
      <c r="L83" s="312"/>
      <c r="M83" s="139"/>
      <c r="N83" s="251"/>
      <c r="O83" s="141"/>
      <c r="P83" s="62"/>
      <c r="Q83" s="62"/>
      <c r="R83" s="92"/>
      <c r="S83" s="1"/>
      <c r="T83" s="1292"/>
      <c r="U83" s="1292"/>
      <c r="V83" s="1292"/>
      <c r="W83" s="1292"/>
      <c r="X83" s="1293"/>
      <c r="Y83" s="1292"/>
      <c r="Z83" s="1292"/>
      <c r="AA83" s="1292"/>
      <c r="AB83" s="1292"/>
      <c r="AC83" s="1292"/>
      <c r="AD83" s="1292"/>
      <c r="AE83" s="1292"/>
    </row>
    <row r="84" spans="2:31" ht="17.100000000000001" customHeight="1" x14ac:dyDescent="0.25">
      <c r="B84" s="94"/>
      <c r="C84" s="44" t="s">
        <v>0</v>
      </c>
      <c r="D84" s="44">
        <f>D80</f>
        <v>0</v>
      </c>
      <c r="E84" s="95"/>
      <c r="F84" s="46"/>
      <c r="G84" s="47"/>
      <c r="H84" s="48"/>
      <c r="I84" s="49"/>
      <c r="J84" s="275">
        <f>SUM(J79:J83)</f>
        <v>0</v>
      </c>
      <c r="K84" s="275">
        <f>SUM(K79:K83)</f>
        <v>0</v>
      </c>
      <c r="L84" s="275">
        <f>SUM(L79:L83)</f>
        <v>0</v>
      </c>
      <c r="M84" s="248"/>
      <c r="N84" s="97"/>
      <c r="O84" s="248"/>
      <c r="P84" s="97"/>
      <c r="Q84" s="97"/>
      <c r="R84" s="98"/>
      <c r="S84" s="23"/>
      <c r="T84" s="1500"/>
      <c r="U84" s="1500"/>
      <c r="V84" s="1500"/>
      <c r="W84" s="1500"/>
      <c r="X84" s="1500"/>
      <c r="Y84" s="1500"/>
      <c r="Z84" s="1500"/>
      <c r="AA84" s="1500"/>
      <c r="AB84" s="1500"/>
      <c r="AC84" s="1500"/>
      <c r="AD84" s="1500"/>
      <c r="AE84" s="1500"/>
    </row>
    <row r="85" spans="2:31" ht="7.5" customHeight="1" x14ac:dyDescent="0.25">
      <c r="F85" s="301"/>
      <c r="H85" s="301"/>
      <c r="J85" s="301"/>
      <c r="K85" s="301"/>
      <c r="L85" s="305"/>
      <c r="T85" s="471"/>
      <c r="U85" s="471"/>
      <c r="V85" s="471"/>
      <c r="W85" s="471"/>
      <c r="X85" s="471"/>
      <c r="Y85" s="471"/>
      <c r="Z85" s="471"/>
      <c r="AA85" s="471"/>
      <c r="AB85" s="471"/>
      <c r="AC85" s="471"/>
      <c r="AD85" s="471"/>
      <c r="AE85" s="471"/>
    </row>
    <row r="86" spans="2:31" ht="17.100000000000001" customHeight="1" x14ac:dyDescent="0.25">
      <c r="B86" s="1554">
        <f>COUNT(B73:B85)</f>
        <v>0</v>
      </c>
      <c r="C86" s="44" t="s">
        <v>60</v>
      </c>
      <c r="D86" s="44">
        <f>D78+D84</f>
        <v>0</v>
      </c>
      <c r="E86" s="75"/>
      <c r="F86" s="122"/>
      <c r="G86" s="76"/>
      <c r="H86" s="123"/>
      <c r="I86" s="77"/>
      <c r="J86" s="297">
        <f>J84+J78</f>
        <v>0</v>
      </c>
      <c r="K86" s="297">
        <f>K84+K78</f>
        <v>0</v>
      </c>
      <c r="L86" s="297">
        <f>L84+L78</f>
        <v>0</v>
      </c>
      <c r="M86" s="248"/>
      <c r="N86" s="97"/>
      <c r="O86" s="51"/>
      <c r="P86" s="52"/>
      <c r="Q86" s="52"/>
      <c r="R86" s="53"/>
      <c r="T86" s="178">
        <f>SUM(T73:T85)</f>
        <v>0</v>
      </c>
      <c r="U86" s="178">
        <f t="shared" ref="U86:AE86" si="1">SUM(U73:U85)</f>
        <v>0</v>
      </c>
      <c r="V86" s="178">
        <f t="shared" si="1"/>
        <v>0</v>
      </c>
      <c r="W86" s="178">
        <f t="shared" si="1"/>
        <v>0</v>
      </c>
      <c r="X86" s="178">
        <f t="shared" si="1"/>
        <v>0</v>
      </c>
      <c r="Y86" s="178">
        <f t="shared" si="1"/>
        <v>0</v>
      </c>
      <c r="Z86" s="178">
        <f t="shared" si="1"/>
        <v>0</v>
      </c>
      <c r="AA86" s="178">
        <f t="shared" si="1"/>
        <v>0</v>
      </c>
      <c r="AB86" s="178">
        <f t="shared" si="1"/>
        <v>0</v>
      </c>
      <c r="AC86" s="178">
        <f t="shared" si="1"/>
        <v>0</v>
      </c>
      <c r="AD86" s="178">
        <f t="shared" si="1"/>
        <v>0</v>
      </c>
      <c r="AE86" s="178">
        <f t="shared" si="1"/>
        <v>0</v>
      </c>
    </row>
    <row r="87" spans="2:31" ht="7.5" customHeight="1" x14ac:dyDescent="0.25">
      <c r="B87" s="99"/>
      <c r="C87" s="99"/>
      <c r="D87" s="99"/>
      <c r="E87" s="99"/>
      <c r="F87" s="279"/>
      <c r="G87" s="99"/>
      <c r="H87" s="279"/>
      <c r="I87" s="99"/>
      <c r="J87" s="279"/>
      <c r="K87" s="279"/>
      <c r="L87" s="279"/>
      <c r="M87" s="177"/>
      <c r="N87" s="205"/>
      <c r="O87" s="99"/>
      <c r="P87" s="99"/>
      <c r="Q87" s="99"/>
      <c r="R87" s="99"/>
    </row>
    <row r="88" spans="2:31" ht="17.100000000000001" customHeight="1" thickBot="1" x14ac:dyDescent="0.3">
      <c r="B88" s="100">
        <f>B86+B68</f>
        <v>0</v>
      </c>
      <c r="C88" s="100" t="s">
        <v>8</v>
      </c>
      <c r="D88" s="101">
        <f>D86+D68</f>
        <v>0</v>
      </c>
      <c r="E88" s="102"/>
      <c r="F88" s="103"/>
      <c r="G88" s="104"/>
      <c r="H88" s="103"/>
      <c r="I88" s="104"/>
      <c r="J88" s="304">
        <f>J86+J68</f>
        <v>0</v>
      </c>
      <c r="K88" s="304">
        <f>K68+K86</f>
        <v>0</v>
      </c>
      <c r="L88" s="304">
        <f>L68+L86</f>
        <v>0</v>
      </c>
      <c r="M88" s="106"/>
      <c r="N88" s="107"/>
      <c r="O88" s="106"/>
      <c r="P88" s="107"/>
      <c r="Q88" s="107"/>
      <c r="R88" s="108"/>
      <c r="T88" s="178">
        <f>T86+T68</f>
        <v>0</v>
      </c>
      <c r="U88" s="178">
        <f t="shared" ref="U88:AE88" si="2">U86+U68</f>
        <v>0</v>
      </c>
      <c r="V88" s="178">
        <f>V86+V68</f>
        <v>0</v>
      </c>
      <c r="W88" s="178">
        <f t="shared" si="2"/>
        <v>0</v>
      </c>
      <c r="X88" s="178">
        <f t="shared" si="2"/>
        <v>0</v>
      </c>
      <c r="Y88" s="178">
        <f t="shared" si="2"/>
        <v>0</v>
      </c>
      <c r="Z88" s="178">
        <f t="shared" si="2"/>
        <v>0</v>
      </c>
      <c r="AA88" s="178">
        <f t="shared" si="2"/>
        <v>0</v>
      </c>
      <c r="AB88" s="178">
        <f t="shared" si="2"/>
        <v>0</v>
      </c>
      <c r="AC88" s="178">
        <f t="shared" si="2"/>
        <v>0</v>
      </c>
      <c r="AD88" s="178">
        <f t="shared" si="2"/>
        <v>0</v>
      </c>
      <c r="AE88" s="178">
        <f t="shared" si="2"/>
        <v>0</v>
      </c>
    </row>
    <row r="89" spans="2:31" ht="17.100000000000001" customHeight="1" thickTop="1" x14ac:dyDescent="0.25"/>
    <row r="90" spans="2:31" ht="17.100000000000001" customHeight="1" x14ac:dyDescent="0.25">
      <c r="B90" s="111" t="str">
        <f>Rekap!B25</f>
        <v>Jember, 31 Januari 2020</v>
      </c>
    </row>
    <row r="91" spans="2:31" ht="17.100000000000001" customHeight="1" x14ac:dyDescent="0.25">
      <c r="B91" s="112" t="s">
        <v>1</v>
      </c>
    </row>
    <row r="92" spans="2:31" ht="17.100000000000001" customHeight="1" x14ac:dyDescent="0.25">
      <c r="B92" s="112"/>
    </row>
    <row r="94" spans="2:31" s="222" customFormat="1" ht="21" customHeight="1" x14ac:dyDescent="0.2"/>
  </sheetData>
  <mergeCells count="63">
    <mergeCell ref="Q8:Q9"/>
    <mergeCell ref="B2:R2"/>
    <mergeCell ref="B3:R3"/>
    <mergeCell ref="B4:R4"/>
    <mergeCell ref="B5:M5"/>
    <mergeCell ref="B8:B9"/>
    <mergeCell ref="C8:C9"/>
    <mergeCell ref="D8:D9"/>
    <mergeCell ref="E8:E9"/>
    <mergeCell ref="F8:J9"/>
    <mergeCell ref="K8:K9"/>
    <mergeCell ref="B46:R46"/>
    <mergeCell ref="R8:R9"/>
    <mergeCell ref="B26:B27"/>
    <mergeCell ref="C26:C27"/>
    <mergeCell ref="D26:D27"/>
    <mergeCell ref="E26:E27"/>
    <mergeCell ref="F26:J27"/>
    <mergeCell ref="K26:K27"/>
    <mergeCell ref="L26:L27"/>
    <mergeCell ref="M26:M27"/>
    <mergeCell ref="N26:N27"/>
    <mergeCell ref="L8:L9"/>
    <mergeCell ref="M8:M9"/>
    <mergeCell ref="N8:N9"/>
    <mergeCell ref="O8:O9"/>
    <mergeCell ref="P8:P9"/>
    <mergeCell ref="O26:O27"/>
    <mergeCell ref="P26:P27"/>
    <mergeCell ref="Q26:Q27"/>
    <mergeCell ref="R26:R27"/>
    <mergeCell ref="B44:M44"/>
    <mergeCell ref="B47:R47"/>
    <mergeCell ref="B48:R48"/>
    <mergeCell ref="B49:P49"/>
    <mergeCell ref="B53:B54"/>
    <mergeCell ref="C53:C54"/>
    <mergeCell ref="D53:D54"/>
    <mergeCell ref="E53:E54"/>
    <mergeCell ref="F53:J54"/>
    <mergeCell ref="K53:K54"/>
    <mergeCell ref="L53:L54"/>
    <mergeCell ref="T53:AE53"/>
    <mergeCell ref="B71:B72"/>
    <mergeCell ref="C71:C72"/>
    <mergeCell ref="D71:D72"/>
    <mergeCell ref="E71:E72"/>
    <mergeCell ref="F71:J72"/>
    <mergeCell ref="K71:K72"/>
    <mergeCell ref="L71:L72"/>
    <mergeCell ref="M71:M72"/>
    <mergeCell ref="N71:N72"/>
    <mergeCell ref="M53:M54"/>
    <mergeCell ref="N53:N54"/>
    <mergeCell ref="O53:O54"/>
    <mergeCell ref="P53:P54"/>
    <mergeCell ref="Q53:Q54"/>
    <mergeCell ref="R53:R54"/>
    <mergeCell ref="O71:O72"/>
    <mergeCell ref="P71:P72"/>
    <mergeCell ref="Q71:Q72"/>
    <mergeCell ref="R71:R72"/>
    <mergeCell ref="T71:AE71"/>
  </mergeCells>
  <printOptions horizontalCentered="1"/>
  <pageMargins left="0.39370078740157483" right="0" top="0.51181102362204722" bottom="0.11811023622047245" header="0" footer="0"/>
  <pageSetup paperSize="9" fitToHeight="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Rekap</vt:lpstr>
      <vt:lpstr>BKW</vt:lpstr>
      <vt:lpstr>GBP</vt:lpstr>
      <vt:lpstr>BMP 1, 2</vt:lpstr>
      <vt:lpstr>BMP 4</vt:lpstr>
      <vt:lpstr>MR</vt:lpstr>
      <vt:lpstr>BTB 1, 2, 3</vt:lpstr>
      <vt:lpstr>BTB 4</vt:lpstr>
      <vt:lpstr>BL</vt:lpstr>
      <vt:lpstr>PGP</vt:lpstr>
      <vt:lpstr>BEM</vt:lpstr>
      <vt:lpstr>GCM</vt:lpstr>
      <vt:lpstr>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2020-01-02T10:04:28Z</cp:lastPrinted>
  <dcterms:created xsi:type="dcterms:W3CDTF">2014-08-12T03:57:27Z</dcterms:created>
  <dcterms:modified xsi:type="dcterms:W3CDTF">2020-02-21T09:37:29Z</dcterms:modified>
</cp:coreProperties>
</file>